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Dan\_Remote_projects\FuelGraph-WottonBeverlyFFMC\"/>
    </mc:Choice>
  </mc:AlternateContent>
  <xr:revisionPtr revIDLastSave="0" documentId="13_ncr:1_{CC55CC12-E09C-4DAD-B8B3-B00D3496A1F6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Sheet1" sheetId="1" r:id="rId1"/>
    <sheet name="Coefficients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9" i="1" l="1"/>
  <c r="P9" i="1"/>
  <c r="Q9" i="1"/>
  <c r="O10" i="1"/>
  <c r="P10" i="1"/>
  <c r="Q10" i="1"/>
  <c r="O11" i="1"/>
  <c r="P11" i="1"/>
  <c r="Q11" i="1"/>
  <c r="O12" i="1"/>
  <c r="P12" i="1"/>
  <c r="Q12" i="1"/>
  <c r="O13" i="1"/>
  <c r="P13" i="1"/>
  <c r="Q13" i="1"/>
  <c r="O14" i="1"/>
  <c r="P14" i="1"/>
  <c r="Q14" i="1"/>
  <c r="O15" i="1"/>
  <c r="P15" i="1"/>
  <c r="Q15" i="1"/>
  <c r="O16" i="1"/>
  <c r="P16" i="1"/>
  <c r="Q16" i="1"/>
  <c r="O17" i="1"/>
  <c r="P17" i="1"/>
  <c r="Q17" i="1"/>
  <c r="O18" i="1"/>
  <c r="P18" i="1"/>
  <c r="Q18" i="1"/>
  <c r="O19" i="1"/>
  <c r="P19" i="1"/>
  <c r="Q19" i="1"/>
  <c r="O20" i="1"/>
  <c r="P20" i="1"/>
  <c r="Q20" i="1"/>
  <c r="O21" i="1"/>
  <c r="P21" i="1"/>
  <c r="Q21" i="1"/>
  <c r="O22" i="1"/>
  <c r="P22" i="1"/>
  <c r="Q22" i="1"/>
  <c r="O23" i="1"/>
  <c r="P23" i="1"/>
  <c r="Q23" i="1"/>
  <c r="O24" i="1"/>
  <c r="P24" i="1"/>
  <c r="Q24" i="1"/>
  <c r="O25" i="1"/>
  <c r="P25" i="1"/>
  <c r="Q25" i="1"/>
  <c r="O26" i="1"/>
  <c r="P26" i="1"/>
  <c r="Q26" i="1"/>
  <c r="O27" i="1"/>
  <c r="P27" i="1"/>
  <c r="Q27" i="1"/>
  <c r="O28" i="1"/>
  <c r="P28" i="1"/>
  <c r="Q28" i="1"/>
  <c r="O29" i="1"/>
  <c r="P29" i="1"/>
  <c r="Q29" i="1"/>
  <c r="O30" i="1"/>
  <c r="P30" i="1"/>
  <c r="Q30" i="1"/>
  <c r="O31" i="1"/>
  <c r="P31" i="1"/>
  <c r="Q31" i="1"/>
  <c r="O32" i="1"/>
  <c r="P32" i="1"/>
  <c r="Q32" i="1"/>
  <c r="O33" i="1"/>
  <c r="P33" i="1"/>
  <c r="Q33" i="1"/>
  <c r="O34" i="1"/>
  <c r="P34" i="1"/>
  <c r="Q34" i="1"/>
  <c r="O35" i="1"/>
  <c r="P35" i="1"/>
  <c r="Q35" i="1"/>
  <c r="O36" i="1"/>
  <c r="P36" i="1"/>
  <c r="Q36" i="1"/>
  <c r="O37" i="1"/>
  <c r="P37" i="1"/>
  <c r="Q37" i="1"/>
  <c r="O38" i="1"/>
  <c r="P38" i="1"/>
  <c r="Q38" i="1"/>
  <c r="O39" i="1"/>
  <c r="P39" i="1"/>
  <c r="Q39" i="1"/>
  <c r="O40" i="1"/>
  <c r="P40" i="1"/>
  <c r="Q40" i="1"/>
  <c r="O41" i="1"/>
  <c r="P41" i="1"/>
  <c r="Q41" i="1"/>
  <c r="O42" i="1"/>
  <c r="P42" i="1"/>
  <c r="Q42" i="1"/>
  <c r="O43" i="1"/>
  <c r="P43" i="1"/>
  <c r="Q43" i="1"/>
  <c r="O44" i="1"/>
  <c r="P44" i="1"/>
  <c r="Q44" i="1"/>
  <c r="O45" i="1"/>
  <c r="P45" i="1"/>
  <c r="Q45" i="1"/>
  <c r="O46" i="1"/>
  <c r="P46" i="1"/>
  <c r="Q46" i="1"/>
  <c r="O47" i="1"/>
  <c r="P47" i="1"/>
  <c r="Q47" i="1"/>
  <c r="O48" i="1"/>
  <c r="P48" i="1"/>
  <c r="Q48" i="1"/>
  <c r="O49" i="1"/>
  <c r="P49" i="1"/>
  <c r="Q49" i="1"/>
  <c r="O50" i="1"/>
  <c r="P50" i="1"/>
  <c r="Q50" i="1"/>
  <c r="O51" i="1"/>
  <c r="P51" i="1"/>
  <c r="Q51" i="1"/>
  <c r="O52" i="1"/>
  <c r="P52" i="1"/>
  <c r="Q52" i="1"/>
  <c r="P8" i="1"/>
  <c r="Q8" i="1"/>
  <c r="O8" i="1"/>
  <c r="D8" i="1" l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E8" i="1"/>
  <c r="M9" i="1" l="1"/>
  <c r="M17" i="1"/>
  <c r="M25" i="1"/>
  <c r="M33" i="1"/>
  <c r="M41" i="1"/>
  <c r="M49" i="1"/>
  <c r="M16" i="1"/>
  <c r="M10" i="1"/>
  <c r="M18" i="1"/>
  <c r="M26" i="1"/>
  <c r="M34" i="1"/>
  <c r="M42" i="1"/>
  <c r="M50" i="1"/>
  <c r="M35" i="1"/>
  <c r="M43" i="1"/>
  <c r="M20" i="1"/>
  <c r="M36" i="1"/>
  <c r="M13" i="1"/>
  <c r="M29" i="1"/>
  <c r="M8" i="1"/>
  <c r="M30" i="1"/>
  <c r="M47" i="1"/>
  <c r="M48" i="1"/>
  <c r="M11" i="1"/>
  <c r="M19" i="1"/>
  <c r="M27" i="1"/>
  <c r="M51" i="1"/>
  <c r="M28" i="1"/>
  <c r="M52" i="1"/>
  <c r="M37" i="1"/>
  <c r="M45" i="1"/>
  <c r="M14" i="1"/>
  <c r="M46" i="1"/>
  <c r="M24" i="1"/>
  <c r="M12" i="1"/>
  <c r="M44" i="1"/>
  <c r="M21" i="1"/>
  <c r="M22" i="1"/>
  <c r="M38" i="1"/>
  <c r="M39" i="1"/>
  <c r="M40" i="1"/>
  <c r="M15" i="1"/>
  <c r="M23" i="1"/>
  <c r="M31" i="1"/>
  <c r="M32" i="1"/>
</calcChain>
</file>

<file path=xl/sharedStrings.xml><?xml version="1.0" encoding="utf-8"?>
<sst xmlns="http://schemas.openxmlformats.org/spreadsheetml/2006/main" count="297" uniqueCount="46">
  <si>
    <t>Season</t>
  </si>
  <si>
    <t>Density</t>
  </si>
  <si>
    <t>Coeff1</t>
  </si>
  <si>
    <t>Coeff2</t>
  </si>
  <si>
    <t>CoeffDMC</t>
  </si>
  <si>
    <t>1.Spring</t>
  </si>
  <si>
    <t>1.Light</t>
  </si>
  <si>
    <t>1.Deciduous</t>
  </si>
  <si>
    <t>2.Douglas-fir</t>
  </si>
  <si>
    <t>3.Mixedwood</t>
  </si>
  <si>
    <t>4.Pine</t>
  </si>
  <si>
    <t>5.Spruce</t>
  </si>
  <si>
    <t>2.Moderate</t>
  </si>
  <si>
    <t>3.Dense</t>
  </si>
  <si>
    <t>2.Summer</t>
  </si>
  <si>
    <t>3.Fall</t>
  </si>
  <si>
    <t>FFMC</t>
  </si>
  <si>
    <t>cf1</t>
  </si>
  <si>
    <t>cf2</t>
  </si>
  <si>
    <t>season</t>
  </si>
  <si>
    <t>dens</t>
  </si>
  <si>
    <t>forest</t>
  </si>
  <si>
    <t>1.Sp</t>
  </si>
  <si>
    <t>1.Lig</t>
  </si>
  <si>
    <t>1.Dec</t>
  </si>
  <si>
    <t>2.Dou</t>
  </si>
  <si>
    <t>3.Mix</t>
  </si>
  <si>
    <t>4.Pin</t>
  </si>
  <si>
    <t>5.Spr</t>
  </si>
  <si>
    <t>2.Mod</t>
  </si>
  <si>
    <t>3.Den</t>
  </si>
  <si>
    <t>2.Su</t>
  </si>
  <si>
    <t>3.Fa</t>
  </si>
  <si>
    <t>DMC</t>
  </si>
  <si>
    <t xml:space="preserve">Worksheet built by DDB Perrakis, December 2018. </t>
  </si>
  <si>
    <t xml:space="preserve">For questions, comments or bugs please contact </t>
  </si>
  <si>
    <t xml:space="preserve">Daniel.Perrakis@nrcan-rncan.gc.ca </t>
  </si>
  <si>
    <t xml:space="preserve">Caution! Some combinations produce illogical results. Take care especially with 'Dense' and 'Light' density options at higher danger levels (e.g., FFMC &gt; 92). </t>
  </si>
  <si>
    <t>Stand Type</t>
  </si>
  <si>
    <t xml:space="preserve">Source: </t>
  </si>
  <si>
    <r>
      <t xml:space="preserve">Wotton, B. M., and J. L. Beverly. 2007. Stand-specific litter moisture content calibrations for the Canadian Fine Fuel Moisture Code. </t>
    </r>
    <r>
      <rPr>
        <i/>
        <sz val="11"/>
        <color theme="1"/>
        <rFont val="Calibri"/>
        <family val="2"/>
        <scheme val="minor"/>
      </rPr>
      <t>International Journal of Wildland Fire</t>
    </r>
    <r>
      <rPr>
        <sz val="11"/>
        <color theme="1"/>
        <rFont val="Calibri"/>
        <family val="2"/>
        <scheme val="minor"/>
      </rPr>
      <t>. 16(4):463–472.</t>
    </r>
  </si>
  <si>
    <r>
      <t>mc</t>
    </r>
    <r>
      <rPr>
        <u/>
        <vertAlign val="subscript"/>
        <sz val="14"/>
        <color theme="1"/>
        <rFont val="Calibri"/>
        <family val="2"/>
        <scheme val="minor"/>
      </rPr>
      <t>FFMC</t>
    </r>
  </si>
  <si>
    <r>
      <t>mc</t>
    </r>
    <r>
      <rPr>
        <u/>
        <vertAlign val="subscript"/>
        <sz val="14"/>
        <color theme="1"/>
        <rFont val="Calibri"/>
        <family val="2"/>
        <scheme val="minor"/>
      </rPr>
      <t>DMC</t>
    </r>
  </si>
  <si>
    <r>
      <t>mc</t>
    </r>
    <r>
      <rPr>
        <b/>
        <u/>
        <vertAlign val="subscript"/>
        <sz val="14"/>
        <color theme="1"/>
        <rFont val="Calibri"/>
        <family val="2"/>
        <scheme val="minor"/>
      </rPr>
      <t>sa</t>
    </r>
    <r>
      <rPr>
        <b/>
        <u/>
        <sz val="14"/>
        <color theme="1"/>
        <rFont val="Calibri"/>
        <family val="2"/>
        <scheme val="minor"/>
      </rPr>
      <t xml:space="preserve"> (%)</t>
    </r>
  </si>
  <si>
    <r>
      <t>Stand-Adjusted Litter Moisture (mc</t>
    </r>
    <r>
      <rPr>
        <b/>
        <u/>
        <vertAlign val="subscript"/>
        <sz val="14"/>
        <color theme="1"/>
        <rFont val="Calibri"/>
        <family val="2"/>
        <scheme val="minor"/>
      </rPr>
      <t>sa</t>
    </r>
    <r>
      <rPr>
        <b/>
        <u/>
        <sz val="14"/>
        <color theme="1"/>
        <rFont val="Calibri"/>
        <family val="2"/>
        <scheme val="minor"/>
      </rPr>
      <t>)  Calculator (Wotton and Beverly 2007)</t>
    </r>
  </si>
  <si>
    <r>
      <t>Enter FFMC and DMC below, then read the mc</t>
    </r>
    <r>
      <rPr>
        <vertAlign val="subscript"/>
        <sz val="11"/>
        <color theme="1"/>
        <rFont val="Calibri"/>
        <family val="2"/>
        <scheme val="minor"/>
      </rPr>
      <t>sa</t>
    </r>
    <r>
      <rPr>
        <sz val="11"/>
        <color theme="1"/>
        <rFont val="Calibri"/>
        <family val="2"/>
        <scheme val="minor"/>
      </rPr>
      <t xml:space="preserve"> value associated with the desired Season, Density, and Stand type classes.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</si>
</sst>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0.0"/>
  </numFmts>
  <fonts count="13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u/>
      <vertAlign val="subscript"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vertAlign val="subscript"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63F927"/>
        <bgColor indexed="64"/>
      </patternFill>
    </fill>
    <fill>
      <patternFill patternType="solid">
        <fgColor rgb="FF04BC4E"/>
        <bgColor indexed="64"/>
      </patternFill>
    </fill>
    <fill>
      <patternFill patternType="solid">
        <fgColor rgb="FFC2FA5C"/>
        <bgColor indexed="64"/>
      </patternFill>
    </fill>
    <fill>
      <patternFill patternType="solid">
        <fgColor rgb="FFA245E7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1"/>
    <xf numFmtId="0" fontId="0" fillId="0" borderId="0" xfId="0" applyAlignment="1">
      <alignment horizontal="left" vertical="center"/>
    </xf>
    <xf numFmtId="0" fontId="6" fillId="0" borderId="0" xfId="0" applyFont="1"/>
    <xf numFmtId="0" fontId="8" fillId="0" borderId="0" xfId="0" applyFont="1"/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2" fontId="0" fillId="2" borderId="1" xfId="0" applyNumberFormat="1" applyFill="1" applyBorder="1" applyAlignment="1">
      <alignment horizontal="center"/>
    </xf>
    <xf numFmtId="169" fontId="0" fillId="2" borderId="0" xfId="0" applyNumberFormat="1" applyFill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0" fillId="13" borderId="0" xfId="0" applyFill="1" applyAlignment="1">
      <alignment horizontal="center"/>
    </xf>
    <xf numFmtId="0" fontId="0" fillId="14" borderId="0" xfId="0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4BC4E"/>
      <color rgb="FFFF66CC"/>
      <color rgb="FFA245E7"/>
      <color rgb="FFC2FA5C"/>
      <color rgb="FF63F927"/>
      <color rgb="FF30E08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niel.Perrakis@nrcan-rncan.gc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9"/>
  <sheetViews>
    <sheetView tabSelected="1" workbookViewId="0">
      <selection activeCell="A8" sqref="A8"/>
    </sheetView>
  </sheetViews>
  <sheetFormatPr defaultRowHeight="14.4" x14ac:dyDescent="0.3"/>
  <cols>
    <col min="4" max="5" width="8.88671875" style="10"/>
    <col min="6" max="6" width="11.21875" style="10" customWidth="1"/>
    <col min="7" max="7" width="11.6640625" style="10" customWidth="1"/>
    <col min="8" max="8" width="13.44140625" style="10" customWidth="1"/>
    <col min="9" max="12" width="0" hidden="1" customWidth="1"/>
    <col min="13" max="13" width="10.5546875" style="7" bestFit="1" customWidth="1"/>
    <col min="15" max="17" width="0" hidden="1" customWidth="1"/>
  </cols>
  <sheetData>
    <row r="1" spans="1:17" ht="20.399999999999999" x14ac:dyDescent="0.45">
      <c r="A1" s="6" t="s">
        <v>44</v>
      </c>
    </row>
    <row r="2" spans="1:17" x14ac:dyDescent="0.3">
      <c r="A2" s="2"/>
    </row>
    <row r="3" spans="1:17" ht="15.6" x14ac:dyDescent="0.35">
      <c r="A3" t="s">
        <v>45</v>
      </c>
    </row>
    <row r="5" spans="1:17" x14ac:dyDescent="0.3">
      <c r="A5" t="s">
        <v>37</v>
      </c>
    </row>
    <row r="7" spans="1:17" ht="20.399999999999999" x14ac:dyDescent="0.45">
      <c r="A7" s="9" t="s">
        <v>16</v>
      </c>
      <c r="B7" s="9" t="s">
        <v>33</v>
      </c>
      <c r="C7" s="9"/>
      <c r="D7" s="9" t="s">
        <v>41</v>
      </c>
      <c r="E7" s="9" t="s">
        <v>42</v>
      </c>
      <c r="F7" s="9" t="s">
        <v>0</v>
      </c>
      <c r="G7" s="9" t="s">
        <v>1</v>
      </c>
      <c r="H7" s="9" t="s">
        <v>38</v>
      </c>
      <c r="I7" s="5"/>
      <c r="J7" s="5" t="s">
        <v>2</v>
      </c>
      <c r="K7" s="5" t="s">
        <v>3</v>
      </c>
      <c r="L7" s="5" t="s">
        <v>4</v>
      </c>
      <c r="M7" s="8" t="s">
        <v>43</v>
      </c>
      <c r="O7" s="1" t="s">
        <v>19</v>
      </c>
      <c r="P7" s="1" t="s">
        <v>20</v>
      </c>
      <c r="Q7" s="1" t="s">
        <v>21</v>
      </c>
    </row>
    <row r="8" spans="1:17" ht="15.6" x14ac:dyDescent="0.3">
      <c r="A8" s="14">
        <v>91</v>
      </c>
      <c r="B8" s="14">
        <v>60</v>
      </c>
      <c r="C8" s="10"/>
      <c r="D8" s="11">
        <f>147.2*(101-$A$8)/(59.5+$A$8)</f>
        <v>9.7807308970099669</v>
      </c>
      <c r="E8" s="12">
        <f>20+EXP(-(B8-244.72)/43.43)</f>
        <v>90.335815951082779</v>
      </c>
      <c r="F8" s="15" t="s">
        <v>5</v>
      </c>
      <c r="G8" s="20" t="s">
        <v>6</v>
      </c>
      <c r="H8" s="21" t="s">
        <v>7</v>
      </c>
      <c r="I8">
        <f>_xlfn.NUMBERVALUE(CONCATENATE(LEFT(F8,1), LEFT(G8,1), LEFT(H8, 1)))</f>
        <v>111</v>
      </c>
      <c r="J8">
        <v>0.72989999999999999</v>
      </c>
      <c r="K8">
        <v>0.52210000000000001</v>
      </c>
      <c r="L8">
        <v>2.232E-3</v>
      </c>
      <c r="M8" s="13">
        <f>EXP(J8+K8*LN($D$8)+$L$8*$E$8)</f>
        <v>8.3489334728833242</v>
      </c>
      <c r="O8" t="str">
        <f>LEFT(F8, 4)</f>
        <v>1.Sp</v>
      </c>
      <c r="P8" t="str">
        <f>LEFT(G8, 5)</f>
        <v>1.Lig</v>
      </c>
      <c r="Q8" t="str">
        <f>LEFT(H8, 5)</f>
        <v>1.Dec</v>
      </c>
    </row>
    <row r="9" spans="1:17" ht="15.6" x14ac:dyDescent="0.3">
      <c r="F9" s="15" t="s">
        <v>5</v>
      </c>
      <c r="G9" s="20" t="s">
        <v>6</v>
      </c>
      <c r="H9" s="22" t="s">
        <v>8</v>
      </c>
      <c r="I9">
        <f t="shared" ref="I9:I52" si="0">_xlfn.NUMBERVALUE(CONCATENATE(LEFT(F9,1), LEFT(G9,1), LEFT(H9, 1)))</f>
        <v>112</v>
      </c>
      <c r="J9">
        <v>2.0199999999999999E-2</v>
      </c>
      <c r="K9">
        <v>0.62639999999999996</v>
      </c>
      <c r="M9" s="13">
        <f t="shared" ref="M9:M52" si="1">EXP(J9+K9*LN($D$8)+$L$8*$E$8)</f>
        <v>5.2084432229667179</v>
      </c>
      <c r="O9" t="str">
        <f t="shared" ref="O9:O52" si="2">LEFT(F9, 4)</f>
        <v>1.Sp</v>
      </c>
      <c r="P9" t="str">
        <f t="shared" ref="P9:P52" si="3">LEFT(G9, 5)</f>
        <v>1.Lig</v>
      </c>
      <c r="Q9" t="str">
        <f t="shared" ref="Q9:Q52" si="4">LEFT(H9, 5)</f>
        <v>2.Dou</v>
      </c>
    </row>
    <row r="10" spans="1:17" ht="15.6" x14ac:dyDescent="0.3">
      <c r="F10" s="15" t="s">
        <v>5</v>
      </c>
      <c r="G10" s="20" t="s">
        <v>6</v>
      </c>
      <c r="H10" s="23" t="s">
        <v>9</v>
      </c>
      <c r="I10">
        <f t="shared" si="0"/>
        <v>113</v>
      </c>
      <c r="J10">
        <v>0.79769999999999996</v>
      </c>
      <c r="K10">
        <v>0.50419999999999998</v>
      </c>
      <c r="M10" s="13">
        <f t="shared" si="1"/>
        <v>8.5772589130714287</v>
      </c>
      <c r="O10" t="str">
        <f t="shared" si="2"/>
        <v>1.Sp</v>
      </c>
      <c r="P10" t="str">
        <f t="shared" si="3"/>
        <v>1.Lig</v>
      </c>
      <c r="Q10" t="str">
        <f t="shared" si="4"/>
        <v>3.Mix</v>
      </c>
    </row>
    <row r="11" spans="1:17" ht="15.6" x14ac:dyDescent="0.3">
      <c r="F11" s="15" t="s">
        <v>5</v>
      </c>
      <c r="G11" s="20" t="s">
        <v>6</v>
      </c>
      <c r="H11" s="24" t="s">
        <v>10</v>
      </c>
      <c r="I11">
        <f t="shared" si="0"/>
        <v>114</v>
      </c>
      <c r="J11">
        <v>0.85170000000000001</v>
      </c>
      <c r="K11">
        <v>0.37090000000000001</v>
      </c>
      <c r="M11" s="13">
        <f t="shared" si="1"/>
        <v>6.6801148036990528</v>
      </c>
      <c r="O11" t="str">
        <f t="shared" si="2"/>
        <v>1.Sp</v>
      </c>
      <c r="P11" t="str">
        <f t="shared" si="3"/>
        <v>1.Lig</v>
      </c>
      <c r="Q11" t="str">
        <f t="shared" si="4"/>
        <v>4.Pin</v>
      </c>
    </row>
    <row r="12" spans="1:17" ht="15.6" x14ac:dyDescent="0.3">
      <c r="F12" s="15" t="s">
        <v>5</v>
      </c>
      <c r="G12" s="20" t="s">
        <v>6</v>
      </c>
      <c r="H12" s="25" t="s">
        <v>11</v>
      </c>
      <c r="I12">
        <f t="shared" si="0"/>
        <v>115</v>
      </c>
      <c r="J12">
        <v>0.73909999999999998</v>
      </c>
      <c r="K12">
        <v>0.42849999999999999</v>
      </c>
      <c r="M12" s="13">
        <f t="shared" si="1"/>
        <v>6.8065612206774988</v>
      </c>
      <c r="O12" t="str">
        <f t="shared" si="2"/>
        <v>1.Sp</v>
      </c>
      <c r="P12" t="str">
        <f t="shared" si="3"/>
        <v>1.Lig</v>
      </c>
      <c r="Q12" t="str">
        <f t="shared" si="4"/>
        <v>5.Spr</v>
      </c>
    </row>
    <row r="13" spans="1:17" ht="15.6" x14ac:dyDescent="0.3">
      <c r="F13" s="15" t="s">
        <v>5</v>
      </c>
      <c r="G13" s="18" t="s">
        <v>12</v>
      </c>
      <c r="H13" s="21" t="s">
        <v>7</v>
      </c>
      <c r="I13">
        <f t="shared" si="0"/>
        <v>121</v>
      </c>
      <c r="J13">
        <v>0.43869999999999998</v>
      </c>
      <c r="K13">
        <v>0.71330000000000005</v>
      </c>
      <c r="M13" s="13">
        <f t="shared" si="1"/>
        <v>9.6499139752912448</v>
      </c>
      <c r="O13" t="str">
        <f t="shared" si="2"/>
        <v>1.Sp</v>
      </c>
      <c r="P13" t="str">
        <f t="shared" si="3"/>
        <v>2.Mod</v>
      </c>
      <c r="Q13" t="str">
        <f t="shared" si="4"/>
        <v>1.Dec</v>
      </c>
    </row>
    <row r="14" spans="1:17" ht="15.6" x14ac:dyDescent="0.3">
      <c r="F14" s="15" t="s">
        <v>5</v>
      </c>
      <c r="G14" s="18" t="s">
        <v>12</v>
      </c>
      <c r="H14" s="22" t="s">
        <v>8</v>
      </c>
      <c r="I14">
        <f t="shared" si="0"/>
        <v>122</v>
      </c>
      <c r="J14">
        <v>-0.27100000000000002</v>
      </c>
      <c r="K14">
        <v>0.81759999999999999</v>
      </c>
      <c r="M14" s="13">
        <f t="shared" si="1"/>
        <v>6.020053844010298</v>
      </c>
      <c r="O14" t="str">
        <f t="shared" si="2"/>
        <v>1.Sp</v>
      </c>
      <c r="P14" t="str">
        <f t="shared" si="3"/>
        <v>2.Mod</v>
      </c>
      <c r="Q14" t="str">
        <f t="shared" si="4"/>
        <v>2.Dou</v>
      </c>
    </row>
    <row r="15" spans="1:17" ht="15.6" x14ac:dyDescent="0.3">
      <c r="F15" s="15" t="s">
        <v>5</v>
      </c>
      <c r="G15" s="18" t="s">
        <v>12</v>
      </c>
      <c r="H15" s="23" t="s">
        <v>9</v>
      </c>
      <c r="I15">
        <f t="shared" si="0"/>
        <v>123</v>
      </c>
      <c r="J15">
        <v>0.50649999999999995</v>
      </c>
      <c r="K15">
        <v>0.69540000000000002</v>
      </c>
      <c r="M15" s="13">
        <f t="shared" si="1"/>
        <v>9.9138184444479283</v>
      </c>
      <c r="O15" t="str">
        <f t="shared" si="2"/>
        <v>1.Sp</v>
      </c>
      <c r="P15" t="str">
        <f t="shared" si="3"/>
        <v>2.Mod</v>
      </c>
      <c r="Q15" t="str">
        <f t="shared" si="4"/>
        <v>3.Mix</v>
      </c>
    </row>
    <row r="16" spans="1:17" ht="15.6" x14ac:dyDescent="0.3">
      <c r="F16" s="15" t="s">
        <v>5</v>
      </c>
      <c r="G16" s="18" t="s">
        <v>12</v>
      </c>
      <c r="H16" s="24" t="s">
        <v>10</v>
      </c>
      <c r="I16">
        <f t="shared" si="0"/>
        <v>124</v>
      </c>
      <c r="J16">
        <v>0.5605</v>
      </c>
      <c r="K16">
        <v>0.56210000000000004</v>
      </c>
      <c r="M16" s="13">
        <f t="shared" si="1"/>
        <v>7.7210500491032326</v>
      </c>
      <c r="O16" t="str">
        <f t="shared" si="2"/>
        <v>1.Sp</v>
      </c>
      <c r="P16" t="str">
        <f t="shared" si="3"/>
        <v>2.Mod</v>
      </c>
      <c r="Q16" t="str">
        <f t="shared" si="4"/>
        <v>4.Pin</v>
      </c>
    </row>
    <row r="17" spans="6:17" ht="15.6" x14ac:dyDescent="0.3">
      <c r="F17" s="15" t="s">
        <v>5</v>
      </c>
      <c r="G17" s="18" t="s">
        <v>12</v>
      </c>
      <c r="H17" s="25" t="s">
        <v>11</v>
      </c>
      <c r="I17">
        <f t="shared" si="0"/>
        <v>125</v>
      </c>
      <c r="J17">
        <v>0.44790000000000002</v>
      </c>
      <c r="K17">
        <v>0.61970000000000003</v>
      </c>
      <c r="M17" s="13">
        <f t="shared" si="1"/>
        <v>7.8672000993208933</v>
      </c>
      <c r="O17" t="str">
        <f t="shared" si="2"/>
        <v>1.Sp</v>
      </c>
      <c r="P17" t="str">
        <f t="shared" si="3"/>
        <v>2.Mod</v>
      </c>
      <c r="Q17" t="str">
        <f t="shared" si="4"/>
        <v>5.Spr</v>
      </c>
    </row>
    <row r="18" spans="6:17" ht="15.6" x14ac:dyDescent="0.3">
      <c r="F18" s="15" t="s">
        <v>5</v>
      </c>
      <c r="G18" s="19" t="s">
        <v>13</v>
      </c>
      <c r="H18" s="21" t="s">
        <v>7</v>
      </c>
      <c r="I18">
        <f t="shared" si="0"/>
        <v>131</v>
      </c>
      <c r="J18">
        <v>-0.24490000000000001</v>
      </c>
      <c r="K18">
        <v>1.0462</v>
      </c>
      <c r="M18" s="13">
        <f t="shared" si="1"/>
        <v>10.407210602185446</v>
      </c>
      <c r="O18" t="str">
        <f t="shared" si="2"/>
        <v>1.Sp</v>
      </c>
      <c r="P18" t="str">
        <f t="shared" si="3"/>
        <v>3.Den</v>
      </c>
      <c r="Q18" t="str">
        <f t="shared" si="4"/>
        <v>1.Dec</v>
      </c>
    </row>
    <row r="19" spans="6:17" ht="15.6" x14ac:dyDescent="0.3">
      <c r="F19" s="15" t="s">
        <v>5</v>
      </c>
      <c r="G19" s="19" t="s">
        <v>13</v>
      </c>
      <c r="H19" s="22" t="s">
        <v>8</v>
      </c>
      <c r="I19">
        <f t="shared" si="0"/>
        <v>132</v>
      </c>
      <c r="J19">
        <v>-0.9546</v>
      </c>
      <c r="K19">
        <v>1.1505000000000001</v>
      </c>
      <c r="M19" s="13">
        <f t="shared" si="1"/>
        <v>6.4924898140576763</v>
      </c>
      <c r="O19" t="str">
        <f t="shared" si="2"/>
        <v>1.Sp</v>
      </c>
      <c r="P19" t="str">
        <f t="shared" si="3"/>
        <v>3.Den</v>
      </c>
      <c r="Q19" t="str">
        <f t="shared" si="4"/>
        <v>2.Dou</v>
      </c>
    </row>
    <row r="20" spans="6:17" ht="15.6" x14ac:dyDescent="0.3">
      <c r="F20" s="15" t="s">
        <v>5</v>
      </c>
      <c r="G20" s="19" t="s">
        <v>13</v>
      </c>
      <c r="H20" s="23" t="s">
        <v>9</v>
      </c>
      <c r="I20">
        <f t="shared" si="0"/>
        <v>133</v>
      </c>
      <c r="J20">
        <v>-0.17710000000000001</v>
      </c>
      <c r="K20">
        <v>1.0283</v>
      </c>
      <c r="M20" s="13">
        <f t="shared" si="1"/>
        <v>10.691825511334278</v>
      </c>
      <c r="O20" t="str">
        <f t="shared" si="2"/>
        <v>1.Sp</v>
      </c>
      <c r="P20" t="str">
        <f t="shared" si="3"/>
        <v>3.Den</v>
      </c>
      <c r="Q20" t="str">
        <f t="shared" si="4"/>
        <v>3.Mix</v>
      </c>
    </row>
    <row r="21" spans="6:17" ht="15.6" x14ac:dyDescent="0.3">
      <c r="F21" s="15" t="s">
        <v>5</v>
      </c>
      <c r="G21" s="19" t="s">
        <v>13</v>
      </c>
      <c r="H21" s="24" t="s">
        <v>10</v>
      </c>
      <c r="I21">
        <f t="shared" si="0"/>
        <v>134</v>
      </c>
      <c r="J21">
        <v>-0.1231</v>
      </c>
      <c r="K21">
        <v>0.89500000000000002</v>
      </c>
      <c r="M21" s="13">
        <f t="shared" si="1"/>
        <v>8.3269751561289365</v>
      </c>
      <c r="O21" t="str">
        <f t="shared" si="2"/>
        <v>1.Sp</v>
      </c>
      <c r="P21" t="str">
        <f t="shared" si="3"/>
        <v>3.Den</v>
      </c>
      <c r="Q21" t="str">
        <f t="shared" si="4"/>
        <v>4.Pin</v>
      </c>
    </row>
    <row r="22" spans="6:17" ht="15.6" x14ac:dyDescent="0.3">
      <c r="F22" s="15" t="s">
        <v>5</v>
      </c>
      <c r="G22" s="19" t="s">
        <v>13</v>
      </c>
      <c r="H22" s="25" t="s">
        <v>11</v>
      </c>
      <c r="I22">
        <f t="shared" si="0"/>
        <v>135</v>
      </c>
      <c r="J22">
        <v>-0.23569999999999999</v>
      </c>
      <c r="K22">
        <v>0.9526</v>
      </c>
      <c r="M22" s="13">
        <f t="shared" si="1"/>
        <v>8.4845946288029683</v>
      </c>
      <c r="O22" t="str">
        <f t="shared" si="2"/>
        <v>1.Sp</v>
      </c>
      <c r="P22" t="str">
        <f t="shared" si="3"/>
        <v>3.Den</v>
      </c>
      <c r="Q22" t="str">
        <f t="shared" si="4"/>
        <v>5.Spr</v>
      </c>
    </row>
    <row r="23" spans="6:17" ht="15.6" x14ac:dyDescent="0.3">
      <c r="F23" s="16" t="s">
        <v>14</v>
      </c>
      <c r="G23" s="20" t="s">
        <v>6</v>
      </c>
      <c r="H23" s="21" t="s">
        <v>7</v>
      </c>
      <c r="I23">
        <f t="shared" si="0"/>
        <v>211</v>
      </c>
      <c r="J23">
        <v>0.1348</v>
      </c>
      <c r="K23">
        <v>0.86909999999999998</v>
      </c>
      <c r="M23" s="13">
        <f t="shared" si="1"/>
        <v>10.158771663159802</v>
      </c>
      <c r="O23" t="str">
        <f t="shared" si="2"/>
        <v>2.Su</v>
      </c>
      <c r="P23" t="str">
        <f t="shared" si="3"/>
        <v>1.Lig</v>
      </c>
      <c r="Q23" t="str">
        <f t="shared" si="4"/>
        <v>1.Dec</v>
      </c>
    </row>
    <row r="24" spans="6:17" ht="15.6" x14ac:dyDescent="0.3">
      <c r="F24" s="16" t="s">
        <v>14</v>
      </c>
      <c r="G24" s="20" t="s">
        <v>6</v>
      </c>
      <c r="H24" s="22" t="s">
        <v>8</v>
      </c>
      <c r="I24">
        <f t="shared" si="0"/>
        <v>212</v>
      </c>
      <c r="J24">
        <v>-0.57489999999999997</v>
      </c>
      <c r="K24">
        <v>0.97340000000000004</v>
      </c>
      <c r="M24" s="13">
        <f t="shared" si="1"/>
        <v>6.3375023402094453</v>
      </c>
      <c r="O24" t="str">
        <f t="shared" si="2"/>
        <v>2.Su</v>
      </c>
      <c r="P24" t="str">
        <f t="shared" si="3"/>
        <v>1.Lig</v>
      </c>
      <c r="Q24" t="str">
        <f t="shared" si="4"/>
        <v>2.Dou</v>
      </c>
    </row>
    <row r="25" spans="6:17" ht="15.6" x14ac:dyDescent="0.3">
      <c r="F25" s="16" t="s">
        <v>14</v>
      </c>
      <c r="G25" s="20" t="s">
        <v>6</v>
      </c>
      <c r="H25" s="23" t="s">
        <v>9</v>
      </c>
      <c r="I25">
        <f t="shared" si="0"/>
        <v>213</v>
      </c>
      <c r="J25">
        <v>0.2026</v>
      </c>
      <c r="K25">
        <v>0.85119999999999996</v>
      </c>
      <c r="M25" s="13">
        <f t="shared" si="1"/>
        <v>10.436592299687213</v>
      </c>
      <c r="O25" t="str">
        <f t="shared" si="2"/>
        <v>2.Su</v>
      </c>
      <c r="P25" t="str">
        <f t="shared" si="3"/>
        <v>1.Lig</v>
      </c>
      <c r="Q25" t="str">
        <f t="shared" si="4"/>
        <v>3.Mix</v>
      </c>
    </row>
    <row r="26" spans="6:17" ht="15.6" x14ac:dyDescent="0.3">
      <c r="F26" s="16" t="s">
        <v>14</v>
      </c>
      <c r="G26" s="20" t="s">
        <v>6</v>
      </c>
      <c r="H26" s="24" t="s">
        <v>10</v>
      </c>
      <c r="I26">
        <f t="shared" si="0"/>
        <v>214</v>
      </c>
      <c r="J26">
        <v>0.25659999999999999</v>
      </c>
      <c r="K26">
        <v>0.71789999999999998</v>
      </c>
      <c r="M26" s="13">
        <f t="shared" si="1"/>
        <v>8.1281951994086281</v>
      </c>
      <c r="O26" t="str">
        <f t="shared" si="2"/>
        <v>2.Su</v>
      </c>
      <c r="P26" t="str">
        <f t="shared" si="3"/>
        <v>1.Lig</v>
      </c>
      <c r="Q26" t="str">
        <f t="shared" si="4"/>
        <v>4.Pin</v>
      </c>
    </row>
    <row r="27" spans="6:17" ht="15.6" x14ac:dyDescent="0.3">
      <c r="F27" s="16" t="s">
        <v>14</v>
      </c>
      <c r="G27" s="20" t="s">
        <v>6</v>
      </c>
      <c r="H27" s="25" t="s">
        <v>11</v>
      </c>
      <c r="I27">
        <f t="shared" si="0"/>
        <v>215</v>
      </c>
      <c r="J27">
        <v>0.14399999999999999</v>
      </c>
      <c r="K27">
        <v>0.77549999999999997</v>
      </c>
      <c r="M27" s="13">
        <f t="shared" si="1"/>
        <v>8.2820520102073747</v>
      </c>
      <c r="O27" t="str">
        <f t="shared" si="2"/>
        <v>2.Su</v>
      </c>
      <c r="P27" t="str">
        <f t="shared" si="3"/>
        <v>1.Lig</v>
      </c>
      <c r="Q27" t="str">
        <f t="shared" si="4"/>
        <v>5.Spr</v>
      </c>
    </row>
    <row r="28" spans="6:17" ht="15.6" x14ac:dyDescent="0.3">
      <c r="F28" s="16" t="s">
        <v>14</v>
      </c>
      <c r="G28" s="18" t="s">
        <v>12</v>
      </c>
      <c r="H28" s="21" t="s">
        <v>7</v>
      </c>
      <c r="I28">
        <f t="shared" si="0"/>
        <v>221</v>
      </c>
      <c r="J28">
        <v>-0.15640000000000001</v>
      </c>
      <c r="K28">
        <v>1.0603</v>
      </c>
      <c r="M28" s="13">
        <f t="shared" si="1"/>
        <v>11.741771923625492</v>
      </c>
      <c r="O28" t="str">
        <f t="shared" si="2"/>
        <v>2.Su</v>
      </c>
      <c r="P28" t="str">
        <f t="shared" si="3"/>
        <v>2.Mod</v>
      </c>
      <c r="Q28" t="str">
        <f t="shared" si="4"/>
        <v>1.Dec</v>
      </c>
    </row>
    <row r="29" spans="6:17" ht="15.6" x14ac:dyDescent="0.3">
      <c r="F29" s="16" t="s">
        <v>14</v>
      </c>
      <c r="G29" s="18" t="s">
        <v>12</v>
      </c>
      <c r="H29" s="22" t="s">
        <v>8</v>
      </c>
      <c r="I29">
        <f t="shared" si="0"/>
        <v>222</v>
      </c>
      <c r="J29">
        <v>-0.86609999999999998</v>
      </c>
      <c r="K29">
        <v>1.1646000000000001</v>
      </c>
      <c r="M29" s="13">
        <f t="shared" si="1"/>
        <v>7.3250496724951857</v>
      </c>
      <c r="O29" t="str">
        <f t="shared" si="2"/>
        <v>2.Su</v>
      </c>
      <c r="P29" t="str">
        <f t="shared" si="3"/>
        <v>2.Mod</v>
      </c>
      <c r="Q29" t="str">
        <f t="shared" si="4"/>
        <v>2.Dou</v>
      </c>
    </row>
    <row r="30" spans="6:17" ht="15.6" x14ac:dyDescent="0.3">
      <c r="F30" s="16" t="s">
        <v>14</v>
      </c>
      <c r="G30" s="18" t="s">
        <v>12</v>
      </c>
      <c r="H30" s="23" t="s">
        <v>9</v>
      </c>
      <c r="I30">
        <f t="shared" si="0"/>
        <v>223</v>
      </c>
      <c r="J30">
        <v>-8.8599999999999998E-2</v>
      </c>
      <c r="K30">
        <v>1.0424</v>
      </c>
      <c r="M30" s="13">
        <f t="shared" si="1"/>
        <v>12.062884225185639</v>
      </c>
      <c r="O30" t="str">
        <f t="shared" si="2"/>
        <v>2.Su</v>
      </c>
      <c r="P30" t="str">
        <f t="shared" si="3"/>
        <v>2.Mod</v>
      </c>
      <c r="Q30" t="str">
        <f t="shared" si="4"/>
        <v>3.Mix</v>
      </c>
    </row>
    <row r="31" spans="6:17" ht="15.6" x14ac:dyDescent="0.3">
      <c r="F31" s="16" t="s">
        <v>14</v>
      </c>
      <c r="G31" s="18" t="s">
        <v>12</v>
      </c>
      <c r="H31" s="24" t="s">
        <v>10</v>
      </c>
      <c r="I31">
        <f t="shared" si="0"/>
        <v>224</v>
      </c>
      <c r="J31">
        <v>-3.4599999999999999E-2</v>
      </c>
      <c r="K31">
        <v>0.90910000000000002</v>
      </c>
      <c r="M31" s="13">
        <f t="shared" si="1"/>
        <v>9.3947789503202639</v>
      </c>
      <c r="O31" t="str">
        <f t="shared" si="2"/>
        <v>2.Su</v>
      </c>
      <c r="P31" t="str">
        <f t="shared" si="3"/>
        <v>2.Mod</v>
      </c>
      <c r="Q31" t="str">
        <f t="shared" si="4"/>
        <v>4.Pin</v>
      </c>
    </row>
    <row r="32" spans="6:17" ht="15.6" x14ac:dyDescent="0.3">
      <c r="F32" s="16" t="s">
        <v>14</v>
      </c>
      <c r="G32" s="18" t="s">
        <v>12</v>
      </c>
      <c r="H32" s="25" t="s">
        <v>11</v>
      </c>
      <c r="I32">
        <f t="shared" si="0"/>
        <v>225</v>
      </c>
      <c r="J32">
        <v>-0.1472</v>
      </c>
      <c r="K32">
        <v>0.9667</v>
      </c>
      <c r="M32" s="13">
        <f t="shared" si="1"/>
        <v>9.5726106450562209</v>
      </c>
      <c r="O32" t="str">
        <f t="shared" si="2"/>
        <v>2.Su</v>
      </c>
      <c r="P32" t="str">
        <f t="shared" si="3"/>
        <v>2.Mod</v>
      </c>
      <c r="Q32" t="str">
        <f t="shared" si="4"/>
        <v>5.Spr</v>
      </c>
    </row>
    <row r="33" spans="6:17" ht="15.6" x14ac:dyDescent="0.3">
      <c r="F33" s="16" t="s">
        <v>14</v>
      </c>
      <c r="G33" s="19" t="s">
        <v>13</v>
      </c>
      <c r="H33" s="21" t="s">
        <v>7</v>
      </c>
      <c r="I33">
        <f t="shared" si="0"/>
        <v>231</v>
      </c>
      <c r="J33">
        <v>-0.84</v>
      </c>
      <c r="K33">
        <v>1.3932</v>
      </c>
      <c r="M33" s="13">
        <f t="shared" si="1"/>
        <v>12.663231357801873</v>
      </c>
      <c r="O33" t="str">
        <f t="shared" si="2"/>
        <v>2.Su</v>
      </c>
      <c r="P33" t="str">
        <f t="shared" si="3"/>
        <v>3.Den</v>
      </c>
      <c r="Q33" t="str">
        <f t="shared" si="4"/>
        <v>1.Dec</v>
      </c>
    </row>
    <row r="34" spans="6:17" ht="15.6" x14ac:dyDescent="0.3">
      <c r="F34" s="16" t="s">
        <v>14</v>
      </c>
      <c r="G34" s="19" t="s">
        <v>13</v>
      </c>
      <c r="H34" s="22" t="s">
        <v>8</v>
      </c>
      <c r="I34">
        <f t="shared" si="0"/>
        <v>232</v>
      </c>
      <c r="J34">
        <v>-1.5497000000000001</v>
      </c>
      <c r="K34">
        <v>1.4975000000000001</v>
      </c>
      <c r="M34" s="13">
        <f t="shared" si="1"/>
        <v>7.8998978445117265</v>
      </c>
      <c r="O34" t="str">
        <f t="shared" si="2"/>
        <v>2.Su</v>
      </c>
      <c r="P34" t="str">
        <f t="shared" si="3"/>
        <v>3.Den</v>
      </c>
      <c r="Q34" t="str">
        <f t="shared" si="4"/>
        <v>2.Dou</v>
      </c>
    </row>
    <row r="35" spans="6:17" ht="15.6" x14ac:dyDescent="0.3">
      <c r="F35" s="16" t="s">
        <v>14</v>
      </c>
      <c r="G35" s="19" t="s">
        <v>13</v>
      </c>
      <c r="H35" s="23" t="s">
        <v>9</v>
      </c>
      <c r="I35">
        <f t="shared" si="0"/>
        <v>233</v>
      </c>
      <c r="J35">
        <v>-0.7722</v>
      </c>
      <c r="K35">
        <v>1.3753</v>
      </c>
      <c r="M35" s="13">
        <f t="shared" si="1"/>
        <v>13.009543600361328</v>
      </c>
      <c r="O35" t="str">
        <f t="shared" si="2"/>
        <v>2.Su</v>
      </c>
      <c r="P35" t="str">
        <f t="shared" si="3"/>
        <v>3.Den</v>
      </c>
      <c r="Q35" t="str">
        <f t="shared" si="4"/>
        <v>3.Mix</v>
      </c>
    </row>
    <row r="36" spans="6:17" ht="15.6" x14ac:dyDescent="0.3">
      <c r="F36" s="16" t="s">
        <v>14</v>
      </c>
      <c r="G36" s="19" t="s">
        <v>13</v>
      </c>
      <c r="H36" s="24" t="s">
        <v>10</v>
      </c>
      <c r="I36">
        <f t="shared" si="0"/>
        <v>234</v>
      </c>
      <c r="J36">
        <v>-0.71819999999999995</v>
      </c>
      <c r="K36">
        <v>1.242</v>
      </c>
      <c r="M36" s="13">
        <f t="shared" si="1"/>
        <v>10.132053337191619</v>
      </c>
      <c r="O36" t="str">
        <f t="shared" si="2"/>
        <v>2.Su</v>
      </c>
      <c r="P36" t="str">
        <f t="shared" si="3"/>
        <v>3.Den</v>
      </c>
      <c r="Q36" t="str">
        <f t="shared" si="4"/>
        <v>4.Pin</v>
      </c>
    </row>
    <row r="37" spans="6:17" ht="15.6" x14ac:dyDescent="0.3">
      <c r="F37" s="16" t="s">
        <v>14</v>
      </c>
      <c r="G37" s="19" t="s">
        <v>13</v>
      </c>
      <c r="H37" s="25" t="s">
        <v>11</v>
      </c>
      <c r="I37">
        <f t="shared" si="0"/>
        <v>235</v>
      </c>
      <c r="J37">
        <v>-0.83079999999999998</v>
      </c>
      <c r="K37">
        <v>1.2996000000000001</v>
      </c>
      <c r="M37" s="13">
        <f t="shared" si="1"/>
        <v>10.323840735877191</v>
      </c>
      <c r="O37" t="str">
        <f t="shared" si="2"/>
        <v>2.Su</v>
      </c>
      <c r="P37" t="str">
        <f t="shared" si="3"/>
        <v>3.Den</v>
      </c>
      <c r="Q37" t="str">
        <f t="shared" si="4"/>
        <v>5.Spr</v>
      </c>
    </row>
    <row r="38" spans="6:17" ht="15.6" x14ac:dyDescent="0.3">
      <c r="F38" s="17" t="s">
        <v>15</v>
      </c>
      <c r="G38" s="20" t="s">
        <v>6</v>
      </c>
      <c r="H38" s="21" t="s">
        <v>7</v>
      </c>
      <c r="I38">
        <f t="shared" si="0"/>
        <v>311</v>
      </c>
      <c r="J38">
        <v>0.16009999999999999</v>
      </c>
      <c r="K38">
        <v>0.94950000000000001</v>
      </c>
      <c r="M38" s="13">
        <f t="shared" si="1"/>
        <v>12.515687262028498</v>
      </c>
      <c r="O38" t="str">
        <f t="shared" si="2"/>
        <v>3.Fa</v>
      </c>
      <c r="P38" t="str">
        <f t="shared" si="3"/>
        <v>1.Lig</v>
      </c>
      <c r="Q38" t="str">
        <f t="shared" si="4"/>
        <v>1.Dec</v>
      </c>
    </row>
    <row r="39" spans="6:17" ht="15.6" x14ac:dyDescent="0.3">
      <c r="F39" s="17" t="s">
        <v>15</v>
      </c>
      <c r="G39" s="20" t="s">
        <v>6</v>
      </c>
      <c r="H39" s="22" t="s">
        <v>8</v>
      </c>
      <c r="I39">
        <f t="shared" si="0"/>
        <v>312</v>
      </c>
      <c r="J39">
        <v>-0.55000000000000004</v>
      </c>
      <c r="K39">
        <v>1.0538000000000001</v>
      </c>
      <c r="M39" s="13">
        <f t="shared" si="1"/>
        <v>7.8047306315238645</v>
      </c>
      <c r="O39" t="str">
        <f t="shared" si="2"/>
        <v>3.Fa</v>
      </c>
      <c r="P39" t="str">
        <f t="shared" si="3"/>
        <v>1.Lig</v>
      </c>
      <c r="Q39" t="str">
        <f t="shared" si="4"/>
        <v>2.Dou</v>
      </c>
    </row>
    <row r="40" spans="6:17" ht="15.6" x14ac:dyDescent="0.3">
      <c r="F40" s="17" t="s">
        <v>15</v>
      </c>
      <c r="G40" s="20" t="s">
        <v>6</v>
      </c>
      <c r="H40" s="23" t="s">
        <v>9</v>
      </c>
      <c r="I40">
        <f t="shared" si="0"/>
        <v>313</v>
      </c>
      <c r="J40">
        <v>0.22789999999999999</v>
      </c>
      <c r="K40">
        <v>0.93159999999999998</v>
      </c>
      <c r="M40" s="13">
        <f t="shared" si="1"/>
        <v>12.857964489729584</v>
      </c>
      <c r="O40" t="str">
        <f t="shared" si="2"/>
        <v>3.Fa</v>
      </c>
      <c r="P40" t="str">
        <f t="shared" si="3"/>
        <v>1.Lig</v>
      </c>
      <c r="Q40" t="str">
        <f t="shared" si="4"/>
        <v>3.Mix</v>
      </c>
    </row>
    <row r="41" spans="6:17" ht="15.6" x14ac:dyDescent="0.3">
      <c r="F41" s="17" t="s">
        <v>15</v>
      </c>
      <c r="G41" s="20" t="s">
        <v>6</v>
      </c>
      <c r="H41" s="24" t="s">
        <v>10</v>
      </c>
      <c r="I41">
        <f t="shared" si="0"/>
        <v>314</v>
      </c>
      <c r="J41">
        <v>0.28189999999999998</v>
      </c>
      <c r="K41">
        <v>0.79830000000000001</v>
      </c>
      <c r="M41" s="13">
        <f t="shared" si="1"/>
        <v>10.014000953426045</v>
      </c>
      <c r="O41" t="str">
        <f t="shared" si="2"/>
        <v>3.Fa</v>
      </c>
      <c r="P41" t="str">
        <f t="shared" si="3"/>
        <v>1.Lig</v>
      </c>
      <c r="Q41" t="str">
        <f t="shared" si="4"/>
        <v>4.Pin</v>
      </c>
    </row>
    <row r="42" spans="6:17" ht="15.6" x14ac:dyDescent="0.3">
      <c r="F42" s="17" t="s">
        <v>15</v>
      </c>
      <c r="G42" s="20" t="s">
        <v>6</v>
      </c>
      <c r="H42" s="25" t="s">
        <v>11</v>
      </c>
      <c r="I42">
        <f t="shared" si="0"/>
        <v>315</v>
      </c>
      <c r="J42">
        <v>0.16930000000000001</v>
      </c>
      <c r="K42">
        <v>0.85589999999999999</v>
      </c>
      <c r="M42" s="13">
        <f t="shared" si="1"/>
        <v>10.203553764625985</v>
      </c>
      <c r="O42" t="str">
        <f t="shared" si="2"/>
        <v>3.Fa</v>
      </c>
      <c r="P42" t="str">
        <f t="shared" si="3"/>
        <v>1.Lig</v>
      </c>
      <c r="Q42" t="str">
        <f t="shared" si="4"/>
        <v>5.Spr</v>
      </c>
    </row>
    <row r="43" spans="6:17" ht="15.6" x14ac:dyDescent="0.3">
      <c r="F43" s="17" t="s">
        <v>15</v>
      </c>
      <c r="G43" s="18" t="s">
        <v>12</v>
      </c>
      <c r="H43" s="21" t="s">
        <v>7</v>
      </c>
      <c r="I43">
        <f t="shared" si="0"/>
        <v>321</v>
      </c>
      <c r="J43">
        <v>-0.13109999999999999</v>
      </c>
      <c r="K43">
        <v>1.1407</v>
      </c>
      <c r="M43" s="13">
        <f t="shared" si="1"/>
        <v>14.465956138289052</v>
      </c>
      <c r="O43" t="str">
        <f t="shared" si="2"/>
        <v>3.Fa</v>
      </c>
      <c r="P43" t="str">
        <f t="shared" si="3"/>
        <v>2.Mod</v>
      </c>
      <c r="Q43" t="str">
        <f t="shared" si="4"/>
        <v>1.Dec</v>
      </c>
    </row>
    <row r="44" spans="6:17" ht="15.6" x14ac:dyDescent="0.3">
      <c r="F44" s="17" t="s">
        <v>15</v>
      </c>
      <c r="G44" s="18" t="s">
        <v>12</v>
      </c>
      <c r="H44" s="22" t="s">
        <v>8</v>
      </c>
      <c r="I44">
        <f t="shared" si="0"/>
        <v>322</v>
      </c>
      <c r="J44">
        <v>-0.84079999999999999</v>
      </c>
      <c r="K44">
        <v>1.2450000000000001</v>
      </c>
      <c r="M44" s="13">
        <f t="shared" si="1"/>
        <v>9.0245192942212729</v>
      </c>
      <c r="O44" t="str">
        <f t="shared" si="2"/>
        <v>3.Fa</v>
      </c>
      <c r="P44" t="str">
        <f t="shared" si="3"/>
        <v>2.Mod</v>
      </c>
      <c r="Q44" t="str">
        <f t="shared" si="4"/>
        <v>2.Dou</v>
      </c>
    </row>
    <row r="45" spans="6:17" ht="15.6" x14ac:dyDescent="0.3">
      <c r="F45" s="17" t="s">
        <v>15</v>
      </c>
      <c r="G45" s="18" t="s">
        <v>12</v>
      </c>
      <c r="H45" s="23" t="s">
        <v>9</v>
      </c>
      <c r="I45">
        <f t="shared" si="0"/>
        <v>323</v>
      </c>
      <c r="J45">
        <v>-6.3299999999999995E-2</v>
      </c>
      <c r="K45">
        <v>1.1228</v>
      </c>
      <c r="M45" s="13">
        <f t="shared" si="1"/>
        <v>14.861569040672855</v>
      </c>
      <c r="O45" t="str">
        <f t="shared" si="2"/>
        <v>3.Fa</v>
      </c>
      <c r="P45" t="str">
        <f t="shared" si="3"/>
        <v>2.Mod</v>
      </c>
      <c r="Q45" t="str">
        <f t="shared" si="4"/>
        <v>3.Mix</v>
      </c>
    </row>
    <row r="46" spans="6:17" ht="15.6" x14ac:dyDescent="0.3">
      <c r="F46" s="17" t="s">
        <v>15</v>
      </c>
      <c r="G46" s="18" t="s">
        <v>12</v>
      </c>
      <c r="H46" s="24" t="s">
        <v>10</v>
      </c>
      <c r="I46">
        <f t="shared" si="0"/>
        <v>324</v>
      </c>
      <c r="J46">
        <v>-9.2999999999999992E-3</v>
      </c>
      <c r="K46">
        <v>0.98950000000000005</v>
      </c>
      <c r="M46" s="13">
        <f t="shared" si="1"/>
        <v>11.574442180298384</v>
      </c>
      <c r="O46" t="str">
        <f t="shared" si="2"/>
        <v>3.Fa</v>
      </c>
      <c r="P46" t="str">
        <f t="shared" si="3"/>
        <v>2.Mod</v>
      </c>
      <c r="Q46" t="str">
        <f t="shared" si="4"/>
        <v>4.Pin</v>
      </c>
    </row>
    <row r="47" spans="6:17" ht="15.6" x14ac:dyDescent="0.3">
      <c r="F47" s="17" t="s">
        <v>15</v>
      </c>
      <c r="G47" s="18" t="s">
        <v>12</v>
      </c>
      <c r="H47" s="25" t="s">
        <v>11</v>
      </c>
      <c r="I47">
        <f t="shared" si="0"/>
        <v>325</v>
      </c>
      <c r="J47">
        <v>-0.12189999999999999</v>
      </c>
      <c r="K47">
        <v>1.0470999999999999</v>
      </c>
      <c r="M47" s="13">
        <f t="shared" si="1"/>
        <v>11.793532238662724</v>
      </c>
      <c r="O47" t="str">
        <f t="shared" si="2"/>
        <v>3.Fa</v>
      </c>
      <c r="P47" t="str">
        <f t="shared" si="3"/>
        <v>2.Mod</v>
      </c>
      <c r="Q47" t="str">
        <f t="shared" si="4"/>
        <v>5.Spr</v>
      </c>
    </row>
    <row r="48" spans="6:17" ht="15.6" x14ac:dyDescent="0.3">
      <c r="F48" s="17" t="s">
        <v>15</v>
      </c>
      <c r="G48" s="19" t="s">
        <v>13</v>
      </c>
      <c r="H48" s="21" t="s">
        <v>7</v>
      </c>
      <c r="I48">
        <f t="shared" si="0"/>
        <v>331</v>
      </c>
      <c r="J48">
        <v>-0.81469999999999998</v>
      </c>
      <c r="K48">
        <v>1.4736</v>
      </c>
      <c r="M48" s="13">
        <f t="shared" si="1"/>
        <v>15.601201469633585</v>
      </c>
      <c r="O48" t="str">
        <f t="shared" si="2"/>
        <v>3.Fa</v>
      </c>
      <c r="P48" t="str">
        <f t="shared" si="3"/>
        <v>3.Den</v>
      </c>
      <c r="Q48" t="str">
        <f t="shared" si="4"/>
        <v>1.Dec</v>
      </c>
    </row>
    <row r="49" spans="1:17" ht="15.6" x14ac:dyDescent="0.3">
      <c r="F49" s="17" t="s">
        <v>15</v>
      </c>
      <c r="G49" s="19" t="s">
        <v>13</v>
      </c>
      <c r="H49" s="22" t="s">
        <v>8</v>
      </c>
      <c r="I49">
        <f t="shared" si="0"/>
        <v>332</v>
      </c>
      <c r="J49">
        <v>-1.5244</v>
      </c>
      <c r="K49">
        <v>1.5779000000000001</v>
      </c>
      <c r="M49" s="13">
        <f t="shared" si="1"/>
        <v>9.7327368014814013</v>
      </c>
      <c r="O49" t="str">
        <f t="shared" si="2"/>
        <v>3.Fa</v>
      </c>
      <c r="P49" t="str">
        <f t="shared" si="3"/>
        <v>3.Den</v>
      </c>
      <c r="Q49" t="str">
        <f t="shared" si="4"/>
        <v>2.Dou</v>
      </c>
    </row>
    <row r="50" spans="1:17" ht="15.6" x14ac:dyDescent="0.3">
      <c r="F50" s="17" t="s">
        <v>15</v>
      </c>
      <c r="G50" s="19" t="s">
        <v>13</v>
      </c>
      <c r="H50" s="23" t="s">
        <v>9</v>
      </c>
      <c r="I50">
        <f t="shared" si="0"/>
        <v>333</v>
      </c>
      <c r="J50">
        <v>-0.74690000000000001</v>
      </c>
      <c r="K50">
        <v>1.4557</v>
      </c>
      <c r="M50" s="13">
        <f t="shared" si="1"/>
        <v>16.027860899198679</v>
      </c>
      <c r="O50" t="str">
        <f t="shared" si="2"/>
        <v>3.Fa</v>
      </c>
      <c r="P50" t="str">
        <f t="shared" si="3"/>
        <v>3.Den</v>
      </c>
      <c r="Q50" t="str">
        <f t="shared" si="4"/>
        <v>3.Mix</v>
      </c>
    </row>
    <row r="51" spans="1:17" ht="15.6" x14ac:dyDescent="0.3">
      <c r="F51" s="17" t="s">
        <v>15</v>
      </c>
      <c r="G51" s="19" t="s">
        <v>13</v>
      </c>
      <c r="H51" s="24" t="s">
        <v>10</v>
      </c>
      <c r="I51">
        <f t="shared" si="0"/>
        <v>334</v>
      </c>
      <c r="J51">
        <v>-0.69289999999999996</v>
      </c>
      <c r="K51">
        <v>1.3224</v>
      </c>
      <c r="M51" s="13">
        <f t="shared" si="1"/>
        <v>12.482770072522671</v>
      </c>
      <c r="O51" t="str">
        <f t="shared" si="2"/>
        <v>3.Fa</v>
      </c>
      <c r="P51" t="str">
        <f t="shared" si="3"/>
        <v>3.Den</v>
      </c>
      <c r="Q51" t="str">
        <f t="shared" si="4"/>
        <v>4.Pin</v>
      </c>
    </row>
    <row r="52" spans="1:17" ht="15.6" x14ac:dyDescent="0.3">
      <c r="F52" s="17" t="s">
        <v>15</v>
      </c>
      <c r="G52" s="19" t="s">
        <v>13</v>
      </c>
      <c r="H52" s="25" t="s">
        <v>11</v>
      </c>
      <c r="I52">
        <f t="shared" si="0"/>
        <v>335</v>
      </c>
      <c r="J52">
        <v>-0.80549999999999999</v>
      </c>
      <c r="K52">
        <v>1.38</v>
      </c>
      <c r="M52" s="13">
        <f t="shared" si="1"/>
        <v>12.719053668840836</v>
      </c>
      <c r="O52" t="str">
        <f t="shared" si="2"/>
        <v>3.Fa</v>
      </c>
      <c r="P52" t="str">
        <f t="shared" si="3"/>
        <v>3.Den</v>
      </c>
      <c r="Q52" t="str">
        <f t="shared" si="4"/>
        <v>5.Spr</v>
      </c>
    </row>
    <row r="54" spans="1:17" x14ac:dyDescent="0.3">
      <c r="A54" t="s">
        <v>39</v>
      </c>
    </row>
    <row r="55" spans="1:17" x14ac:dyDescent="0.3">
      <c r="A55" s="4" t="s">
        <v>40</v>
      </c>
    </row>
    <row r="57" spans="1:17" x14ac:dyDescent="0.3">
      <c r="A57" t="s">
        <v>34</v>
      </c>
    </row>
    <row r="58" spans="1:17" x14ac:dyDescent="0.3">
      <c r="A58" t="s">
        <v>35</v>
      </c>
    </row>
    <row r="59" spans="1:17" x14ac:dyDescent="0.3">
      <c r="A59" s="3" t="s">
        <v>36</v>
      </c>
    </row>
  </sheetData>
  <hyperlinks>
    <hyperlink ref="A59" r:id="rId1" xr:uid="{23A20CDF-98C3-42D4-938F-5C02B8C893B1}"/>
  </hyperlinks>
  <pageMargins left="0.7" right="0.7" top="0.75" bottom="0.75" header="0.3" footer="0.3"/>
  <pageSetup orientation="portrait" r:id="rId2"/>
  <headerFooter>
    <oddHeader>&amp;R&amp;"Calibri"&amp;12&amp;K000000 UNCLASSIFIED - NON CLASSIFIÉ&amp;1#_x000D_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6"/>
  <sheetViews>
    <sheetView workbookViewId="0"/>
  </sheetViews>
  <sheetFormatPr defaultRowHeight="14.4" x14ac:dyDescent="0.3"/>
  <sheetData>
    <row r="1" spans="1:5" x14ac:dyDescent="0.3">
      <c r="A1" t="s">
        <v>19</v>
      </c>
      <c r="B1" t="s">
        <v>20</v>
      </c>
      <c r="C1" t="s">
        <v>21</v>
      </c>
      <c r="D1" t="s">
        <v>17</v>
      </c>
      <c r="E1" t="s">
        <v>18</v>
      </c>
    </row>
    <row r="2" spans="1:5" x14ac:dyDescent="0.3">
      <c r="A2" t="s">
        <v>22</v>
      </c>
      <c r="B2" t="s">
        <v>23</v>
      </c>
      <c r="C2" t="s">
        <v>24</v>
      </c>
      <c r="D2">
        <v>0.72989999999999999</v>
      </c>
      <c r="E2">
        <v>0.52210000000000001</v>
      </c>
    </row>
    <row r="3" spans="1:5" x14ac:dyDescent="0.3">
      <c r="A3" t="s">
        <v>22</v>
      </c>
      <c r="B3" t="s">
        <v>23</v>
      </c>
      <c r="C3" t="s">
        <v>25</v>
      </c>
      <c r="D3">
        <v>2.0199999999999999E-2</v>
      </c>
      <c r="E3">
        <v>0.62639999999999996</v>
      </c>
    </row>
    <row r="4" spans="1:5" x14ac:dyDescent="0.3">
      <c r="A4" t="s">
        <v>22</v>
      </c>
      <c r="B4" t="s">
        <v>23</v>
      </c>
      <c r="C4" t="s">
        <v>26</v>
      </c>
      <c r="D4">
        <v>0.79769999999999996</v>
      </c>
      <c r="E4">
        <v>0.50419999999999998</v>
      </c>
    </row>
    <row r="5" spans="1:5" x14ac:dyDescent="0.3">
      <c r="A5" t="s">
        <v>22</v>
      </c>
      <c r="B5" t="s">
        <v>23</v>
      </c>
      <c r="C5" t="s">
        <v>27</v>
      </c>
      <c r="D5">
        <v>0.85170000000000001</v>
      </c>
      <c r="E5">
        <v>0.37090000000000001</v>
      </c>
    </row>
    <row r="6" spans="1:5" x14ac:dyDescent="0.3">
      <c r="A6" t="s">
        <v>22</v>
      </c>
      <c r="B6" t="s">
        <v>23</v>
      </c>
      <c r="C6" t="s">
        <v>28</v>
      </c>
      <c r="D6">
        <v>0.73909999999999998</v>
      </c>
      <c r="E6">
        <v>0.42849999999999999</v>
      </c>
    </row>
    <row r="7" spans="1:5" x14ac:dyDescent="0.3">
      <c r="A7" t="s">
        <v>22</v>
      </c>
      <c r="B7" t="s">
        <v>29</v>
      </c>
      <c r="C7" t="s">
        <v>24</v>
      </c>
      <c r="D7">
        <v>0.43869999999999998</v>
      </c>
      <c r="E7">
        <v>0.71330000000000005</v>
      </c>
    </row>
    <row r="8" spans="1:5" x14ac:dyDescent="0.3">
      <c r="A8" t="s">
        <v>22</v>
      </c>
      <c r="B8" t="s">
        <v>29</v>
      </c>
      <c r="C8" t="s">
        <v>25</v>
      </c>
      <c r="D8">
        <v>-0.27100000000000002</v>
      </c>
      <c r="E8">
        <v>0.81759999999999999</v>
      </c>
    </row>
    <row r="9" spans="1:5" x14ac:dyDescent="0.3">
      <c r="A9" t="s">
        <v>22</v>
      </c>
      <c r="B9" t="s">
        <v>29</v>
      </c>
      <c r="C9" t="s">
        <v>26</v>
      </c>
      <c r="D9">
        <v>0.50649999999999995</v>
      </c>
      <c r="E9">
        <v>0.69540000000000002</v>
      </c>
    </row>
    <row r="10" spans="1:5" x14ac:dyDescent="0.3">
      <c r="A10" t="s">
        <v>22</v>
      </c>
      <c r="B10" t="s">
        <v>29</v>
      </c>
      <c r="C10" t="s">
        <v>27</v>
      </c>
      <c r="D10">
        <v>0.5605</v>
      </c>
      <c r="E10">
        <v>0.56210000000000004</v>
      </c>
    </row>
    <row r="11" spans="1:5" x14ac:dyDescent="0.3">
      <c r="A11" t="s">
        <v>22</v>
      </c>
      <c r="B11" t="s">
        <v>29</v>
      </c>
      <c r="C11" t="s">
        <v>28</v>
      </c>
      <c r="D11">
        <v>0.44790000000000002</v>
      </c>
      <c r="E11">
        <v>0.61970000000000003</v>
      </c>
    </row>
    <row r="12" spans="1:5" x14ac:dyDescent="0.3">
      <c r="A12" t="s">
        <v>22</v>
      </c>
      <c r="B12" t="s">
        <v>30</v>
      </c>
      <c r="C12" t="s">
        <v>24</v>
      </c>
      <c r="D12">
        <v>-0.24490000000000001</v>
      </c>
      <c r="E12">
        <v>1.0462</v>
      </c>
    </row>
    <row r="13" spans="1:5" x14ac:dyDescent="0.3">
      <c r="A13" t="s">
        <v>22</v>
      </c>
      <c r="B13" t="s">
        <v>30</v>
      </c>
      <c r="C13" t="s">
        <v>25</v>
      </c>
      <c r="D13">
        <v>-0.9546</v>
      </c>
      <c r="E13">
        <v>1.1505000000000001</v>
      </c>
    </row>
    <row r="14" spans="1:5" x14ac:dyDescent="0.3">
      <c r="A14" t="s">
        <v>22</v>
      </c>
      <c r="B14" t="s">
        <v>30</v>
      </c>
      <c r="C14" t="s">
        <v>26</v>
      </c>
      <c r="D14">
        <v>-0.17710000000000001</v>
      </c>
      <c r="E14">
        <v>1.0283</v>
      </c>
    </row>
    <row r="15" spans="1:5" x14ac:dyDescent="0.3">
      <c r="A15" t="s">
        <v>22</v>
      </c>
      <c r="B15" t="s">
        <v>30</v>
      </c>
      <c r="C15" t="s">
        <v>27</v>
      </c>
      <c r="D15">
        <v>-0.1231</v>
      </c>
      <c r="E15">
        <v>0.89500000000000002</v>
      </c>
    </row>
    <row r="16" spans="1:5" x14ac:dyDescent="0.3">
      <c r="A16" t="s">
        <v>22</v>
      </c>
      <c r="B16" t="s">
        <v>30</v>
      </c>
      <c r="C16" t="s">
        <v>28</v>
      </c>
      <c r="D16">
        <v>-0.23569999999999999</v>
      </c>
      <c r="E16">
        <v>0.9526</v>
      </c>
    </row>
    <row r="17" spans="1:5" x14ac:dyDescent="0.3">
      <c r="A17" t="s">
        <v>31</v>
      </c>
      <c r="B17" t="s">
        <v>23</v>
      </c>
      <c r="C17" t="s">
        <v>24</v>
      </c>
      <c r="D17">
        <v>0.1348</v>
      </c>
      <c r="E17">
        <v>0.86909999999999998</v>
      </c>
    </row>
    <row r="18" spans="1:5" x14ac:dyDescent="0.3">
      <c r="A18" t="s">
        <v>31</v>
      </c>
      <c r="B18" t="s">
        <v>23</v>
      </c>
      <c r="C18" t="s">
        <v>25</v>
      </c>
      <c r="D18">
        <v>-0.57489999999999997</v>
      </c>
      <c r="E18">
        <v>0.97340000000000004</v>
      </c>
    </row>
    <row r="19" spans="1:5" x14ac:dyDescent="0.3">
      <c r="A19" t="s">
        <v>31</v>
      </c>
      <c r="B19" t="s">
        <v>23</v>
      </c>
      <c r="C19" t="s">
        <v>26</v>
      </c>
      <c r="D19">
        <v>0.2026</v>
      </c>
      <c r="E19">
        <v>0.85119999999999996</v>
      </c>
    </row>
    <row r="20" spans="1:5" x14ac:dyDescent="0.3">
      <c r="A20" t="s">
        <v>31</v>
      </c>
      <c r="B20" t="s">
        <v>23</v>
      </c>
      <c r="C20" t="s">
        <v>27</v>
      </c>
      <c r="D20">
        <v>0.25659999999999999</v>
      </c>
      <c r="E20">
        <v>0.71789999999999998</v>
      </c>
    </row>
    <row r="21" spans="1:5" x14ac:dyDescent="0.3">
      <c r="A21" t="s">
        <v>31</v>
      </c>
      <c r="B21" t="s">
        <v>23</v>
      </c>
      <c r="C21" t="s">
        <v>28</v>
      </c>
      <c r="D21">
        <v>0.14399999999999999</v>
      </c>
      <c r="E21">
        <v>0.77549999999999997</v>
      </c>
    </row>
    <row r="22" spans="1:5" x14ac:dyDescent="0.3">
      <c r="A22" t="s">
        <v>31</v>
      </c>
      <c r="B22" t="s">
        <v>29</v>
      </c>
      <c r="C22" t="s">
        <v>24</v>
      </c>
      <c r="D22">
        <v>-0.15640000000000001</v>
      </c>
      <c r="E22">
        <v>1.0603</v>
      </c>
    </row>
    <row r="23" spans="1:5" x14ac:dyDescent="0.3">
      <c r="A23" t="s">
        <v>31</v>
      </c>
      <c r="B23" t="s">
        <v>29</v>
      </c>
      <c r="C23" t="s">
        <v>25</v>
      </c>
      <c r="D23">
        <v>-0.86609999999999998</v>
      </c>
      <c r="E23">
        <v>1.1646000000000001</v>
      </c>
    </row>
    <row r="24" spans="1:5" x14ac:dyDescent="0.3">
      <c r="A24" t="s">
        <v>31</v>
      </c>
      <c r="B24" t="s">
        <v>29</v>
      </c>
      <c r="C24" t="s">
        <v>26</v>
      </c>
      <c r="D24">
        <v>-8.8599999999999998E-2</v>
      </c>
      <c r="E24">
        <v>1.0424</v>
      </c>
    </row>
    <row r="25" spans="1:5" x14ac:dyDescent="0.3">
      <c r="A25" t="s">
        <v>31</v>
      </c>
      <c r="B25" t="s">
        <v>29</v>
      </c>
      <c r="C25" t="s">
        <v>27</v>
      </c>
      <c r="D25">
        <v>-3.4599999999999999E-2</v>
      </c>
      <c r="E25">
        <v>0.90910000000000002</v>
      </c>
    </row>
    <row r="26" spans="1:5" x14ac:dyDescent="0.3">
      <c r="A26" t="s">
        <v>31</v>
      </c>
      <c r="B26" t="s">
        <v>29</v>
      </c>
      <c r="C26" t="s">
        <v>28</v>
      </c>
      <c r="D26">
        <v>-0.1472</v>
      </c>
      <c r="E26">
        <v>0.9667</v>
      </c>
    </row>
    <row r="27" spans="1:5" x14ac:dyDescent="0.3">
      <c r="A27" t="s">
        <v>31</v>
      </c>
      <c r="B27" t="s">
        <v>30</v>
      </c>
      <c r="C27" t="s">
        <v>24</v>
      </c>
      <c r="D27">
        <v>-0.84</v>
      </c>
      <c r="E27">
        <v>1.3932</v>
      </c>
    </row>
    <row r="28" spans="1:5" x14ac:dyDescent="0.3">
      <c r="A28" t="s">
        <v>31</v>
      </c>
      <c r="B28" t="s">
        <v>30</v>
      </c>
      <c r="C28" t="s">
        <v>25</v>
      </c>
      <c r="D28">
        <v>-1.5497000000000001</v>
      </c>
      <c r="E28">
        <v>1.4975000000000001</v>
      </c>
    </row>
    <row r="29" spans="1:5" x14ac:dyDescent="0.3">
      <c r="A29" t="s">
        <v>31</v>
      </c>
      <c r="B29" t="s">
        <v>30</v>
      </c>
      <c r="C29" t="s">
        <v>26</v>
      </c>
      <c r="D29">
        <v>-0.7722</v>
      </c>
      <c r="E29">
        <v>1.3753</v>
      </c>
    </row>
    <row r="30" spans="1:5" x14ac:dyDescent="0.3">
      <c r="A30" t="s">
        <v>31</v>
      </c>
      <c r="B30" t="s">
        <v>30</v>
      </c>
      <c r="C30" t="s">
        <v>27</v>
      </c>
      <c r="D30">
        <v>-0.71819999999999995</v>
      </c>
      <c r="E30">
        <v>1.242</v>
      </c>
    </row>
    <row r="31" spans="1:5" x14ac:dyDescent="0.3">
      <c r="A31" t="s">
        <v>31</v>
      </c>
      <c r="B31" t="s">
        <v>30</v>
      </c>
      <c r="C31" t="s">
        <v>28</v>
      </c>
      <c r="D31">
        <v>-0.83079999999999998</v>
      </c>
      <c r="E31">
        <v>1.2996000000000001</v>
      </c>
    </row>
    <row r="32" spans="1:5" x14ac:dyDescent="0.3">
      <c r="A32" t="s">
        <v>32</v>
      </c>
      <c r="B32" t="s">
        <v>23</v>
      </c>
      <c r="C32" t="s">
        <v>24</v>
      </c>
      <c r="D32">
        <v>0.16009999999999999</v>
      </c>
      <c r="E32">
        <v>0.94950000000000001</v>
      </c>
    </row>
    <row r="33" spans="1:5" x14ac:dyDescent="0.3">
      <c r="A33" t="s">
        <v>32</v>
      </c>
      <c r="B33" t="s">
        <v>23</v>
      </c>
      <c r="C33" t="s">
        <v>25</v>
      </c>
      <c r="D33">
        <v>-0.55000000000000004</v>
      </c>
      <c r="E33">
        <v>1.0538000000000001</v>
      </c>
    </row>
    <row r="34" spans="1:5" x14ac:dyDescent="0.3">
      <c r="A34" t="s">
        <v>32</v>
      </c>
      <c r="B34" t="s">
        <v>23</v>
      </c>
      <c r="C34" t="s">
        <v>26</v>
      </c>
      <c r="D34">
        <v>0.22789999999999999</v>
      </c>
      <c r="E34">
        <v>0.93159999999999998</v>
      </c>
    </row>
    <row r="35" spans="1:5" x14ac:dyDescent="0.3">
      <c r="A35" t="s">
        <v>32</v>
      </c>
      <c r="B35" t="s">
        <v>23</v>
      </c>
      <c r="C35" t="s">
        <v>27</v>
      </c>
      <c r="D35">
        <v>0.28189999999999998</v>
      </c>
      <c r="E35">
        <v>0.79830000000000001</v>
      </c>
    </row>
    <row r="36" spans="1:5" x14ac:dyDescent="0.3">
      <c r="A36" t="s">
        <v>32</v>
      </c>
      <c r="B36" t="s">
        <v>23</v>
      </c>
      <c r="C36" t="s">
        <v>28</v>
      </c>
      <c r="D36">
        <v>0.16930000000000001</v>
      </c>
      <c r="E36">
        <v>0.85589999999999999</v>
      </c>
    </row>
    <row r="37" spans="1:5" x14ac:dyDescent="0.3">
      <c r="A37" t="s">
        <v>32</v>
      </c>
      <c r="B37" t="s">
        <v>29</v>
      </c>
      <c r="C37" t="s">
        <v>24</v>
      </c>
      <c r="D37">
        <v>-0.13109999999999999</v>
      </c>
      <c r="E37">
        <v>1.1407</v>
      </c>
    </row>
    <row r="38" spans="1:5" x14ac:dyDescent="0.3">
      <c r="A38" t="s">
        <v>32</v>
      </c>
      <c r="B38" t="s">
        <v>29</v>
      </c>
      <c r="C38" t="s">
        <v>25</v>
      </c>
      <c r="D38">
        <v>-0.84079999999999999</v>
      </c>
      <c r="E38">
        <v>1.2450000000000001</v>
      </c>
    </row>
    <row r="39" spans="1:5" x14ac:dyDescent="0.3">
      <c r="A39" t="s">
        <v>32</v>
      </c>
      <c r="B39" t="s">
        <v>29</v>
      </c>
      <c r="C39" t="s">
        <v>26</v>
      </c>
      <c r="D39">
        <v>-6.3299999999999995E-2</v>
      </c>
      <c r="E39">
        <v>1.1228</v>
      </c>
    </row>
    <row r="40" spans="1:5" x14ac:dyDescent="0.3">
      <c r="A40" t="s">
        <v>32</v>
      </c>
      <c r="B40" t="s">
        <v>29</v>
      </c>
      <c r="C40" t="s">
        <v>27</v>
      </c>
      <c r="D40">
        <v>-9.2999999999999992E-3</v>
      </c>
      <c r="E40">
        <v>0.98950000000000005</v>
      </c>
    </row>
    <row r="41" spans="1:5" x14ac:dyDescent="0.3">
      <c r="A41" t="s">
        <v>32</v>
      </c>
      <c r="B41" t="s">
        <v>29</v>
      </c>
      <c r="C41" t="s">
        <v>28</v>
      </c>
      <c r="D41">
        <v>-0.12189999999999999</v>
      </c>
      <c r="E41">
        <v>1.0470999999999999</v>
      </c>
    </row>
    <row r="42" spans="1:5" x14ac:dyDescent="0.3">
      <c r="A42" t="s">
        <v>32</v>
      </c>
      <c r="B42" t="s">
        <v>30</v>
      </c>
      <c r="C42" t="s">
        <v>24</v>
      </c>
      <c r="D42">
        <v>-0.81469999999999998</v>
      </c>
      <c r="E42">
        <v>1.4736</v>
      </c>
    </row>
    <row r="43" spans="1:5" x14ac:dyDescent="0.3">
      <c r="A43" t="s">
        <v>32</v>
      </c>
      <c r="B43" t="s">
        <v>30</v>
      </c>
      <c r="C43" t="s">
        <v>25</v>
      </c>
      <c r="D43">
        <v>-1.5244</v>
      </c>
      <c r="E43">
        <v>1.5779000000000001</v>
      </c>
    </row>
    <row r="44" spans="1:5" x14ac:dyDescent="0.3">
      <c r="A44" t="s">
        <v>32</v>
      </c>
      <c r="B44" t="s">
        <v>30</v>
      </c>
      <c r="C44" t="s">
        <v>26</v>
      </c>
      <c r="D44">
        <v>-0.74690000000000001</v>
      </c>
      <c r="E44">
        <v>1.4557</v>
      </c>
    </row>
    <row r="45" spans="1:5" x14ac:dyDescent="0.3">
      <c r="A45" t="s">
        <v>32</v>
      </c>
      <c r="B45" t="s">
        <v>30</v>
      </c>
      <c r="C45" t="s">
        <v>27</v>
      </c>
      <c r="D45">
        <v>-0.69289999999999996</v>
      </c>
      <c r="E45">
        <v>1.3224</v>
      </c>
    </row>
    <row r="46" spans="1:5" x14ac:dyDescent="0.3">
      <c r="A46" t="s">
        <v>32</v>
      </c>
      <c r="B46" t="s">
        <v>30</v>
      </c>
      <c r="C46" t="s">
        <v>28</v>
      </c>
      <c r="D46">
        <v>-0.80549999999999999</v>
      </c>
      <c r="E46">
        <v>1.38</v>
      </c>
    </row>
  </sheetData>
  <pageMargins left="0.7" right="0.7" top="0.75" bottom="0.75" header="0.3" footer="0.3"/>
  <headerFooter>
    <oddHeader>&amp;R&amp;"Calibri"&amp;12&amp;K000000 UNCLASSIFIED - NON CLASSIFIÉ&amp;1#_x000D_</oddHeader>
  </headerFooter>
</worksheet>
</file>

<file path=docMetadata/LabelInfo.xml><?xml version="1.0" encoding="utf-8"?>
<clbl:labelList xmlns:clbl="http://schemas.microsoft.com/office/2020/mipLabelMetadata">
  <clbl:label id="{219619fd-75dc-48cb-820d-8f683a95dd8b}" enabled="1" method="Privileged" siteId="{05c95b33-90ca-49d5-b644-288b930b912b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Coefficients</vt:lpstr>
    </vt:vector>
  </TitlesOfParts>
  <Company>NRCan / RNCan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Perrakis, Daniel</dc:creator>
  <cp:lastModifiedBy>Perrakis, Daniel</cp:lastModifiedBy>
  <dcterms:created xsi:type="dcterms:W3CDTF">2018-12-01T21:25:59Z</dcterms:created>
  <dcterms:modified xsi:type="dcterms:W3CDTF">2024-10-28T22:27:52Z</dcterms:modified>
</cp:coreProperties>
</file>