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imitrios\Dropbox\FBPGraph\"/>
    </mc:Choice>
  </mc:AlternateContent>
  <bookViews>
    <workbookView xWindow="0" yWindow="150" windowWidth="15315" windowHeight="8415"/>
  </bookViews>
  <sheets>
    <sheet name="ROS Graph" sheetId="10" r:id="rId1"/>
    <sheet name="Intensity Graph" sheetId="18" r:id="rId2"/>
    <sheet name="Notes" sheetId="19" r:id="rId3"/>
    <sheet name="About" sheetId="23" r:id="rId4"/>
    <sheet name="Graph-outputs" sheetId="35" state="hidden" r:id="rId5"/>
    <sheet name="Settings" sheetId="24" state="hidden" r:id="rId6"/>
    <sheet name="Calcs-control1" sheetId="11" state="hidden" r:id="rId7"/>
    <sheet name="Calcs-control2" sheetId="36" state="hidden" r:id="rId8"/>
    <sheet name="Calcs-control3" sheetId="37" state="hidden" r:id="rId9"/>
    <sheet name="Calcs-control4" sheetId="38" state="hidden" r:id="rId10"/>
  </sheets>
  <definedNames>
    <definedName name="ISI" localSheetId="6">'Calcs-control1'!$A$4</definedName>
    <definedName name="ISI" localSheetId="7">'Calcs-control2'!$A$4</definedName>
    <definedName name="ISI" localSheetId="8">'Calcs-control3'!$A$4</definedName>
    <definedName name="ISI" localSheetId="9">'Calcs-control4'!$A$4</definedName>
    <definedName name="ISI">#REF!</definedName>
  </definedNames>
  <calcPr calcId="152511" concurrentCalc="0"/>
</workbook>
</file>

<file path=xl/calcChain.xml><?xml version="1.0" encoding="utf-8"?>
<calcChain xmlns="http://schemas.openxmlformats.org/spreadsheetml/2006/main">
  <c r="J6" i="24" l="1"/>
  <c r="B158" i="38"/>
  <c r="AC158" i="38"/>
  <c r="AD14" i="38"/>
  <c r="AE14" i="38"/>
  <c r="AG14" i="38"/>
  <c r="AJ14" i="38"/>
  <c r="I6" i="24"/>
  <c r="AJ11" i="38"/>
  <c r="AJ12" i="38"/>
  <c r="AJ86" i="38"/>
  <c r="AJ160" i="38"/>
  <c r="H6" i="24"/>
  <c r="B160" i="38"/>
  <c r="AJ164" i="38"/>
  <c r="AJ165" i="38"/>
  <c r="AJ170" i="38"/>
  <c r="EE4" i="35"/>
  <c r="EB4" i="35"/>
  <c r="EA4" i="35"/>
  <c r="DZ4" i="35"/>
  <c r="I11" i="38"/>
  <c r="I12" i="38"/>
  <c r="I14" i="38"/>
  <c r="I86" i="38"/>
  <c r="I160" i="38"/>
  <c r="I164" i="38"/>
  <c r="I165" i="38"/>
  <c r="I170" i="38"/>
  <c r="DX4" i="35"/>
  <c r="DU4" i="35"/>
  <c r="DT4" i="35"/>
  <c r="DS4" i="35"/>
  <c r="DQ4" i="35"/>
  <c r="DN4" i="35"/>
  <c r="DM4" i="35"/>
  <c r="DL4" i="35"/>
  <c r="DJ4" i="35"/>
  <c r="DG4" i="35"/>
  <c r="DF4" i="35"/>
  <c r="DE4" i="35"/>
  <c r="B158" i="36"/>
  <c r="AC158" i="36"/>
  <c r="AD14" i="36"/>
  <c r="AE14" i="36"/>
  <c r="AG14" i="36"/>
  <c r="AJ14" i="36"/>
  <c r="AJ11" i="36"/>
  <c r="AJ12" i="36"/>
  <c r="AJ86" i="36"/>
  <c r="AJ160" i="36"/>
  <c r="B160" i="36"/>
  <c r="AJ164" i="36"/>
  <c r="AJ165" i="36"/>
  <c r="AJ170" i="36"/>
  <c r="CW4" i="35"/>
  <c r="CT4" i="35"/>
  <c r="CS4" i="35"/>
  <c r="CR4" i="35"/>
  <c r="I11" i="36"/>
  <c r="I12" i="36"/>
  <c r="I14" i="36"/>
  <c r="I86" i="36"/>
  <c r="I160" i="36"/>
  <c r="I164" i="36"/>
  <c r="I165" i="36"/>
  <c r="I170" i="36"/>
  <c r="CP4" i="35"/>
  <c r="CM4" i="35"/>
  <c r="CL4" i="35"/>
  <c r="CK4" i="35"/>
  <c r="CI4" i="35"/>
  <c r="CF4" i="35"/>
  <c r="CE4" i="35"/>
  <c r="CD4" i="35"/>
  <c r="I11" i="37"/>
  <c r="I12" i="37"/>
  <c r="I14" i="37"/>
  <c r="I86" i="37"/>
  <c r="I160" i="37"/>
  <c r="B160" i="37"/>
  <c r="I164" i="37"/>
  <c r="I165" i="37"/>
  <c r="I170" i="37"/>
  <c r="CB4" i="35"/>
  <c r="BY4" i="35"/>
  <c r="BX4" i="35"/>
  <c r="BW4" i="35"/>
  <c r="AL14" i="36"/>
  <c r="AL11" i="36"/>
  <c r="AL12" i="36"/>
  <c r="AL86" i="36"/>
  <c r="AL160" i="36"/>
  <c r="AL164" i="36"/>
  <c r="AL165" i="36"/>
  <c r="AL170" i="36"/>
  <c r="AI14" i="36"/>
  <c r="AI86" i="36"/>
  <c r="AI170" i="36"/>
  <c r="BO4" i="35"/>
  <c r="BL4" i="35"/>
  <c r="BK4" i="35"/>
  <c r="BJ4" i="35"/>
  <c r="K11" i="36"/>
  <c r="K12" i="36"/>
  <c r="K14" i="36"/>
  <c r="K86" i="36"/>
  <c r="K160" i="36"/>
  <c r="K164" i="36"/>
  <c r="K165" i="36"/>
  <c r="K170" i="36"/>
  <c r="BH4" i="35"/>
  <c r="BE4" i="35"/>
  <c r="BD4" i="35"/>
  <c r="BC4" i="35"/>
  <c r="BA4" i="35"/>
  <c r="AX4" i="35"/>
  <c r="AW4" i="35"/>
  <c r="AV4" i="35"/>
  <c r="AT4" i="35"/>
  <c r="AQ4" i="35"/>
  <c r="AP4" i="35"/>
  <c r="AO4" i="35"/>
  <c r="B158" i="11"/>
  <c r="AC158" i="11"/>
  <c r="AD14" i="11"/>
  <c r="AE14" i="11"/>
  <c r="AG14" i="11"/>
  <c r="AJ14" i="11"/>
  <c r="AJ11" i="11"/>
  <c r="AJ12" i="11"/>
  <c r="AJ86" i="11"/>
  <c r="AJ160" i="11"/>
  <c r="B160" i="11"/>
  <c r="AJ164" i="11"/>
  <c r="AJ165" i="11"/>
  <c r="AJ170" i="11"/>
  <c r="Q2" i="35"/>
  <c r="AK14" i="11"/>
  <c r="AK11" i="11"/>
  <c r="AK12" i="11"/>
  <c r="AK86" i="11"/>
  <c r="AK164" i="11"/>
  <c r="AK160" i="11"/>
  <c r="AK165" i="11"/>
  <c r="AK170" i="11"/>
  <c r="BA14" i="11"/>
  <c r="BA86" i="11"/>
  <c r="AM170" i="11"/>
  <c r="AG4" i="35"/>
  <c r="AD4" i="35"/>
  <c r="AC4" i="35"/>
  <c r="AB4" i="35"/>
  <c r="I11" i="11"/>
  <c r="I12" i="11"/>
  <c r="I14" i="11"/>
  <c r="I86" i="11"/>
  <c r="I160" i="11"/>
  <c r="I164" i="11"/>
  <c r="I165" i="11"/>
  <c r="I170" i="11"/>
  <c r="J2" i="35"/>
  <c r="J14" i="11"/>
  <c r="J11" i="11"/>
  <c r="J12" i="11"/>
  <c r="J86" i="11"/>
  <c r="J164" i="11"/>
  <c r="J160" i="11"/>
  <c r="J165" i="11"/>
  <c r="J170" i="11"/>
  <c r="Z4" i="35"/>
  <c r="W4" i="35"/>
  <c r="V4" i="35"/>
  <c r="U4" i="35"/>
  <c r="S4" i="35"/>
  <c r="P4" i="35"/>
  <c r="O4" i="35"/>
  <c r="N4" i="35"/>
  <c r="L4" i="35"/>
  <c r="I4" i="35"/>
  <c r="H4" i="35"/>
  <c r="G4" i="35"/>
  <c r="AE84" i="38"/>
  <c r="AG84" i="38"/>
  <c r="AJ84" i="38"/>
  <c r="AJ156" i="38"/>
  <c r="AJ240" i="38"/>
  <c r="EE74" i="35"/>
  <c r="AE83" i="38"/>
  <c r="AG83" i="38"/>
  <c r="AJ83" i="38"/>
  <c r="AJ155" i="38"/>
  <c r="AJ239" i="38"/>
  <c r="EE73" i="35"/>
  <c r="EB74" i="35"/>
  <c r="EA74" i="35"/>
  <c r="DZ74" i="35"/>
  <c r="AE82" i="38"/>
  <c r="AG82" i="38"/>
  <c r="AJ82" i="38"/>
  <c r="AJ154" i="38"/>
  <c r="AJ238" i="38"/>
  <c r="EE72" i="35"/>
  <c r="EB73" i="35"/>
  <c r="EA73" i="35"/>
  <c r="DZ73" i="35"/>
  <c r="AE81" i="38"/>
  <c r="AG81" i="38"/>
  <c r="AJ81" i="38"/>
  <c r="AJ153" i="38"/>
  <c r="AJ237" i="38"/>
  <c r="EE71" i="35"/>
  <c r="EB72" i="35"/>
  <c r="EA72" i="35"/>
  <c r="DZ72" i="35"/>
  <c r="AE80" i="38"/>
  <c r="AG80" i="38"/>
  <c r="AJ80" i="38"/>
  <c r="AJ152" i="38"/>
  <c r="AJ236" i="38"/>
  <c r="EE70" i="35"/>
  <c r="EB71" i="35"/>
  <c r="EA71" i="35"/>
  <c r="DZ71" i="35"/>
  <c r="AE79" i="38"/>
  <c r="AG79" i="38"/>
  <c r="AJ79" i="38"/>
  <c r="AJ151" i="38"/>
  <c r="AJ235" i="38"/>
  <c r="EE69" i="35"/>
  <c r="EB70" i="35"/>
  <c r="EA70" i="35"/>
  <c r="DZ70" i="35"/>
  <c r="AE78" i="38"/>
  <c r="AG78" i="38"/>
  <c r="AJ78" i="38"/>
  <c r="AJ150" i="38"/>
  <c r="AJ234" i="38"/>
  <c r="EE68" i="35"/>
  <c r="EB69" i="35"/>
  <c r="EA69" i="35"/>
  <c r="DZ69" i="35"/>
  <c r="AE77" i="38"/>
  <c r="AG77" i="38"/>
  <c r="AJ77" i="38"/>
  <c r="AJ149" i="38"/>
  <c r="AJ233" i="38"/>
  <c r="EE67" i="35"/>
  <c r="EB68" i="35"/>
  <c r="EA68" i="35"/>
  <c r="DZ68" i="35"/>
  <c r="AE76" i="38"/>
  <c r="AG76" i="38"/>
  <c r="AJ76" i="38"/>
  <c r="AJ148" i="38"/>
  <c r="AJ232" i="38"/>
  <c r="EE66" i="35"/>
  <c r="EB67" i="35"/>
  <c r="EA67" i="35"/>
  <c r="DZ67" i="35"/>
  <c r="AE75" i="38"/>
  <c r="AG75" i="38"/>
  <c r="AJ75" i="38"/>
  <c r="AJ147" i="38"/>
  <c r="AJ231" i="38"/>
  <c r="EE65" i="35"/>
  <c r="EB66" i="35"/>
  <c r="EA66" i="35"/>
  <c r="DZ66" i="35"/>
  <c r="AE74" i="38"/>
  <c r="AG74" i="38"/>
  <c r="AJ74" i="38"/>
  <c r="AJ146" i="38"/>
  <c r="AJ230" i="38"/>
  <c r="EE64" i="35"/>
  <c r="EB65" i="35"/>
  <c r="EA65" i="35"/>
  <c r="DZ65" i="35"/>
  <c r="AE73" i="38"/>
  <c r="AG73" i="38"/>
  <c r="AJ73" i="38"/>
  <c r="AJ145" i="38"/>
  <c r="AJ229" i="38"/>
  <c r="EE63" i="35"/>
  <c r="EB64" i="35"/>
  <c r="EA64" i="35"/>
  <c r="DZ64" i="35"/>
  <c r="AE72" i="38"/>
  <c r="AG72" i="38"/>
  <c r="AJ72" i="38"/>
  <c r="AJ144" i="38"/>
  <c r="AJ228" i="38"/>
  <c r="EE62" i="35"/>
  <c r="EB63" i="35"/>
  <c r="EA63" i="35"/>
  <c r="DZ63" i="35"/>
  <c r="AE71" i="38"/>
  <c r="AG71" i="38"/>
  <c r="AJ71" i="38"/>
  <c r="AJ143" i="38"/>
  <c r="AJ227" i="38"/>
  <c r="EE61" i="35"/>
  <c r="EB62" i="35"/>
  <c r="EA62" i="35"/>
  <c r="DZ62" i="35"/>
  <c r="AE70" i="38"/>
  <c r="AG70" i="38"/>
  <c r="AJ70" i="38"/>
  <c r="AJ142" i="38"/>
  <c r="AJ226" i="38"/>
  <c r="EE60" i="35"/>
  <c r="EB61" i="35"/>
  <c r="EA61" i="35"/>
  <c r="DZ61" i="35"/>
  <c r="AE69" i="38"/>
  <c r="AG69" i="38"/>
  <c r="AJ69" i="38"/>
  <c r="AJ141" i="38"/>
  <c r="AJ225" i="38"/>
  <c r="EE59" i="35"/>
  <c r="EB60" i="35"/>
  <c r="EA60" i="35"/>
  <c r="DZ60" i="35"/>
  <c r="AE68" i="38"/>
  <c r="AG68" i="38"/>
  <c r="AJ68" i="38"/>
  <c r="AJ140" i="38"/>
  <c r="AJ224" i="38"/>
  <c r="EE58" i="35"/>
  <c r="EB59" i="35"/>
  <c r="EA59" i="35"/>
  <c r="DZ59" i="35"/>
  <c r="AE67" i="38"/>
  <c r="AG67" i="38"/>
  <c r="AJ67" i="38"/>
  <c r="AJ139" i="38"/>
  <c r="AJ223" i="38"/>
  <c r="EE57" i="35"/>
  <c r="EB58" i="35"/>
  <c r="EA58" i="35"/>
  <c r="DZ58" i="35"/>
  <c r="AE66" i="38"/>
  <c r="AG66" i="38"/>
  <c r="AJ66" i="38"/>
  <c r="AJ138" i="38"/>
  <c r="AJ222" i="38"/>
  <c r="EE56" i="35"/>
  <c r="EB57" i="35"/>
  <c r="EA57" i="35"/>
  <c r="DZ57" i="35"/>
  <c r="AE65" i="38"/>
  <c r="AG65" i="38"/>
  <c r="AJ65" i="38"/>
  <c r="AJ137" i="38"/>
  <c r="AJ221" i="38"/>
  <c r="EE55" i="35"/>
  <c r="EB56" i="35"/>
  <c r="EA56" i="35"/>
  <c r="DZ56" i="35"/>
  <c r="AE64" i="38"/>
  <c r="AG64" i="38"/>
  <c r="AJ64" i="38"/>
  <c r="AJ136" i="38"/>
  <c r="AJ220" i="38"/>
  <c r="EE54" i="35"/>
  <c r="EB55" i="35"/>
  <c r="EA55" i="35"/>
  <c r="DZ55" i="35"/>
  <c r="AE63" i="38"/>
  <c r="AG63" i="38"/>
  <c r="AJ63" i="38"/>
  <c r="AJ135" i="38"/>
  <c r="AJ219" i="38"/>
  <c r="EE53" i="35"/>
  <c r="EB54" i="35"/>
  <c r="EA54" i="35"/>
  <c r="DZ54" i="35"/>
  <c r="AE62" i="38"/>
  <c r="AG62" i="38"/>
  <c r="AJ62" i="38"/>
  <c r="AJ134" i="38"/>
  <c r="AJ218" i="38"/>
  <c r="EE52" i="35"/>
  <c r="EB53" i="35"/>
  <c r="EA53" i="35"/>
  <c r="DZ53" i="35"/>
  <c r="AE61" i="38"/>
  <c r="AG61" i="38"/>
  <c r="AJ61" i="38"/>
  <c r="AJ133" i="38"/>
  <c r="AJ217" i="38"/>
  <c r="EE51" i="35"/>
  <c r="EB52" i="35"/>
  <c r="EA52" i="35"/>
  <c r="DZ52" i="35"/>
  <c r="AE60" i="38"/>
  <c r="AG60" i="38"/>
  <c r="AJ60" i="38"/>
  <c r="AJ132" i="38"/>
  <c r="AJ216" i="38"/>
  <c r="EE50" i="35"/>
  <c r="EB51" i="35"/>
  <c r="EA51" i="35"/>
  <c r="DZ51" i="35"/>
  <c r="AE59" i="38"/>
  <c r="AG59" i="38"/>
  <c r="AJ59" i="38"/>
  <c r="AJ131" i="38"/>
  <c r="AJ215" i="38"/>
  <c r="EE49" i="35"/>
  <c r="EB50" i="35"/>
  <c r="EA50" i="35"/>
  <c r="DZ50" i="35"/>
  <c r="AE58" i="38"/>
  <c r="AG58" i="38"/>
  <c r="AJ58" i="38"/>
  <c r="AJ130" i="38"/>
  <c r="AJ214" i="38"/>
  <c r="EE48" i="35"/>
  <c r="EB49" i="35"/>
  <c r="EA49" i="35"/>
  <c r="DZ49" i="35"/>
  <c r="AE57" i="38"/>
  <c r="AG57" i="38"/>
  <c r="AJ57" i="38"/>
  <c r="AJ129" i="38"/>
  <c r="AJ213" i="38"/>
  <c r="EE47" i="35"/>
  <c r="EB48" i="35"/>
  <c r="EA48" i="35"/>
  <c r="DZ48" i="35"/>
  <c r="AE56" i="38"/>
  <c r="AG56" i="38"/>
  <c r="AJ56" i="38"/>
  <c r="AJ128" i="38"/>
  <c r="AJ212" i="38"/>
  <c r="EE46" i="35"/>
  <c r="EB47" i="35"/>
  <c r="EA47" i="35"/>
  <c r="DZ47" i="35"/>
  <c r="AE55" i="38"/>
  <c r="AG55" i="38"/>
  <c r="AJ55" i="38"/>
  <c r="AJ127" i="38"/>
  <c r="AJ211" i="38"/>
  <c r="EE45" i="35"/>
  <c r="EB46" i="35"/>
  <c r="EA46" i="35"/>
  <c r="DZ46" i="35"/>
  <c r="AE54" i="38"/>
  <c r="AG54" i="38"/>
  <c r="AJ54" i="38"/>
  <c r="AJ126" i="38"/>
  <c r="AJ210" i="38"/>
  <c r="EE44" i="35"/>
  <c r="EB45" i="35"/>
  <c r="EA45" i="35"/>
  <c r="DZ45" i="35"/>
  <c r="AE53" i="38"/>
  <c r="AG53" i="38"/>
  <c r="AJ53" i="38"/>
  <c r="AJ125" i="38"/>
  <c r="AJ209" i="38"/>
  <c r="EE43" i="35"/>
  <c r="EB44" i="35"/>
  <c r="EA44" i="35"/>
  <c r="DZ44" i="35"/>
  <c r="AE52" i="38"/>
  <c r="AG52" i="38"/>
  <c r="AJ52" i="38"/>
  <c r="AJ124" i="38"/>
  <c r="AJ208" i="38"/>
  <c r="EE42" i="35"/>
  <c r="EB43" i="35"/>
  <c r="EA43" i="35"/>
  <c r="DZ43" i="35"/>
  <c r="AE51" i="38"/>
  <c r="AG51" i="38"/>
  <c r="AJ51" i="38"/>
  <c r="AJ123" i="38"/>
  <c r="AJ207" i="38"/>
  <c r="EE41" i="35"/>
  <c r="EB42" i="35"/>
  <c r="EA42" i="35"/>
  <c r="DZ42" i="35"/>
  <c r="AE50" i="38"/>
  <c r="AG50" i="38"/>
  <c r="AJ50" i="38"/>
  <c r="AJ122" i="38"/>
  <c r="AJ206" i="38"/>
  <c r="EE40" i="35"/>
  <c r="EB41" i="35"/>
  <c r="EA41" i="35"/>
  <c r="DZ41" i="35"/>
  <c r="AE49" i="38"/>
  <c r="AG49" i="38"/>
  <c r="AJ49" i="38"/>
  <c r="AJ121" i="38"/>
  <c r="AJ205" i="38"/>
  <c r="EE39" i="35"/>
  <c r="EB40" i="35"/>
  <c r="EA40" i="35"/>
  <c r="DZ40" i="35"/>
  <c r="AE48" i="38"/>
  <c r="AG48" i="38"/>
  <c r="AJ48" i="38"/>
  <c r="AJ120" i="38"/>
  <c r="AJ204" i="38"/>
  <c r="EE38" i="35"/>
  <c r="EB39" i="35"/>
  <c r="EA39" i="35"/>
  <c r="DZ39" i="35"/>
  <c r="AE47" i="38"/>
  <c r="AG47" i="38"/>
  <c r="AJ47" i="38"/>
  <c r="AJ119" i="38"/>
  <c r="AJ203" i="38"/>
  <c r="EE37" i="35"/>
  <c r="EB38" i="35"/>
  <c r="EA38" i="35"/>
  <c r="DZ38" i="35"/>
  <c r="AE46" i="38"/>
  <c r="AG46" i="38"/>
  <c r="AJ46" i="38"/>
  <c r="AJ118" i="38"/>
  <c r="AJ202" i="38"/>
  <c r="EE36" i="35"/>
  <c r="EB37" i="35"/>
  <c r="EA37" i="35"/>
  <c r="DZ37" i="35"/>
  <c r="AE45" i="38"/>
  <c r="AG45" i="38"/>
  <c r="AJ45" i="38"/>
  <c r="AJ117" i="38"/>
  <c r="AJ201" i="38"/>
  <c r="EE35" i="35"/>
  <c r="EB36" i="35"/>
  <c r="EA36" i="35"/>
  <c r="DZ36" i="35"/>
  <c r="AE44" i="38"/>
  <c r="AG44" i="38"/>
  <c r="AJ44" i="38"/>
  <c r="AJ116" i="38"/>
  <c r="AJ200" i="38"/>
  <c r="EE34" i="35"/>
  <c r="EB35" i="35"/>
  <c r="EA35" i="35"/>
  <c r="DZ35" i="35"/>
  <c r="AE43" i="38"/>
  <c r="AG43" i="38"/>
  <c r="AJ43" i="38"/>
  <c r="AJ115" i="38"/>
  <c r="AJ199" i="38"/>
  <c r="EE33" i="35"/>
  <c r="EB34" i="35"/>
  <c r="EA34" i="35"/>
  <c r="DZ34" i="35"/>
  <c r="AE42" i="38"/>
  <c r="AG42" i="38"/>
  <c r="AJ42" i="38"/>
  <c r="AJ114" i="38"/>
  <c r="AJ198" i="38"/>
  <c r="EE32" i="35"/>
  <c r="EB33" i="35"/>
  <c r="EA33" i="35"/>
  <c r="DZ33" i="35"/>
  <c r="AE41" i="38"/>
  <c r="AG41" i="38"/>
  <c r="AJ41" i="38"/>
  <c r="AJ113" i="38"/>
  <c r="AJ197" i="38"/>
  <c r="EE31" i="35"/>
  <c r="EB32" i="35"/>
  <c r="EA32" i="35"/>
  <c r="DZ32" i="35"/>
  <c r="AE40" i="38"/>
  <c r="AG40" i="38"/>
  <c r="AJ40" i="38"/>
  <c r="AJ112" i="38"/>
  <c r="AJ196" i="38"/>
  <c r="EE30" i="35"/>
  <c r="EB31" i="35"/>
  <c r="EA31" i="35"/>
  <c r="DZ31" i="35"/>
  <c r="AE39" i="38"/>
  <c r="AG39" i="38"/>
  <c r="AJ39" i="38"/>
  <c r="AJ111" i="38"/>
  <c r="AJ195" i="38"/>
  <c r="EE29" i="35"/>
  <c r="EB30" i="35"/>
  <c r="EA30" i="35"/>
  <c r="DZ30" i="35"/>
  <c r="AE38" i="38"/>
  <c r="AG38" i="38"/>
  <c r="AJ38" i="38"/>
  <c r="AJ110" i="38"/>
  <c r="AJ194" i="38"/>
  <c r="EE28" i="35"/>
  <c r="EB29" i="35"/>
  <c r="EA29" i="35"/>
  <c r="DZ29" i="35"/>
  <c r="AE37" i="38"/>
  <c r="AG37" i="38"/>
  <c r="AJ37" i="38"/>
  <c r="AJ109" i="38"/>
  <c r="AJ193" i="38"/>
  <c r="EE27" i="35"/>
  <c r="EB28" i="35"/>
  <c r="EA28" i="35"/>
  <c r="DZ28" i="35"/>
  <c r="AE36" i="38"/>
  <c r="AG36" i="38"/>
  <c r="AJ36" i="38"/>
  <c r="AJ108" i="38"/>
  <c r="AJ192" i="38"/>
  <c r="EE26" i="35"/>
  <c r="EB27" i="35"/>
  <c r="EA27" i="35"/>
  <c r="DZ27" i="35"/>
  <c r="AE35" i="38"/>
  <c r="AG35" i="38"/>
  <c r="AJ35" i="38"/>
  <c r="AJ107" i="38"/>
  <c r="AJ191" i="38"/>
  <c r="EE25" i="35"/>
  <c r="EB26" i="35"/>
  <c r="EA26" i="35"/>
  <c r="DZ26" i="35"/>
  <c r="AE34" i="38"/>
  <c r="AG34" i="38"/>
  <c r="AJ34" i="38"/>
  <c r="AJ106" i="38"/>
  <c r="AJ190" i="38"/>
  <c r="EE24" i="35"/>
  <c r="EB25" i="35"/>
  <c r="EA25" i="35"/>
  <c r="DZ25" i="35"/>
  <c r="AE33" i="38"/>
  <c r="AG33" i="38"/>
  <c r="AJ33" i="38"/>
  <c r="AJ105" i="38"/>
  <c r="AJ189" i="38"/>
  <c r="EE23" i="35"/>
  <c r="EB24" i="35"/>
  <c r="EA24" i="35"/>
  <c r="DZ24" i="35"/>
  <c r="AE32" i="38"/>
  <c r="AG32" i="38"/>
  <c r="AJ32" i="38"/>
  <c r="AJ104" i="38"/>
  <c r="AJ188" i="38"/>
  <c r="EE22" i="35"/>
  <c r="EB23" i="35"/>
  <c r="EA23" i="35"/>
  <c r="DZ23" i="35"/>
  <c r="AE31" i="38"/>
  <c r="AG31" i="38"/>
  <c r="AJ31" i="38"/>
  <c r="AJ103" i="38"/>
  <c r="AJ187" i="38"/>
  <c r="EE21" i="35"/>
  <c r="EB22" i="35"/>
  <c r="EA22" i="35"/>
  <c r="DZ22" i="35"/>
  <c r="AE30" i="38"/>
  <c r="AG30" i="38"/>
  <c r="AJ30" i="38"/>
  <c r="AJ102" i="38"/>
  <c r="AJ186" i="38"/>
  <c r="EE20" i="35"/>
  <c r="EB21" i="35"/>
  <c r="EA21" i="35"/>
  <c r="DZ21" i="35"/>
  <c r="AE29" i="38"/>
  <c r="AG29" i="38"/>
  <c r="AJ29" i="38"/>
  <c r="AJ101" i="38"/>
  <c r="AJ185" i="38"/>
  <c r="EE19" i="35"/>
  <c r="EB20" i="35"/>
  <c r="EA20" i="35"/>
  <c r="DZ20" i="35"/>
  <c r="AE28" i="38"/>
  <c r="AG28" i="38"/>
  <c r="AJ28" i="38"/>
  <c r="AJ100" i="38"/>
  <c r="AJ184" i="38"/>
  <c r="EE18" i="35"/>
  <c r="EB19" i="35"/>
  <c r="EA19" i="35"/>
  <c r="DZ19" i="35"/>
  <c r="AE27" i="38"/>
  <c r="AG27" i="38"/>
  <c r="AJ27" i="38"/>
  <c r="AJ99" i="38"/>
  <c r="AJ183" i="38"/>
  <c r="EE17" i="35"/>
  <c r="EB18" i="35"/>
  <c r="EA18" i="35"/>
  <c r="DZ18" i="35"/>
  <c r="AE26" i="38"/>
  <c r="AG26" i="38"/>
  <c r="AJ26" i="38"/>
  <c r="AJ98" i="38"/>
  <c r="AJ182" i="38"/>
  <c r="EE16" i="35"/>
  <c r="EB17" i="35"/>
  <c r="EA17" i="35"/>
  <c r="DZ17" i="35"/>
  <c r="AE25" i="38"/>
  <c r="AG25" i="38"/>
  <c r="AJ25" i="38"/>
  <c r="AJ97" i="38"/>
  <c r="AJ181" i="38"/>
  <c r="EE15" i="35"/>
  <c r="EB16" i="35"/>
  <c r="EA16" i="35"/>
  <c r="DZ16" i="35"/>
  <c r="AE24" i="38"/>
  <c r="AG24" i="38"/>
  <c r="AJ24" i="38"/>
  <c r="AJ96" i="38"/>
  <c r="AJ180" i="38"/>
  <c r="EE14" i="35"/>
  <c r="EB15" i="35"/>
  <c r="EA15" i="35"/>
  <c r="DZ15" i="35"/>
  <c r="AE23" i="38"/>
  <c r="AG23" i="38"/>
  <c r="AJ23" i="38"/>
  <c r="AJ95" i="38"/>
  <c r="AJ179" i="38"/>
  <c r="EE13" i="35"/>
  <c r="EB14" i="35"/>
  <c r="EA14" i="35"/>
  <c r="DZ14" i="35"/>
  <c r="AE22" i="38"/>
  <c r="AG22" i="38"/>
  <c r="AJ22" i="38"/>
  <c r="AJ94" i="38"/>
  <c r="AJ178" i="38"/>
  <c r="EE12" i="35"/>
  <c r="EB13" i="35"/>
  <c r="EA13" i="35"/>
  <c r="DZ13" i="35"/>
  <c r="AE21" i="38"/>
  <c r="AG21" i="38"/>
  <c r="AJ21" i="38"/>
  <c r="AJ93" i="38"/>
  <c r="AJ177" i="38"/>
  <c r="EE11" i="35"/>
  <c r="EB12" i="35"/>
  <c r="EA12" i="35"/>
  <c r="DZ12" i="35"/>
  <c r="AE20" i="38"/>
  <c r="AG20" i="38"/>
  <c r="AJ20" i="38"/>
  <c r="AJ92" i="38"/>
  <c r="AJ176" i="38"/>
  <c r="EE10" i="35"/>
  <c r="EB11" i="35"/>
  <c r="EA11" i="35"/>
  <c r="DZ11" i="35"/>
  <c r="AE19" i="38"/>
  <c r="AG19" i="38"/>
  <c r="AJ19" i="38"/>
  <c r="AJ91" i="38"/>
  <c r="AJ175" i="38"/>
  <c r="EE9" i="35"/>
  <c r="EB10" i="35"/>
  <c r="EA10" i="35"/>
  <c r="DZ10" i="35"/>
  <c r="AE18" i="38"/>
  <c r="AG18" i="38"/>
  <c r="AJ18" i="38"/>
  <c r="AJ90" i="38"/>
  <c r="AJ174" i="38"/>
  <c r="EE8" i="35"/>
  <c r="EB9" i="35"/>
  <c r="EA9" i="35"/>
  <c r="DZ9" i="35"/>
  <c r="AE17" i="38"/>
  <c r="AG17" i="38"/>
  <c r="AJ17" i="38"/>
  <c r="AJ89" i="38"/>
  <c r="AJ173" i="38"/>
  <c r="EE7" i="35"/>
  <c r="EB8" i="35"/>
  <c r="EA8" i="35"/>
  <c r="DZ8" i="35"/>
  <c r="AE16" i="38"/>
  <c r="AG16" i="38"/>
  <c r="AJ16" i="38"/>
  <c r="AJ88" i="38"/>
  <c r="AJ172" i="38"/>
  <c r="EE6" i="35"/>
  <c r="EB7" i="35"/>
  <c r="EA7" i="35"/>
  <c r="DZ7" i="35"/>
  <c r="AE15" i="38"/>
  <c r="AG15" i="38"/>
  <c r="AJ15" i="38"/>
  <c r="AJ87" i="38"/>
  <c r="AJ171" i="38"/>
  <c r="EE5" i="35"/>
  <c r="EB6" i="35"/>
  <c r="EA6" i="35"/>
  <c r="DZ6" i="35"/>
  <c r="EB5" i="35"/>
  <c r="EA5" i="35"/>
  <c r="DZ5" i="35"/>
  <c r="I84" i="38"/>
  <c r="I156" i="38"/>
  <c r="I240" i="38"/>
  <c r="DX74" i="35"/>
  <c r="I83" i="38"/>
  <c r="I155" i="38"/>
  <c r="I239" i="38"/>
  <c r="DX73" i="35"/>
  <c r="DU74" i="35"/>
  <c r="DT74" i="35"/>
  <c r="DS74" i="35"/>
  <c r="I82" i="38"/>
  <c r="I154" i="38"/>
  <c r="I238" i="38"/>
  <c r="DX72" i="35"/>
  <c r="DU73" i="35"/>
  <c r="DT73" i="35"/>
  <c r="DS73" i="35"/>
  <c r="I81" i="38"/>
  <c r="I153" i="38"/>
  <c r="I237" i="38"/>
  <c r="DX71" i="35"/>
  <c r="DU72" i="35"/>
  <c r="DT72" i="35"/>
  <c r="DS72" i="35"/>
  <c r="I80" i="38"/>
  <c r="I152" i="38"/>
  <c r="I236" i="38"/>
  <c r="DX70" i="35"/>
  <c r="DU71" i="35"/>
  <c r="DT71" i="35"/>
  <c r="DS71" i="35"/>
  <c r="I79" i="38"/>
  <c r="I151" i="38"/>
  <c r="I235" i="38"/>
  <c r="DX69" i="35"/>
  <c r="DU70" i="35"/>
  <c r="DT70" i="35"/>
  <c r="DS70" i="35"/>
  <c r="I78" i="38"/>
  <c r="I150" i="38"/>
  <c r="I234" i="38"/>
  <c r="DX68" i="35"/>
  <c r="DU69" i="35"/>
  <c r="DT69" i="35"/>
  <c r="DS69" i="35"/>
  <c r="I77" i="38"/>
  <c r="I149" i="38"/>
  <c r="I233" i="38"/>
  <c r="DX67" i="35"/>
  <c r="DU68" i="35"/>
  <c r="DT68" i="35"/>
  <c r="DS68" i="35"/>
  <c r="I76" i="38"/>
  <c r="I148" i="38"/>
  <c r="I232" i="38"/>
  <c r="DX66" i="35"/>
  <c r="DU67" i="35"/>
  <c r="DT67" i="35"/>
  <c r="DS67" i="35"/>
  <c r="I75" i="38"/>
  <c r="I147" i="38"/>
  <c r="I231" i="38"/>
  <c r="DX65" i="35"/>
  <c r="DU66" i="35"/>
  <c r="DT66" i="35"/>
  <c r="DS66" i="35"/>
  <c r="I74" i="38"/>
  <c r="I146" i="38"/>
  <c r="I230" i="38"/>
  <c r="DX64" i="35"/>
  <c r="DU65" i="35"/>
  <c r="DT65" i="35"/>
  <c r="DS65" i="35"/>
  <c r="I73" i="38"/>
  <c r="I145" i="38"/>
  <c r="I229" i="38"/>
  <c r="DX63" i="35"/>
  <c r="DU64" i="35"/>
  <c r="DT64" i="35"/>
  <c r="DS64" i="35"/>
  <c r="I72" i="38"/>
  <c r="I144" i="38"/>
  <c r="I228" i="38"/>
  <c r="DX62" i="35"/>
  <c r="DU63" i="35"/>
  <c r="DT63" i="35"/>
  <c r="DS63" i="35"/>
  <c r="I71" i="38"/>
  <c r="I143" i="38"/>
  <c r="I227" i="38"/>
  <c r="DX61" i="35"/>
  <c r="DU62" i="35"/>
  <c r="DT62" i="35"/>
  <c r="DS62" i="35"/>
  <c r="I70" i="38"/>
  <c r="I142" i="38"/>
  <c r="I226" i="38"/>
  <c r="DX60" i="35"/>
  <c r="DU61" i="35"/>
  <c r="DT61" i="35"/>
  <c r="DS61" i="35"/>
  <c r="I69" i="38"/>
  <c r="I141" i="38"/>
  <c r="I225" i="38"/>
  <c r="DX59" i="35"/>
  <c r="DU60" i="35"/>
  <c r="DT60" i="35"/>
  <c r="DS60" i="35"/>
  <c r="I68" i="38"/>
  <c r="I140" i="38"/>
  <c r="I224" i="38"/>
  <c r="DX58" i="35"/>
  <c r="DU59" i="35"/>
  <c r="DT59" i="35"/>
  <c r="DS59" i="35"/>
  <c r="I67" i="38"/>
  <c r="I139" i="38"/>
  <c r="I223" i="38"/>
  <c r="DX57" i="35"/>
  <c r="DU58" i="35"/>
  <c r="DT58" i="35"/>
  <c r="DS58" i="35"/>
  <c r="I66" i="38"/>
  <c r="I138" i="38"/>
  <c r="I222" i="38"/>
  <c r="DX56" i="35"/>
  <c r="DU57" i="35"/>
  <c r="DT57" i="35"/>
  <c r="DS57" i="35"/>
  <c r="I65" i="38"/>
  <c r="I137" i="38"/>
  <c r="I221" i="38"/>
  <c r="DX55" i="35"/>
  <c r="DU56" i="35"/>
  <c r="DT56" i="35"/>
  <c r="DS56" i="35"/>
  <c r="I64" i="38"/>
  <c r="I136" i="38"/>
  <c r="I220" i="38"/>
  <c r="DX54" i="35"/>
  <c r="DU55" i="35"/>
  <c r="DT55" i="35"/>
  <c r="DS55" i="35"/>
  <c r="I63" i="38"/>
  <c r="I135" i="38"/>
  <c r="I219" i="38"/>
  <c r="DX53" i="35"/>
  <c r="DU54" i="35"/>
  <c r="DT54" i="35"/>
  <c r="DS54" i="35"/>
  <c r="I62" i="38"/>
  <c r="I134" i="38"/>
  <c r="I218" i="38"/>
  <c r="DX52" i="35"/>
  <c r="DU53" i="35"/>
  <c r="DT53" i="35"/>
  <c r="DS53" i="35"/>
  <c r="I61" i="38"/>
  <c r="I133" i="38"/>
  <c r="I217" i="38"/>
  <c r="DX51" i="35"/>
  <c r="DU52" i="35"/>
  <c r="DT52" i="35"/>
  <c r="DS52" i="35"/>
  <c r="I60" i="38"/>
  <c r="I132" i="38"/>
  <c r="I216" i="38"/>
  <c r="DX50" i="35"/>
  <c r="DU51" i="35"/>
  <c r="DT51" i="35"/>
  <c r="DS51" i="35"/>
  <c r="I59" i="38"/>
  <c r="I131" i="38"/>
  <c r="I215" i="38"/>
  <c r="DX49" i="35"/>
  <c r="DU50" i="35"/>
  <c r="DT50" i="35"/>
  <c r="DS50" i="35"/>
  <c r="I58" i="38"/>
  <c r="I130" i="38"/>
  <c r="I214" i="38"/>
  <c r="DX48" i="35"/>
  <c r="DU49" i="35"/>
  <c r="DT49" i="35"/>
  <c r="DS49" i="35"/>
  <c r="I57" i="38"/>
  <c r="I129" i="38"/>
  <c r="I213" i="38"/>
  <c r="DX47" i="35"/>
  <c r="DU48" i="35"/>
  <c r="DT48" i="35"/>
  <c r="DS48" i="35"/>
  <c r="I56" i="38"/>
  <c r="I128" i="38"/>
  <c r="I212" i="38"/>
  <c r="DX46" i="35"/>
  <c r="DU47" i="35"/>
  <c r="DT47" i="35"/>
  <c r="DS47" i="35"/>
  <c r="I55" i="38"/>
  <c r="I127" i="38"/>
  <c r="I211" i="38"/>
  <c r="DX45" i="35"/>
  <c r="DU46" i="35"/>
  <c r="DT46" i="35"/>
  <c r="DS46" i="35"/>
  <c r="I54" i="38"/>
  <c r="I126" i="38"/>
  <c r="I210" i="38"/>
  <c r="DX44" i="35"/>
  <c r="DU45" i="35"/>
  <c r="DT45" i="35"/>
  <c r="DS45" i="35"/>
  <c r="I53" i="38"/>
  <c r="I125" i="38"/>
  <c r="I209" i="38"/>
  <c r="DX43" i="35"/>
  <c r="DU44" i="35"/>
  <c r="DT44" i="35"/>
  <c r="DS44" i="35"/>
  <c r="I52" i="38"/>
  <c r="I124" i="38"/>
  <c r="I208" i="38"/>
  <c r="DX42" i="35"/>
  <c r="DU43" i="35"/>
  <c r="DT43" i="35"/>
  <c r="DS43" i="35"/>
  <c r="I51" i="38"/>
  <c r="I123" i="38"/>
  <c r="I207" i="38"/>
  <c r="DX41" i="35"/>
  <c r="DU42" i="35"/>
  <c r="DT42" i="35"/>
  <c r="DS42" i="35"/>
  <c r="I50" i="38"/>
  <c r="I122" i="38"/>
  <c r="I206" i="38"/>
  <c r="DX40" i="35"/>
  <c r="DU41" i="35"/>
  <c r="DT41" i="35"/>
  <c r="DS41" i="35"/>
  <c r="I49" i="38"/>
  <c r="I121" i="38"/>
  <c r="I205" i="38"/>
  <c r="DX39" i="35"/>
  <c r="DU40" i="35"/>
  <c r="DT40" i="35"/>
  <c r="DS40" i="35"/>
  <c r="I48" i="38"/>
  <c r="I120" i="38"/>
  <c r="I204" i="38"/>
  <c r="DX38" i="35"/>
  <c r="DU39" i="35"/>
  <c r="DT39" i="35"/>
  <c r="DS39" i="35"/>
  <c r="I47" i="38"/>
  <c r="I119" i="38"/>
  <c r="I203" i="38"/>
  <c r="DX37" i="35"/>
  <c r="DU38" i="35"/>
  <c r="DT38" i="35"/>
  <c r="DS38" i="35"/>
  <c r="I46" i="38"/>
  <c r="I118" i="38"/>
  <c r="I202" i="38"/>
  <c r="DX36" i="35"/>
  <c r="DU37" i="35"/>
  <c r="DT37" i="35"/>
  <c r="DS37" i="35"/>
  <c r="I45" i="38"/>
  <c r="I117" i="38"/>
  <c r="I201" i="38"/>
  <c r="DX35" i="35"/>
  <c r="DU36" i="35"/>
  <c r="DT36" i="35"/>
  <c r="DS36" i="35"/>
  <c r="I44" i="38"/>
  <c r="I116" i="38"/>
  <c r="I200" i="38"/>
  <c r="DX34" i="35"/>
  <c r="DU35" i="35"/>
  <c r="DT35" i="35"/>
  <c r="DS35" i="35"/>
  <c r="I43" i="38"/>
  <c r="I115" i="38"/>
  <c r="I199" i="38"/>
  <c r="DX33" i="35"/>
  <c r="DU34" i="35"/>
  <c r="DT34" i="35"/>
  <c r="DS34" i="35"/>
  <c r="I42" i="38"/>
  <c r="I114" i="38"/>
  <c r="I198" i="38"/>
  <c r="DX32" i="35"/>
  <c r="DU33" i="35"/>
  <c r="DT33" i="35"/>
  <c r="DS33" i="35"/>
  <c r="I41" i="38"/>
  <c r="I113" i="38"/>
  <c r="I197" i="38"/>
  <c r="DX31" i="35"/>
  <c r="DU32" i="35"/>
  <c r="DT32" i="35"/>
  <c r="DS32" i="35"/>
  <c r="I40" i="38"/>
  <c r="I112" i="38"/>
  <c r="I196" i="38"/>
  <c r="DX30" i="35"/>
  <c r="DU31" i="35"/>
  <c r="DT31" i="35"/>
  <c r="DS31" i="35"/>
  <c r="I39" i="38"/>
  <c r="I111" i="38"/>
  <c r="I195" i="38"/>
  <c r="DX29" i="35"/>
  <c r="DU30" i="35"/>
  <c r="DT30" i="35"/>
  <c r="DS30" i="35"/>
  <c r="I38" i="38"/>
  <c r="I110" i="38"/>
  <c r="I194" i="38"/>
  <c r="DX28" i="35"/>
  <c r="DU29" i="35"/>
  <c r="DT29" i="35"/>
  <c r="DS29" i="35"/>
  <c r="I37" i="38"/>
  <c r="I109" i="38"/>
  <c r="I193" i="38"/>
  <c r="DX27" i="35"/>
  <c r="DU28" i="35"/>
  <c r="DT28" i="35"/>
  <c r="DS28" i="35"/>
  <c r="I36" i="38"/>
  <c r="I108" i="38"/>
  <c r="I192" i="38"/>
  <c r="DX26" i="35"/>
  <c r="DU27" i="35"/>
  <c r="DT27" i="35"/>
  <c r="DS27" i="35"/>
  <c r="I35" i="38"/>
  <c r="I107" i="38"/>
  <c r="I191" i="38"/>
  <c r="DX25" i="35"/>
  <c r="DU26" i="35"/>
  <c r="DT26" i="35"/>
  <c r="DS26" i="35"/>
  <c r="I34" i="38"/>
  <c r="I106" i="38"/>
  <c r="I190" i="38"/>
  <c r="DX24" i="35"/>
  <c r="DU25" i="35"/>
  <c r="DT25" i="35"/>
  <c r="DS25" i="35"/>
  <c r="I33" i="38"/>
  <c r="I105" i="38"/>
  <c r="I189" i="38"/>
  <c r="DX23" i="35"/>
  <c r="DU24" i="35"/>
  <c r="DT24" i="35"/>
  <c r="DS24" i="35"/>
  <c r="I32" i="38"/>
  <c r="I104" i="38"/>
  <c r="I188" i="38"/>
  <c r="DX22" i="35"/>
  <c r="DU23" i="35"/>
  <c r="DT23" i="35"/>
  <c r="DS23" i="35"/>
  <c r="I31" i="38"/>
  <c r="I103" i="38"/>
  <c r="I187" i="38"/>
  <c r="DX21" i="35"/>
  <c r="DU22" i="35"/>
  <c r="DT22" i="35"/>
  <c r="DS22" i="35"/>
  <c r="I30" i="38"/>
  <c r="I102" i="38"/>
  <c r="I186" i="38"/>
  <c r="DX20" i="35"/>
  <c r="DU21" i="35"/>
  <c r="DT21" i="35"/>
  <c r="DS21" i="35"/>
  <c r="I29" i="38"/>
  <c r="I101" i="38"/>
  <c r="I185" i="38"/>
  <c r="DX19" i="35"/>
  <c r="DU20" i="35"/>
  <c r="DT20" i="35"/>
  <c r="DS20" i="35"/>
  <c r="I28" i="38"/>
  <c r="I100" i="38"/>
  <c r="I184" i="38"/>
  <c r="DX18" i="35"/>
  <c r="DU19" i="35"/>
  <c r="DT19" i="35"/>
  <c r="DS19" i="35"/>
  <c r="I27" i="38"/>
  <c r="I99" i="38"/>
  <c r="I183" i="38"/>
  <c r="DX17" i="35"/>
  <c r="DU18" i="35"/>
  <c r="DT18" i="35"/>
  <c r="DS18" i="35"/>
  <c r="I26" i="38"/>
  <c r="I98" i="38"/>
  <c r="I182" i="38"/>
  <c r="DX16" i="35"/>
  <c r="DU17" i="35"/>
  <c r="DT17" i="35"/>
  <c r="DS17" i="35"/>
  <c r="I25" i="38"/>
  <c r="I97" i="38"/>
  <c r="I181" i="38"/>
  <c r="DX15" i="35"/>
  <c r="DU16" i="35"/>
  <c r="DT16" i="35"/>
  <c r="DS16" i="35"/>
  <c r="I24" i="38"/>
  <c r="I96" i="38"/>
  <c r="I180" i="38"/>
  <c r="DX14" i="35"/>
  <c r="DU15" i="35"/>
  <c r="DT15" i="35"/>
  <c r="DS15" i="35"/>
  <c r="I23" i="38"/>
  <c r="I95" i="38"/>
  <c r="I179" i="38"/>
  <c r="DX13" i="35"/>
  <c r="DU14" i="35"/>
  <c r="DT14" i="35"/>
  <c r="DS14" i="35"/>
  <c r="I22" i="38"/>
  <c r="I94" i="38"/>
  <c r="I178" i="38"/>
  <c r="DX12" i="35"/>
  <c r="DU13" i="35"/>
  <c r="DT13" i="35"/>
  <c r="DS13" i="35"/>
  <c r="I21" i="38"/>
  <c r="I93" i="38"/>
  <c r="I177" i="38"/>
  <c r="DX11" i="35"/>
  <c r="DU12" i="35"/>
  <c r="DT12" i="35"/>
  <c r="DS12" i="35"/>
  <c r="I20" i="38"/>
  <c r="I92" i="38"/>
  <c r="I176" i="38"/>
  <c r="DX10" i="35"/>
  <c r="DU11" i="35"/>
  <c r="DT11" i="35"/>
  <c r="DS11" i="35"/>
  <c r="I19" i="38"/>
  <c r="I91" i="38"/>
  <c r="I175" i="38"/>
  <c r="DX9" i="35"/>
  <c r="DU10" i="35"/>
  <c r="DT10" i="35"/>
  <c r="DS10" i="35"/>
  <c r="I18" i="38"/>
  <c r="I90" i="38"/>
  <c r="I174" i="38"/>
  <c r="DX8" i="35"/>
  <c r="DU9" i="35"/>
  <c r="DT9" i="35"/>
  <c r="DS9" i="35"/>
  <c r="I17" i="38"/>
  <c r="I89" i="38"/>
  <c r="I173" i="38"/>
  <c r="DX7" i="35"/>
  <c r="DU8" i="35"/>
  <c r="DT8" i="35"/>
  <c r="DS8" i="35"/>
  <c r="I16" i="38"/>
  <c r="I88" i="38"/>
  <c r="I172" i="38"/>
  <c r="DX6" i="35"/>
  <c r="DU7" i="35"/>
  <c r="DT7" i="35"/>
  <c r="DS7" i="35"/>
  <c r="I15" i="38"/>
  <c r="I87" i="38"/>
  <c r="I171" i="38"/>
  <c r="DX5" i="35"/>
  <c r="DU6" i="35"/>
  <c r="DT6" i="35"/>
  <c r="DS6" i="35"/>
  <c r="DU5" i="35"/>
  <c r="DT5" i="35"/>
  <c r="DS5" i="35"/>
  <c r="DQ74" i="35"/>
  <c r="DQ73" i="35"/>
  <c r="DN74" i="35"/>
  <c r="DM74" i="35"/>
  <c r="DL74" i="35"/>
  <c r="DQ72" i="35"/>
  <c r="DN73" i="35"/>
  <c r="DM73" i="35"/>
  <c r="DL73" i="35"/>
  <c r="DQ71" i="35"/>
  <c r="DN72" i="35"/>
  <c r="DM72" i="35"/>
  <c r="DL72" i="35"/>
  <c r="DQ70" i="35"/>
  <c r="DN71" i="35"/>
  <c r="DM71" i="35"/>
  <c r="DL71" i="35"/>
  <c r="DQ69" i="35"/>
  <c r="DN70" i="35"/>
  <c r="DM70" i="35"/>
  <c r="DL70" i="35"/>
  <c r="DQ68" i="35"/>
  <c r="DN69" i="35"/>
  <c r="DM69" i="35"/>
  <c r="DL69" i="35"/>
  <c r="DQ67" i="35"/>
  <c r="DN68" i="35"/>
  <c r="DM68" i="35"/>
  <c r="DL68" i="35"/>
  <c r="DQ66" i="35"/>
  <c r="DN67" i="35"/>
  <c r="DM67" i="35"/>
  <c r="DL67" i="35"/>
  <c r="DQ65" i="35"/>
  <c r="DN66" i="35"/>
  <c r="DM66" i="35"/>
  <c r="DL66" i="35"/>
  <c r="DQ64" i="35"/>
  <c r="DN65" i="35"/>
  <c r="DM65" i="35"/>
  <c r="DL65" i="35"/>
  <c r="DQ63" i="35"/>
  <c r="DN64" i="35"/>
  <c r="DM64" i="35"/>
  <c r="DL64" i="35"/>
  <c r="DQ62" i="35"/>
  <c r="DN63" i="35"/>
  <c r="DM63" i="35"/>
  <c r="DL63" i="35"/>
  <c r="DQ61" i="35"/>
  <c r="DN62" i="35"/>
  <c r="DM62" i="35"/>
  <c r="DL62" i="35"/>
  <c r="DQ60" i="35"/>
  <c r="DN61" i="35"/>
  <c r="DM61" i="35"/>
  <c r="DL61" i="35"/>
  <c r="DQ59" i="35"/>
  <c r="DN60" i="35"/>
  <c r="DM60" i="35"/>
  <c r="DL60" i="35"/>
  <c r="DQ58" i="35"/>
  <c r="DN59" i="35"/>
  <c r="DM59" i="35"/>
  <c r="DL59" i="35"/>
  <c r="DQ57" i="35"/>
  <c r="DN58" i="35"/>
  <c r="DM58" i="35"/>
  <c r="DL58" i="35"/>
  <c r="DQ56" i="35"/>
  <c r="DN57" i="35"/>
  <c r="DM57" i="35"/>
  <c r="DL57" i="35"/>
  <c r="DQ55" i="35"/>
  <c r="DN56" i="35"/>
  <c r="DM56" i="35"/>
  <c r="DL56" i="35"/>
  <c r="DQ54" i="35"/>
  <c r="DN55" i="35"/>
  <c r="DM55" i="35"/>
  <c r="DL55" i="35"/>
  <c r="DQ53" i="35"/>
  <c r="DN54" i="35"/>
  <c r="DM54" i="35"/>
  <c r="DL54" i="35"/>
  <c r="DQ52" i="35"/>
  <c r="DN53" i="35"/>
  <c r="DM53" i="35"/>
  <c r="DL53" i="35"/>
  <c r="DQ51" i="35"/>
  <c r="DN52" i="35"/>
  <c r="DM52" i="35"/>
  <c r="DL52" i="35"/>
  <c r="DQ50" i="35"/>
  <c r="DN51" i="35"/>
  <c r="DM51" i="35"/>
  <c r="DL51" i="35"/>
  <c r="DQ49" i="35"/>
  <c r="DN50" i="35"/>
  <c r="DM50" i="35"/>
  <c r="DL50" i="35"/>
  <c r="DQ48" i="35"/>
  <c r="DN49" i="35"/>
  <c r="DM49" i="35"/>
  <c r="DL49" i="35"/>
  <c r="DQ47" i="35"/>
  <c r="DN48" i="35"/>
  <c r="DM48" i="35"/>
  <c r="DL48" i="35"/>
  <c r="DQ46" i="35"/>
  <c r="DN47" i="35"/>
  <c r="DM47" i="35"/>
  <c r="DL47" i="35"/>
  <c r="DQ45" i="35"/>
  <c r="DN46" i="35"/>
  <c r="DM46" i="35"/>
  <c r="DL46" i="35"/>
  <c r="DQ44" i="35"/>
  <c r="DN45" i="35"/>
  <c r="DM45" i="35"/>
  <c r="DL45" i="35"/>
  <c r="DQ43" i="35"/>
  <c r="DN44" i="35"/>
  <c r="DM44" i="35"/>
  <c r="DL44" i="35"/>
  <c r="DQ42" i="35"/>
  <c r="DN43" i="35"/>
  <c r="DM43" i="35"/>
  <c r="DL43" i="35"/>
  <c r="DQ41" i="35"/>
  <c r="DN42" i="35"/>
  <c r="DM42" i="35"/>
  <c r="DL42" i="35"/>
  <c r="DQ40" i="35"/>
  <c r="DN41" i="35"/>
  <c r="DM41" i="35"/>
  <c r="DL41" i="35"/>
  <c r="DQ39" i="35"/>
  <c r="DN40" i="35"/>
  <c r="DM40" i="35"/>
  <c r="DL40" i="35"/>
  <c r="DQ38" i="35"/>
  <c r="DN39" i="35"/>
  <c r="DM39" i="35"/>
  <c r="DL39" i="35"/>
  <c r="DQ37" i="35"/>
  <c r="DN38" i="35"/>
  <c r="DM38" i="35"/>
  <c r="DL38" i="35"/>
  <c r="DQ36" i="35"/>
  <c r="DN37" i="35"/>
  <c r="DM37" i="35"/>
  <c r="DL37" i="35"/>
  <c r="DQ35" i="35"/>
  <c r="DN36" i="35"/>
  <c r="DM36" i="35"/>
  <c r="DL36" i="35"/>
  <c r="DQ34" i="35"/>
  <c r="DN35" i="35"/>
  <c r="DM35" i="35"/>
  <c r="DL35" i="35"/>
  <c r="DQ33" i="35"/>
  <c r="DN34" i="35"/>
  <c r="DM34" i="35"/>
  <c r="DL34" i="35"/>
  <c r="DQ32" i="35"/>
  <c r="DN33" i="35"/>
  <c r="DM33" i="35"/>
  <c r="DL33" i="35"/>
  <c r="DQ31" i="35"/>
  <c r="DN32" i="35"/>
  <c r="DM32" i="35"/>
  <c r="DL32" i="35"/>
  <c r="DQ30" i="35"/>
  <c r="DN31" i="35"/>
  <c r="DM31" i="35"/>
  <c r="DL31" i="35"/>
  <c r="DQ29" i="35"/>
  <c r="DN30" i="35"/>
  <c r="DM30" i="35"/>
  <c r="DL30" i="35"/>
  <c r="DQ28" i="35"/>
  <c r="DN29" i="35"/>
  <c r="DM29" i="35"/>
  <c r="DL29" i="35"/>
  <c r="DQ27" i="35"/>
  <c r="DN28" i="35"/>
  <c r="DM28" i="35"/>
  <c r="DL28" i="35"/>
  <c r="DQ26" i="35"/>
  <c r="DN27" i="35"/>
  <c r="DM27" i="35"/>
  <c r="DL27" i="35"/>
  <c r="DQ25" i="35"/>
  <c r="DN26" i="35"/>
  <c r="DM26" i="35"/>
  <c r="DL26" i="35"/>
  <c r="DQ24" i="35"/>
  <c r="DN25" i="35"/>
  <c r="DM25" i="35"/>
  <c r="DL25" i="35"/>
  <c r="DQ23" i="35"/>
  <c r="DN24" i="35"/>
  <c r="DM24" i="35"/>
  <c r="DL24" i="35"/>
  <c r="DQ22" i="35"/>
  <c r="DN23" i="35"/>
  <c r="DM23" i="35"/>
  <c r="DL23" i="35"/>
  <c r="DQ21" i="35"/>
  <c r="DN22" i="35"/>
  <c r="DM22" i="35"/>
  <c r="DL22" i="35"/>
  <c r="DQ20" i="35"/>
  <c r="DN21" i="35"/>
  <c r="DM21" i="35"/>
  <c r="DL21" i="35"/>
  <c r="DQ19" i="35"/>
  <c r="DN20" i="35"/>
  <c r="DM20" i="35"/>
  <c r="DL20" i="35"/>
  <c r="DQ18" i="35"/>
  <c r="DN19" i="35"/>
  <c r="DM19" i="35"/>
  <c r="DL19" i="35"/>
  <c r="DQ17" i="35"/>
  <c r="DN18" i="35"/>
  <c r="DM18" i="35"/>
  <c r="DL18" i="35"/>
  <c r="DQ16" i="35"/>
  <c r="DN17" i="35"/>
  <c r="DM17" i="35"/>
  <c r="DL17" i="35"/>
  <c r="DQ15" i="35"/>
  <c r="DN16" i="35"/>
  <c r="DM16" i="35"/>
  <c r="DL16" i="35"/>
  <c r="DQ14" i="35"/>
  <c r="DN15" i="35"/>
  <c r="DM15" i="35"/>
  <c r="DL15" i="35"/>
  <c r="DQ13" i="35"/>
  <c r="DN14" i="35"/>
  <c r="DM14" i="35"/>
  <c r="DL14" i="35"/>
  <c r="DQ12" i="35"/>
  <c r="DN13" i="35"/>
  <c r="DM13" i="35"/>
  <c r="DL13" i="35"/>
  <c r="DQ11" i="35"/>
  <c r="DN12" i="35"/>
  <c r="DM12" i="35"/>
  <c r="DL12" i="35"/>
  <c r="DQ10" i="35"/>
  <c r="DN11" i="35"/>
  <c r="DM11" i="35"/>
  <c r="DL11" i="35"/>
  <c r="DQ9" i="35"/>
  <c r="DN10" i="35"/>
  <c r="DM10" i="35"/>
  <c r="DL10" i="35"/>
  <c r="DQ8" i="35"/>
  <c r="DN9" i="35"/>
  <c r="DM9" i="35"/>
  <c r="DL9" i="35"/>
  <c r="DQ7" i="35"/>
  <c r="DN8" i="35"/>
  <c r="DM8" i="35"/>
  <c r="DL8" i="35"/>
  <c r="DQ6" i="35"/>
  <c r="DN7" i="35"/>
  <c r="DM7" i="35"/>
  <c r="DL7" i="35"/>
  <c r="DQ5" i="35"/>
  <c r="DN6" i="35"/>
  <c r="DM6" i="35"/>
  <c r="DL6" i="35"/>
  <c r="DN5" i="35"/>
  <c r="DM5" i="35"/>
  <c r="DL5" i="35"/>
  <c r="DJ74" i="35"/>
  <c r="DJ73" i="35"/>
  <c r="DG74" i="35"/>
  <c r="DF74" i="35"/>
  <c r="DE74" i="35"/>
  <c r="DJ72" i="35"/>
  <c r="DG73" i="35"/>
  <c r="DF73" i="35"/>
  <c r="DE73" i="35"/>
  <c r="DJ71" i="35"/>
  <c r="DG72" i="35"/>
  <c r="DF72" i="35"/>
  <c r="DE72" i="35"/>
  <c r="DJ70" i="35"/>
  <c r="DG71" i="35"/>
  <c r="DF71" i="35"/>
  <c r="DE71" i="35"/>
  <c r="DJ69" i="35"/>
  <c r="DG70" i="35"/>
  <c r="DF70" i="35"/>
  <c r="DE70" i="35"/>
  <c r="DJ68" i="35"/>
  <c r="DG69" i="35"/>
  <c r="DF69" i="35"/>
  <c r="DE69" i="35"/>
  <c r="DJ67" i="35"/>
  <c r="DG68" i="35"/>
  <c r="DF68" i="35"/>
  <c r="DE68" i="35"/>
  <c r="DJ66" i="35"/>
  <c r="DG67" i="35"/>
  <c r="DF67" i="35"/>
  <c r="DE67" i="35"/>
  <c r="DJ65" i="35"/>
  <c r="DG66" i="35"/>
  <c r="DF66" i="35"/>
  <c r="DE66" i="35"/>
  <c r="DJ64" i="35"/>
  <c r="DG65" i="35"/>
  <c r="DF65" i="35"/>
  <c r="DE65" i="35"/>
  <c r="DJ63" i="35"/>
  <c r="DG64" i="35"/>
  <c r="DF64" i="35"/>
  <c r="DE64" i="35"/>
  <c r="DJ62" i="35"/>
  <c r="DG63" i="35"/>
  <c r="DF63" i="35"/>
  <c r="DE63" i="35"/>
  <c r="DJ61" i="35"/>
  <c r="DG62" i="35"/>
  <c r="DF62" i="35"/>
  <c r="DE62" i="35"/>
  <c r="DJ60" i="35"/>
  <c r="DG61" i="35"/>
  <c r="DF61" i="35"/>
  <c r="DE61" i="35"/>
  <c r="DJ59" i="35"/>
  <c r="DG60" i="35"/>
  <c r="DF60" i="35"/>
  <c r="DE60" i="35"/>
  <c r="DJ58" i="35"/>
  <c r="DG59" i="35"/>
  <c r="DF59" i="35"/>
  <c r="DE59" i="35"/>
  <c r="DJ57" i="35"/>
  <c r="DG58" i="35"/>
  <c r="DF58" i="35"/>
  <c r="DE58" i="35"/>
  <c r="DJ56" i="35"/>
  <c r="DG57" i="35"/>
  <c r="DF57" i="35"/>
  <c r="DE57" i="35"/>
  <c r="DJ55" i="35"/>
  <c r="DG56" i="35"/>
  <c r="DF56" i="35"/>
  <c r="DE56" i="35"/>
  <c r="DJ54" i="35"/>
  <c r="DG55" i="35"/>
  <c r="DF55" i="35"/>
  <c r="DE55" i="35"/>
  <c r="DJ53" i="35"/>
  <c r="DG54" i="35"/>
  <c r="DF54" i="35"/>
  <c r="DE54" i="35"/>
  <c r="DJ52" i="35"/>
  <c r="DG53" i="35"/>
  <c r="DF53" i="35"/>
  <c r="DE53" i="35"/>
  <c r="DJ51" i="35"/>
  <c r="DG52" i="35"/>
  <c r="DF52" i="35"/>
  <c r="DE52" i="35"/>
  <c r="DJ50" i="35"/>
  <c r="DG51" i="35"/>
  <c r="DF51" i="35"/>
  <c r="DE51" i="35"/>
  <c r="DJ49" i="35"/>
  <c r="DG50" i="35"/>
  <c r="DF50" i="35"/>
  <c r="DE50" i="35"/>
  <c r="DJ48" i="35"/>
  <c r="DG49" i="35"/>
  <c r="DF49" i="35"/>
  <c r="DE49" i="35"/>
  <c r="DJ47" i="35"/>
  <c r="DG48" i="35"/>
  <c r="DF48" i="35"/>
  <c r="DE48" i="35"/>
  <c r="DJ46" i="35"/>
  <c r="DG47" i="35"/>
  <c r="DF47" i="35"/>
  <c r="DE47" i="35"/>
  <c r="DJ45" i="35"/>
  <c r="DG46" i="35"/>
  <c r="DF46" i="35"/>
  <c r="DE46" i="35"/>
  <c r="DJ44" i="35"/>
  <c r="DG45" i="35"/>
  <c r="DF45" i="35"/>
  <c r="DE45" i="35"/>
  <c r="DJ43" i="35"/>
  <c r="DG44" i="35"/>
  <c r="DF44" i="35"/>
  <c r="DE44" i="35"/>
  <c r="DJ42" i="35"/>
  <c r="DG43" i="35"/>
  <c r="DF43" i="35"/>
  <c r="DE43" i="35"/>
  <c r="DJ41" i="35"/>
  <c r="DG42" i="35"/>
  <c r="DF42" i="35"/>
  <c r="DE42" i="35"/>
  <c r="DJ40" i="35"/>
  <c r="DG41" i="35"/>
  <c r="DF41" i="35"/>
  <c r="DE41" i="35"/>
  <c r="DJ39" i="35"/>
  <c r="DG40" i="35"/>
  <c r="DF40" i="35"/>
  <c r="DE40" i="35"/>
  <c r="DJ38" i="35"/>
  <c r="DG39" i="35"/>
  <c r="DF39" i="35"/>
  <c r="DE39" i="35"/>
  <c r="DJ37" i="35"/>
  <c r="DG38" i="35"/>
  <c r="DF38" i="35"/>
  <c r="DE38" i="35"/>
  <c r="DJ36" i="35"/>
  <c r="DG37" i="35"/>
  <c r="DF37" i="35"/>
  <c r="DE37" i="35"/>
  <c r="DJ35" i="35"/>
  <c r="DG36" i="35"/>
  <c r="DF36" i="35"/>
  <c r="DE36" i="35"/>
  <c r="DJ34" i="35"/>
  <c r="DG35" i="35"/>
  <c r="DF35" i="35"/>
  <c r="DE35" i="35"/>
  <c r="DJ33" i="35"/>
  <c r="DG34" i="35"/>
  <c r="DF34" i="35"/>
  <c r="DE34" i="35"/>
  <c r="DJ32" i="35"/>
  <c r="DG33" i="35"/>
  <c r="DF33" i="35"/>
  <c r="DE33" i="35"/>
  <c r="DJ31" i="35"/>
  <c r="DG32" i="35"/>
  <c r="DF32" i="35"/>
  <c r="DE32" i="35"/>
  <c r="DJ30" i="35"/>
  <c r="DG31" i="35"/>
  <c r="DF31" i="35"/>
  <c r="DE31" i="35"/>
  <c r="DJ29" i="35"/>
  <c r="DG30" i="35"/>
  <c r="DF30" i="35"/>
  <c r="DE30" i="35"/>
  <c r="DJ28" i="35"/>
  <c r="DG29" i="35"/>
  <c r="DF29" i="35"/>
  <c r="DE29" i="35"/>
  <c r="DJ27" i="35"/>
  <c r="DG28" i="35"/>
  <c r="DF28" i="35"/>
  <c r="DE28" i="35"/>
  <c r="DJ26" i="35"/>
  <c r="DG27" i="35"/>
  <c r="DF27" i="35"/>
  <c r="DE27" i="35"/>
  <c r="DJ25" i="35"/>
  <c r="DG26" i="35"/>
  <c r="DF26" i="35"/>
  <c r="DE26" i="35"/>
  <c r="DJ24" i="35"/>
  <c r="DG25" i="35"/>
  <c r="DF25" i="35"/>
  <c r="DE25" i="35"/>
  <c r="DJ23" i="35"/>
  <c r="DG24" i="35"/>
  <c r="DF24" i="35"/>
  <c r="DE24" i="35"/>
  <c r="DJ22" i="35"/>
  <c r="DG23" i="35"/>
  <c r="DF23" i="35"/>
  <c r="DE23" i="35"/>
  <c r="DJ21" i="35"/>
  <c r="DG22" i="35"/>
  <c r="DF22" i="35"/>
  <c r="DE22" i="35"/>
  <c r="DJ20" i="35"/>
  <c r="DG21" i="35"/>
  <c r="DF21" i="35"/>
  <c r="DE21" i="35"/>
  <c r="DJ19" i="35"/>
  <c r="DG20" i="35"/>
  <c r="DF20" i="35"/>
  <c r="DE20" i="35"/>
  <c r="DJ18" i="35"/>
  <c r="DG19" i="35"/>
  <c r="DF19" i="35"/>
  <c r="DE19" i="35"/>
  <c r="DJ17" i="35"/>
  <c r="DG18" i="35"/>
  <c r="DF18" i="35"/>
  <c r="DE18" i="35"/>
  <c r="DJ16" i="35"/>
  <c r="DG17" i="35"/>
  <c r="DF17" i="35"/>
  <c r="DE17" i="35"/>
  <c r="DJ15" i="35"/>
  <c r="DG16" i="35"/>
  <c r="DF16" i="35"/>
  <c r="DE16" i="35"/>
  <c r="DJ14" i="35"/>
  <c r="DG15" i="35"/>
  <c r="DF15" i="35"/>
  <c r="DE15" i="35"/>
  <c r="DJ13" i="35"/>
  <c r="DG14" i="35"/>
  <c r="DF14" i="35"/>
  <c r="DE14" i="35"/>
  <c r="DJ12" i="35"/>
  <c r="DG13" i="35"/>
  <c r="DF13" i="35"/>
  <c r="DE13" i="35"/>
  <c r="DJ11" i="35"/>
  <c r="DG12" i="35"/>
  <c r="DF12" i="35"/>
  <c r="DE12" i="35"/>
  <c r="DJ10" i="35"/>
  <c r="DG11" i="35"/>
  <c r="DF11" i="35"/>
  <c r="DE11" i="35"/>
  <c r="DJ9" i="35"/>
  <c r="DG10" i="35"/>
  <c r="DF10" i="35"/>
  <c r="DE10" i="35"/>
  <c r="DJ8" i="35"/>
  <c r="DG9" i="35"/>
  <c r="DF9" i="35"/>
  <c r="DE9" i="35"/>
  <c r="DJ7" i="35"/>
  <c r="DG8" i="35"/>
  <c r="DF8" i="35"/>
  <c r="DE8" i="35"/>
  <c r="DJ6" i="35"/>
  <c r="DG7" i="35"/>
  <c r="DF7" i="35"/>
  <c r="DE7" i="35"/>
  <c r="DJ5" i="35"/>
  <c r="DG6" i="35"/>
  <c r="DF6" i="35"/>
  <c r="DE6" i="35"/>
  <c r="DG5" i="35"/>
  <c r="DF5" i="35"/>
  <c r="DE5" i="35"/>
  <c r="AE84" i="36"/>
  <c r="AG84" i="36"/>
  <c r="AJ84" i="36"/>
  <c r="AJ156" i="36"/>
  <c r="AJ240" i="36"/>
  <c r="CW74" i="35"/>
  <c r="AE83" i="36"/>
  <c r="AG83" i="36"/>
  <c r="AJ83" i="36"/>
  <c r="AJ155" i="36"/>
  <c r="AJ239" i="36"/>
  <c r="CW73" i="35"/>
  <c r="CT74" i="35"/>
  <c r="CS74" i="35"/>
  <c r="CR74" i="35"/>
  <c r="AE82" i="36"/>
  <c r="AG82" i="36"/>
  <c r="AJ82" i="36"/>
  <c r="AJ154" i="36"/>
  <c r="AJ238" i="36"/>
  <c r="CW72" i="35"/>
  <c r="CT73" i="35"/>
  <c r="CS73" i="35"/>
  <c r="CR73" i="35"/>
  <c r="AE81" i="36"/>
  <c r="AG81" i="36"/>
  <c r="AJ81" i="36"/>
  <c r="AJ153" i="36"/>
  <c r="AJ237" i="36"/>
  <c r="CW71" i="35"/>
  <c r="CT72" i="35"/>
  <c r="CS72" i="35"/>
  <c r="CR72" i="35"/>
  <c r="AE80" i="36"/>
  <c r="AG80" i="36"/>
  <c r="AJ80" i="36"/>
  <c r="AJ152" i="36"/>
  <c r="AJ236" i="36"/>
  <c r="CW70" i="35"/>
  <c r="CT71" i="35"/>
  <c r="CS71" i="35"/>
  <c r="CR71" i="35"/>
  <c r="AE79" i="36"/>
  <c r="AG79" i="36"/>
  <c r="AJ79" i="36"/>
  <c r="AJ151" i="36"/>
  <c r="AJ235" i="36"/>
  <c r="CW69" i="35"/>
  <c r="CT70" i="35"/>
  <c r="CS70" i="35"/>
  <c r="CR70" i="35"/>
  <c r="AE78" i="36"/>
  <c r="AG78" i="36"/>
  <c r="AJ78" i="36"/>
  <c r="AJ150" i="36"/>
  <c r="AJ234" i="36"/>
  <c r="CW68" i="35"/>
  <c r="CT69" i="35"/>
  <c r="CS69" i="35"/>
  <c r="CR69" i="35"/>
  <c r="AE77" i="36"/>
  <c r="AG77" i="36"/>
  <c r="AJ77" i="36"/>
  <c r="AJ149" i="36"/>
  <c r="AJ233" i="36"/>
  <c r="CW67" i="35"/>
  <c r="CT68" i="35"/>
  <c r="CS68" i="35"/>
  <c r="CR68" i="35"/>
  <c r="AE76" i="36"/>
  <c r="AG76" i="36"/>
  <c r="AJ76" i="36"/>
  <c r="AJ148" i="36"/>
  <c r="AJ232" i="36"/>
  <c r="CW66" i="35"/>
  <c r="CT67" i="35"/>
  <c r="CS67" i="35"/>
  <c r="CR67" i="35"/>
  <c r="AE75" i="36"/>
  <c r="AG75" i="36"/>
  <c r="AJ75" i="36"/>
  <c r="AJ147" i="36"/>
  <c r="AJ231" i="36"/>
  <c r="CW65" i="35"/>
  <c r="CT66" i="35"/>
  <c r="CS66" i="35"/>
  <c r="CR66" i="35"/>
  <c r="AE74" i="36"/>
  <c r="AG74" i="36"/>
  <c r="AJ74" i="36"/>
  <c r="AJ146" i="36"/>
  <c r="AJ230" i="36"/>
  <c r="CW64" i="35"/>
  <c r="CT65" i="35"/>
  <c r="CS65" i="35"/>
  <c r="CR65" i="35"/>
  <c r="AE73" i="36"/>
  <c r="AG73" i="36"/>
  <c r="AJ73" i="36"/>
  <c r="AJ145" i="36"/>
  <c r="AJ229" i="36"/>
  <c r="CW63" i="35"/>
  <c r="CT64" i="35"/>
  <c r="CS64" i="35"/>
  <c r="CR64" i="35"/>
  <c r="AE72" i="36"/>
  <c r="AG72" i="36"/>
  <c r="AJ72" i="36"/>
  <c r="AJ144" i="36"/>
  <c r="AJ228" i="36"/>
  <c r="CW62" i="35"/>
  <c r="CT63" i="35"/>
  <c r="CS63" i="35"/>
  <c r="CR63" i="35"/>
  <c r="AE71" i="36"/>
  <c r="AG71" i="36"/>
  <c r="AJ71" i="36"/>
  <c r="AJ143" i="36"/>
  <c r="AJ227" i="36"/>
  <c r="CW61" i="35"/>
  <c r="CT62" i="35"/>
  <c r="CS62" i="35"/>
  <c r="CR62" i="35"/>
  <c r="AE70" i="36"/>
  <c r="AG70" i="36"/>
  <c r="AJ70" i="36"/>
  <c r="AJ142" i="36"/>
  <c r="AJ226" i="36"/>
  <c r="CW60" i="35"/>
  <c r="CT61" i="35"/>
  <c r="CS61" i="35"/>
  <c r="CR61" i="35"/>
  <c r="AE69" i="36"/>
  <c r="AG69" i="36"/>
  <c r="AJ69" i="36"/>
  <c r="AJ141" i="36"/>
  <c r="AJ225" i="36"/>
  <c r="CW59" i="35"/>
  <c r="CT60" i="35"/>
  <c r="CS60" i="35"/>
  <c r="CR60" i="35"/>
  <c r="AE68" i="36"/>
  <c r="AG68" i="36"/>
  <c r="AJ68" i="36"/>
  <c r="AJ140" i="36"/>
  <c r="AJ224" i="36"/>
  <c r="CW58" i="35"/>
  <c r="CT59" i="35"/>
  <c r="CS59" i="35"/>
  <c r="CR59" i="35"/>
  <c r="AE67" i="36"/>
  <c r="AG67" i="36"/>
  <c r="AJ67" i="36"/>
  <c r="AJ139" i="36"/>
  <c r="AJ223" i="36"/>
  <c r="CW57" i="35"/>
  <c r="CT58" i="35"/>
  <c r="CS58" i="35"/>
  <c r="CR58" i="35"/>
  <c r="AE66" i="36"/>
  <c r="AG66" i="36"/>
  <c r="AJ66" i="36"/>
  <c r="AJ138" i="36"/>
  <c r="AJ222" i="36"/>
  <c r="CW56" i="35"/>
  <c r="CT57" i="35"/>
  <c r="CS57" i="35"/>
  <c r="CR57" i="35"/>
  <c r="AE65" i="36"/>
  <c r="AG65" i="36"/>
  <c r="AJ65" i="36"/>
  <c r="AJ137" i="36"/>
  <c r="AJ221" i="36"/>
  <c r="CW55" i="35"/>
  <c r="CT56" i="35"/>
  <c r="CS56" i="35"/>
  <c r="CR56" i="35"/>
  <c r="AE64" i="36"/>
  <c r="AG64" i="36"/>
  <c r="AJ64" i="36"/>
  <c r="AJ136" i="36"/>
  <c r="AJ220" i="36"/>
  <c r="CW54" i="35"/>
  <c r="CT55" i="35"/>
  <c r="CS55" i="35"/>
  <c r="CR55" i="35"/>
  <c r="AE63" i="36"/>
  <c r="AG63" i="36"/>
  <c r="AJ63" i="36"/>
  <c r="AJ135" i="36"/>
  <c r="AJ219" i="36"/>
  <c r="CW53" i="35"/>
  <c r="CT54" i="35"/>
  <c r="CS54" i="35"/>
  <c r="CR54" i="35"/>
  <c r="AE62" i="36"/>
  <c r="AG62" i="36"/>
  <c r="AJ62" i="36"/>
  <c r="AJ134" i="36"/>
  <c r="AJ218" i="36"/>
  <c r="CW52" i="35"/>
  <c r="CT53" i="35"/>
  <c r="CS53" i="35"/>
  <c r="CR53" i="35"/>
  <c r="AE61" i="36"/>
  <c r="AG61" i="36"/>
  <c r="AJ61" i="36"/>
  <c r="AJ133" i="36"/>
  <c r="AJ217" i="36"/>
  <c r="CW51" i="35"/>
  <c r="CT52" i="35"/>
  <c r="CS52" i="35"/>
  <c r="CR52" i="35"/>
  <c r="AE60" i="36"/>
  <c r="AG60" i="36"/>
  <c r="AJ60" i="36"/>
  <c r="AJ132" i="36"/>
  <c r="AJ216" i="36"/>
  <c r="CW50" i="35"/>
  <c r="CT51" i="35"/>
  <c r="CS51" i="35"/>
  <c r="CR51" i="35"/>
  <c r="AE59" i="36"/>
  <c r="AG59" i="36"/>
  <c r="AJ59" i="36"/>
  <c r="AJ131" i="36"/>
  <c r="AJ215" i="36"/>
  <c r="CW49" i="35"/>
  <c r="CT50" i="35"/>
  <c r="CS50" i="35"/>
  <c r="CR50" i="35"/>
  <c r="AE58" i="36"/>
  <c r="AG58" i="36"/>
  <c r="AJ58" i="36"/>
  <c r="AJ130" i="36"/>
  <c r="AJ214" i="36"/>
  <c r="CW48" i="35"/>
  <c r="CT49" i="35"/>
  <c r="CS49" i="35"/>
  <c r="CR49" i="35"/>
  <c r="AE57" i="36"/>
  <c r="AG57" i="36"/>
  <c r="AJ57" i="36"/>
  <c r="AJ129" i="36"/>
  <c r="AJ213" i="36"/>
  <c r="CW47" i="35"/>
  <c r="CT48" i="35"/>
  <c r="CS48" i="35"/>
  <c r="CR48" i="35"/>
  <c r="AE56" i="36"/>
  <c r="AG56" i="36"/>
  <c r="AJ56" i="36"/>
  <c r="AJ128" i="36"/>
  <c r="AJ212" i="36"/>
  <c r="CW46" i="35"/>
  <c r="CT47" i="35"/>
  <c r="CS47" i="35"/>
  <c r="CR47" i="35"/>
  <c r="AE55" i="36"/>
  <c r="AG55" i="36"/>
  <c r="AJ55" i="36"/>
  <c r="AJ127" i="36"/>
  <c r="AJ211" i="36"/>
  <c r="CW45" i="35"/>
  <c r="CT46" i="35"/>
  <c r="CS46" i="35"/>
  <c r="CR46" i="35"/>
  <c r="AE54" i="36"/>
  <c r="AG54" i="36"/>
  <c r="AJ54" i="36"/>
  <c r="AJ126" i="36"/>
  <c r="AJ210" i="36"/>
  <c r="CW44" i="35"/>
  <c r="CT45" i="35"/>
  <c r="CS45" i="35"/>
  <c r="CR45" i="35"/>
  <c r="AE53" i="36"/>
  <c r="AG53" i="36"/>
  <c r="AJ53" i="36"/>
  <c r="AJ125" i="36"/>
  <c r="AJ209" i="36"/>
  <c r="CW43" i="35"/>
  <c r="CT44" i="35"/>
  <c r="CS44" i="35"/>
  <c r="CR44" i="35"/>
  <c r="AE52" i="36"/>
  <c r="AG52" i="36"/>
  <c r="AJ52" i="36"/>
  <c r="AJ124" i="36"/>
  <c r="AJ208" i="36"/>
  <c r="CW42" i="35"/>
  <c r="CT43" i="35"/>
  <c r="CS43" i="35"/>
  <c r="CR43" i="35"/>
  <c r="AE51" i="36"/>
  <c r="AG51" i="36"/>
  <c r="AJ51" i="36"/>
  <c r="AJ123" i="36"/>
  <c r="AJ207" i="36"/>
  <c r="CW41" i="35"/>
  <c r="CT42" i="35"/>
  <c r="CS42" i="35"/>
  <c r="CR42" i="35"/>
  <c r="AE50" i="36"/>
  <c r="AG50" i="36"/>
  <c r="AJ50" i="36"/>
  <c r="AJ122" i="36"/>
  <c r="AJ206" i="36"/>
  <c r="CW40" i="35"/>
  <c r="CT41" i="35"/>
  <c r="CS41" i="35"/>
  <c r="CR41" i="35"/>
  <c r="AE49" i="36"/>
  <c r="AG49" i="36"/>
  <c r="AJ49" i="36"/>
  <c r="AJ121" i="36"/>
  <c r="AJ205" i="36"/>
  <c r="CW39" i="35"/>
  <c r="CT40" i="35"/>
  <c r="CS40" i="35"/>
  <c r="CR40" i="35"/>
  <c r="AE48" i="36"/>
  <c r="AG48" i="36"/>
  <c r="AJ48" i="36"/>
  <c r="AJ120" i="36"/>
  <c r="AJ204" i="36"/>
  <c r="CW38" i="35"/>
  <c r="CT39" i="35"/>
  <c r="CS39" i="35"/>
  <c r="CR39" i="35"/>
  <c r="AE47" i="36"/>
  <c r="AG47" i="36"/>
  <c r="AJ47" i="36"/>
  <c r="AJ119" i="36"/>
  <c r="AJ203" i="36"/>
  <c r="CW37" i="35"/>
  <c r="CT38" i="35"/>
  <c r="CS38" i="35"/>
  <c r="CR38" i="35"/>
  <c r="AE46" i="36"/>
  <c r="AG46" i="36"/>
  <c r="AJ46" i="36"/>
  <c r="AJ118" i="36"/>
  <c r="AJ202" i="36"/>
  <c r="CW36" i="35"/>
  <c r="CT37" i="35"/>
  <c r="CS37" i="35"/>
  <c r="CR37" i="35"/>
  <c r="AE45" i="36"/>
  <c r="AG45" i="36"/>
  <c r="AJ45" i="36"/>
  <c r="AJ117" i="36"/>
  <c r="AJ201" i="36"/>
  <c r="CW35" i="35"/>
  <c r="CT36" i="35"/>
  <c r="CS36" i="35"/>
  <c r="CR36" i="35"/>
  <c r="AE44" i="36"/>
  <c r="AG44" i="36"/>
  <c r="AJ44" i="36"/>
  <c r="AJ116" i="36"/>
  <c r="AJ200" i="36"/>
  <c r="CW34" i="35"/>
  <c r="CT35" i="35"/>
  <c r="CS35" i="35"/>
  <c r="CR35" i="35"/>
  <c r="AE43" i="36"/>
  <c r="AG43" i="36"/>
  <c r="AJ43" i="36"/>
  <c r="AJ115" i="36"/>
  <c r="AJ199" i="36"/>
  <c r="CW33" i="35"/>
  <c r="CT34" i="35"/>
  <c r="CS34" i="35"/>
  <c r="CR34" i="35"/>
  <c r="AE42" i="36"/>
  <c r="AG42" i="36"/>
  <c r="AJ42" i="36"/>
  <c r="AJ114" i="36"/>
  <c r="AJ198" i="36"/>
  <c r="CW32" i="35"/>
  <c r="CT33" i="35"/>
  <c r="CS33" i="35"/>
  <c r="CR33" i="35"/>
  <c r="AE41" i="36"/>
  <c r="AG41" i="36"/>
  <c r="AJ41" i="36"/>
  <c r="AJ113" i="36"/>
  <c r="AJ197" i="36"/>
  <c r="CW31" i="35"/>
  <c r="CT32" i="35"/>
  <c r="CS32" i="35"/>
  <c r="CR32" i="35"/>
  <c r="AE40" i="36"/>
  <c r="AG40" i="36"/>
  <c r="AJ40" i="36"/>
  <c r="AJ112" i="36"/>
  <c r="AJ196" i="36"/>
  <c r="CW30" i="35"/>
  <c r="CT31" i="35"/>
  <c r="CS31" i="35"/>
  <c r="CR31" i="35"/>
  <c r="AE39" i="36"/>
  <c r="AG39" i="36"/>
  <c r="AJ39" i="36"/>
  <c r="AJ111" i="36"/>
  <c r="AJ195" i="36"/>
  <c r="CW29" i="35"/>
  <c r="CT30" i="35"/>
  <c r="CS30" i="35"/>
  <c r="CR30" i="35"/>
  <c r="AE38" i="36"/>
  <c r="AG38" i="36"/>
  <c r="AJ38" i="36"/>
  <c r="AJ110" i="36"/>
  <c r="AJ194" i="36"/>
  <c r="CW28" i="35"/>
  <c r="CT29" i="35"/>
  <c r="CS29" i="35"/>
  <c r="CR29" i="35"/>
  <c r="AE37" i="36"/>
  <c r="AG37" i="36"/>
  <c r="AJ37" i="36"/>
  <c r="AJ109" i="36"/>
  <c r="AJ193" i="36"/>
  <c r="CW27" i="35"/>
  <c r="CT28" i="35"/>
  <c r="CS28" i="35"/>
  <c r="CR28" i="35"/>
  <c r="AE36" i="36"/>
  <c r="AG36" i="36"/>
  <c r="AJ36" i="36"/>
  <c r="AJ108" i="36"/>
  <c r="AJ192" i="36"/>
  <c r="CW26" i="35"/>
  <c r="CT27" i="35"/>
  <c r="CS27" i="35"/>
  <c r="CR27" i="35"/>
  <c r="AE35" i="36"/>
  <c r="AG35" i="36"/>
  <c r="AJ35" i="36"/>
  <c r="AJ107" i="36"/>
  <c r="AJ191" i="36"/>
  <c r="CW25" i="35"/>
  <c r="CT26" i="35"/>
  <c r="CS26" i="35"/>
  <c r="CR26" i="35"/>
  <c r="AE34" i="36"/>
  <c r="AG34" i="36"/>
  <c r="AJ34" i="36"/>
  <c r="AJ106" i="36"/>
  <c r="AJ190" i="36"/>
  <c r="CW24" i="35"/>
  <c r="CT25" i="35"/>
  <c r="CS25" i="35"/>
  <c r="CR25" i="35"/>
  <c r="AE33" i="36"/>
  <c r="AG33" i="36"/>
  <c r="AJ33" i="36"/>
  <c r="AJ105" i="36"/>
  <c r="AJ189" i="36"/>
  <c r="CW23" i="35"/>
  <c r="CT24" i="35"/>
  <c r="CS24" i="35"/>
  <c r="CR24" i="35"/>
  <c r="AE32" i="36"/>
  <c r="AG32" i="36"/>
  <c r="AJ32" i="36"/>
  <c r="AJ104" i="36"/>
  <c r="AJ188" i="36"/>
  <c r="CW22" i="35"/>
  <c r="CT23" i="35"/>
  <c r="CS23" i="35"/>
  <c r="CR23" i="35"/>
  <c r="AE31" i="36"/>
  <c r="AG31" i="36"/>
  <c r="AJ31" i="36"/>
  <c r="AJ103" i="36"/>
  <c r="AJ187" i="36"/>
  <c r="CW21" i="35"/>
  <c r="CT22" i="35"/>
  <c r="CS22" i="35"/>
  <c r="CR22" i="35"/>
  <c r="AE30" i="36"/>
  <c r="AG30" i="36"/>
  <c r="AJ30" i="36"/>
  <c r="AJ102" i="36"/>
  <c r="AJ186" i="36"/>
  <c r="CW20" i="35"/>
  <c r="CT21" i="35"/>
  <c r="CS21" i="35"/>
  <c r="CR21" i="35"/>
  <c r="AE29" i="36"/>
  <c r="AG29" i="36"/>
  <c r="AJ29" i="36"/>
  <c r="AJ101" i="36"/>
  <c r="AJ185" i="36"/>
  <c r="CW19" i="35"/>
  <c r="CT20" i="35"/>
  <c r="CS20" i="35"/>
  <c r="CR20" i="35"/>
  <c r="AE28" i="36"/>
  <c r="AG28" i="36"/>
  <c r="AJ28" i="36"/>
  <c r="AJ100" i="36"/>
  <c r="AJ184" i="36"/>
  <c r="CW18" i="35"/>
  <c r="CT19" i="35"/>
  <c r="CS19" i="35"/>
  <c r="CR19" i="35"/>
  <c r="AE27" i="36"/>
  <c r="AG27" i="36"/>
  <c r="AJ27" i="36"/>
  <c r="AJ99" i="36"/>
  <c r="AJ183" i="36"/>
  <c r="CW17" i="35"/>
  <c r="CT18" i="35"/>
  <c r="CS18" i="35"/>
  <c r="CR18" i="35"/>
  <c r="AE26" i="36"/>
  <c r="AG26" i="36"/>
  <c r="AJ26" i="36"/>
  <c r="AJ98" i="36"/>
  <c r="AJ182" i="36"/>
  <c r="CW16" i="35"/>
  <c r="CT17" i="35"/>
  <c r="CS17" i="35"/>
  <c r="CR17" i="35"/>
  <c r="AE25" i="36"/>
  <c r="AG25" i="36"/>
  <c r="AJ25" i="36"/>
  <c r="AJ97" i="36"/>
  <c r="AJ181" i="36"/>
  <c r="CW15" i="35"/>
  <c r="CT16" i="35"/>
  <c r="CS16" i="35"/>
  <c r="CR16" i="35"/>
  <c r="AE24" i="36"/>
  <c r="AG24" i="36"/>
  <c r="AJ24" i="36"/>
  <c r="AJ96" i="36"/>
  <c r="AJ180" i="36"/>
  <c r="CW14" i="35"/>
  <c r="CT15" i="35"/>
  <c r="CS15" i="35"/>
  <c r="CR15" i="35"/>
  <c r="AE23" i="36"/>
  <c r="AG23" i="36"/>
  <c r="AJ23" i="36"/>
  <c r="AJ95" i="36"/>
  <c r="AJ179" i="36"/>
  <c r="CW13" i="35"/>
  <c r="CT14" i="35"/>
  <c r="CS14" i="35"/>
  <c r="CR14" i="35"/>
  <c r="AE22" i="36"/>
  <c r="AG22" i="36"/>
  <c r="AJ22" i="36"/>
  <c r="AJ94" i="36"/>
  <c r="AJ178" i="36"/>
  <c r="CW12" i="35"/>
  <c r="CT13" i="35"/>
  <c r="CS13" i="35"/>
  <c r="CR13" i="35"/>
  <c r="AE21" i="36"/>
  <c r="AG21" i="36"/>
  <c r="AJ21" i="36"/>
  <c r="AJ93" i="36"/>
  <c r="AJ177" i="36"/>
  <c r="CW11" i="35"/>
  <c r="CT12" i="35"/>
  <c r="CS12" i="35"/>
  <c r="CR12" i="35"/>
  <c r="AE20" i="36"/>
  <c r="AG20" i="36"/>
  <c r="AJ20" i="36"/>
  <c r="AJ92" i="36"/>
  <c r="AJ176" i="36"/>
  <c r="CW10" i="35"/>
  <c r="CT11" i="35"/>
  <c r="CS11" i="35"/>
  <c r="CR11" i="35"/>
  <c r="AE19" i="36"/>
  <c r="AG19" i="36"/>
  <c r="AJ19" i="36"/>
  <c r="AJ91" i="36"/>
  <c r="AJ175" i="36"/>
  <c r="CW9" i="35"/>
  <c r="CT10" i="35"/>
  <c r="CS10" i="35"/>
  <c r="CR10" i="35"/>
  <c r="AE18" i="36"/>
  <c r="AG18" i="36"/>
  <c r="AJ18" i="36"/>
  <c r="AJ90" i="36"/>
  <c r="AJ174" i="36"/>
  <c r="CW8" i="35"/>
  <c r="CT9" i="35"/>
  <c r="CS9" i="35"/>
  <c r="CR9" i="35"/>
  <c r="AE17" i="36"/>
  <c r="AG17" i="36"/>
  <c r="AJ17" i="36"/>
  <c r="AJ89" i="36"/>
  <c r="AJ173" i="36"/>
  <c r="CW7" i="35"/>
  <c r="CT8" i="35"/>
  <c r="CS8" i="35"/>
  <c r="CR8" i="35"/>
  <c r="AE16" i="36"/>
  <c r="AG16" i="36"/>
  <c r="AJ16" i="36"/>
  <c r="AJ88" i="36"/>
  <c r="AJ172" i="36"/>
  <c r="CW6" i="35"/>
  <c r="CT7" i="35"/>
  <c r="CS7" i="35"/>
  <c r="CR7" i="35"/>
  <c r="AE15" i="36"/>
  <c r="AG15" i="36"/>
  <c r="AJ15" i="36"/>
  <c r="AJ87" i="36"/>
  <c r="AJ171" i="36"/>
  <c r="CW5" i="35"/>
  <c r="CT6" i="35"/>
  <c r="CS6" i="35"/>
  <c r="CR6" i="35"/>
  <c r="CT5" i="35"/>
  <c r="CS5" i="35"/>
  <c r="CR5" i="35"/>
  <c r="I84" i="36"/>
  <c r="I156" i="36"/>
  <c r="I240" i="36"/>
  <c r="CP74" i="35"/>
  <c r="I83" i="36"/>
  <c r="I155" i="36"/>
  <c r="I239" i="36"/>
  <c r="CP73" i="35"/>
  <c r="CM74" i="35"/>
  <c r="CL74" i="35"/>
  <c r="CK74" i="35"/>
  <c r="I82" i="36"/>
  <c r="I154" i="36"/>
  <c r="I238" i="36"/>
  <c r="CP72" i="35"/>
  <c r="CM73" i="35"/>
  <c r="CL73" i="35"/>
  <c r="CK73" i="35"/>
  <c r="I81" i="36"/>
  <c r="I153" i="36"/>
  <c r="I237" i="36"/>
  <c r="CP71" i="35"/>
  <c r="CM72" i="35"/>
  <c r="CL72" i="35"/>
  <c r="CK72" i="35"/>
  <c r="I80" i="36"/>
  <c r="I152" i="36"/>
  <c r="I236" i="36"/>
  <c r="CP70" i="35"/>
  <c r="CM71" i="35"/>
  <c r="CL71" i="35"/>
  <c r="CK71" i="35"/>
  <c r="I79" i="36"/>
  <c r="I151" i="36"/>
  <c r="I235" i="36"/>
  <c r="CP69" i="35"/>
  <c r="CM70" i="35"/>
  <c r="CL70" i="35"/>
  <c r="CK70" i="35"/>
  <c r="I78" i="36"/>
  <c r="I150" i="36"/>
  <c r="I234" i="36"/>
  <c r="CP68" i="35"/>
  <c r="CM69" i="35"/>
  <c r="CL69" i="35"/>
  <c r="CK69" i="35"/>
  <c r="I77" i="36"/>
  <c r="I149" i="36"/>
  <c r="I233" i="36"/>
  <c r="CP67" i="35"/>
  <c r="CM68" i="35"/>
  <c r="CL68" i="35"/>
  <c r="CK68" i="35"/>
  <c r="I76" i="36"/>
  <c r="I148" i="36"/>
  <c r="I232" i="36"/>
  <c r="CP66" i="35"/>
  <c r="CM67" i="35"/>
  <c r="CL67" i="35"/>
  <c r="CK67" i="35"/>
  <c r="I75" i="36"/>
  <c r="I147" i="36"/>
  <c r="I231" i="36"/>
  <c r="CP65" i="35"/>
  <c r="CM66" i="35"/>
  <c r="CL66" i="35"/>
  <c r="CK66" i="35"/>
  <c r="I74" i="36"/>
  <c r="I146" i="36"/>
  <c r="I230" i="36"/>
  <c r="CP64" i="35"/>
  <c r="CM65" i="35"/>
  <c r="CL65" i="35"/>
  <c r="CK65" i="35"/>
  <c r="I73" i="36"/>
  <c r="I145" i="36"/>
  <c r="I229" i="36"/>
  <c r="CP63" i="35"/>
  <c r="CM64" i="35"/>
  <c r="CL64" i="35"/>
  <c r="CK64" i="35"/>
  <c r="I72" i="36"/>
  <c r="I144" i="36"/>
  <c r="I228" i="36"/>
  <c r="CP62" i="35"/>
  <c r="CM63" i="35"/>
  <c r="CL63" i="35"/>
  <c r="CK63" i="35"/>
  <c r="I71" i="36"/>
  <c r="I143" i="36"/>
  <c r="I227" i="36"/>
  <c r="CP61" i="35"/>
  <c r="CM62" i="35"/>
  <c r="CL62" i="35"/>
  <c r="CK62" i="35"/>
  <c r="I70" i="36"/>
  <c r="I142" i="36"/>
  <c r="I226" i="36"/>
  <c r="CP60" i="35"/>
  <c r="CM61" i="35"/>
  <c r="CL61" i="35"/>
  <c r="CK61" i="35"/>
  <c r="I69" i="36"/>
  <c r="I141" i="36"/>
  <c r="I225" i="36"/>
  <c r="CP59" i="35"/>
  <c r="CM60" i="35"/>
  <c r="CL60" i="35"/>
  <c r="CK60" i="35"/>
  <c r="I68" i="36"/>
  <c r="I140" i="36"/>
  <c r="I224" i="36"/>
  <c r="CP58" i="35"/>
  <c r="CM59" i="35"/>
  <c r="CL59" i="35"/>
  <c r="CK59" i="35"/>
  <c r="I67" i="36"/>
  <c r="I139" i="36"/>
  <c r="I223" i="36"/>
  <c r="CP57" i="35"/>
  <c r="CM58" i="35"/>
  <c r="CL58" i="35"/>
  <c r="CK58" i="35"/>
  <c r="I66" i="36"/>
  <c r="I138" i="36"/>
  <c r="I222" i="36"/>
  <c r="CP56" i="35"/>
  <c r="CM57" i="35"/>
  <c r="CL57" i="35"/>
  <c r="CK57" i="35"/>
  <c r="I65" i="36"/>
  <c r="I137" i="36"/>
  <c r="I221" i="36"/>
  <c r="CP55" i="35"/>
  <c r="CM56" i="35"/>
  <c r="CL56" i="35"/>
  <c r="CK56" i="35"/>
  <c r="I64" i="36"/>
  <c r="I136" i="36"/>
  <c r="I220" i="36"/>
  <c r="CP54" i="35"/>
  <c r="CM55" i="35"/>
  <c r="CL55" i="35"/>
  <c r="CK55" i="35"/>
  <c r="I63" i="36"/>
  <c r="I135" i="36"/>
  <c r="I219" i="36"/>
  <c r="CP53" i="35"/>
  <c r="CM54" i="35"/>
  <c r="CL54" i="35"/>
  <c r="CK54" i="35"/>
  <c r="I62" i="36"/>
  <c r="I134" i="36"/>
  <c r="I218" i="36"/>
  <c r="CP52" i="35"/>
  <c r="CM53" i="35"/>
  <c r="CL53" i="35"/>
  <c r="CK53" i="35"/>
  <c r="I61" i="36"/>
  <c r="I133" i="36"/>
  <c r="I217" i="36"/>
  <c r="CP51" i="35"/>
  <c r="CM52" i="35"/>
  <c r="CL52" i="35"/>
  <c r="CK52" i="35"/>
  <c r="I60" i="36"/>
  <c r="I132" i="36"/>
  <c r="I216" i="36"/>
  <c r="CP50" i="35"/>
  <c r="CM51" i="35"/>
  <c r="CL51" i="35"/>
  <c r="CK51" i="35"/>
  <c r="I59" i="36"/>
  <c r="I131" i="36"/>
  <c r="I215" i="36"/>
  <c r="CP49" i="35"/>
  <c r="CM50" i="35"/>
  <c r="CL50" i="35"/>
  <c r="CK50" i="35"/>
  <c r="I58" i="36"/>
  <c r="I130" i="36"/>
  <c r="I214" i="36"/>
  <c r="CP48" i="35"/>
  <c r="CM49" i="35"/>
  <c r="CL49" i="35"/>
  <c r="CK49" i="35"/>
  <c r="I57" i="36"/>
  <c r="I129" i="36"/>
  <c r="I213" i="36"/>
  <c r="CP47" i="35"/>
  <c r="CM48" i="35"/>
  <c r="CL48" i="35"/>
  <c r="CK48" i="35"/>
  <c r="I56" i="36"/>
  <c r="I128" i="36"/>
  <c r="I212" i="36"/>
  <c r="CP46" i="35"/>
  <c r="CM47" i="35"/>
  <c r="CL47" i="35"/>
  <c r="CK47" i="35"/>
  <c r="I55" i="36"/>
  <c r="I127" i="36"/>
  <c r="I211" i="36"/>
  <c r="CP45" i="35"/>
  <c r="CM46" i="35"/>
  <c r="CL46" i="35"/>
  <c r="CK46" i="35"/>
  <c r="I54" i="36"/>
  <c r="I126" i="36"/>
  <c r="I210" i="36"/>
  <c r="CP44" i="35"/>
  <c r="CM45" i="35"/>
  <c r="CL45" i="35"/>
  <c r="CK45" i="35"/>
  <c r="I53" i="36"/>
  <c r="I125" i="36"/>
  <c r="I209" i="36"/>
  <c r="CP43" i="35"/>
  <c r="CM44" i="35"/>
  <c r="CL44" i="35"/>
  <c r="CK44" i="35"/>
  <c r="I52" i="36"/>
  <c r="I124" i="36"/>
  <c r="I208" i="36"/>
  <c r="CP42" i="35"/>
  <c r="CM43" i="35"/>
  <c r="CL43" i="35"/>
  <c r="CK43" i="35"/>
  <c r="I51" i="36"/>
  <c r="I123" i="36"/>
  <c r="I207" i="36"/>
  <c r="CP41" i="35"/>
  <c r="CM42" i="35"/>
  <c r="CL42" i="35"/>
  <c r="CK42" i="35"/>
  <c r="I50" i="36"/>
  <c r="I122" i="36"/>
  <c r="I206" i="36"/>
  <c r="CP40" i="35"/>
  <c r="CM41" i="35"/>
  <c r="CL41" i="35"/>
  <c r="CK41" i="35"/>
  <c r="I49" i="36"/>
  <c r="I121" i="36"/>
  <c r="I205" i="36"/>
  <c r="CP39" i="35"/>
  <c r="CM40" i="35"/>
  <c r="CL40" i="35"/>
  <c r="CK40" i="35"/>
  <c r="I48" i="36"/>
  <c r="I120" i="36"/>
  <c r="I204" i="36"/>
  <c r="CP38" i="35"/>
  <c r="CM39" i="35"/>
  <c r="CL39" i="35"/>
  <c r="CK39" i="35"/>
  <c r="I47" i="36"/>
  <c r="I119" i="36"/>
  <c r="I203" i="36"/>
  <c r="CP37" i="35"/>
  <c r="CM38" i="35"/>
  <c r="CL38" i="35"/>
  <c r="CK38" i="35"/>
  <c r="I46" i="36"/>
  <c r="I118" i="36"/>
  <c r="I202" i="36"/>
  <c r="CP36" i="35"/>
  <c r="CM37" i="35"/>
  <c r="CL37" i="35"/>
  <c r="CK37" i="35"/>
  <c r="I45" i="36"/>
  <c r="I117" i="36"/>
  <c r="I201" i="36"/>
  <c r="CP35" i="35"/>
  <c r="CM36" i="35"/>
  <c r="CL36" i="35"/>
  <c r="CK36" i="35"/>
  <c r="I44" i="36"/>
  <c r="I116" i="36"/>
  <c r="I200" i="36"/>
  <c r="CP34" i="35"/>
  <c r="CM35" i="35"/>
  <c r="CL35" i="35"/>
  <c r="CK35" i="35"/>
  <c r="I43" i="36"/>
  <c r="I115" i="36"/>
  <c r="I199" i="36"/>
  <c r="CP33" i="35"/>
  <c r="CM34" i="35"/>
  <c r="CL34" i="35"/>
  <c r="CK34" i="35"/>
  <c r="I42" i="36"/>
  <c r="I114" i="36"/>
  <c r="I198" i="36"/>
  <c r="CP32" i="35"/>
  <c r="CM33" i="35"/>
  <c r="CL33" i="35"/>
  <c r="CK33" i="35"/>
  <c r="I41" i="36"/>
  <c r="I113" i="36"/>
  <c r="I197" i="36"/>
  <c r="CP31" i="35"/>
  <c r="CM32" i="35"/>
  <c r="CL32" i="35"/>
  <c r="CK32" i="35"/>
  <c r="I40" i="36"/>
  <c r="I112" i="36"/>
  <c r="I196" i="36"/>
  <c r="CP30" i="35"/>
  <c r="CM31" i="35"/>
  <c r="CL31" i="35"/>
  <c r="CK31" i="35"/>
  <c r="I39" i="36"/>
  <c r="I111" i="36"/>
  <c r="I195" i="36"/>
  <c r="CP29" i="35"/>
  <c r="CM30" i="35"/>
  <c r="CL30" i="35"/>
  <c r="CK30" i="35"/>
  <c r="I38" i="36"/>
  <c r="I110" i="36"/>
  <c r="I194" i="36"/>
  <c r="CP28" i="35"/>
  <c r="CM29" i="35"/>
  <c r="CL29" i="35"/>
  <c r="CK29" i="35"/>
  <c r="I37" i="36"/>
  <c r="I109" i="36"/>
  <c r="I193" i="36"/>
  <c r="CP27" i="35"/>
  <c r="CM28" i="35"/>
  <c r="CL28" i="35"/>
  <c r="CK28" i="35"/>
  <c r="I36" i="36"/>
  <c r="I108" i="36"/>
  <c r="I192" i="36"/>
  <c r="CP26" i="35"/>
  <c r="CM27" i="35"/>
  <c r="CL27" i="35"/>
  <c r="CK27" i="35"/>
  <c r="I35" i="36"/>
  <c r="I107" i="36"/>
  <c r="I191" i="36"/>
  <c r="CP25" i="35"/>
  <c r="CM26" i="35"/>
  <c r="CL26" i="35"/>
  <c r="CK26" i="35"/>
  <c r="I34" i="36"/>
  <c r="I106" i="36"/>
  <c r="I190" i="36"/>
  <c r="CP24" i="35"/>
  <c r="CM25" i="35"/>
  <c r="CL25" i="35"/>
  <c r="CK25" i="35"/>
  <c r="I33" i="36"/>
  <c r="I105" i="36"/>
  <c r="I189" i="36"/>
  <c r="CP23" i="35"/>
  <c r="CM24" i="35"/>
  <c r="CL24" i="35"/>
  <c r="CK24" i="35"/>
  <c r="I32" i="36"/>
  <c r="I104" i="36"/>
  <c r="I188" i="36"/>
  <c r="CP22" i="35"/>
  <c r="CM23" i="35"/>
  <c r="CL23" i="35"/>
  <c r="CK23" i="35"/>
  <c r="I31" i="36"/>
  <c r="I103" i="36"/>
  <c r="I187" i="36"/>
  <c r="CP21" i="35"/>
  <c r="CM22" i="35"/>
  <c r="CL22" i="35"/>
  <c r="CK22" i="35"/>
  <c r="I30" i="36"/>
  <c r="I102" i="36"/>
  <c r="I186" i="36"/>
  <c r="CP20" i="35"/>
  <c r="CM21" i="35"/>
  <c r="CL21" i="35"/>
  <c r="CK21" i="35"/>
  <c r="I29" i="36"/>
  <c r="I101" i="36"/>
  <c r="I185" i="36"/>
  <c r="CP19" i="35"/>
  <c r="CM20" i="35"/>
  <c r="CL20" i="35"/>
  <c r="CK20" i="35"/>
  <c r="I28" i="36"/>
  <c r="I100" i="36"/>
  <c r="I184" i="36"/>
  <c r="CP18" i="35"/>
  <c r="CM19" i="35"/>
  <c r="CL19" i="35"/>
  <c r="CK19" i="35"/>
  <c r="I27" i="36"/>
  <c r="I99" i="36"/>
  <c r="I183" i="36"/>
  <c r="CP17" i="35"/>
  <c r="CM18" i="35"/>
  <c r="CL18" i="35"/>
  <c r="CK18" i="35"/>
  <c r="I26" i="36"/>
  <c r="I98" i="36"/>
  <c r="I182" i="36"/>
  <c r="CP16" i="35"/>
  <c r="CM17" i="35"/>
  <c r="CL17" i="35"/>
  <c r="CK17" i="35"/>
  <c r="I25" i="36"/>
  <c r="I97" i="36"/>
  <c r="I181" i="36"/>
  <c r="CP15" i="35"/>
  <c r="CM16" i="35"/>
  <c r="CL16" i="35"/>
  <c r="CK16" i="35"/>
  <c r="I24" i="36"/>
  <c r="I96" i="36"/>
  <c r="I180" i="36"/>
  <c r="CP14" i="35"/>
  <c r="CM15" i="35"/>
  <c r="CL15" i="35"/>
  <c r="CK15" i="35"/>
  <c r="I23" i="36"/>
  <c r="I95" i="36"/>
  <c r="I179" i="36"/>
  <c r="CP13" i="35"/>
  <c r="CM14" i="35"/>
  <c r="CL14" i="35"/>
  <c r="CK14" i="35"/>
  <c r="I22" i="36"/>
  <c r="I94" i="36"/>
  <c r="I178" i="36"/>
  <c r="CP12" i="35"/>
  <c r="CM13" i="35"/>
  <c r="CL13" i="35"/>
  <c r="CK13" i="35"/>
  <c r="I21" i="36"/>
  <c r="I93" i="36"/>
  <c r="I177" i="36"/>
  <c r="CP11" i="35"/>
  <c r="CM12" i="35"/>
  <c r="CL12" i="35"/>
  <c r="CK12" i="35"/>
  <c r="I20" i="36"/>
  <c r="I92" i="36"/>
  <c r="I176" i="36"/>
  <c r="CP10" i="35"/>
  <c r="CM11" i="35"/>
  <c r="CL11" i="35"/>
  <c r="CK11" i="35"/>
  <c r="I19" i="36"/>
  <c r="I91" i="36"/>
  <c r="I175" i="36"/>
  <c r="CP9" i="35"/>
  <c r="CM10" i="35"/>
  <c r="CL10" i="35"/>
  <c r="CK10" i="35"/>
  <c r="I18" i="36"/>
  <c r="I90" i="36"/>
  <c r="I174" i="36"/>
  <c r="CP8" i="35"/>
  <c r="CM9" i="35"/>
  <c r="CL9" i="35"/>
  <c r="CK9" i="35"/>
  <c r="I17" i="36"/>
  <c r="I89" i="36"/>
  <c r="I173" i="36"/>
  <c r="CP7" i="35"/>
  <c r="CM8" i="35"/>
  <c r="CL8" i="35"/>
  <c r="CK8" i="35"/>
  <c r="I16" i="36"/>
  <c r="I88" i="36"/>
  <c r="I172" i="36"/>
  <c r="CP6" i="35"/>
  <c r="CM7" i="35"/>
  <c r="CL7" i="35"/>
  <c r="CK7" i="35"/>
  <c r="I15" i="36"/>
  <c r="I87" i="36"/>
  <c r="I171" i="36"/>
  <c r="CP5" i="35"/>
  <c r="CM6" i="35"/>
  <c r="CL6" i="35"/>
  <c r="CK6" i="35"/>
  <c r="CM5" i="35"/>
  <c r="CL5" i="35"/>
  <c r="CK5" i="35"/>
  <c r="CI74" i="35"/>
  <c r="CI73" i="35"/>
  <c r="CF74" i="35"/>
  <c r="CE74" i="35"/>
  <c r="CD74" i="35"/>
  <c r="CI72" i="35"/>
  <c r="CF73" i="35"/>
  <c r="CE73" i="35"/>
  <c r="CD73" i="35"/>
  <c r="CI71" i="35"/>
  <c r="CF72" i="35"/>
  <c r="CE72" i="35"/>
  <c r="CD72" i="35"/>
  <c r="CI70" i="35"/>
  <c r="CF71" i="35"/>
  <c r="CE71" i="35"/>
  <c r="CD71" i="35"/>
  <c r="CI69" i="35"/>
  <c r="CF70" i="35"/>
  <c r="CE70" i="35"/>
  <c r="CD70" i="35"/>
  <c r="CI68" i="35"/>
  <c r="CF69" i="35"/>
  <c r="CE69" i="35"/>
  <c r="CD69" i="35"/>
  <c r="CI67" i="35"/>
  <c r="CF68" i="35"/>
  <c r="CE68" i="35"/>
  <c r="CD68" i="35"/>
  <c r="CI66" i="35"/>
  <c r="CF67" i="35"/>
  <c r="CE67" i="35"/>
  <c r="CD67" i="35"/>
  <c r="CI65" i="35"/>
  <c r="CF66" i="35"/>
  <c r="CE66" i="35"/>
  <c r="CD66" i="35"/>
  <c r="CI64" i="35"/>
  <c r="CF65" i="35"/>
  <c r="CE65" i="35"/>
  <c r="CD65" i="35"/>
  <c r="CI63" i="35"/>
  <c r="CF64" i="35"/>
  <c r="CE64" i="35"/>
  <c r="CD64" i="35"/>
  <c r="CI62" i="35"/>
  <c r="CF63" i="35"/>
  <c r="CE63" i="35"/>
  <c r="CD63" i="35"/>
  <c r="CI61" i="35"/>
  <c r="CF62" i="35"/>
  <c r="CE62" i="35"/>
  <c r="CD62" i="35"/>
  <c r="CI60" i="35"/>
  <c r="CF61" i="35"/>
  <c r="CE61" i="35"/>
  <c r="CD61" i="35"/>
  <c r="CI59" i="35"/>
  <c r="CF60" i="35"/>
  <c r="CE60" i="35"/>
  <c r="CD60" i="35"/>
  <c r="CI58" i="35"/>
  <c r="CF59" i="35"/>
  <c r="CE59" i="35"/>
  <c r="CD59" i="35"/>
  <c r="CI57" i="35"/>
  <c r="CF58" i="35"/>
  <c r="CE58" i="35"/>
  <c r="CD58" i="35"/>
  <c r="CI56" i="35"/>
  <c r="CF57" i="35"/>
  <c r="CE57" i="35"/>
  <c r="CD57" i="35"/>
  <c r="CI55" i="35"/>
  <c r="CF56" i="35"/>
  <c r="CE56" i="35"/>
  <c r="CD56" i="35"/>
  <c r="CI54" i="35"/>
  <c r="CF55" i="35"/>
  <c r="CE55" i="35"/>
  <c r="CD55" i="35"/>
  <c r="CI53" i="35"/>
  <c r="CF54" i="35"/>
  <c r="CE54" i="35"/>
  <c r="CD54" i="35"/>
  <c r="CI52" i="35"/>
  <c r="CF53" i="35"/>
  <c r="CE53" i="35"/>
  <c r="CD53" i="35"/>
  <c r="CI51" i="35"/>
  <c r="CF52" i="35"/>
  <c r="CE52" i="35"/>
  <c r="CD52" i="35"/>
  <c r="CI50" i="35"/>
  <c r="CF51" i="35"/>
  <c r="CE51" i="35"/>
  <c r="CD51" i="35"/>
  <c r="CI49" i="35"/>
  <c r="CF50" i="35"/>
  <c r="CE50" i="35"/>
  <c r="CD50" i="35"/>
  <c r="CI48" i="35"/>
  <c r="CF49" i="35"/>
  <c r="CE49" i="35"/>
  <c r="CD49" i="35"/>
  <c r="CI47" i="35"/>
  <c r="CF48" i="35"/>
  <c r="CE48" i="35"/>
  <c r="CD48" i="35"/>
  <c r="CI46" i="35"/>
  <c r="CF47" i="35"/>
  <c r="CE47" i="35"/>
  <c r="CD47" i="35"/>
  <c r="CI45" i="35"/>
  <c r="CF46" i="35"/>
  <c r="CE46" i="35"/>
  <c r="CD46" i="35"/>
  <c r="CI44" i="35"/>
  <c r="CF45" i="35"/>
  <c r="CE45" i="35"/>
  <c r="CD45" i="35"/>
  <c r="CI43" i="35"/>
  <c r="CF44" i="35"/>
  <c r="CE44" i="35"/>
  <c r="CD44" i="35"/>
  <c r="CI42" i="35"/>
  <c r="CF43" i="35"/>
  <c r="CE43" i="35"/>
  <c r="CD43" i="35"/>
  <c r="CI41" i="35"/>
  <c r="CF42" i="35"/>
  <c r="CE42" i="35"/>
  <c r="CD42" i="35"/>
  <c r="CI40" i="35"/>
  <c r="CF41" i="35"/>
  <c r="CE41" i="35"/>
  <c r="CD41" i="35"/>
  <c r="CI39" i="35"/>
  <c r="CF40" i="35"/>
  <c r="CE40" i="35"/>
  <c r="CD40" i="35"/>
  <c r="CI38" i="35"/>
  <c r="CF39" i="35"/>
  <c r="CE39" i="35"/>
  <c r="CD39" i="35"/>
  <c r="CI37" i="35"/>
  <c r="CF38" i="35"/>
  <c r="CE38" i="35"/>
  <c r="CD38" i="35"/>
  <c r="CI36" i="35"/>
  <c r="CF37" i="35"/>
  <c r="CE37" i="35"/>
  <c r="CD37" i="35"/>
  <c r="CI35" i="35"/>
  <c r="CF36" i="35"/>
  <c r="CE36" i="35"/>
  <c r="CD36" i="35"/>
  <c r="CI34" i="35"/>
  <c r="CF35" i="35"/>
  <c r="CE35" i="35"/>
  <c r="CD35" i="35"/>
  <c r="CI33" i="35"/>
  <c r="CF34" i="35"/>
  <c r="CE34" i="35"/>
  <c r="CD34" i="35"/>
  <c r="CI32" i="35"/>
  <c r="CF33" i="35"/>
  <c r="CE33" i="35"/>
  <c r="CD33" i="35"/>
  <c r="CI31" i="35"/>
  <c r="CF32" i="35"/>
  <c r="CE32" i="35"/>
  <c r="CD32" i="35"/>
  <c r="CI30" i="35"/>
  <c r="CF31" i="35"/>
  <c r="CE31" i="35"/>
  <c r="CD31" i="35"/>
  <c r="CI29" i="35"/>
  <c r="CF30" i="35"/>
  <c r="CE30" i="35"/>
  <c r="CD30" i="35"/>
  <c r="CI28" i="35"/>
  <c r="CF29" i="35"/>
  <c r="CE29" i="35"/>
  <c r="CD29" i="35"/>
  <c r="CI27" i="35"/>
  <c r="CF28" i="35"/>
  <c r="CE28" i="35"/>
  <c r="CD28" i="35"/>
  <c r="CI26" i="35"/>
  <c r="CF27" i="35"/>
  <c r="CE27" i="35"/>
  <c r="CD27" i="35"/>
  <c r="CI25" i="35"/>
  <c r="CF26" i="35"/>
  <c r="CE26" i="35"/>
  <c r="CD26" i="35"/>
  <c r="CI24" i="35"/>
  <c r="CF25" i="35"/>
  <c r="CE25" i="35"/>
  <c r="CD25" i="35"/>
  <c r="CI23" i="35"/>
  <c r="CF24" i="35"/>
  <c r="CE24" i="35"/>
  <c r="CD24" i="35"/>
  <c r="CI22" i="35"/>
  <c r="CF23" i="35"/>
  <c r="CE23" i="35"/>
  <c r="CD23" i="35"/>
  <c r="CI21" i="35"/>
  <c r="CF22" i="35"/>
  <c r="CE22" i="35"/>
  <c r="CD22" i="35"/>
  <c r="CI20" i="35"/>
  <c r="CF21" i="35"/>
  <c r="CE21" i="35"/>
  <c r="CD21" i="35"/>
  <c r="CI19" i="35"/>
  <c r="CF20" i="35"/>
  <c r="CE20" i="35"/>
  <c r="CD20" i="35"/>
  <c r="CI18" i="35"/>
  <c r="CF19" i="35"/>
  <c r="CE19" i="35"/>
  <c r="CD19" i="35"/>
  <c r="CI17" i="35"/>
  <c r="CF18" i="35"/>
  <c r="CE18" i="35"/>
  <c r="CD18" i="35"/>
  <c r="CI16" i="35"/>
  <c r="CF17" i="35"/>
  <c r="CE17" i="35"/>
  <c r="CD17" i="35"/>
  <c r="CI15" i="35"/>
  <c r="CF16" i="35"/>
  <c r="CE16" i="35"/>
  <c r="CD16" i="35"/>
  <c r="CI14" i="35"/>
  <c r="CF15" i="35"/>
  <c r="CE15" i="35"/>
  <c r="CD15" i="35"/>
  <c r="CI13" i="35"/>
  <c r="CF14" i="35"/>
  <c r="CE14" i="35"/>
  <c r="CD14" i="35"/>
  <c r="CI12" i="35"/>
  <c r="CF13" i="35"/>
  <c r="CE13" i="35"/>
  <c r="CD13" i="35"/>
  <c r="CI11" i="35"/>
  <c r="CF12" i="35"/>
  <c r="CE12" i="35"/>
  <c r="CD12" i="35"/>
  <c r="CI10" i="35"/>
  <c r="CF11" i="35"/>
  <c r="CE11" i="35"/>
  <c r="CD11" i="35"/>
  <c r="CI9" i="35"/>
  <c r="CF10" i="35"/>
  <c r="CE10" i="35"/>
  <c r="CD10" i="35"/>
  <c r="CI8" i="35"/>
  <c r="CF9" i="35"/>
  <c r="CE9" i="35"/>
  <c r="CD9" i="35"/>
  <c r="CI7" i="35"/>
  <c r="CF8" i="35"/>
  <c r="CE8" i="35"/>
  <c r="CD8" i="35"/>
  <c r="CI6" i="35"/>
  <c r="CF7" i="35"/>
  <c r="CE7" i="35"/>
  <c r="CD7" i="35"/>
  <c r="CI5" i="35"/>
  <c r="CF6" i="35"/>
  <c r="CE6" i="35"/>
  <c r="CD6" i="35"/>
  <c r="CF5" i="35"/>
  <c r="CE5" i="35"/>
  <c r="CD5" i="35"/>
  <c r="I84" i="37"/>
  <c r="I156" i="37"/>
  <c r="I240" i="37"/>
  <c r="CB74" i="35"/>
  <c r="I83" i="37"/>
  <c r="I155" i="37"/>
  <c r="I239" i="37"/>
  <c r="CB73" i="35"/>
  <c r="BY74" i="35"/>
  <c r="BX74" i="35"/>
  <c r="BW74" i="35"/>
  <c r="I82" i="37"/>
  <c r="I154" i="37"/>
  <c r="I238" i="37"/>
  <c r="CB72" i="35"/>
  <c r="BY73" i="35"/>
  <c r="BX73" i="35"/>
  <c r="BW73" i="35"/>
  <c r="I81" i="37"/>
  <c r="I153" i="37"/>
  <c r="I237" i="37"/>
  <c r="CB71" i="35"/>
  <c r="BY72" i="35"/>
  <c r="BX72" i="35"/>
  <c r="BW72" i="35"/>
  <c r="I80" i="37"/>
  <c r="I152" i="37"/>
  <c r="I236" i="37"/>
  <c r="CB70" i="35"/>
  <c r="BY71" i="35"/>
  <c r="BX71" i="35"/>
  <c r="BW71" i="35"/>
  <c r="I79" i="37"/>
  <c r="I151" i="37"/>
  <c r="I235" i="37"/>
  <c r="CB69" i="35"/>
  <c r="BY70" i="35"/>
  <c r="BX70" i="35"/>
  <c r="BW70" i="35"/>
  <c r="I78" i="37"/>
  <c r="I150" i="37"/>
  <c r="I234" i="37"/>
  <c r="CB68" i="35"/>
  <c r="BY69" i="35"/>
  <c r="BX69" i="35"/>
  <c r="BW69" i="35"/>
  <c r="I77" i="37"/>
  <c r="I149" i="37"/>
  <c r="I233" i="37"/>
  <c r="CB67" i="35"/>
  <c r="BY68" i="35"/>
  <c r="BX68" i="35"/>
  <c r="BW68" i="35"/>
  <c r="I76" i="37"/>
  <c r="I148" i="37"/>
  <c r="I232" i="37"/>
  <c r="CB66" i="35"/>
  <c r="BY67" i="35"/>
  <c r="BX67" i="35"/>
  <c r="BW67" i="35"/>
  <c r="I75" i="37"/>
  <c r="I147" i="37"/>
  <c r="I231" i="37"/>
  <c r="CB65" i="35"/>
  <c r="BY66" i="35"/>
  <c r="BX66" i="35"/>
  <c r="BW66" i="35"/>
  <c r="I74" i="37"/>
  <c r="I146" i="37"/>
  <c r="I230" i="37"/>
  <c r="CB64" i="35"/>
  <c r="BY65" i="35"/>
  <c r="BX65" i="35"/>
  <c r="BW65" i="35"/>
  <c r="I73" i="37"/>
  <c r="I145" i="37"/>
  <c r="I229" i="37"/>
  <c r="CB63" i="35"/>
  <c r="BY64" i="35"/>
  <c r="BX64" i="35"/>
  <c r="BW64" i="35"/>
  <c r="I72" i="37"/>
  <c r="I144" i="37"/>
  <c r="I228" i="37"/>
  <c r="CB62" i="35"/>
  <c r="BY63" i="35"/>
  <c r="BX63" i="35"/>
  <c r="BW63" i="35"/>
  <c r="I71" i="37"/>
  <c r="I143" i="37"/>
  <c r="I227" i="37"/>
  <c r="CB61" i="35"/>
  <c r="BY62" i="35"/>
  <c r="BX62" i="35"/>
  <c r="BW62" i="35"/>
  <c r="I70" i="37"/>
  <c r="I142" i="37"/>
  <c r="I226" i="37"/>
  <c r="CB60" i="35"/>
  <c r="BY61" i="35"/>
  <c r="BX61" i="35"/>
  <c r="BW61" i="35"/>
  <c r="I69" i="37"/>
  <c r="I141" i="37"/>
  <c r="I225" i="37"/>
  <c r="CB59" i="35"/>
  <c r="BY60" i="35"/>
  <c r="BX60" i="35"/>
  <c r="BW60" i="35"/>
  <c r="I68" i="37"/>
  <c r="I140" i="37"/>
  <c r="I224" i="37"/>
  <c r="CB58" i="35"/>
  <c r="BY59" i="35"/>
  <c r="BX59" i="35"/>
  <c r="BW59" i="35"/>
  <c r="I67" i="37"/>
  <c r="I139" i="37"/>
  <c r="I223" i="37"/>
  <c r="CB57" i="35"/>
  <c r="BY58" i="35"/>
  <c r="BX58" i="35"/>
  <c r="BW58" i="35"/>
  <c r="I66" i="37"/>
  <c r="I138" i="37"/>
  <c r="I222" i="37"/>
  <c r="CB56" i="35"/>
  <c r="BY57" i="35"/>
  <c r="BX57" i="35"/>
  <c r="BW57" i="35"/>
  <c r="I65" i="37"/>
  <c r="I137" i="37"/>
  <c r="I221" i="37"/>
  <c r="CB55" i="35"/>
  <c r="BY56" i="35"/>
  <c r="BX56" i="35"/>
  <c r="BW56" i="35"/>
  <c r="I64" i="37"/>
  <c r="I136" i="37"/>
  <c r="I220" i="37"/>
  <c r="CB54" i="35"/>
  <c r="BY55" i="35"/>
  <c r="BX55" i="35"/>
  <c r="BW55" i="35"/>
  <c r="I63" i="37"/>
  <c r="I135" i="37"/>
  <c r="I219" i="37"/>
  <c r="CB53" i="35"/>
  <c r="BY54" i="35"/>
  <c r="BX54" i="35"/>
  <c r="BW54" i="35"/>
  <c r="I62" i="37"/>
  <c r="I134" i="37"/>
  <c r="I218" i="37"/>
  <c r="CB52" i="35"/>
  <c r="BY53" i="35"/>
  <c r="BX53" i="35"/>
  <c r="BW53" i="35"/>
  <c r="I61" i="37"/>
  <c r="I133" i="37"/>
  <c r="I217" i="37"/>
  <c r="CB51" i="35"/>
  <c r="BY52" i="35"/>
  <c r="BX52" i="35"/>
  <c r="BW52" i="35"/>
  <c r="I60" i="37"/>
  <c r="I132" i="37"/>
  <c r="I216" i="37"/>
  <c r="CB50" i="35"/>
  <c r="BY51" i="35"/>
  <c r="BX51" i="35"/>
  <c r="BW51" i="35"/>
  <c r="I59" i="37"/>
  <c r="I131" i="37"/>
  <c r="I215" i="37"/>
  <c r="CB49" i="35"/>
  <c r="BY50" i="35"/>
  <c r="BX50" i="35"/>
  <c r="BW50" i="35"/>
  <c r="I58" i="37"/>
  <c r="I130" i="37"/>
  <c r="I214" i="37"/>
  <c r="CB48" i="35"/>
  <c r="BY49" i="35"/>
  <c r="BX49" i="35"/>
  <c r="BW49" i="35"/>
  <c r="I57" i="37"/>
  <c r="I129" i="37"/>
  <c r="I213" i="37"/>
  <c r="CB47" i="35"/>
  <c r="BY48" i="35"/>
  <c r="BX48" i="35"/>
  <c r="BW48" i="35"/>
  <c r="I56" i="37"/>
  <c r="I128" i="37"/>
  <c r="I212" i="37"/>
  <c r="CB46" i="35"/>
  <c r="BY47" i="35"/>
  <c r="BX47" i="35"/>
  <c r="BW47" i="35"/>
  <c r="I55" i="37"/>
  <c r="I127" i="37"/>
  <c r="I211" i="37"/>
  <c r="CB45" i="35"/>
  <c r="BY46" i="35"/>
  <c r="BX46" i="35"/>
  <c r="BW46" i="35"/>
  <c r="I54" i="37"/>
  <c r="I126" i="37"/>
  <c r="I210" i="37"/>
  <c r="CB44" i="35"/>
  <c r="BY45" i="35"/>
  <c r="BX45" i="35"/>
  <c r="BW45" i="35"/>
  <c r="I53" i="37"/>
  <c r="I125" i="37"/>
  <c r="I209" i="37"/>
  <c r="CB43" i="35"/>
  <c r="BY44" i="35"/>
  <c r="BX44" i="35"/>
  <c r="BW44" i="35"/>
  <c r="I52" i="37"/>
  <c r="I124" i="37"/>
  <c r="I208" i="37"/>
  <c r="CB42" i="35"/>
  <c r="BY43" i="35"/>
  <c r="BX43" i="35"/>
  <c r="BW43" i="35"/>
  <c r="I51" i="37"/>
  <c r="I123" i="37"/>
  <c r="I207" i="37"/>
  <c r="CB41" i="35"/>
  <c r="BY42" i="35"/>
  <c r="BX42" i="35"/>
  <c r="BW42" i="35"/>
  <c r="I50" i="37"/>
  <c r="I122" i="37"/>
  <c r="I206" i="37"/>
  <c r="CB40" i="35"/>
  <c r="BY41" i="35"/>
  <c r="BX41" i="35"/>
  <c r="BW41" i="35"/>
  <c r="I49" i="37"/>
  <c r="I121" i="37"/>
  <c r="I205" i="37"/>
  <c r="CB39" i="35"/>
  <c r="BY40" i="35"/>
  <c r="BX40" i="35"/>
  <c r="BW40" i="35"/>
  <c r="I48" i="37"/>
  <c r="I120" i="37"/>
  <c r="I204" i="37"/>
  <c r="CB38" i="35"/>
  <c r="BY39" i="35"/>
  <c r="BX39" i="35"/>
  <c r="BW39" i="35"/>
  <c r="I47" i="37"/>
  <c r="I119" i="37"/>
  <c r="I203" i="37"/>
  <c r="CB37" i="35"/>
  <c r="BY38" i="35"/>
  <c r="BX38" i="35"/>
  <c r="BW38" i="35"/>
  <c r="I46" i="37"/>
  <c r="I118" i="37"/>
  <c r="I202" i="37"/>
  <c r="CB36" i="35"/>
  <c r="BY37" i="35"/>
  <c r="BX37" i="35"/>
  <c r="BW37" i="35"/>
  <c r="I45" i="37"/>
  <c r="I117" i="37"/>
  <c r="I201" i="37"/>
  <c r="CB35" i="35"/>
  <c r="BY36" i="35"/>
  <c r="BX36" i="35"/>
  <c r="BW36" i="35"/>
  <c r="I44" i="37"/>
  <c r="I116" i="37"/>
  <c r="I200" i="37"/>
  <c r="CB34" i="35"/>
  <c r="BY35" i="35"/>
  <c r="BX35" i="35"/>
  <c r="BW35" i="35"/>
  <c r="I43" i="37"/>
  <c r="I115" i="37"/>
  <c r="I199" i="37"/>
  <c r="CB33" i="35"/>
  <c r="BY34" i="35"/>
  <c r="BX34" i="35"/>
  <c r="BW34" i="35"/>
  <c r="I42" i="37"/>
  <c r="I114" i="37"/>
  <c r="I198" i="37"/>
  <c r="CB32" i="35"/>
  <c r="BY33" i="35"/>
  <c r="BX33" i="35"/>
  <c r="BW33" i="35"/>
  <c r="I41" i="37"/>
  <c r="I113" i="37"/>
  <c r="I197" i="37"/>
  <c r="CB31" i="35"/>
  <c r="BY32" i="35"/>
  <c r="BX32" i="35"/>
  <c r="BW32" i="35"/>
  <c r="I40" i="37"/>
  <c r="I112" i="37"/>
  <c r="I196" i="37"/>
  <c r="CB30" i="35"/>
  <c r="BY31" i="35"/>
  <c r="BX31" i="35"/>
  <c r="BW31" i="35"/>
  <c r="I39" i="37"/>
  <c r="I111" i="37"/>
  <c r="I195" i="37"/>
  <c r="CB29" i="35"/>
  <c r="BY30" i="35"/>
  <c r="BX30" i="35"/>
  <c r="BW30" i="35"/>
  <c r="I38" i="37"/>
  <c r="I110" i="37"/>
  <c r="I194" i="37"/>
  <c r="CB28" i="35"/>
  <c r="BY29" i="35"/>
  <c r="BX29" i="35"/>
  <c r="BW29" i="35"/>
  <c r="I37" i="37"/>
  <c r="I109" i="37"/>
  <c r="I193" i="37"/>
  <c r="CB27" i="35"/>
  <c r="BY28" i="35"/>
  <c r="BX28" i="35"/>
  <c r="BW28" i="35"/>
  <c r="I36" i="37"/>
  <c r="I108" i="37"/>
  <c r="I192" i="37"/>
  <c r="CB26" i="35"/>
  <c r="BY27" i="35"/>
  <c r="BX27" i="35"/>
  <c r="BW27" i="35"/>
  <c r="I35" i="37"/>
  <c r="I107" i="37"/>
  <c r="I191" i="37"/>
  <c r="CB25" i="35"/>
  <c r="BY26" i="35"/>
  <c r="BX26" i="35"/>
  <c r="BW26" i="35"/>
  <c r="I34" i="37"/>
  <c r="I106" i="37"/>
  <c r="I190" i="37"/>
  <c r="CB24" i="35"/>
  <c r="BY25" i="35"/>
  <c r="BX25" i="35"/>
  <c r="BW25" i="35"/>
  <c r="I33" i="37"/>
  <c r="I105" i="37"/>
  <c r="I189" i="37"/>
  <c r="CB23" i="35"/>
  <c r="BY24" i="35"/>
  <c r="BX24" i="35"/>
  <c r="BW24" i="35"/>
  <c r="I32" i="37"/>
  <c r="I104" i="37"/>
  <c r="I188" i="37"/>
  <c r="CB22" i="35"/>
  <c r="BY23" i="35"/>
  <c r="BX23" i="35"/>
  <c r="BW23" i="35"/>
  <c r="I31" i="37"/>
  <c r="I103" i="37"/>
  <c r="I187" i="37"/>
  <c r="CB21" i="35"/>
  <c r="BY22" i="35"/>
  <c r="BX22" i="35"/>
  <c r="BW22" i="35"/>
  <c r="I30" i="37"/>
  <c r="I102" i="37"/>
  <c r="I186" i="37"/>
  <c r="CB20" i="35"/>
  <c r="BY21" i="35"/>
  <c r="BX21" i="35"/>
  <c r="BW21" i="35"/>
  <c r="I29" i="37"/>
  <c r="I101" i="37"/>
  <c r="I185" i="37"/>
  <c r="CB19" i="35"/>
  <c r="BY20" i="35"/>
  <c r="BX20" i="35"/>
  <c r="BW20" i="35"/>
  <c r="I28" i="37"/>
  <c r="I100" i="37"/>
  <c r="I184" i="37"/>
  <c r="CB18" i="35"/>
  <c r="BY19" i="35"/>
  <c r="BX19" i="35"/>
  <c r="BW19" i="35"/>
  <c r="I27" i="37"/>
  <c r="I99" i="37"/>
  <c r="I183" i="37"/>
  <c r="CB17" i="35"/>
  <c r="BY18" i="35"/>
  <c r="BX18" i="35"/>
  <c r="BW18" i="35"/>
  <c r="I26" i="37"/>
  <c r="I98" i="37"/>
  <c r="I182" i="37"/>
  <c r="CB16" i="35"/>
  <c r="BY17" i="35"/>
  <c r="BX17" i="35"/>
  <c r="BW17" i="35"/>
  <c r="I25" i="37"/>
  <c r="I97" i="37"/>
  <c r="I181" i="37"/>
  <c r="CB15" i="35"/>
  <c r="BY16" i="35"/>
  <c r="BX16" i="35"/>
  <c r="BW16" i="35"/>
  <c r="I24" i="37"/>
  <c r="I96" i="37"/>
  <c r="I180" i="37"/>
  <c r="CB14" i="35"/>
  <c r="BY15" i="35"/>
  <c r="BX15" i="35"/>
  <c r="BW15" i="35"/>
  <c r="I23" i="37"/>
  <c r="I95" i="37"/>
  <c r="I179" i="37"/>
  <c r="CB13" i="35"/>
  <c r="BY14" i="35"/>
  <c r="BX14" i="35"/>
  <c r="BW14" i="35"/>
  <c r="I22" i="37"/>
  <c r="I94" i="37"/>
  <c r="I178" i="37"/>
  <c r="CB12" i="35"/>
  <c r="BY13" i="35"/>
  <c r="BX13" i="35"/>
  <c r="BW13" i="35"/>
  <c r="I21" i="37"/>
  <c r="I93" i="37"/>
  <c r="I177" i="37"/>
  <c r="CB11" i="35"/>
  <c r="BY12" i="35"/>
  <c r="BX12" i="35"/>
  <c r="BW12" i="35"/>
  <c r="I20" i="37"/>
  <c r="I92" i="37"/>
  <c r="I176" i="37"/>
  <c r="CB10" i="35"/>
  <c r="BY11" i="35"/>
  <c r="BX11" i="35"/>
  <c r="BW11" i="35"/>
  <c r="I19" i="37"/>
  <c r="I91" i="37"/>
  <c r="I175" i="37"/>
  <c r="CB9" i="35"/>
  <c r="BY10" i="35"/>
  <c r="BX10" i="35"/>
  <c r="BW10" i="35"/>
  <c r="I18" i="37"/>
  <c r="I90" i="37"/>
  <c r="I174" i="37"/>
  <c r="CB8" i="35"/>
  <c r="BY9" i="35"/>
  <c r="BX9" i="35"/>
  <c r="BW9" i="35"/>
  <c r="I17" i="37"/>
  <c r="I89" i="37"/>
  <c r="I173" i="37"/>
  <c r="CB7" i="35"/>
  <c r="BY8" i="35"/>
  <c r="BX8" i="35"/>
  <c r="BW8" i="35"/>
  <c r="I16" i="37"/>
  <c r="I88" i="37"/>
  <c r="I172" i="37"/>
  <c r="CB6" i="35"/>
  <c r="BY7" i="35"/>
  <c r="BX7" i="35"/>
  <c r="BW7" i="35"/>
  <c r="I15" i="37"/>
  <c r="I87" i="37"/>
  <c r="I171" i="37"/>
  <c r="CB5" i="35"/>
  <c r="BY6" i="35"/>
  <c r="BX6" i="35"/>
  <c r="BW6" i="35"/>
  <c r="BY5" i="35"/>
  <c r="BX5" i="35"/>
  <c r="BW5" i="35"/>
  <c r="AL84" i="36"/>
  <c r="AL156" i="36"/>
  <c r="AL240" i="36"/>
  <c r="AI84" i="36"/>
  <c r="AI156" i="36"/>
  <c r="AI240" i="36"/>
  <c r="BO74" i="35"/>
  <c r="AL83" i="36"/>
  <c r="AL155" i="36"/>
  <c r="AL239" i="36"/>
  <c r="AI83" i="36"/>
  <c r="AI155" i="36"/>
  <c r="AI239" i="36"/>
  <c r="BO73" i="35"/>
  <c r="BL74" i="35"/>
  <c r="BK74" i="35"/>
  <c r="BJ74" i="35"/>
  <c r="AL82" i="36"/>
  <c r="AL154" i="36"/>
  <c r="AL238" i="36"/>
  <c r="AI82" i="36"/>
  <c r="AI154" i="36"/>
  <c r="AI238" i="36"/>
  <c r="BO72" i="35"/>
  <c r="BL73" i="35"/>
  <c r="BK73" i="35"/>
  <c r="BJ73" i="35"/>
  <c r="AL81" i="36"/>
  <c r="AL153" i="36"/>
  <c r="AL237" i="36"/>
  <c r="AI81" i="36"/>
  <c r="AI153" i="36"/>
  <c r="AI237" i="36"/>
  <c r="BO71" i="35"/>
  <c r="BL72" i="35"/>
  <c r="BK72" i="35"/>
  <c r="BJ72" i="35"/>
  <c r="AL80" i="36"/>
  <c r="AL152" i="36"/>
  <c r="AL236" i="36"/>
  <c r="AI80" i="36"/>
  <c r="AI152" i="36"/>
  <c r="AI236" i="36"/>
  <c r="BO70" i="35"/>
  <c r="BL71" i="35"/>
  <c r="BK71" i="35"/>
  <c r="BJ71" i="35"/>
  <c r="AL79" i="36"/>
  <c r="AL151" i="36"/>
  <c r="AL235" i="36"/>
  <c r="AI79" i="36"/>
  <c r="AI151" i="36"/>
  <c r="AI235" i="36"/>
  <c r="BO69" i="35"/>
  <c r="BL70" i="35"/>
  <c r="BK70" i="35"/>
  <c r="BJ70" i="35"/>
  <c r="AL78" i="36"/>
  <c r="AL150" i="36"/>
  <c r="AL234" i="36"/>
  <c r="AI78" i="36"/>
  <c r="AI150" i="36"/>
  <c r="AI234" i="36"/>
  <c r="BO68" i="35"/>
  <c r="BL69" i="35"/>
  <c r="BK69" i="35"/>
  <c r="BJ69" i="35"/>
  <c r="AL77" i="36"/>
  <c r="AL149" i="36"/>
  <c r="AL233" i="36"/>
  <c r="AI77" i="36"/>
  <c r="AI149" i="36"/>
  <c r="AI233" i="36"/>
  <c r="BO67" i="35"/>
  <c r="BL68" i="35"/>
  <c r="BK68" i="35"/>
  <c r="BJ68" i="35"/>
  <c r="AL76" i="36"/>
  <c r="AL148" i="36"/>
  <c r="AL232" i="36"/>
  <c r="AI76" i="36"/>
  <c r="AI148" i="36"/>
  <c r="AI232" i="36"/>
  <c r="BO66" i="35"/>
  <c r="BL67" i="35"/>
  <c r="BK67" i="35"/>
  <c r="BJ67" i="35"/>
  <c r="AL75" i="36"/>
  <c r="AL147" i="36"/>
  <c r="AL231" i="36"/>
  <c r="AI75" i="36"/>
  <c r="AI147" i="36"/>
  <c r="AI231" i="36"/>
  <c r="BO65" i="35"/>
  <c r="BL66" i="35"/>
  <c r="BK66" i="35"/>
  <c r="BJ66" i="35"/>
  <c r="AL74" i="36"/>
  <c r="AL146" i="36"/>
  <c r="AL230" i="36"/>
  <c r="AI74" i="36"/>
  <c r="AI146" i="36"/>
  <c r="AI230" i="36"/>
  <c r="BO64" i="35"/>
  <c r="BL65" i="35"/>
  <c r="BK65" i="35"/>
  <c r="BJ65" i="35"/>
  <c r="AL73" i="36"/>
  <c r="AL145" i="36"/>
  <c r="AL229" i="36"/>
  <c r="AI73" i="36"/>
  <c r="AI145" i="36"/>
  <c r="AI229" i="36"/>
  <c r="BO63" i="35"/>
  <c r="BL64" i="35"/>
  <c r="BK64" i="35"/>
  <c r="BJ64" i="35"/>
  <c r="AL72" i="36"/>
  <c r="AL144" i="36"/>
  <c r="AL228" i="36"/>
  <c r="AI72" i="36"/>
  <c r="AI144" i="36"/>
  <c r="AI228" i="36"/>
  <c r="BO62" i="35"/>
  <c r="BL63" i="35"/>
  <c r="BK63" i="35"/>
  <c r="BJ63" i="35"/>
  <c r="AL71" i="36"/>
  <c r="AL143" i="36"/>
  <c r="AL227" i="36"/>
  <c r="AI71" i="36"/>
  <c r="AI143" i="36"/>
  <c r="AI227" i="36"/>
  <c r="BO61" i="35"/>
  <c r="BL62" i="35"/>
  <c r="BK62" i="35"/>
  <c r="BJ62" i="35"/>
  <c r="AL70" i="36"/>
  <c r="AL142" i="36"/>
  <c r="AL226" i="36"/>
  <c r="AI70" i="36"/>
  <c r="AI142" i="36"/>
  <c r="AI226" i="36"/>
  <c r="BO60" i="35"/>
  <c r="BL61" i="35"/>
  <c r="BK61" i="35"/>
  <c r="BJ61" i="35"/>
  <c r="AL69" i="36"/>
  <c r="AL141" i="36"/>
  <c r="AL225" i="36"/>
  <c r="AI69" i="36"/>
  <c r="AI141" i="36"/>
  <c r="AI225" i="36"/>
  <c r="BO59" i="35"/>
  <c r="BL60" i="35"/>
  <c r="BK60" i="35"/>
  <c r="BJ60" i="35"/>
  <c r="AL68" i="36"/>
  <c r="AL140" i="36"/>
  <c r="AL224" i="36"/>
  <c r="AI68" i="36"/>
  <c r="AI140" i="36"/>
  <c r="AI224" i="36"/>
  <c r="BO58" i="35"/>
  <c r="BL59" i="35"/>
  <c r="BK59" i="35"/>
  <c r="BJ59" i="35"/>
  <c r="AL67" i="36"/>
  <c r="AL139" i="36"/>
  <c r="AL223" i="36"/>
  <c r="AI67" i="36"/>
  <c r="AI139" i="36"/>
  <c r="AI223" i="36"/>
  <c r="BO57" i="35"/>
  <c r="BL58" i="35"/>
  <c r="BK58" i="35"/>
  <c r="BJ58" i="35"/>
  <c r="AL66" i="36"/>
  <c r="AL138" i="36"/>
  <c r="AL222" i="36"/>
  <c r="AI66" i="36"/>
  <c r="AI138" i="36"/>
  <c r="AI222" i="36"/>
  <c r="BO56" i="35"/>
  <c r="BL57" i="35"/>
  <c r="BK57" i="35"/>
  <c r="BJ57" i="35"/>
  <c r="AL65" i="36"/>
  <c r="AL137" i="36"/>
  <c r="AL221" i="36"/>
  <c r="AI65" i="36"/>
  <c r="AI137" i="36"/>
  <c r="AI221" i="36"/>
  <c r="BO55" i="35"/>
  <c r="BL56" i="35"/>
  <c r="BK56" i="35"/>
  <c r="BJ56" i="35"/>
  <c r="AL64" i="36"/>
  <c r="AL136" i="36"/>
  <c r="AL220" i="36"/>
  <c r="AI64" i="36"/>
  <c r="AI136" i="36"/>
  <c r="AI220" i="36"/>
  <c r="BO54" i="35"/>
  <c r="BL55" i="35"/>
  <c r="BK55" i="35"/>
  <c r="BJ55" i="35"/>
  <c r="AL63" i="36"/>
  <c r="AL135" i="36"/>
  <c r="AL219" i="36"/>
  <c r="AI63" i="36"/>
  <c r="AI135" i="36"/>
  <c r="AI219" i="36"/>
  <c r="BO53" i="35"/>
  <c r="BL54" i="35"/>
  <c r="BK54" i="35"/>
  <c r="BJ54" i="35"/>
  <c r="AL62" i="36"/>
  <c r="AL134" i="36"/>
  <c r="AL218" i="36"/>
  <c r="AI62" i="36"/>
  <c r="AI134" i="36"/>
  <c r="AI218" i="36"/>
  <c r="BO52" i="35"/>
  <c r="BL53" i="35"/>
  <c r="BK53" i="35"/>
  <c r="BJ53" i="35"/>
  <c r="AL61" i="36"/>
  <c r="AL133" i="36"/>
  <c r="AL217" i="36"/>
  <c r="AI61" i="36"/>
  <c r="AI133" i="36"/>
  <c r="AI217" i="36"/>
  <c r="BO51" i="35"/>
  <c r="BL52" i="35"/>
  <c r="BK52" i="35"/>
  <c r="BJ52" i="35"/>
  <c r="AL60" i="36"/>
  <c r="AL132" i="36"/>
  <c r="AL216" i="36"/>
  <c r="AI60" i="36"/>
  <c r="AI132" i="36"/>
  <c r="AI216" i="36"/>
  <c r="BO50" i="35"/>
  <c r="BL51" i="35"/>
  <c r="BK51" i="35"/>
  <c r="BJ51" i="35"/>
  <c r="AL59" i="36"/>
  <c r="AL131" i="36"/>
  <c r="AL215" i="36"/>
  <c r="AI59" i="36"/>
  <c r="AI131" i="36"/>
  <c r="AI215" i="36"/>
  <c r="BO49" i="35"/>
  <c r="BL50" i="35"/>
  <c r="BK50" i="35"/>
  <c r="BJ50" i="35"/>
  <c r="AL58" i="36"/>
  <c r="AL130" i="36"/>
  <c r="AL214" i="36"/>
  <c r="AI58" i="36"/>
  <c r="AI130" i="36"/>
  <c r="AI214" i="36"/>
  <c r="BO48" i="35"/>
  <c r="BL49" i="35"/>
  <c r="BK49" i="35"/>
  <c r="BJ49" i="35"/>
  <c r="AL57" i="36"/>
  <c r="AL129" i="36"/>
  <c r="AL213" i="36"/>
  <c r="AI57" i="36"/>
  <c r="AI129" i="36"/>
  <c r="AI213" i="36"/>
  <c r="BO47" i="35"/>
  <c r="BL48" i="35"/>
  <c r="BK48" i="35"/>
  <c r="BJ48" i="35"/>
  <c r="AL56" i="36"/>
  <c r="AL128" i="36"/>
  <c r="AL212" i="36"/>
  <c r="AI56" i="36"/>
  <c r="AI128" i="36"/>
  <c r="AI212" i="36"/>
  <c r="BO46" i="35"/>
  <c r="BL47" i="35"/>
  <c r="BK47" i="35"/>
  <c r="BJ47" i="35"/>
  <c r="AL55" i="36"/>
  <c r="AL127" i="36"/>
  <c r="AL211" i="36"/>
  <c r="AI55" i="36"/>
  <c r="AI127" i="36"/>
  <c r="AI211" i="36"/>
  <c r="BO45" i="35"/>
  <c r="BL46" i="35"/>
  <c r="BK46" i="35"/>
  <c r="BJ46" i="35"/>
  <c r="AL54" i="36"/>
  <c r="AL126" i="36"/>
  <c r="AL210" i="36"/>
  <c r="AI54" i="36"/>
  <c r="AI126" i="36"/>
  <c r="AI210" i="36"/>
  <c r="BO44" i="35"/>
  <c r="BL45" i="35"/>
  <c r="BK45" i="35"/>
  <c r="BJ45" i="35"/>
  <c r="AL53" i="36"/>
  <c r="AL125" i="36"/>
  <c r="AL209" i="36"/>
  <c r="AI53" i="36"/>
  <c r="AI125" i="36"/>
  <c r="AI209" i="36"/>
  <c r="BO43" i="35"/>
  <c r="BL44" i="35"/>
  <c r="BK44" i="35"/>
  <c r="BJ44" i="35"/>
  <c r="AL52" i="36"/>
  <c r="AL124" i="36"/>
  <c r="AL208" i="36"/>
  <c r="AI52" i="36"/>
  <c r="AI124" i="36"/>
  <c r="AI208" i="36"/>
  <c r="BO42" i="35"/>
  <c r="BL43" i="35"/>
  <c r="BK43" i="35"/>
  <c r="BJ43" i="35"/>
  <c r="AL51" i="36"/>
  <c r="AL123" i="36"/>
  <c r="AL207" i="36"/>
  <c r="AI51" i="36"/>
  <c r="AI123" i="36"/>
  <c r="AI207" i="36"/>
  <c r="BO41" i="35"/>
  <c r="BL42" i="35"/>
  <c r="BK42" i="35"/>
  <c r="BJ42" i="35"/>
  <c r="AL50" i="36"/>
  <c r="AL122" i="36"/>
  <c r="AL206" i="36"/>
  <c r="AI50" i="36"/>
  <c r="AI122" i="36"/>
  <c r="AI206" i="36"/>
  <c r="BO40" i="35"/>
  <c r="BL41" i="35"/>
  <c r="BK41" i="35"/>
  <c r="BJ41" i="35"/>
  <c r="AL49" i="36"/>
  <c r="AL121" i="36"/>
  <c r="AL205" i="36"/>
  <c r="AI49" i="36"/>
  <c r="AI121" i="36"/>
  <c r="AI205" i="36"/>
  <c r="BO39" i="35"/>
  <c r="BL40" i="35"/>
  <c r="BK40" i="35"/>
  <c r="BJ40" i="35"/>
  <c r="AL48" i="36"/>
  <c r="AL120" i="36"/>
  <c r="AL204" i="36"/>
  <c r="AI48" i="36"/>
  <c r="AI120" i="36"/>
  <c r="AI204" i="36"/>
  <c r="BO38" i="35"/>
  <c r="BL39" i="35"/>
  <c r="BK39" i="35"/>
  <c r="BJ39" i="35"/>
  <c r="AL47" i="36"/>
  <c r="AL119" i="36"/>
  <c r="AL203" i="36"/>
  <c r="AI47" i="36"/>
  <c r="AI119" i="36"/>
  <c r="AI203" i="36"/>
  <c r="BO37" i="35"/>
  <c r="BL38" i="35"/>
  <c r="BK38" i="35"/>
  <c r="BJ38" i="35"/>
  <c r="AL46" i="36"/>
  <c r="AL118" i="36"/>
  <c r="AL202" i="36"/>
  <c r="AI46" i="36"/>
  <c r="AI118" i="36"/>
  <c r="AI202" i="36"/>
  <c r="BO36" i="35"/>
  <c r="BL37" i="35"/>
  <c r="BK37" i="35"/>
  <c r="BJ37" i="35"/>
  <c r="AL45" i="36"/>
  <c r="AL117" i="36"/>
  <c r="AL201" i="36"/>
  <c r="AI45" i="36"/>
  <c r="AI117" i="36"/>
  <c r="AI201" i="36"/>
  <c r="BO35" i="35"/>
  <c r="BL36" i="35"/>
  <c r="BK36" i="35"/>
  <c r="BJ36" i="35"/>
  <c r="AL44" i="36"/>
  <c r="AL116" i="36"/>
  <c r="AL200" i="36"/>
  <c r="AI44" i="36"/>
  <c r="AI116" i="36"/>
  <c r="AI200" i="36"/>
  <c r="BO34" i="35"/>
  <c r="BL35" i="35"/>
  <c r="BK35" i="35"/>
  <c r="BJ35" i="35"/>
  <c r="AL43" i="36"/>
  <c r="AL115" i="36"/>
  <c r="AL199" i="36"/>
  <c r="AI43" i="36"/>
  <c r="AI115" i="36"/>
  <c r="AI199" i="36"/>
  <c r="BO33" i="35"/>
  <c r="BL34" i="35"/>
  <c r="BK34" i="35"/>
  <c r="BJ34" i="35"/>
  <c r="AL42" i="36"/>
  <c r="AL114" i="36"/>
  <c r="AL198" i="36"/>
  <c r="AI42" i="36"/>
  <c r="AI114" i="36"/>
  <c r="AI198" i="36"/>
  <c r="BO32" i="35"/>
  <c r="BL33" i="35"/>
  <c r="BK33" i="35"/>
  <c r="BJ33" i="35"/>
  <c r="AL41" i="36"/>
  <c r="AL113" i="36"/>
  <c r="AL197" i="36"/>
  <c r="AI41" i="36"/>
  <c r="AI113" i="36"/>
  <c r="AI197" i="36"/>
  <c r="BO31" i="35"/>
  <c r="BL32" i="35"/>
  <c r="BK32" i="35"/>
  <c r="BJ32" i="35"/>
  <c r="AL40" i="36"/>
  <c r="AL112" i="36"/>
  <c r="AL196" i="36"/>
  <c r="AI40" i="36"/>
  <c r="AI112" i="36"/>
  <c r="AI196" i="36"/>
  <c r="BO30" i="35"/>
  <c r="BL31" i="35"/>
  <c r="BK31" i="35"/>
  <c r="BJ31" i="35"/>
  <c r="AL39" i="36"/>
  <c r="AL111" i="36"/>
  <c r="AL195" i="36"/>
  <c r="AI39" i="36"/>
  <c r="AI111" i="36"/>
  <c r="AI195" i="36"/>
  <c r="BO29" i="35"/>
  <c r="BL30" i="35"/>
  <c r="BK30" i="35"/>
  <c r="BJ30" i="35"/>
  <c r="AL38" i="36"/>
  <c r="AL110" i="36"/>
  <c r="AL194" i="36"/>
  <c r="AI38" i="36"/>
  <c r="AI110" i="36"/>
  <c r="AI194" i="36"/>
  <c r="BO28" i="35"/>
  <c r="BL29" i="35"/>
  <c r="BK29" i="35"/>
  <c r="BJ29" i="35"/>
  <c r="AL37" i="36"/>
  <c r="AL109" i="36"/>
  <c r="AL193" i="36"/>
  <c r="AI37" i="36"/>
  <c r="AI109" i="36"/>
  <c r="AI193" i="36"/>
  <c r="BO27" i="35"/>
  <c r="BL28" i="35"/>
  <c r="BK28" i="35"/>
  <c r="BJ28" i="35"/>
  <c r="AL36" i="36"/>
  <c r="AL108" i="36"/>
  <c r="AL192" i="36"/>
  <c r="AI36" i="36"/>
  <c r="AI108" i="36"/>
  <c r="AI192" i="36"/>
  <c r="BO26" i="35"/>
  <c r="BL27" i="35"/>
  <c r="BK27" i="35"/>
  <c r="BJ27" i="35"/>
  <c r="AL35" i="36"/>
  <c r="AL107" i="36"/>
  <c r="AL191" i="36"/>
  <c r="AI35" i="36"/>
  <c r="AI107" i="36"/>
  <c r="AI191" i="36"/>
  <c r="BO25" i="35"/>
  <c r="BL26" i="35"/>
  <c r="BK26" i="35"/>
  <c r="BJ26" i="35"/>
  <c r="AL34" i="36"/>
  <c r="AL106" i="36"/>
  <c r="AL190" i="36"/>
  <c r="AI34" i="36"/>
  <c r="AI106" i="36"/>
  <c r="AI190" i="36"/>
  <c r="BO24" i="35"/>
  <c r="BL25" i="35"/>
  <c r="BK25" i="35"/>
  <c r="BJ25" i="35"/>
  <c r="AL33" i="36"/>
  <c r="AL105" i="36"/>
  <c r="AL189" i="36"/>
  <c r="AI33" i="36"/>
  <c r="AI105" i="36"/>
  <c r="AI189" i="36"/>
  <c r="BO23" i="35"/>
  <c r="BL24" i="35"/>
  <c r="BK24" i="35"/>
  <c r="BJ24" i="35"/>
  <c r="AL32" i="36"/>
  <c r="AL104" i="36"/>
  <c r="AL188" i="36"/>
  <c r="AI32" i="36"/>
  <c r="AI104" i="36"/>
  <c r="AI188" i="36"/>
  <c r="BO22" i="35"/>
  <c r="BL23" i="35"/>
  <c r="BK23" i="35"/>
  <c r="BJ23" i="35"/>
  <c r="AL31" i="36"/>
  <c r="AL103" i="36"/>
  <c r="AL187" i="36"/>
  <c r="AI31" i="36"/>
  <c r="AI103" i="36"/>
  <c r="AI187" i="36"/>
  <c r="BO21" i="35"/>
  <c r="BL22" i="35"/>
  <c r="BK22" i="35"/>
  <c r="BJ22" i="35"/>
  <c r="AL30" i="36"/>
  <c r="AL102" i="36"/>
  <c r="AL186" i="36"/>
  <c r="AI30" i="36"/>
  <c r="AI102" i="36"/>
  <c r="AI186" i="36"/>
  <c r="BO20" i="35"/>
  <c r="BL21" i="35"/>
  <c r="BK21" i="35"/>
  <c r="BJ21" i="35"/>
  <c r="AL29" i="36"/>
  <c r="AL101" i="36"/>
  <c r="AL185" i="36"/>
  <c r="AI29" i="36"/>
  <c r="AI101" i="36"/>
  <c r="AI185" i="36"/>
  <c r="BO19" i="35"/>
  <c r="BL20" i="35"/>
  <c r="BK20" i="35"/>
  <c r="BJ20" i="35"/>
  <c r="AL28" i="36"/>
  <c r="AL100" i="36"/>
  <c r="AL184" i="36"/>
  <c r="AI28" i="36"/>
  <c r="AI100" i="36"/>
  <c r="AI184" i="36"/>
  <c r="BO18" i="35"/>
  <c r="BL19" i="35"/>
  <c r="BK19" i="35"/>
  <c r="BJ19" i="35"/>
  <c r="AL27" i="36"/>
  <c r="AL99" i="36"/>
  <c r="AL183" i="36"/>
  <c r="AI27" i="36"/>
  <c r="AI99" i="36"/>
  <c r="AI183" i="36"/>
  <c r="BO17" i="35"/>
  <c r="BL18" i="35"/>
  <c r="BK18" i="35"/>
  <c r="BJ18" i="35"/>
  <c r="AL26" i="36"/>
  <c r="AL98" i="36"/>
  <c r="AL182" i="36"/>
  <c r="AI26" i="36"/>
  <c r="AI98" i="36"/>
  <c r="AI182" i="36"/>
  <c r="BO16" i="35"/>
  <c r="BL17" i="35"/>
  <c r="BK17" i="35"/>
  <c r="BJ17" i="35"/>
  <c r="AL25" i="36"/>
  <c r="AL97" i="36"/>
  <c r="AL181" i="36"/>
  <c r="AI25" i="36"/>
  <c r="AI97" i="36"/>
  <c r="AI181" i="36"/>
  <c r="BO15" i="35"/>
  <c r="BL16" i="35"/>
  <c r="BK16" i="35"/>
  <c r="BJ16" i="35"/>
  <c r="AL24" i="36"/>
  <c r="AL96" i="36"/>
  <c r="AL180" i="36"/>
  <c r="AI24" i="36"/>
  <c r="AI96" i="36"/>
  <c r="AI180" i="36"/>
  <c r="BO14" i="35"/>
  <c r="BL15" i="35"/>
  <c r="BK15" i="35"/>
  <c r="BJ15" i="35"/>
  <c r="AL23" i="36"/>
  <c r="AL95" i="36"/>
  <c r="AL179" i="36"/>
  <c r="AI23" i="36"/>
  <c r="AI95" i="36"/>
  <c r="AI179" i="36"/>
  <c r="BO13" i="35"/>
  <c r="BL14" i="35"/>
  <c r="BK14" i="35"/>
  <c r="BJ14" i="35"/>
  <c r="AL22" i="36"/>
  <c r="AL94" i="36"/>
  <c r="AL178" i="36"/>
  <c r="AI22" i="36"/>
  <c r="AI94" i="36"/>
  <c r="AI178" i="36"/>
  <c r="BO12" i="35"/>
  <c r="BL13" i="35"/>
  <c r="BK13" i="35"/>
  <c r="BJ13" i="35"/>
  <c r="AL21" i="36"/>
  <c r="AL93" i="36"/>
  <c r="AL177" i="36"/>
  <c r="AI21" i="36"/>
  <c r="AI93" i="36"/>
  <c r="AI177" i="36"/>
  <c r="BO11" i="35"/>
  <c r="BL12" i="35"/>
  <c r="BK12" i="35"/>
  <c r="BJ12" i="35"/>
  <c r="AL20" i="36"/>
  <c r="AL92" i="36"/>
  <c r="AL176" i="36"/>
  <c r="AI20" i="36"/>
  <c r="AI92" i="36"/>
  <c r="AI176" i="36"/>
  <c r="BO10" i="35"/>
  <c r="BL11" i="35"/>
  <c r="BK11" i="35"/>
  <c r="BJ11" i="35"/>
  <c r="AL19" i="36"/>
  <c r="AL91" i="36"/>
  <c r="AL175" i="36"/>
  <c r="AI19" i="36"/>
  <c r="AI91" i="36"/>
  <c r="AI175" i="36"/>
  <c r="BO9" i="35"/>
  <c r="BL10" i="35"/>
  <c r="BK10" i="35"/>
  <c r="BJ10" i="35"/>
  <c r="AL18" i="36"/>
  <c r="AL90" i="36"/>
  <c r="AL174" i="36"/>
  <c r="AI18" i="36"/>
  <c r="AI90" i="36"/>
  <c r="AI174" i="36"/>
  <c r="BO8" i="35"/>
  <c r="BL9" i="35"/>
  <c r="BK9" i="35"/>
  <c r="BJ9" i="35"/>
  <c r="AL17" i="36"/>
  <c r="AL89" i="36"/>
  <c r="AL173" i="36"/>
  <c r="AI17" i="36"/>
  <c r="AI89" i="36"/>
  <c r="AI173" i="36"/>
  <c r="BO7" i="35"/>
  <c r="BL8" i="35"/>
  <c r="BK8" i="35"/>
  <c r="BJ8" i="35"/>
  <c r="AL16" i="36"/>
  <c r="AL88" i="36"/>
  <c r="AL172" i="36"/>
  <c r="AI16" i="36"/>
  <c r="AI88" i="36"/>
  <c r="AI172" i="36"/>
  <c r="BO6" i="35"/>
  <c r="BL7" i="35"/>
  <c r="BK7" i="35"/>
  <c r="BJ7" i="35"/>
  <c r="AL15" i="36"/>
  <c r="AL87" i="36"/>
  <c r="AL171" i="36"/>
  <c r="AI15" i="36"/>
  <c r="AI87" i="36"/>
  <c r="AI171" i="36"/>
  <c r="BO5" i="35"/>
  <c r="BL6" i="35"/>
  <c r="BK6" i="35"/>
  <c r="BJ6" i="35"/>
  <c r="BL5" i="35"/>
  <c r="BK5" i="35"/>
  <c r="BJ5" i="35"/>
  <c r="K84" i="36"/>
  <c r="K156" i="36"/>
  <c r="K240" i="36"/>
  <c r="BH74" i="35"/>
  <c r="K83" i="36"/>
  <c r="K155" i="36"/>
  <c r="K239" i="36"/>
  <c r="BH73" i="35"/>
  <c r="BE74" i="35"/>
  <c r="BD74" i="35"/>
  <c r="BC74" i="35"/>
  <c r="K82" i="36"/>
  <c r="K154" i="36"/>
  <c r="K238" i="36"/>
  <c r="BH72" i="35"/>
  <c r="BE73" i="35"/>
  <c r="BD73" i="35"/>
  <c r="BC73" i="35"/>
  <c r="K81" i="36"/>
  <c r="K153" i="36"/>
  <c r="K237" i="36"/>
  <c r="BH71" i="35"/>
  <c r="BE72" i="35"/>
  <c r="BD72" i="35"/>
  <c r="BC72" i="35"/>
  <c r="K80" i="36"/>
  <c r="K152" i="36"/>
  <c r="K236" i="36"/>
  <c r="BH70" i="35"/>
  <c r="BE71" i="35"/>
  <c r="BD71" i="35"/>
  <c r="BC71" i="35"/>
  <c r="K79" i="36"/>
  <c r="K151" i="36"/>
  <c r="K235" i="36"/>
  <c r="BH69" i="35"/>
  <c r="BE70" i="35"/>
  <c r="BD70" i="35"/>
  <c r="BC70" i="35"/>
  <c r="K78" i="36"/>
  <c r="K150" i="36"/>
  <c r="K234" i="36"/>
  <c r="BH68" i="35"/>
  <c r="BE69" i="35"/>
  <c r="BD69" i="35"/>
  <c r="BC69" i="35"/>
  <c r="K77" i="36"/>
  <c r="K149" i="36"/>
  <c r="K233" i="36"/>
  <c r="BH67" i="35"/>
  <c r="BE68" i="35"/>
  <c r="BD68" i="35"/>
  <c r="BC68" i="35"/>
  <c r="K76" i="36"/>
  <c r="K148" i="36"/>
  <c r="K232" i="36"/>
  <c r="BH66" i="35"/>
  <c r="BE67" i="35"/>
  <c r="BD67" i="35"/>
  <c r="BC67" i="35"/>
  <c r="K75" i="36"/>
  <c r="K147" i="36"/>
  <c r="K231" i="36"/>
  <c r="BH65" i="35"/>
  <c r="BE66" i="35"/>
  <c r="BD66" i="35"/>
  <c r="BC66" i="35"/>
  <c r="K74" i="36"/>
  <c r="K146" i="36"/>
  <c r="K230" i="36"/>
  <c r="BH64" i="35"/>
  <c r="BE65" i="35"/>
  <c r="BD65" i="35"/>
  <c r="BC65" i="35"/>
  <c r="K73" i="36"/>
  <c r="K145" i="36"/>
  <c r="K229" i="36"/>
  <c r="BH63" i="35"/>
  <c r="BE64" i="35"/>
  <c r="BD64" i="35"/>
  <c r="BC64" i="35"/>
  <c r="K72" i="36"/>
  <c r="K144" i="36"/>
  <c r="K228" i="36"/>
  <c r="BH62" i="35"/>
  <c r="BE63" i="35"/>
  <c r="BD63" i="35"/>
  <c r="BC63" i="35"/>
  <c r="K71" i="36"/>
  <c r="K143" i="36"/>
  <c r="K227" i="36"/>
  <c r="BH61" i="35"/>
  <c r="BE62" i="35"/>
  <c r="BD62" i="35"/>
  <c r="BC62" i="35"/>
  <c r="K70" i="36"/>
  <c r="K142" i="36"/>
  <c r="K226" i="36"/>
  <c r="BH60" i="35"/>
  <c r="BE61" i="35"/>
  <c r="BD61" i="35"/>
  <c r="BC61" i="35"/>
  <c r="K69" i="36"/>
  <c r="K141" i="36"/>
  <c r="K225" i="36"/>
  <c r="BH59" i="35"/>
  <c r="BE60" i="35"/>
  <c r="BD60" i="35"/>
  <c r="BC60" i="35"/>
  <c r="K68" i="36"/>
  <c r="K140" i="36"/>
  <c r="K224" i="36"/>
  <c r="BH58" i="35"/>
  <c r="BE59" i="35"/>
  <c r="BD59" i="35"/>
  <c r="BC59" i="35"/>
  <c r="K67" i="36"/>
  <c r="K139" i="36"/>
  <c r="K223" i="36"/>
  <c r="BH57" i="35"/>
  <c r="BE58" i="35"/>
  <c r="BD58" i="35"/>
  <c r="BC58" i="35"/>
  <c r="K66" i="36"/>
  <c r="K138" i="36"/>
  <c r="K222" i="36"/>
  <c r="BH56" i="35"/>
  <c r="BE57" i="35"/>
  <c r="BD57" i="35"/>
  <c r="BC57" i="35"/>
  <c r="K65" i="36"/>
  <c r="K137" i="36"/>
  <c r="K221" i="36"/>
  <c r="BH55" i="35"/>
  <c r="BE56" i="35"/>
  <c r="BD56" i="35"/>
  <c r="BC56" i="35"/>
  <c r="K64" i="36"/>
  <c r="K136" i="36"/>
  <c r="K220" i="36"/>
  <c r="BH54" i="35"/>
  <c r="BE55" i="35"/>
  <c r="BD55" i="35"/>
  <c r="BC55" i="35"/>
  <c r="K63" i="36"/>
  <c r="K135" i="36"/>
  <c r="K219" i="36"/>
  <c r="BH53" i="35"/>
  <c r="BE54" i="35"/>
  <c r="BD54" i="35"/>
  <c r="BC54" i="35"/>
  <c r="K62" i="36"/>
  <c r="K134" i="36"/>
  <c r="K218" i="36"/>
  <c r="BH52" i="35"/>
  <c r="BE53" i="35"/>
  <c r="BD53" i="35"/>
  <c r="BC53" i="35"/>
  <c r="K61" i="36"/>
  <c r="K133" i="36"/>
  <c r="K217" i="36"/>
  <c r="BH51" i="35"/>
  <c r="BE52" i="35"/>
  <c r="BD52" i="35"/>
  <c r="BC52" i="35"/>
  <c r="K60" i="36"/>
  <c r="K132" i="36"/>
  <c r="K216" i="36"/>
  <c r="BH50" i="35"/>
  <c r="BE51" i="35"/>
  <c r="BD51" i="35"/>
  <c r="BC51" i="35"/>
  <c r="K59" i="36"/>
  <c r="K131" i="36"/>
  <c r="K215" i="36"/>
  <c r="BH49" i="35"/>
  <c r="BE50" i="35"/>
  <c r="BD50" i="35"/>
  <c r="BC50" i="35"/>
  <c r="K58" i="36"/>
  <c r="K130" i="36"/>
  <c r="K214" i="36"/>
  <c r="BH48" i="35"/>
  <c r="BE49" i="35"/>
  <c r="BD49" i="35"/>
  <c r="BC49" i="35"/>
  <c r="K57" i="36"/>
  <c r="K129" i="36"/>
  <c r="K213" i="36"/>
  <c r="BH47" i="35"/>
  <c r="BE48" i="35"/>
  <c r="BD48" i="35"/>
  <c r="BC48" i="35"/>
  <c r="K56" i="36"/>
  <c r="K128" i="36"/>
  <c r="K212" i="36"/>
  <c r="BH46" i="35"/>
  <c r="BE47" i="35"/>
  <c r="BD47" i="35"/>
  <c r="BC47" i="35"/>
  <c r="K55" i="36"/>
  <c r="K127" i="36"/>
  <c r="K211" i="36"/>
  <c r="BH45" i="35"/>
  <c r="BE46" i="35"/>
  <c r="BD46" i="35"/>
  <c r="BC46" i="35"/>
  <c r="K54" i="36"/>
  <c r="K126" i="36"/>
  <c r="K210" i="36"/>
  <c r="BH44" i="35"/>
  <c r="BE45" i="35"/>
  <c r="BD45" i="35"/>
  <c r="BC45" i="35"/>
  <c r="K53" i="36"/>
  <c r="K125" i="36"/>
  <c r="K209" i="36"/>
  <c r="BH43" i="35"/>
  <c r="BE44" i="35"/>
  <c r="BD44" i="35"/>
  <c r="BC44" i="35"/>
  <c r="K52" i="36"/>
  <c r="K124" i="36"/>
  <c r="K208" i="36"/>
  <c r="BH42" i="35"/>
  <c r="BE43" i="35"/>
  <c r="BD43" i="35"/>
  <c r="BC43" i="35"/>
  <c r="K51" i="36"/>
  <c r="K123" i="36"/>
  <c r="K207" i="36"/>
  <c r="BH41" i="35"/>
  <c r="BE42" i="35"/>
  <c r="BD42" i="35"/>
  <c r="BC42" i="35"/>
  <c r="K50" i="36"/>
  <c r="K122" i="36"/>
  <c r="K206" i="36"/>
  <c r="BH40" i="35"/>
  <c r="BE41" i="35"/>
  <c r="BD41" i="35"/>
  <c r="BC41" i="35"/>
  <c r="K49" i="36"/>
  <c r="K121" i="36"/>
  <c r="K205" i="36"/>
  <c r="BH39" i="35"/>
  <c r="BE40" i="35"/>
  <c r="BD40" i="35"/>
  <c r="BC40" i="35"/>
  <c r="K48" i="36"/>
  <c r="K120" i="36"/>
  <c r="K204" i="36"/>
  <c r="BH38" i="35"/>
  <c r="BE39" i="35"/>
  <c r="BD39" i="35"/>
  <c r="BC39" i="35"/>
  <c r="K47" i="36"/>
  <c r="K119" i="36"/>
  <c r="K203" i="36"/>
  <c r="BH37" i="35"/>
  <c r="BE38" i="35"/>
  <c r="BD38" i="35"/>
  <c r="BC38" i="35"/>
  <c r="K46" i="36"/>
  <c r="K118" i="36"/>
  <c r="K202" i="36"/>
  <c r="BH36" i="35"/>
  <c r="BE37" i="35"/>
  <c r="BD37" i="35"/>
  <c r="BC37" i="35"/>
  <c r="K45" i="36"/>
  <c r="K117" i="36"/>
  <c r="K201" i="36"/>
  <c r="BH35" i="35"/>
  <c r="BE36" i="35"/>
  <c r="BD36" i="35"/>
  <c r="BC36" i="35"/>
  <c r="K44" i="36"/>
  <c r="K116" i="36"/>
  <c r="K200" i="36"/>
  <c r="BH34" i="35"/>
  <c r="BE35" i="35"/>
  <c r="BD35" i="35"/>
  <c r="BC35" i="35"/>
  <c r="K43" i="36"/>
  <c r="K115" i="36"/>
  <c r="K199" i="36"/>
  <c r="BH33" i="35"/>
  <c r="BE34" i="35"/>
  <c r="BD34" i="35"/>
  <c r="BC34" i="35"/>
  <c r="K42" i="36"/>
  <c r="K114" i="36"/>
  <c r="K198" i="36"/>
  <c r="BH32" i="35"/>
  <c r="BE33" i="35"/>
  <c r="BD33" i="35"/>
  <c r="BC33" i="35"/>
  <c r="K41" i="36"/>
  <c r="K113" i="36"/>
  <c r="K197" i="36"/>
  <c r="BH31" i="35"/>
  <c r="BE32" i="35"/>
  <c r="BD32" i="35"/>
  <c r="BC32" i="35"/>
  <c r="K40" i="36"/>
  <c r="K112" i="36"/>
  <c r="K196" i="36"/>
  <c r="BH30" i="35"/>
  <c r="BE31" i="35"/>
  <c r="BD31" i="35"/>
  <c r="BC31" i="35"/>
  <c r="K39" i="36"/>
  <c r="K111" i="36"/>
  <c r="K195" i="36"/>
  <c r="BH29" i="35"/>
  <c r="BE30" i="35"/>
  <c r="BD30" i="35"/>
  <c r="BC30" i="35"/>
  <c r="K38" i="36"/>
  <c r="K110" i="36"/>
  <c r="K194" i="36"/>
  <c r="BH28" i="35"/>
  <c r="BE29" i="35"/>
  <c r="BD29" i="35"/>
  <c r="BC29" i="35"/>
  <c r="K37" i="36"/>
  <c r="K109" i="36"/>
  <c r="K193" i="36"/>
  <c r="BH27" i="35"/>
  <c r="BE28" i="35"/>
  <c r="BD28" i="35"/>
  <c r="BC28" i="35"/>
  <c r="K36" i="36"/>
  <c r="K108" i="36"/>
  <c r="K192" i="36"/>
  <c r="BH26" i="35"/>
  <c r="BE27" i="35"/>
  <c r="BD27" i="35"/>
  <c r="BC27" i="35"/>
  <c r="K35" i="36"/>
  <c r="K107" i="36"/>
  <c r="K191" i="36"/>
  <c r="BH25" i="35"/>
  <c r="BE26" i="35"/>
  <c r="BD26" i="35"/>
  <c r="BC26" i="35"/>
  <c r="K34" i="36"/>
  <c r="K106" i="36"/>
  <c r="K190" i="36"/>
  <c r="BH24" i="35"/>
  <c r="BE25" i="35"/>
  <c r="BD25" i="35"/>
  <c r="BC25" i="35"/>
  <c r="K33" i="36"/>
  <c r="K105" i="36"/>
  <c r="K189" i="36"/>
  <c r="BH23" i="35"/>
  <c r="BE24" i="35"/>
  <c r="BD24" i="35"/>
  <c r="BC24" i="35"/>
  <c r="K32" i="36"/>
  <c r="K104" i="36"/>
  <c r="K188" i="36"/>
  <c r="BH22" i="35"/>
  <c r="BE23" i="35"/>
  <c r="BD23" i="35"/>
  <c r="BC23" i="35"/>
  <c r="K31" i="36"/>
  <c r="K103" i="36"/>
  <c r="K187" i="36"/>
  <c r="BH21" i="35"/>
  <c r="BE22" i="35"/>
  <c r="BD22" i="35"/>
  <c r="BC22" i="35"/>
  <c r="K30" i="36"/>
  <c r="K102" i="36"/>
  <c r="K186" i="36"/>
  <c r="BH20" i="35"/>
  <c r="BE21" i="35"/>
  <c r="BD21" i="35"/>
  <c r="BC21" i="35"/>
  <c r="K29" i="36"/>
  <c r="K101" i="36"/>
  <c r="K185" i="36"/>
  <c r="BH19" i="35"/>
  <c r="BE20" i="35"/>
  <c r="BD20" i="35"/>
  <c r="BC20" i="35"/>
  <c r="K28" i="36"/>
  <c r="K100" i="36"/>
  <c r="K184" i="36"/>
  <c r="BH18" i="35"/>
  <c r="BE19" i="35"/>
  <c r="BD19" i="35"/>
  <c r="BC19" i="35"/>
  <c r="K27" i="36"/>
  <c r="K99" i="36"/>
  <c r="K183" i="36"/>
  <c r="BH17" i="35"/>
  <c r="BE18" i="35"/>
  <c r="BD18" i="35"/>
  <c r="BC18" i="35"/>
  <c r="K26" i="36"/>
  <c r="K98" i="36"/>
  <c r="K182" i="36"/>
  <c r="BH16" i="35"/>
  <c r="BE17" i="35"/>
  <c r="BD17" i="35"/>
  <c r="BC17" i="35"/>
  <c r="K25" i="36"/>
  <c r="K97" i="36"/>
  <c r="K181" i="36"/>
  <c r="BH15" i="35"/>
  <c r="BE16" i="35"/>
  <c r="BD16" i="35"/>
  <c r="BC16" i="35"/>
  <c r="K24" i="36"/>
  <c r="K96" i="36"/>
  <c r="K180" i="36"/>
  <c r="BH14" i="35"/>
  <c r="BE15" i="35"/>
  <c r="BD15" i="35"/>
  <c r="BC15" i="35"/>
  <c r="K23" i="36"/>
  <c r="K95" i="36"/>
  <c r="K179" i="36"/>
  <c r="BH13" i="35"/>
  <c r="BE14" i="35"/>
  <c r="BD14" i="35"/>
  <c r="BC14" i="35"/>
  <c r="K22" i="36"/>
  <c r="K94" i="36"/>
  <c r="K178" i="36"/>
  <c r="BH12" i="35"/>
  <c r="BE13" i="35"/>
  <c r="BD13" i="35"/>
  <c r="BC13" i="35"/>
  <c r="K21" i="36"/>
  <c r="K93" i="36"/>
  <c r="K177" i="36"/>
  <c r="BH11" i="35"/>
  <c r="BE12" i="35"/>
  <c r="BD12" i="35"/>
  <c r="BC12" i="35"/>
  <c r="K20" i="36"/>
  <c r="K92" i="36"/>
  <c r="K176" i="36"/>
  <c r="BH10" i="35"/>
  <c r="BE11" i="35"/>
  <c r="BD11" i="35"/>
  <c r="BC11" i="35"/>
  <c r="K19" i="36"/>
  <c r="K91" i="36"/>
  <c r="K175" i="36"/>
  <c r="BH9" i="35"/>
  <c r="BE10" i="35"/>
  <c r="BD10" i="35"/>
  <c r="BC10" i="35"/>
  <c r="K18" i="36"/>
  <c r="K90" i="36"/>
  <c r="K174" i="36"/>
  <c r="BH8" i="35"/>
  <c r="BE9" i="35"/>
  <c r="BD9" i="35"/>
  <c r="BC9" i="35"/>
  <c r="K17" i="36"/>
  <c r="K89" i="36"/>
  <c r="K173" i="36"/>
  <c r="BH7" i="35"/>
  <c r="BE8" i="35"/>
  <c r="BD8" i="35"/>
  <c r="BC8" i="35"/>
  <c r="K16" i="36"/>
  <c r="K88" i="36"/>
  <c r="K172" i="36"/>
  <c r="BH6" i="35"/>
  <c r="BE7" i="35"/>
  <c r="BD7" i="35"/>
  <c r="BC7" i="35"/>
  <c r="K15" i="36"/>
  <c r="K87" i="36"/>
  <c r="K171" i="36"/>
  <c r="BH5" i="35"/>
  <c r="BE6" i="35"/>
  <c r="BD6" i="35"/>
  <c r="BC6" i="35"/>
  <c r="BE5" i="35"/>
  <c r="BD5" i="35"/>
  <c r="BC5" i="35"/>
  <c r="BA74" i="35"/>
  <c r="BA73" i="35"/>
  <c r="AX74" i="35"/>
  <c r="AW74" i="35"/>
  <c r="AV74" i="35"/>
  <c r="BA72" i="35"/>
  <c r="AX73" i="35"/>
  <c r="AW73" i="35"/>
  <c r="AV73" i="35"/>
  <c r="BA71" i="35"/>
  <c r="AX72" i="35"/>
  <c r="AW72" i="35"/>
  <c r="AV72" i="35"/>
  <c r="BA70" i="35"/>
  <c r="AX71" i="35"/>
  <c r="AW71" i="35"/>
  <c r="AV71" i="35"/>
  <c r="BA69" i="35"/>
  <c r="AX70" i="35"/>
  <c r="AW70" i="35"/>
  <c r="AV70" i="35"/>
  <c r="BA68" i="35"/>
  <c r="AX69" i="35"/>
  <c r="AW69" i="35"/>
  <c r="AV69" i="35"/>
  <c r="BA67" i="35"/>
  <c r="AX68" i="35"/>
  <c r="AW68" i="35"/>
  <c r="AV68" i="35"/>
  <c r="BA66" i="35"/>
  <c r="AX67" i="35"/>
  <c r="AW67" i="35"/>
  <c r="AV67" i="35"/>
  <c r="BA65" i="35"/>
  <c r="AX66" i="35"/>
  <c r="AW66" i="35"/>
  <c r="AV66" i="35"/>
  <c r="BA64" i="35"/>
  <c r="AX65" i="35"/>
  <c r="AW65" i="35"/>
  <c r="AV65" i="35"/>
  <c r="BA63" i="35"/>
  <c r="AX64" i="35"/>
  <c r="AW64" i="35"/>
  <c r="AV64" i="35"/>
  <c r="BA62" i="35"/>
  <c r="AX63" i="35"/>
  <c r="AW63" i="35"/>
  <c r="AV63" i="35"/>
  <c r="BA61" i="35"/>
  <c r="AX62" i="35"/>
  <c r="AW62" i="35"/>
  <c r="AV62" i="35"/>
  <c r="BA60" i="35"/>
  <c r="AX61" i="35"/>
  <c r="AW61" i="35"/>
  <c r="AV61" i="35"/>
  <c r="BA59" i="35"/>
  <c r="AX60" i="35"/>
  <c r="AW60" i="35"/>
  <c r="AV60" i="35"/>
  <c r="BA58" i="35"/>
  <c r="AX59" i="35"/>
  <c r="AW59" i="35"/>
  <c r="AV59" i="35"/>
  <c r="BA57" i="35"/>
  <c r="AX58" i="35"/>
  <c r="AW58" i="35"/>
  <c r="AV58" i="35"/>
  <c r="BA56" i="35"/>
  <c r="AX57" i="35"/>
  <c r="AW57" i="35"/>
  <c r="AV57" i="35"/>
  <c r="BA55" i="35"/>
  <c r="AX56" i="35"/>
  <c r="AW56" i="35"/>
  <c r="AV56" i="35"/>
  <c r="BA54" i="35"/>
  <c r="AX55" i="35"/>
  <c r="AW55" i="35"/>
  <c r="AV55" i="35"/>
  <c r="BA53" i="35"/>
  <c r="AX54" i="35"/>
  <c r="AW54" i="35"/>
  <c r="AV54" i="35"/>
  <c r="BA52" i="35"/>
  <c r="AX53" i="35"/>
  <c r="AW53" i="35"/>
  <c r="AV53" i="35"/>
  <c r="BA51" i="35"/>
  <c r="AX52" i="35"/>
  <c r="AW52" i="35"/>
  <c r="AV52" i="35"/>
  <c r="BA50" i="35"/>
  <c r="AX51" i="35"/>
  <c r="AW51" i="35"/>
  <c r="AV51" i="35"/>
  <c r="BA49" i="35"/>
  <c r="AX50" i="35"/>
  <c r="AW50" i="35"/>
  <c r="AV50" i="35"/>
  <c r="BA48" i="35"/>
  <c r="AX49" i="35"/>
  <c r="AW49" i="35"/>
  <c r="AV49" i="35"/>
  <c r="BA47" i="35"/>
  <c r="AX48" i="35"/>
  <c r="AW48" i="35"/>
  <c r="AV48" i="35"/>
  <c r="BA46" i="35"/>
  <c r="AX47" i="35"/>
  <c r="AW47" i="35"/>
  <c r="AV47" i="35"/>
  <c r="BA45" i="35"/>
  <c r="AX46" i="35"/>
  <c r="AW46" i="35"/>
  <c r="AV46" i="35"/>
  <c r="BA44" i="35"/>
  <c r="AX45" i="35"/>
  <c r="AW45" i="35"/>
  <c r="AV45" i="35"/>
  <c r="BA43" i="35"/>
  <c r="AX44" i="35"/>
  <c r="AW44" i="35"/>
  <c r="AV44" i="35"/>
  <c r="BA42" i="35"/>
  <c r="AX43" i="35"/>
  <c r="AW43" i="35"/>
  <c r="AV43" i="35"/>
  <c r="BA41" i="35"/>
  <c r="AX42" i="35"/>
  <c r="AW42" i="35"/>
  <c r="AV42" i="35"/>
  <c r="BA40" i="35"/>
  <c r="AX41" i="35"/>
  <c r="AW41" i="35"/>
  <c r="AV41" i="35"/>
  <c r="BA39" i="35"/>
  <c r="AX40" i="35"/>
  <c r="AW40" i="35"/>
  <c r="AV40" i="35"/>
  <c r="BA38" i="35"/>
  <c r="AX39" i="35"/>
  <c r="AW39" i="35"/>
  <c r="AV39" i="35"/>
  <c r="BA37" i="35"/>
  <c r="AX38" i="35"/>
  <c r="AW38" i="35"/>
  <c r="AV38" i="35"/>
  <c r="BA36" i="35"/>
  <c r="AX37" i="35"/>
  <c r="AW37" i="35"/>
  <c r="AV37" i="35"/>
  <c r="BA35" i="35"/>
  <c r="AX36" i="35"/>
  <c r="AW36" i="35"/>
  <c r="AV36" i="35"/>
  <c r="BA34" i="35"/>
  <c r="AX35" i="35"/>
  <c r="AW35" i="35"/>
  <c r="AV35" i="35"/>
  <c r="BA33" i="35"/>
  <c r="AX34" i="35"/>
  <c r="AW34" i="35"/>
  <c r="AV34" i="35"/>
  <c r="BA32" i="35"/>
  <c r="AX33" i="35"/>
  <c r="AW33" i="35"/>
  <c r="AV33" i="35"/>
  <c r="BA31" i="35"/>
  <c r="AX32" i="35"/>
  <c r="AW32" i="35"/>
  <c r="AV32" i="35"/>
  <c r="BA30" i="35"/>
  <c r="AX31" i="35"/>
  <c r="AW31" i="35"/>
  <c r="AV31" i="35"/>
  <c r="BA29" i="35"/>
  <c r="AX30" i="35"/>
  <c r="AW30" i="35"/>
  <c r="AV30" i="35"/>
  <c r="BA28" i="35"/>
  <c r="AX29" i="35"/>
  <c r="AW29" i="35"/>
  <c r="AV29" i="35"/>
  <c r="BA27" i="35"/>
  <c r="AX28" i="35"/>
  <c r="AW28" i="35"/>
  <c r="AV28" i="35"/>
  <c r="BA26" i="35"/>
  <c r="AX27" i="35"/>
  <c r="AW27" i="35"/>
  <c r="AV27" i="35"/>
  <c r="BA25" i="35"/>
  <c r="AX26" i="35"/>
  <c r="AW26" i="35"/>
  <c r="AV26" i="35"/>
  <c r="BA24" i="35"/>
  <c r="AX25" i="35"/>
  <c r="AW25" i="35"/>
  <c r="AV25" i="35"/>
  <c r="BA23" i="35"/>
  <c r="AX24" i="35"/>
  <c r="AW24" i="35"/>
  <c r="AV24" i="35"/>
  <c r="BA22" i="35"/>
  <c r="AX23" i="35"/>
  <c r="AW23" i="35"/>
  <c r="AV23" i="35"/>
  <c r="BA21" i="35"/>
  <c r="AX22" i="35"/>
  <c r="AW22" i="35"/>
  <c r="AV22" i="35"/>
  <c r="BA20" i="35"/>
  <c r="AX21" i="35"/>
  <c r="AW21" i="35"/>
  <c r="AV21" i="35"/>
  <c r="BA19" i="35"/>
  <c r="AX20" i="35"/>
  <c r="AW20" i="35"/>
  <c r="AV20" i="35"/>
  <c r="BA18" i="35"/>
  <c r="AX19" i="35"/>
  <c r="AW19" i="35"/>
  <c r="AV19" i="35"/>
  <c r="BA17" i="35"/>
  <c r="AX18" i="35"/>
  <c r="AW18" i="35"/>
  <c r="AV18" i="35"/>
  <c r="BA16" i="35"/>
  <c r="AX17" i="35"/>
  <c r="AW17" i="35"/>
  <c r="AV17" i="35"/>
  <c r="BA15" i="35"/>
  <c r="AX16" i="35"/>
  <c r="AW16" i="35"/>
  <c r="AV16" i="35"/>
  <c r="BA14" i="35"/>
  <c r="AX15" i="35"/>
  <c r="AW15" i="35"/>
  <c r="AV15" i="35"/>
  <c r="BA13" i="35"/>
  <c r="AX14" i="35"/>
  <c r="AW14" i="35"/>
  <c r="AV14" i="35"/>
  <c r="BA12" i="35"/>
  <c r="AX13" i="35"/>
  <c r="AW13" i="35"/>
  <c r="AV13" i="35"/>
  <c r="BA11" i="35"/>
  <c r="AX12" i="35"/>
  <c r="AW12" i="35"/>
  <c r="AV12" i="35"/>
  <c r="BA10" i="35"/>
  <c r="AX11" i="35"/>
  <c r="AW11" i="35"/>
  <c r="AV11" i="35"/>
  <c r="BA9" i="35"/>
  <c r="AX10" i="35"/>
  <c r="AW10" i="35"/>
  <c r="AV10" i="35"/>
  <c r="BA8" i="35"/>
  <c r="AX9" i="35"/>
  <c r="AW9" i="35"/>
  <c r="AV9" i="35"/>
  <c r="BA7" i="35"/>
  <c r="AX8" i="35"/>
  <c r="AW8" i="35"/>
  <c r="AV8" i="35"/>
  <c r="BA6" i="35"/>
  <c r="AX7" i="35"/>
  <c r="AW7" i="35"/>
  <c r="AV7" i="35"/>
  <c r="BA5" i="35"/>
  <c r="AX6" i="35"/>
  <c r="AW6" i="35"/>
  <c r="AV6" i="35"/>
  <c r="AX5" i="35"/>
  <c r="AW5" i="35"/>
  <c r="AV5" i="35"/>
  <c r="AT74" i="35"/>
  <c r="AT73" i="35"/>
  <c r="AQ74" i="35"/>
  <c r="AP74" i="35"/>
  <c r="AO74" i="35"/>
  <c r="AT72" i="35"/>
  <c r="AQ73" i="35"/>
  <c r="AP73" i="35"/>
  <c r="AO73" i="35"/>
  <c r="AT71" i="35"/>
  <c r="AQ72" i="35"/>
  <c r="AP72" i="35"/>
  <c r="AO72" i="35"/>
  <c r="AT70" i="35"/>
  <c r="AQ71" i="35"/>
  <c r="AP71" i="35"/>
  <c r="AO71" i="35"/>
  <c r="AT69" i="35"/>
  <c r="AQ70" i="35"/>
  <c r="AP70" i="35"/>
  <c r="AO70" i="35"/>
  <c r="AT68" i="35"/>
  <c r="AQ69" i="35"/>
  <c r="AP69" i="35"/>
  <c r="AO69" i="35"/>
  <c r="AT67" i="35"/>
  <c r="AQ68" i="35"/>
  <c r="AP68" i="35"/>
  <c r="AO68" i="35"/>
  <c r="AT66" i="35"/>
  <c r="AQ67" i="35"/>
  <c r="AP67" i="35"/>
  <c r="AO67" i="35"/>
  <c r="AT65" i="35"/>
  <c r="AQ66" i="35"/>
  <c r="AP66" i="35"/>
  <c r="AO66" i="35"/>
  <c r="AT64" i="35"/>
  <c r="AQ65" i="35"/>
  <c r="AP65" i="35"/>
  <c r="AO65" i="35"/>
  <c r="AT63" i="35"/>
  <c r="AQ64" i="35"/>
  <c r="AP64" i="35"/>
  <c r="AO64" i="35"/>
  <c r="AT62" i="35"/>
  <c r="AQ63" i="35"/>
  <c r="AP63" i="35"/>
  <c r="AO63" i="35"/>
  <c r="AT61" i="35"/>
  <c r="AQ62" i="35"/>
  <c r="AP62" i="35"/>
  <c r="AO62" i="35"/>
  <c r="AT60" i="35"/>
  <c r="AQ61" i="35"/>
  <c r="AP61" i="35"/>
  <c r="AO61" i="35"/>
  <c r="AT59" i="35"/>
  <c r="AQ60" i="35"/>
  <c r="AP60" i="35"/>
  <c r="AO60" i="35"/>
  <c r="AT58" i="35"/>
  <c r="AQ59" i="35"/>
  <c r="AP59" i="35"/>
  <c r="AO59" i="35"/>
  <c r="AT57" i="35"/>
  <c r="AQ58" i="35"/>
  <c r="AP58" i="35"/>
  <c r="AO58" i="35"/>
  <c r="AT56" i="35"/>
  <c r="AQ57" i="35"/>
  <c r="AP57" i="35"/>
  <c r="AO57" i="35"/>
  <c r="AT55" i="35"/>
  <c r="AQ56" i="35"/>
  <c r="AP56" i="35"/>
  <c r="AO56" i="35"/>
  <c r="AT54" i="35"/>
  <c r="AQ55" i="35"/>
  <c r="AP55" i="35"/>
  <c r="AO55" i="35"/>
  <c r="AT53" i="35"/>
  <c r="AQ54" i="35"/>
  <c r="AP54" i="35"/>
  <c r="AO54" i="35"/>
  <c r="AT52" i="35"/>
  <c r="AQ53" i="35"/>
  <c r="AP53" i="35"/>
  <c r="AO53" i="35"/>
  <c r="AT51" i="35"/>
  <c r="AQ52" i="35"/>
  <c r="AP52" i="35"/>
  <c r="AO52" i="35"/>
  <c r="AT50" i="35"/>
  <c r="AQ51" i="35"/>
  <c r="AP51" i="35"/>
  <c r="AO51" i="35"/>
  <c r="AT49" i="35"/>
  <c r="AQ50" i="35"/>
  <c r="AP50" i="35"/>
  <c r="AO50" i="35"/>
  <c r="AT48" i="35"/>
  <c r="AQ49" i="35"/>
  <c r="AP49" i="35"/>
  <c r="AO49" i="35"/>
  <c r="AT47" i="35"/>
  <c r="AQ48" i="35"/>
  <c r="AP48" i="35"/>
  <c r="AO48" i="35"/>
  <c r="AT46" i="35"/>
  <c r="AQ47" i="35"/>
  <c r="AP47" i="35"/>
  <c r="AO47" i="35"/>
  <c r="AT45" i="35"/>
  <c r="AQ46" i="35"/>
  <c r="AP46" i="35"/>
  <c r="AO46" i="35"/>
  <c r="AT44" i="35"/>
  <c r="AQ45" i="35"/>
  <c r="AP45" i="35"/>
  <c r="AO45" i="35"/>
  <c r="AT43" i="35"/>
  <c r="AQ44" i="35"/>
  <c r="AP44" i="35"/>
  <c r="AO44" i="35"/>
  <c r="AT42" i="35"/>
  <c r="AQ43" i="35"/>
  <c r="AP43" i="35"/>
  <c r="AO43" i="35"/>
  <c r="AT41" i="35"/>
  <c r="AQ42" i="35"/>
  <c r="AP42" i="35"/>
  <c r="AO42" i="35"/>
  <c r="AT40" i="35"/>
  <c r="AQ41" i="35"/>
  <c r="AP41" i="35"/>
  <c r="AO41" i="35"/>
  <c r="AT39" i="35"/>
  <c r="AQ40" i="35"/>
  <c r="AP40" i="35"/>
  <c r="AO40" i="35"/>
  <c r="AT38" i="35"/>
  <c r="AQ39" i="35"/>
  <c r="AP39" i="35"/>
  <c r="AO39" i="35"/>
  <c r="AT37" i="35"/>
  <c r="AQ38" i="35"/>
  <c r="AP38" i="35"/>
  <c r="AO38" i="35"/>
  <c r="AT36" i="35"/>
  <c r="AQ37" i="35"/>
  <c r="AP37" i="35"/>
  <c r="AO37" i="35"/>
  <c r="AT35" i="35"/>
  <c r="AQ36" i="35"/>
  <c r="AP36" i="35"/>
  <c r="AO36" i="35"/>
  <c r="AT34" i="35"/>
  <c r="AQ35" i="35"/>
  <c r="AP35" i="35"/>
  <c r="AO35" i="35"/>
  <c r="AT33" i="35"/>
  <c r="AQ34" i="35"/>
  <c r="AP34" i="35"/>
  <c r="AO34" i="35"/>
  <c r="AT32" i="35"/>
  <c r="AQ33" i="35"/>
  <c r="AP33" i="35"/>
  <c r="AO33" i="35"/>
  <c r="AT31" i="35"/>
  <c r="AQ32" i="35"/>
  <c r="AP32" i="35"/>
  <c r="AO32" i="35"/>
  <c r="AT30" i="35"/>
  <c r="AQ31" i="35"/>
  <c r="AP31" i="35"/>
  <c r="AO31" i="35"/>
  <c r="AT29" i="35"/>
  <c r="AQ30" i="35"/>
  <c r="AP30" i="35"/>
  <c r="AO30" i="35"/>
  <c r="AT28" i="35"/>
  <c r="AQ29" i="35"/>
  <c r="AP29" i="35"/>
  <c r="AO29" i="35"/>
  <c r="AT27" i="35"/>
  <c r="AQ28" i="35"/>
  <c r="AP28" i="35"/>
  <c r="AO28" i="35"/>
  <c r="AT26" i="35"/>
  <c r="AQ27" i="35"/>
  <c r="AP27" i="35"/>
  <c r="AO27" i="35"/>
  <c r="AT25" i="35"/>
  <c r="AQ26" i="35"/>
  <c r="AP26" i="35"/>
  <c r="AO26" i="35"/>
  <c r="AT24" i="35"/>
  <c r="AQ25" i="35"/>
  <c r="AP25" i="35"/>
  <c r="AO25" i="35"/>
  <c r="AT23" i="35"/>
  <c r="AQ24" i="35"/>
  <c r="AP24" i="35"/>
  <c r="AO24" i="35"/>
  <c r="AT22" i="35"/>
  <c r="AQ23" i="35"/>
  <c r="AP23" i="35"/>
  <c r="AO23" i="35"/>
  <c r="AT21" i="35"/>
  <c r="AQ22" i="35"/>
  <c r="AP22" i="35"/>
  <c r="AO22" i="35"/>
  <c r="AT20" i="35"/>
  <c r="AQ21" i="35"/>
  <c r="AP21" i="35"/>
  <c r="AO21" i="35"/>
  <c r="AT19" i="35"/>
  <c r="AQ20" i="35"/>
  <c r="AP20" i="35"/>
  <c r="AO20" i="35"/>
  <c r="AT18" i="35"/>
  <c r="AQ19" i="35"/>
  <c r="AP19" i="35"/>
  <c r="AO19" i="35"/>
  <c r="AT17" i="35"/>
  <c r="AQ18" i="35"/>
  <c r="AP18" i="35"/>
  <c r="AO18" i="35"/>
  <c r="AT16" i="35"/>
  <c r="AQ17" i="35"/>
  <c r="AP17" i="35"/>
  <c r="AO17" i="35"/>
  <c r="AT15" i="35"/>
  <c r="AQ16" i="35"/>
  <c r="AP16" i="35"/>
  <c r="AO16" i="35"/>
  <c r="AT14" i="35"/>
  <c r="AQ15" i="35"/>
  <c r="AP15" i="35"/>
  <c r="AO15" i="35"/>
  <c r="AT13" i="35"/>
  <c r="AQ14" i="35"/>
  <c r="AP14" i="35"/>
  <c r="AO14" i="35"/>
  <c r="AT12" i="35"/>
  <c r="AQ13" i="35"/>
  <c r="AP13" i="35"/>
  <c r="AO13" i="35"/>
  <c r="AT11" i="35"/>
  <c r="AQ12" i="35"/>
  <c r="AP12" i="35"/>
  <c r="AO12" i="35"/>
  <c r="AT10" i="35"/>
  <c r="AQ11" i="35"/>
  <c r="AP11" i="35"/>
  <c r="AO11" i="35"/>
  <c r="AT9" i="35"/>
  <c r="AQ10" i="35"/>
  <c r="AP10" i="35"/>
  <c r="AO10" i="35"/>
  <c r="AT8" i="35"/>
  <c r="AQ9" i="35"/>
  <c r="AP9" i="35"/>
  <c r="AO9" i="35"/>
  <c r="AT7" i="35"/>
  <c r="AQ8" i="35"/>
  <c r="AP8" i="35"/>
  <c r="AO8" i="35"/>
  <c r="AT6" i="35"/>
  <c r="AQ7" i="35"/>
  <c r="AP7" i="35"/>
  <c r="AO7" i="35"/>
  <c r="AT5" i="35"/>
  <c r="AQ6" i="35"/>
  <c r="AP6" i="35"/>
  <c r="AO6" i="35"/>
  <c r="AQ5" i="35"/>
  <c r="AP5" i="35"/>
  <c r="AO5" i="35"/>
  <c r="AE84" i="11"/>
  <c r="AG84" i="11"/>
  <c r="AJ84" i="11"/>
  <c r="AJ156" i="11"/>
  <c r="AJ240" i="11"/>
  <c r="AK84" i="11"/>
  <c r="AK156" i="11"/>
  <c r="AK240" i="11"/>
  <c r="BA84" i="11"/>
  <c r="BA156" i="11"/>
  <c r="AM240" i="11"/>
  <c r="AG74" i="35"/>
  <c r="AE83" i="11"/>
  <c r="AG83" i="11"/>
  <c r="AJ83" i="11"/>
  <c r="AJ155" i="11"/>
  <c r="AJ239" i="11"/>
  <c r="AK83" i="11"/>
  <c r="AK155" i="11"/>
  <c r="AK239" i="11"/>
  <c r="BA83" i="11"/>
  <c r="BA155" i="11"/>
  <c r="AM239" i="11"/>
  <c r="AG73" i="35"/>
  <c r="AD74" i="35"/>
  <c r="AC74" i="35"/>
  <c r="AB74" i="35"/>
  <c r="AE82" i="11"/>
  <c r="AG82" i="11"/>
  <c r="AJ82" i="11"/>
  <c r="AJ154" i="11"/>
  <c r="AJ238" i="11"/>
  <c r="AK82" i="11"/>
  <c r="AK154" i="11"/>
  <c r="AK238" i="11"/>
  <c r="BA82" i="11"/>
  <c r="BA154" i="11"/>
  <c r="AM238" i="11"/>
  <c r="AG72" i="35"/>
  <c r="AD73" i="35"/>
  <c r="AC73" i="35"/>
  <c r="AB73" i="35"/>
  <c r="AE81" i="11"/>
  <c r="AG81" i="11"/>
  <c r="AJ81" i="11"/>
  <c r="AJ153" i="11"/>
  <c r="AJ237" i="11"/>
  <c r="AK81" i="11"/>
  <c r="AK153" i="11"/>
  <c r="AK237" i="11"/>
  <c r="BA81" i="11"/>
  <c r="BA153" i="11"/>
  <c r="AM237" i="11"/>
  <c r="AG71" i="35"/>
  <c r="AD72" i="35"/>
  <c r="AC72" i="35"/>
  <c r="AB72" i="35"/>
  <c r="AE80" i="11"/>
  <c r="AG80" i="11"/>
  <c r="AJ80" i="11"/>
  <c r="AJ152" i="11"/>
  <c r="AJ236" i="11"/>
  <c r="AK80" i="11"/>
  <c r="AK152" i="11"/>
  <c r="AK236" i="11"/>
  <c r="BA80" i="11"/>
  <c r="BA152" i="11"/>
  <c r="AM236" i="11"/>
  <c r="AG70" i="35"/>
  <c r="AD71" i="35"/>
  <c r="AC71" i="35"/>
  <c r="AB71" i="35"/>
  <c r="AE79" i="11"/>
  <c r="AG79" i="11"/>
  <c r="AJ79" i="11"/>
  <c r="AJ151" i="11"/>
  <c r="AJ235" i="11"/>
  <c r="AK79" i="11"/>
  <c r="AK151" i="11"/>
  <c r="AK235" i="11"/>
  <c r="BA79" i="11"/>
  <c r="BA151" i="11"/>
  <c r="AM235" i="11"/>
  <c r="AG69" i="35"/>
  <c r="AD70" i="35"/>
  <c r="AC70" i="35"/>
  <c r="AB70" i="35"/>
  <c r="AE78" i="11"/>
  <c r="AG78" i="11"/>
  <c r="AJ78" i="11"/>
  <c r="AJ150" i="11"/>
  <c r="AJ234" i="11"/>
  <c r="AK78" i="11"/>
  <c r="AK150" i="11"/>
  <c r="AK234" i="11"/>
  <c r="BA78" i="11"/>
  <c r="BA150" i="11"/>
  <c r="AM234" i="11"/>
  <c r="AG68" i="35"/>
  <c r="AD69" i="35"/>
  <c r="AC69" i="35"/>
  <c r="AB69" i="35"/>
  <c r="AE77" i="11"/>
  <c r="AG77" i="11"/>
  <c r="AJ77" i="11"/>
  <c r="AJ149" i="11"/>
  <c r="AJ233" i="11"/>
  <c r="AK77" i="11"/>
  <c r="AK149" i="11"/>
  <c r="AK233" i="11"/>
  <c r="BA77" i="11"/>
  <c r="BA149" i="11"/>
  <c r="AM233" i="11"/>
  <c r="AG67" i="35"/>
  <c r="AD68" i="35"/>
  <c r="AC68" i="35"/>
  <c r="AB68" i="35"/>
  <c r="AE76" i="11"/>
  <c r="AG76" i="11"/>
  <c r="AJ76" i="11"/>
  <c r="AJ148" i="11"/>
  <c r="AJ232" i="11"/>
  <c r="AK76" i="11"/>
  <c r="AK148" i="11"/>
  <c r="AK232" i="11"/>
  <c r="BA76" i="11"/>
  <c r="BA148" i="11"/>
  <c r="AM232" i="11"/>
  <c r="AG66" i="35"/>
  <c r="AD67" i="35"/>
  <c r="AC67" i="35"/>
  <c r="AB67" i="35"/>
  <c r="AE75" i="11"/>
  <c r="AG75" i="11"/>
  <c r="AJ75" i="11"/>
  <c r="AJ147" i="11"/>
  <c r="AJ231" i="11"/>
  <c r="AK75" i="11"/>
  <c r="AK147" i="11"/>
  <c r="AK231" i="11"/>
  <c r="BA75" i="11"/>
  <c r="BA147" i="11"/>
  <c r="AM231" i="11"/>
  <c r="AG65" i="35"/>
  <c r="AD66" i="35"/>
  <c r="AC66" i="35"/>
  <c r="AB66" i="35"/>
  <c r="AE74" i="11"/>
  <c r="AG74" i="11"/>
  <c r="AJ74" i="11"/>
  <c r="AJ146" i="11"/>
  <c r="AJ230" i="11"/>
  <c r="AK74" i="11"/>
  <c r="AK146" i="11"/>
  <c r="AK230" i="11"/>
  <c r="BA74" i="11"/>
  <c r="BA146" i="11"/>
  <c r="AM230" i="11"/>
  <c r="AG64" i="35"/>
  <c r="AD65" i="35"/>
  <c r="AC65" i="35"/>
  <c r="AB65" i="35"/>
  <c r="AE73" i="11"/>
  <c r="AG73" i="11"/>
  <c r="AJ73" i="11"/>
  <c r="AJ145" i="11"/>
  <c r="AJ229" i="11"/>
  <c r="AK73" i="11"/>
  <c r="AK145" i="11"/>
  <c r="AK229" i="11"/>
  <c r="BA73" i="11"/>
  <c r="BA145" i="11"/>
  <c r="AM229" i="11"/>
  <c r="AG63" i="35"/>
  <c r="AD64" i="35"/>
  <c r="AC64" i="35"/>
  <c r="AB64" i="35"/>
  <c r="AE72" i="11"/>
  <c r="AG72" i="11"/>
  <c r="AJ72" i="11"/>
  <c r="AJ144" i="11"/>
  <c r="AJ228" i="11"/>
  <c r="AK72" i="11"/>
  <c r="AK144" i="11"/>
  <c r="AK228" i="11"/>
  <c r="BA72" i="11"/>
  <c r="BA144" i="11"/>
  <c r="AM228" i="11"/>
  <c r="AG62" i="35"/>
  <c r="AD63" i="35"/>
  <c r="AC63" i="35"/>
  <c r="AB63" i="35"/>
  <c r="AE71" i="11"/>
  <c r="AG71" i="11"/>
  <c r="AJ71" i="11"/>
  <c r="AJ143" i="11"/>
  <c r="AJ227" i="11"/>
  <c r="AK71" i="11"/>
  <c r="AK143" i="11"/>
  <c r="AK227" i="11"/>
  <c r="BA71" i="11"/>
  <c r="BA143" i="11"/>
  <c r="AM227" i="11"/>
  <c r="AG61" i="35"/>
  <c r="AD62" i="35"/>
  <c r="AC62" i="35"/>
  <c r="AB62" i="35"/>
  <c r="AE70" i="11"/>
  <c r="AG70" i="11"/>
  <c r="AJ70" i="11"/>
  <c r="AJ142" i="11"/>
  <c r="AJ226" i="11"/>
  <c r="AK70" i="11"/>
  <c r="AK142" i="11"/>
  <c r="AK226" i="11"/>
  <c r="BA70" i="11"/>
  <c r="BA142" i="11"/>
  <c r="AM226" i="11"/>
  <c r="AG60" i="35"/>
  <c r="AD61" i="35"/>
  <c r="AC61" i="35"/>
  <c r="AB61" i="35"/>
  <c r="AE69" i="11"/>
  <c r="AG69" i="11"/>
  <c r="AJ69" i="11"/>
  <c r="AJ141" i="11"/>
  <c r="AJ225" i="11"/>
  <c r="AK69" i="11"/>
  <c r="AK141" i="11"/>
  <c r="AK225" i="11"/>
  <c r="BA69" i="11"/>
  <c r="BA141" i="11"/>
  <c r="AM225" i="11"/>
  <c r="AG59" i="35"/>
  <c r="AD60" i="35"/>
  <c r="AC60" i="35"/>
  <c r="AB60" i="35"/>
  <c r="AE68" i="11"/>
  <c r="AG68" i="11"/>
  <c r="AJ68" i="11"/>
  <c r="AJ140" i="11"/>
  <c r="AJ224" i="11"/>
  <c r="AK68" i="11"/>
  <c r="AK140" i="11"/>
  <c r="AK224" i="11"/>
  <c r="BA68" i="11"/>
  <c r="BA140" i="11"/>
  <c r="AM224" i="11"/>
  <c r="AG58" i="35"/>
  <c r="AD59" i="35"/>
  <c r="AC59" i="35"/>
  <c r="AB59" i="35"/>
  <c r="AE67" i="11"/>
  <c r="AG67" i="11"/>
  <c r="AJ67" i="11"/>
  <c r="AJ139" i="11"/>
  <c r="AJ223" i="11"/>
  <c r="AK67" i="11"/>
  <c r="AK139" i="11"/>
  <c r="AK223" i="11"/>
  <c r="BA67" i="11"/>
  <c r="BA139" i="11"/>
  <c r="AM223" i="11"/>
  <c r="AG57" i="35"/>
  <c r="AD58" i="35"/>
  <c r="AC58" i="35"/>
  <c r="AB58" i="35"/>
  <c r="AE66" i="11"/>
  <c r="AG66" i="11"/>
  <c r="AJ66" i="11"/>
  <c r="AJ138" i="11"/>
  <c r="AJ222" i="11"/>
  <c r="AK66" i="11"/>
  <c r="AK138" i="11"/>
  <c r="AK222" i="11"/>
  <c r="BA66" i="11"/>
  <c r="BA138" i="11"/>
  <c r="AM222" i="11"/>
  <c r="AG56" i="35"/>
  <c r="AD57" i="35"/>
  <c r="AC57" i="35"/>
  <c r="AB57" i="35"/>
  <c r="AE65" i="11"/>
  <c r="AG65" i="11"/>
  <c r="AJ65" i="11"/>
  <c r="AJ137" i="11"/>
  <c r="AJ221" i="11"/>
  <c r="AK65" i="11"/>
  <c r="AK137" i="11"/>
  <c r="AK221" i="11"/>
  <c r="BA65" i="11"/>
  <c r="BA137" i="11"/>
  <c r="AM221" i="11"/>
  <c r="AG55" i="35"/>
  <c r="AD56" i="35"/>
  <c r="AC56" i="35"/>
  <c r="AB56" i="35"/>
  <c r="AE64" i="11"/>
  <c r="AG64" i="11"/>
  <c r="AJ64" i="11"/>
  <c r="AJ136" i="11"/>
  <c r="AJ220" i="11"/>
  <c r="AK64" i="11"/>
  <c r="AK136" i="11"/>
  <c r="AK220" i="11"/>
  <c r="BA64" i="11"/>
  <c r="BA136" i="11"/>
  <c r="AM220" i="11"/>
  <c r="AG54" i="35"/>
  <c r="AD55" i="35"/>
  <c r="AC55" i="35"/>
  <c r="AB55" i="35"/>
  <c r="AE63" i="11"/>
  <c r="AG63" i="11"/>
  <c r="AJ63" i="11"/>
  <c r="AJ135" i="11"/>
  <c r="AJ219" i="11"/>
  <c r="AK63" i="11"/>
  <c r="AK135" i="11"/>
  <c r="AK219" i="11"/>
  <c r="BA63" i="11"/>
  <c r="BA135" i="11"/>
  <c r="AM219" i="11"/>
  <c r="AG53" i="35"/>
  <c r="AD54" i="35"/>
  <c r="AC54" i="35"/>
  <c r="AB54" i="35"/>
  <c r="AE62" i="11"/>
  <c r="AG62" i="11"/>
  <c r="AJ62" i="11"/>
  <c r="AJ134" i="11"/>
  <c r="AJ218" i="11"/>
  <c r="AK62" i="11"/>
  <c r="AK134" i="11"/>
  <c r="AK218" i="11"/>
  <c r="BA62" i="11"/>
  <c r="BA134" i="11"/>
  <c r="AM218" i="11"/>
  <c r="AG52" i="35"/>
  <c r="AD53" i="35"/>
  <c r="AC53" i="35"/>
  <c r="AB53" i="35"/>
  <c r="AE61" i="11"/>
  <c r="AG61" i="11"/>
  <c r="AJ61" i="11"/>
  <c r="AJ133" i="11"/>
  <c r="AJ217" i="11"/>
  <c r="AK61" i="11"/>
  <c r="AK133" i="11"/>
  <c r="AK217" i="11"/>
  <c r="BA61" i="11"/>
  <c r="BA133" i="11"/>
  <c r="AM217" i="11"/>
  <c r="AG51" i="35"/>
  <c r="AD52" i="35"/>
  <c r="AC52" i="35"/>
  <c r="AB52" i="35"/>
  <c r="AE60" i="11"/>
  <c r="AG60" i="11"/>
  <c r="AJ60" i="11"/>
  <c r="AJ132" i="11"/>
  <c r="AJ216" i="11"/>
  <c r="AK60" i="11"/>
  <c r="AK132" i="11"/>
  <c r="AK216" i="11"/>
  <c r="BA60" i="11"/>
  <c r="BA132" i="11"/>
  <c r="AM216" i="11"/>
  <c r="AG50" i="35"/>
  <c r="AD51" i="35"/>
  <c r="AC51" i="35"/>
  <c r="AB51" i="35"/>
  <c r="AE59" i="11"/>
  <c r="AG59" i="11"/>
  <c r="AJ59" i="11"/>
  <c r="AJ131" i="11"/>
  <c r="AJ215" i="11"/>
  <c r="AK59" i="11"/>
  <c r="AK131" i="11"/>
  <c r="AK215" i="11"/>
  <c r="BA59" i="11"/>
  <c r="BA131" i="11"/>
  <c r="AM215" i="11"/>
  <c r="AG49" i="35"/>
  <c r="AD50" i="35"/>
  <c r="AC50" i="35"/>
  <c r="AB50" i="35"/>
  <c r="AE58" i="11"/>
  <c r="AG58" i="11"/>
  <c r="AJ58" i="11"/>
  <c r="AJ130" i="11"/>
  <c r="AJ214" i="11"/>
  <c r="AK58" i="11"/>
  <c r="AK130" i="11"/>
  <c r="AK214" i="11"/>
  <c r="BA58" i="11"/>
  <c r="BA130" i="11"/>
  <c r="AM214" i="11"/>
  <c r="AG48" i="35"/>
  <c r="AD49" i="35"/>
  <c r="AC49" i="35"/>
  <c r="AB49" i="35"/>
  <c r="AE57" i="11"/>
  <c r="AG57" i="11"/>
  <c r="AJ57" i="11"/>
  <c r="AJ129" i="11"/>
  <c r="AJ213" i="11"/>
  <c r="AK57" i="11"/>
  <c r="AK129" i="11"/>
  <c r="AK213" i="11"/>
  <c r="BA57" i="11"/>
  <c r="BA129" i="11"/>
  <c r="AM213" i="11"/>
  <c r="AG47" i="35"/>
  <c r="AD48" i="35"/>
  <c r="AC48" i="35"/>
  <c r="AB48" i="35"/>
  <c r="AE56" i="11"/>
  <c r="AG56" i="11"/>
  <c r="AJ56" i="11"/>
  <c r="AJ128" i="11"/>
  <c r="AJ212" i="11"/>
  <c r="AK56" i="11"/>
  <c r="AK128" i="11"/>
  <c r="AK212" i="11"/>
  <c r="BA56" i="11"/>
  <c r="BA128" i="11"/>
  <c r="AM212" i="11"/>
  <c r="AG46" i="35"/>
  <c r="AD47" i="35"/>
  <c r="AC47" i="35"/>
  <c r="AB47" i="35"/>
  <c r="AE55" i="11"/>
  <c r="AG55" i="11"/>
  <c r="AJ55" i="11"/>
  <c r="AJ127" i="11"/>
  <c r="AJ211" i="11"/>
  <c r="AK55" i="11"/>
  <c r="AK127" i="11"/>
  <c r="AK211" i="11"/>
  <c r="BA55" i="11"/>
  <c r="BA127" i="11"/>
  <c r="AM211" i="11"/>
  <c r="AG45" i="35"/>
  <c r="AD46" i="35"/>
  <c r="AC46" i="35"/>
  <c r="AB46" i="35"/>
  <c r="AE54" i="11"/>
  <c r="AG54" i="11"/>
  <c r="AJ54" i="11"/>
  <c r="AJ126" i="11"/>
  <c r="AJ210" i="11"/>
  <c r="AK54" i="11"/>
  <c r="AK126" i="11"/>
  <c r="AK210" i="11"/>
  <c r="BA54" i="11"/>
  <c r="BA126" i="11"/>
  <c r="AM210" i="11"/>
  <c r="AG44" i="35"/>
  <c r="AD45" i="35"/>
  <c r="AC45" i="35"/>
  <c r="AB45" i="35"/>
  <c r="AE53" i="11"/>
  <c r="AG53" i="11"/>
  <c r="AJ53" i="11"/>
  <c r="AJ125" i="11"/>
  <c r="AJ209" i="11"/>
  <c r="AK53" i="11"/>
  <c r="AK125" i="11"/>
  <c r="AK209" i="11"/>
  <c r="BA53" i="11"/>
  <c r="BA125" i="11"/>
  <c r="AM209" i="11"/>
  <c r="AG43" i="35"/>
  <c r="AD44" i="35"/>
  <c r="AC44" i="35"/>
  <c r="AB44" i="35"/>
  <c r="AE52" i="11"/>
  <c r="AG52" i="11"/>
  <c r="AJ52" i="11"/>
  <c r="AJ124" i="11"/>
  <c r="AJ208" i="11"/>
  <c r="AK52" i="11"/>
  <c r="AK124" i="11"/>
  <c r="AK208" i="11"/>
  <c r="BA52" i="11"/>
  <c r="BA124" i="11"/>
  <c r="AM208" i="11"/>
  <c r="AG42" i="35"/>
  <c r="AD43" i="35"/>
  <c r="AC43" i="35"/>
  <c r="AB43" i="35"/>
  <c r="AE51" i="11"/>
  <c r="AG51" i="11"/>
  <c r="AJ51" i="11"/>
  <c r="AJ123" i="11"/>
  <c r="AJ207" i="11"/>
  <c r="AK51" i="11"/>
  <c r="AK123" i="11"/>
  <c r="AK207" i="11"/>
  <c r="BA51" i="11"/>
  <c r="BA123" i="11"/>
  <c r="AM207" i="11"/>
  <c r="AG41" i="35"/>
  <c r="AD42" i="35"/>
  <c r="AC42" i="35"/>
  <c r="AB42" i="35"/>
  <c r="AE50" i="11"/>
  <c r="AG50" i="11"/>
  <c r="AJ50" i="11"/>
  <c r="AJ122" i="11"/>
  <c r="AJ206" i="11"/>
  <c r="AK50" i="11"/>
  <c r="AK122" i="11"/>
  <c r="AK206" i="11"/>
  <c r="BA50" i="11"/>
  <c r="BA122" i="11"/>
  <c r="AM206" i="11"/>
  <c r="AG40" i="35"/>
  <c r="AD41" i="35"/>
  <c r="AC41" i="35"/>
  <c r="AB41" i="35"/>
  <c r="AE49" i="11"/>
  <c r="AG49" i="11"/>
  <c r="AJ49" i="11"/>
  <c r="AJ121" i="11"/>
  <c r="AJ205" i="11"/>
  <c r="AK49" i="11"/>
  <c r="AK121" i="11"/>
  <c r="AK205" i="11"/>
  <c r="BA49" i="11"/>
  <c r="BA121" i="11"/>
  <c r="AM205" i="11"/>
  <c r="AG39" i="35"/>
  <c r="AD40" i="35"/>
  <c r="AC40" i="35"/>
  <c r="AB40" i="35"/>
  <c r="AE48" i="11"/>
  <c r="AG48" i="11"/>
  <c r="AJ48" i="11"/>
  <c r="AJ120" i="11"/>
  <c r="AJ204" i="11"/>
  <c r="AK48" i="11"/>
  <c r="AK120" i="11"/>
  <c r="AK204" i="11"/>
  <c r="BA48" i="11"/>
  <c r="BA120" i="11"/>
  <c r="AM204" i="11"/>
  <c r="AG38" i="35"/>
  <c r="AD39" i="35"/>
  <c r="AC39" i="35"/>
  <c r="AB39" i="35"/>
  <c r="AE47" i="11"/>
  <c r="AG47" i="11"/>
  <c r="AJ47" i="11"/>
  <c r="AJ119" i="11"/>
  <c r="AJ203" i="11"/>
  <c r="AK47" i="11"/>
  <c r="AK119" i="11"/>
  <c r="AK203" i="11"/>
  <c r="BA47" i="11"/>
  <c r="BA119" i="11"/>
  <c r="AM203" i="11"/>
  <c r="AG37" i="35"/>
  <c r="AD38" i="35"/>
  <c r="AC38" i="35"/>
  <c r="AB38" i="35"/>
  <c r="AE46" i="11"/>
  <c r="AG46" i="11"/>
  <c r="AJ46" i="11"/>
  <c r="AJ118" i="11"/>
  <c r="AJ202" i="11"/>
  <c r="AK46" i="11"/>
  <c r="AK118" i="11"/>
  <c r="AK202" i="11"/>
  <c r="BA46" i="11"/>
  <c r="BA118" i="11"/>
  <c r="AM202" i="11"/>
  <c r="AG36" i="35"/>
  <c r="AD37" i="35"/>
  <c r="AC37" i="35"/>
  <c r="AB37" i="35"/>
  <c r="AE45" i="11"/>
  <c r="AG45" i="11"/>
  <c r="AJ45" i="11"/>
  <c r="AJ117" i="11"/>
  <c r="AJ201" i="11"/>
  <c r="AK45" i="11"/>
  <c r="AK117" i="11"/>
  <c r="AK201" i="11"/>
  <c r="BA45" i="11"/>
  <c r="BA117" i="11"/>
  <c r="AM201" i="11"/>
  <c r="AG35" i="35"/>
  <c r="AD36" i="35"/>
  <c r="AC36" i="35"/>
  <c r="AB36" i="35"/>
  <c r="AE44" i="11"/>
  <c r="AG44" i="11"/>
  <c r="AJ44" i="11"/>
  <c r="AJ116" i="11"/>
  <c r="AJ200" i="11"/>
  <c r="AK44" i="11"/>
  <c r="AK116" i="11"/>
  <c r="AK200" i="11"/>
  <c r="BA44" i="11"/>
  <c r="BA116" i="11"/>
  <c r="AM200" i="11"/>
  <c r="AG34" i="35"/>
  <c r="AD35" i="35"/>
  <c r="AC35" i="35"/>
  <c r="AB35" i="35"/>
  <c r="AE43" i="11"/>
  <c r="AG43" i="11"/>
  <c r="AJ43" i="11"/>
  <c r="AJ115" i="11"/>
  <c r="AJ199" i="11"/>
  <c r="AK43" i="11"/>
  <c r="AK115" i="11"/>
  <c r="AK199" i="11"/>
  <c r="BA43" i="11"/>
  <c r="BA115" i="11"/>
  <c r="AM199" i="11"/>
  <c r="AG33" i="35"/>
  <c r="AD34" i="35"/>
  <c r="AC34" i="35"/>
  <c r="AB34" i="35"/>
  <c r="AE42" i="11"/>
  <c r="AG42" i="11"/>
  <c r="AJ42" i="11"/>
  <c r="AJ114" i="11"/>
  <c r="AJ198" i="11"/>
  <c r="AK42" i="11"/>
  <c r="AK114" i="11"/>
  <c r="AK198" i="11"/>
  <c r="BA42" i="11"/>
  <c r="BA114" i="11"/>
  <c r="AM198" i="11"/>
  <c r="AG32" i="35"/>
  <c r="AD33" i="35"/>
  <c r="AC33" i="35"/>
  <c r="AB33" i="35"/>
  <c r="AE41" i="11"/>
  <c r="AG41" i="11"/>
  <c r="AJ41" i="11"/>
  <c r="AJ113" i="11"/>
  <c r="AJ197" i="11"/>
  <c r="AK41" i="11"/>
  <c r="AK113" i="11"/>
  <c r="AK197" i="11"/>
  <c r="BA41" i="11"/>
  <c r="BA113" i="11"/>
  <c r="AM197" i="11"/>
  <c r="AG31" i="35"/>
  <c r="AD32" i="35"/>
  <c r="AC32" i="35"/>
  <c r="AB32" i="35"/>
  <c r="AE40" i="11"/>
  <c r="AG40" i="11"/>
  <c r="AJ40" i="11"/>
  <c r="AJ112" i="11"/>
  <c r="AJ196" i="11"/>
  <c r="AK40" i="11"/>
  <c r="AK112" i="11"/>
  <c r="AK196" i="11"/>
  <c r="BA40" i="11"/>
  <c r="BA112" i="11"/>
  <c r="AM196" i="11"/>
  <c r="AG30" i="35"/>
  <c r="AD31" i="35"/>
  <c r="AC31" i="35"/>
  <c r="AB31" i="35"/>
  <c r="AE39" i="11"/>
  <c r="AG39" i="11"/>
  <c r="AJ39" i="11"/>
  <c r="AJ111" i="11"/>
  <c r="AJ195" i="11"/>
  <c r="AK39" i="11"/>
  <c r="AK111" i="11"/>
  <c r="AK195" i="11"/>
  <c r="BA39" i="11"/>
  <c r="BA111" i="11"/>
  <c r="AM195" i="11"/>
  <c r="AG29" i="35"/>
  <c r="AD30" i="35"/>
  <c r="AC30" i="35"/>
  <c r="AB30" i="35"/>
  <c r="AE38" i="11"/>
  <c r="AG38" i="11"/>
  <c r="AJ38" i="11"/>
  <c r="AJ110" i="11"/>
  <c r="AJ194" i="11"/>
  <c r="AK38" i="11"/>
  <c r="AK110" i="11"/>
  <c r="AK194" i="11"/>
  <c r="BA38" i="11"/>
  <c r="BA110" i="11"/>
  <c r="AM194" i="11"/>
  <c r="AG28" i="35"/>
  <c r="AD29" i="35"/>
  <c r="AC29" i="35"/>
  <c r="AB29" i="35"/>
  <c r="AE37" i="11"/>
  <c r="AG37" i="11"/>
  <c r="AJ37" i="11"/>
  <c r="AJ109" i="11"/>
  <c r="AJ193" i="11"/>
  <c r="AK37" i="11"/>
  <c r="AK109" i="11"/>
  <c r="AK193" i="11"/>
  <c r="BA37" i="11"/>
  <c r="BA109" i="11"/>
  <c r="AM193" i="11"/>
  <c r="AG27" i="35"/>
  <c r="AD28" i="35"/>
  <c r="AC28" i="35"/>
  <c r="AB28" i="35"/>
  <c r="AE36" i="11"/>
  <c r="AG36" i="11"/>
  <c r="AJ36" i="11"/>
  <c r="AJ108" i="11"/>
  <c r="AJ192" i="11"/>
  <c r="AK36" i="11"/>
  <c r="AK108" i="11"/>
  <c r="AK192" i="11"/>
  <c r="BA36" i="11"/>
  <c r="BA108" i="11"/>
  <c r="AM192" i="11"/>
  <c r="AG26" i="35"/>
  <c r="AD27" i="35"/>
  <c r="AC27" i="35"/>
  <c r="AB27" i="35"/>
  <c r="AE35" i="11"/>
  <c r="AG35" i="11"/>
  <c r="AJ35" i="11"/>
  <c r="AJ107" i="11"/>
  <c r="AJ191" i="11"/>
  <c r="AK35" i="11"/>
  <c r="AK107" i="11"/>
  <c r="AK191" i="11"/>
  <c r="BA35" i="11"/>
  <c r="BA107" i="11"/>
  <c r="AM191" i="11"/>
  <c r="AG25" i="35"/>
  <c r="AD26" i="35"/>
  <c r="AC26" i="35"/>
  <c r="AB26" i="35"/>
  <c r="AE34" i="11"/>
  <c r="AG34" i="11"/>
  <c r="AJ34" i="11"/>
  <c r="AJ106" i="11"/>
  <c r="AJ190" i="11"/>
  <c r="AK34" i="11"/>
  <c r="AK106" i="11"/>
  <c r="AK190" i="11"/>
  <c r="BA34" i="11"/>
  <c r="BA106" i="11"/>
  <c r="AM190" i="11"/>
  <c r="AG24" i="35"/>
  <c r="AD25" i="35"/>
  <c r="AC25" i="35"/>
  <c r="AB25" i="35"/>
  <c r="AE33" i="11"/>
  <c r="AG33" i="11"/>
  <c r="AJ33" i="11"/>
  <c r="AJ105" i="11"/>
  <c r="AJ189" i="11"/>
  <c r="AK33" i="11"/>
  <c r="AK105" i="11"/>
  <c r="AK189" i="11"/>
  <c r="BA33" i="11"/>
  <c r="BA105" i="11"/>
  <c r="AM189" i="11"/>
  <c r="AG23" i="35"/>
  <c r="AD24" i="35"/>
  <c r="AC24" i="35"/>
  <c r="AB24" i="35"/>
  <c r="AE32" i="11"/>
  <c r="AG32" i="11"/>
  <c r="AJ32" i="11"/>
  <c r="AJ104" i="11"/>
  <c r="AJ188" i="11"/>
  <c r="AK32" i="11"/>
  <c r="AK104" i="11"/>
  <c r="AK188" i="11"/>
  <c r="BA32" i="11"/>
  <c r="BA104" i="11"/>
  <c r="AM188" i="11"/>
  <c r="AG22" i="35"/>
  <c r="AD23" i="35"/>
  <c r="AC23" i="35"/>
  <c r="AB23" i="35"/>
  <c r="AE31" i="11"/>
  <c r="AG31" i="11"/>
  <c r="AJ31" i="11"/>
  <c r="AJ103" i="11"/>
  <c r="AJ187" i="11"/>
  <c r="AK31" i="11"/>
  <c r="AK103" i="11"/>
  <c r="AK187" i="11"/>
  <c r="BA31" i="11"/>
  <c r="BA103" i="11"/>
  <c r="AM187" i="11"/>
  <c r="AG21" i="35"/>
  <c r="AD22" i="35"/>
  <c r="AC22" i="35"/>
  <c r="AB22" i="35"/>
  <c r="AE30" i="11"/>
  <c r="AG30" i="11"/>
  <c r="AJ30" i="11"/>
  <c r="AJ102" i="11"/>
  <c r="AJ186" i="11"/>
  <c r="AK30" i="11"/>
  <c r="AK102" i="11"/>
  <c r="AK186" i="11"/>
  <c r="BA30" i="11"/>
  <c r="BA102" i="11"/>
  <c r="AM186" i="11"/>
  <c r="AG20" i="35"/>
  <c r="AD21" i="35"/>
  <c r="AC21" i="35"/>
  <c r="AB21" i="35"/>
  <c r="AE29" i="11"/>
  <c r="AG29" i="11"/>
  <c r="AJ29" i="11"/>
  <c r="AJ101" i="11"/>
  <c r="AJ185" i="11"/>
  <c r="AK29" i="11"/>
  <c r="AK101" i="11"/>
  <c r="AK185" i="11"/>
  <c r="BA29" i="11"/>
  <c r="BA101" i="11"/>
  <c r="AM185" i="11"/>
  <c r="AG19" i="35"/>
  <c r="AD20" i="35"/>
  <c r="AC20" i="35"/>
  <c r="AB20" i="35"/>
  <c r="AE28" i="11"/>
  <c r="AG28" i="11"/>
  <c r="AJ28" i="11"/>
  <c r="AJ100" i="11"/>
  <c r="AJ184" i="11"/>
  <c r="AK28" i="11"/>
  <c r="AK100" i="11"/>
  <c r="AK184" i="11"/>
  <c r="BA28" i="11"/>
  <c r="BA100" i="11"/>
  <c r="AM184" i="11"/>
  <c r="AG18" i="35"/>
  <c r="AD19" i="35"/>
  <c r="AC19" i="35"/>
  <c r="AB19" i="35"/>
  <c r="AE27" i="11"/>
  <c r="AG27" i="11"/>
  <c r="AJ27" i="11"/>
  <c r="AJ99" i="11"/>
  <c r="AJ183" i="11"/>
  <c r="AK27" i="11"/>
  <c r="AK99" i="11"/>
  <c r="AK183" i="11"/>
  <c r="BA27" i="11"/>
  <c r="BA99" i="11"/>
  <c r="AM183" i="11"/>
  <c r="AG17" i="35"/>
  <c r="AD18" i="35"/>
  <c r="AC18" i="35"/>
  <c r="AB18" i="35"/>
  <c r="AE26" i="11"/>
  <c r="AG26" i="11"/>
  <c r="AJ26" i="11"/>
  <c r="AJ98" i="11"/>
  <c r="AJ182" i="11"/>
  <c r="AK26" i="11"/>
  <c r="AK98" i="11"/>
  <c r="AK182" i="11"/>
  <c r="BA26" i="11"/>
  <c r="BA98" i="11"/>
  <c r="AM182" i="11"/>
  <c r="AG16" i="35"/>
  <c r="AD17" i="35"/>
  <c r="AC17" i="35"/>
  <c r="AB17" i="35"/>
  <c r="AE25" i="11"/>
  <c r="AG25" i="11"/>
  <c r="AJ25" i="11"/>
  <c r="AJ97" i="11"/>
  <c r="AJ181" i="11"/>
  <c r="AK25" i="11"/>
  <c r="AK97" i="11"/>
  <c r="AK181" i="11"/>
  <c r="BA25" i="11"/>
  <c r="BA97" i="11"/>
  <c r="AM181" i="11"/>
  <c r="AG15" i="35"/>
  <c r="AD16" i="35"/>
  <c r="AC16" i="35"/>
  <c r="AB16" i="35"/>
  <c r="AE24" i="11"/>
  <c r="AG24" i="11"/>
  <c r="AJ24" i="11"/>
  <c r="AJ96" i="11"/>
  <c r="AJ180" i="11"/>
  <c r="AK24" i="11"/>
  <c r="AK96" i="11"/>
  <c r="AK180" i="11"/>
  <c r="BA24" i="11"/>
  <c r="BA96" i="11"/>
  <c r="AM180" i="11"/>
  <c r="AG14" i="35"/>
  <c r="AD15" i="35"/>
  <c r="AC15" i="35"/>
  <c r="AB15" i="35"/>
  <c r="AE23" i="11"/>
  <c r="AG23" i="11"/>
  <c r="AJ23" i="11"/>
  <c r="AJ95" i="11"/>
  <c r="AJ179" i="11"/>
  <c r="AK23" i="11"/>
  <c r="AK95" i="11"/>
  <c r="AK179" i="11"/>
  <c r="BA23" i="11"/>
  <c r="BA95" i="11"/>
  <c r="AM179" i="11"/>
  <c r="AG13" i="35"/>
  <c r="AD14" i="35"/>
  <c r="AC14" i="35"/>
  <c r="AB14" i="35"/>
  <c r="AE22" i="11"/>
  <c r="AG22" i="11"/>
  <c r="AJ22" i="11"/>
  <c r="AJ94" i="11"/>
  <c r="AJ178" i="11"/>
  <c r="AK22" i="11"/>
  <c r="AK94" i="11"/>
  <c r="AK178" i="11"/>
  <c r="BA22" i="11"/>
  <c r="BA94" i="11"/>
  <c r="AM178" i="11"/>
  <c r="AG12" i="35"/>
  <c r="AD13" i="35"/>
  <c r="AC13" i="35"/>
  <c r="AB13" i="35"/>
  <c r="AE21" i="11"/>
  <c r="AG21" i="11"/>
  <c r="AJ21" i="11"/>
  <c r="AJ93" i="11"/>
  <c r="AJ177" i="11"/>
  <c r="AK21" i="11"/>
  <c r="AK93" i="11"/>
  <c r="AK177" i="11"/>
  <c r="BA21" i="11"/>
  <c r="BA93" i="11"/>
  <c r="AM177" i="11"/>
  <c r="AG11" i="35"/>
  <c r="AD12" i="35"/>
  <c r="AC12" i="35"/>
  <c r="AB12" i="35"/>
  <c r="AE20" i="11"/>
  <c r="AG20" i="11"/>
  <c r="AJ20" i="11"/>
  <c r="AJ92" i="11"/>
  <c r="AJ176" i="11"/>
  <c r="AK20" i="11"/>
  <c r="AK92" i="11"/>
  <c r="AK176" i="11"/>
  <c r="BA20" i="11"/>
  <c r="BA92" i="11"/>
  <c r="AM176" i="11"/>
  <c r="AG10" i="35"/>
  <c r="AD11" i="35"/>
  <c r="AC11" i="35"/>
  <c r="AB11" i="35"/>
  <c r="AE19" i="11"/>
  <c r="AG19" i="11"/>
  <c r="AJ19" i="11"/>
  <c r="AJ91" i="11"/>
  <c r="AJ175" i="11"/>
  <c r="AK19" i="11"/>
  <c r="AK91" i="11"/>
  <c r="AK175" i="11"/>
  <c r="BA19" i="11"/>
  <c r="BA91" i="11"/>
  <c r="AM175" i="11"/>
  <c r="AG9" i="35"/>
  <c r="AD10" i="35"/>
  <c r="AC10" i="35"/>
  <c r="AB10" i="35"/>
  <c r="AE18" i="11"/>
  <c r="AG18" i="11"/>
  <c r="AJ18" i="11"/>
  <c r="AJ90" i="11"/>
  <c r="AJ174" i="11"/>
  <c r="AK18" i="11"/>
  <c r="AK90" i="11"/>
  <c r="AK174" i="11"/>
  <c r="BA18" i="11"/>
  <c r="BA90" i="11"/>
  <c r="AM174" i="11"/>
  <c r="AG8" i="35"/>
  <c r="AD9" i="35"/>
  <c r="AC9" i="35"/>
  <c r="AB9" i="35"/>
  <c r="AE17" i="11"/>
  <c r="AG17" i="11"/>
  <c r="AJ17" i="11"/>
  <c r="AJ89" i="11"/>
  <c r="AJ173" i="11"/>
  <c r="AK17" i="11"/>
  <c r="AK89" i="11"/>
  <c r="AK173" i="11"/>
  <c r="BA17" i="11"/>
  <c r="BA89" i="11"/>
  <c r="AM173" i="11"/>
  <c r="AG7" i="35"/>
  <c r="AD8" i="35"/>
  <c r="AC8" i="35"/>
  <c r="AB8" i="35"/>
  <c r="AE16" i="11"/>
  <c r="AG16" i="11"/>
  <c r="AJ16" i="11"/>
  <c r="AJ88" i="11"/>
  <c r="AJ172" i="11"/>
  <c r="AK16" i="11"/>
  <c r="AK88" i="11"/>
  <c r="AK172" i="11"/>
  <c r="BA16" i="11"/>
  <c r="BA88" i="11"/>
  <c r="AM172" i="11"/>
  <c r="AG6" i="35"/>
  <c r="AD7" i="35"/>
  <c r="AC7" i="35"/>
  <c r="AB7" i="35"/>
  <c r="AE15" i="11"/>
  <c r="AG15" i="11"/>
  <c r="AJ15" i="11"/>
  <c r="AJ87" i="11"/>
  <c r="AJ171" i="11"/>
  <c r="AK15" i="11"/>
  <c r="AK87" i="11"/>
  <c r="AK171" i="11"/>
  <c r="BA15" i="11"/>
  <c r="BA87" i="11"/>
  <c r="AM171" i="11"/>
  <c r="AG5" i="35"/>
  <c r="AD6" i="35"/>
  <c r="AC6" i="35"/>
  <c r="AB6" i="35"/>
  <c r="AD5" i="35"/>
  <c r="AC5" i="35"/>
  <c r="AB5" i="35"/>
  <c r="I84" i="11"/>
  <c r="I156" i="11"/>
  <c r="I240" i="11"/>
  <c r="J84" i="11"/>
  <c r="J156" i="11"/>
  <c r="J240" i="11"/>
  <c r="Z74" i="35"/>
  <c r="I83" i="11"/>
  <c r="I155" i="11"/>
  <c r="I239" i="11"/>
  <c r="J83" i="11"/>
  <c r="J155" i="11"/>
  <c r="J239" i="11"/>
  <c r="Z73" i="35"/>
  <c r="W74" i="35"/>
  <c r="V74" i="35"/>
  <c r="U74" i="35"/>
  <c r="I82" i="11"/>
  <c r="I154" i="11"/>
  <c r="I238" i="11"/>
  <c r="J82" i="11"/>
  <c r="J154" i="11"/>
  <c r="J238" i="11"/>
  <c r="Z72" i="35"/>
  <c r="W73" i="35"/>
  <c r="V73" i="35"/>
  <c r="U73" i="35"/>
  <c r="I81" i="11"/>
  <c r="I153" i="11"/>
  <c r="I237" i="11"/>
  <c r="J81" i="11"/>
  <c r="J153" i="11"/>
  <c r="J237" i="11"/>
  <c r="Z71" i="35"/>
  <c r="W72" i="35"/>
  <c r="V72" i="35"/>
  <c r="U72" i="35"/>
  <c r="I80" i="11"/>
  <c r="I152" i="11"/>
  <c r="I236" i="11"/>
  <c r="J80" i="11"/>
  <c r="J152" i="11"/>
  <c r="J236" i="11"/>
  <c r="Z70" i="35"/>
  <c r="W71" i="35"/>
  <c r="V71" i="35"/>
  <c r="U71" i="35"/>
  <c r="I79" i="11"/>
  <c r="I151" i="11"/>
  <c r="I235" i="11"/>
  <c r="J79" i="11"/>
  <c r="J151" i="11"/>
  <c r="J235" i="11"/>
  <c r="Z69" i="35"/>
  <c r="W70" i="35"/>
  <c r="V70" i="35"/>
  <c r="U70" i="35"/>
  <c r="I78" i="11"/>
  <c r="I150" i="11"/>
  <c r="I234" i="11"/>
  <c r="J78" i="11"/>
  <c r="J150" i="11"/>
  <c r="J234" i="11"/>
  <c r="Z68" i="35"/>
  <c r="W69" i="35"/>
  <c r="V69" i="35"/>
  <c r="U69" i="35"/>
  <c r="I77" i="11"/>
  <c r="I149" i="11"/>
  <c r="I233" i="11"/>
  <c r="J77" i="11"/>
  <c r="J149" i="11"/>
  <c r="J233" i="11"/>
  <c r="Z67" i="35"/>
  <c r="W68" i="35"/>
  <c r="V68" i="35"/>
  <c r="U68" i="35"/>
  <c r="I76" i="11"/>
  <c r="I148" i="11"/>
  <c r="I232" i="11"/>
  <c r="J76" i="11"/>
  <c r="J148" i="11"/>
  <c r="J232" i="11"/>
  <c r="Z66" i="35"/>
  <c r="W67" i="35"/>
  <c r="V67" i="35"/>
  <c r="U67" i="35"/>
  <c r="I75" i="11"/>
  <c r="I147" i="11"/>
  <c r="I231" i="11"/>
  <c r="J75" i="11"/>
  <c r="J147" i="11"/>
  <c r="J231" i="11"/>
  <c r="Z65" i="35"/>
  <c r="W66" i="35"/>
  <c r="V66" i="35"/>
  <c r="U66" i="35"/>
  <c r="I74" i="11"/>
  <c r="I146" i="11"/>
  <c r="I230" i="11"/>
  <c r="J74" i="11"/>
  <c r="J146" i="11"/>
  <c r="J230" i="11"/>
  <c r="Z64" i="35"/>
  <c r="W65" i="35"/>
  <c r="V65" i="35"/>
  <c r="U65" i="35"/>
  <c r="I73" i="11"/>
  <c r="I145" i="11"/>
  <c r="I229" i="11"/>
  <c r="J73" i="11"/>
  <c r="J145" i="11"/>
  <c r="J229" i="11"/>
  <c r="Z63" i="35"/>
  <c r="W64" i="35"/>
  <c r="V64" i="35"/>
  <c r="U64" i="35"/>
  <c r="I72" i="11"/>
  <c r="I144" i="11"/>
  <c r="I228" i="11"/>
  <c r="J72" i="11"/>
  <c r="J144" i="11"/>
  <c r="J228" i="11"/>
  <c r="Z62" i="35"/>
  <c r="W63" i="35"/>
  <c r="V63" i="35"/>
  <c r="U63" i="35"/>
  <c r="I71" i="11"/>
  <c r="I143" i="11"/>
  <c r="I227" i="11"/>
  <c r="J71" i="11"/>
  <c r="J143" i="11"/>
  <c r="J227" i="11"/>
  <c r="Z61" i="35"/>
  <c r="W62" i="35"/>
  <c r="V62" i="35"/>
  <c r="U62" i="35"/>
  <c r="I70" i="11"/>
  <c r="I142" i="11"/>
  <c r="I226" i="11"/>
  <c r="J70" i="11"/>
  <c r="J142" i="11"/>
  <c r="J226" i="11"/>
  <c r="Z60" i="35"/>
  <c r="W61" i="35"/>
  <c r="V61" i="35"/>
  <c r="U61" i="35"/>
  <c r="I69" i="11"/>
  <c r="I141" i="11"/>
  <c r="I225" i="11"/>
  <c r="J69" i="11"/>
  <c r="J141" i="11"/>
  <c r="J225" i="11"/>
  <c r="Z59" i="35"/>
  <c r="W60" i="35"/>
  <c r="V60" i="35"/>
  <c r="U60" i="35"/>
  <c r="I68" i="11"/>
  <c r="I140" i="11"/>
  <c r="I224" i="11"/>
  <c r="J68" i="11"/>
  <c r="J140" i="11"/>
  <c r="J224" i="11"/>
  <c r="Z58" i="35"/>
  <c r="W59" i="35"/>
  <c r="V59" i="35"/>
  <c r="U59" i="35"/>
  <c r="I67" i="11"/>
  <c r="I139" i="11"/>
  <c r="I223" i="11"/>
  <c r="J67" i="11"/>
  <c r="J139" i="11"/>
  <c r="J223" i="11"/>
  <c r="Z57" i="35"/>
  <c r="W58" i="35"/>
  <c r="V58" i="35"/>
  <c r="U58" i="35"/>
  <c r="I66" i="11"/>
  <c r="I138" i="11"/>
  <c r="I222" i="11"/>
  <c r="J66" i="11"/>
  <c r="J138" i="11"/>
  <c r="J222" i="11"/>
  <c r="Z56" i="35"/>
  <c r="W57" i="35"/>
  <c r="V57" i="35"/>
  <c r="U57" i="35"/>
  <c r="I65" i="11"/>
  <c r="I137" i="11"/>
  <c r="I221" i="11"/>
  <c r="J65" i="11"/>
  <c r="J137" i="11"/>
  <c r="J221" i="11"/>
  <c r="Z55" i="35"/>
  <c r="W56" i="35"/>
  <c r="V56" i="35"/>
  <c r="U56" i="35"/>
  <c r="I64" i="11"/>
  <c r="I136" i="11"/>
  <c r="I220" i="11"/>
  <c r="J64" i="11"/>
  <c r="J136" i="11"/>
  <c r="J220" i="11"/>
  <c r="Z54" i="35"/>
  <c r="W55" i="35"/>
  <c r="V55" i="35"/>
  <c r="U55" i="35"/>
  <c r="I63" i="11"/>
  <c r="I135" i="11"/>
  <c r="I219" i="11"/>
  <c r="J63" i="11"/>
  <c r="J135" i="11"/>
  <c r="J219" i="11"/>
  <c r="Z53" i="35"/>
  <c r="W54" i="35"/>
  <c r="V54" i="35"/>
  <c r="U54" i="35"/>
  <c r="I62" i="11"/>
  <c r="I134" i="11"/>
  <c r="I218" i="11"/>
  <c r="J62" i="11"/>
  <c r="J134" i="11"/>
  <c r="J218" i="11"/>
  <c r="Z52" i="35"/>
  <c r="W53" i="35"/>
  <c r="V53" i="35"/>
  <c r="U53" i="35"/>
  <c r="I61" i="11"/>
  <c r="I133" i="11"/>
  <c r="I217" i="11"/>
  <c r="J61" i="11"/>
  <c r="J133" i="11"/>
  <c r="J217" i="11"/>
  <c r="Z51" i="35"/>
  <c r="W52" i="35"/>
  <c r="V52" i="35"/>
  <c r="U52" i="35"/>
  <c r="I60" i="11"/>
  <c r="I132" i="11"/>
  <c r="I216" i="11"/>
  <c r="J60" i="11"/>
  <c r="J132" i="11"/>
  <c r="J216" i="11"/>
  <c r="Z50" i="35"/>
  <c r="W51" i="35"/>
  <c r="V51" i="35"/>
  <c r="U51" i="35"/>
  <c r="I59" i="11"/>
  <c r="I131" i="11"/>
  <c r="I215" i="11"/>
  <c r="J59" i="11"/>
  <c r="J131" i="11"/>
  <c r="J215" i="11"/>
  <c r="Z49" i="35"/>
  <c r="W50" i="35"/>
  <c r="V50" i="35"/>
  <c r="U50" i="35"/>
  <c r="I58" i="11"/>
  <c r="I130" i="11"/>
  <c r="I214" i="11"/>
  <c r="J58" i="11"/>
  <c r="J130" i="11"/>
  <c r="J214" i="11"/>
  <c r="Z48" i="35"/>
  <c r="W49" i="35"/>
  <c r="V49" i="35"/>
  <c r="U49" i="35"/>
  <c r="I57" i="11"/>
  <c r="I129" i="11"/>
  <c r="I213" i="11"/>
  <c r="J57" i="11"/>
  <c r="J129" i="11"/>
  <c r="J213" i="11"/>
  <c r="Z47" i="35"/>
  <c r="W48" i="35"/>
  <c r="V48" i="35"/>
  <c r="U48" i="35"/>
  <c r="I56" i="11"/>
  <c r="I128" i="11"/>
  <c r="I212" i="11"/>
  <c r="J56" i="11"/>
  <c r="J128" i="11"/>
  <c r="J212" i="11"/>
  <c r="Z46" i="35"/>
  <c r="W47" i="35"/>
  <c r="V47" i="35"/>
  <c r="U47" i="35"/>
  <c r="I55" i="11"/>
  <c r="I127" i="11"/>
  <c r="I211" i="11"/>
  <c r="J55" i="11"/>
  <c r="J127" i="11"/>
  <c r="J211" i="11"/>
  <c r="Z45" i="35"/>
  <c r="W46" i="35"/>
  <c r="V46" i="35"/>
  <c r="U46" i="35"/>
  <c r="I54" i="11"/>
  <c r="I126" i="11"/>
  <c r="I210" i="11"/>
  <c r="J54" i="11"/>
  <c r="J126" i="11"/>
  <c r="J210" i="11"/>
  <c r="Z44" i="35"/>
  <c r="W45" i="35"/>
  <c r="V45" i="35"/>
  <c r="U45" i="35"/>
  <c r="I53" i="11"/>
  <c r="I125" i="11"/>
  <c r="I209" i="11"/>
  <c r="J53" i="11"/>
  <c r="J125" i="11"/>
  <c r="J209" i="11"/>
  <c r="Z43" i="35"/>
  <c r="W44" i="35"/>
  <c r="V44" i="35"/>
  <c r="U44" i="35"/>
  <c r="I52" i="11"/>
  <c r="I124" i="11"/>
  <c r="I208" i="11"/>
  <c r="J52" i="11"/>
  <c r="J124" i="11"/>
  <c r="J208" i="11"/>
  <c r="Z42" i="35"/>
  <c r="W43" i="35"/>
  <c r="V43" i="35"/>
  <c r="U43" i="35"/>
  <c r="I51" i="11"/>
  <c r="I123" i="11"/>
  <c r="I207" i="11"/>
  <c r="J51" i="11"/>
  <c r="J123" i="11"/>
  <c r="J207" i="11"/>
  <c r="Z41" i="35"/>
  <c r="W42" i="35"/>
  <c r="V42" i="35"/>
  <c r="U42" i="35"/>
  <c r="I50" i="11"/>
  <c r="I122" i="11"/>
  <c r="I206" i="11"/>
  <c r="J50" i="11"/>
  <c r="J122" i="11"/>
  <c r="J206" i="11"/>
  <c r="Z40" i="35"/>
  <c r="W41" i="35"/>
  <c r="V41" i="35"/>
  <c r="U41" i="35"/>
  <c r="I49" i="11"/>
  <c r="I121" i="11"/>
  <c r="I205" i="11"/>
  <c r="J49" i="11"/>
  <c r="J121" i="11"/>
  <c r="J205" i="11"/>
  <c r="Z39" i="35"/>
  <c r="W40" i="35"/>
  <c r="V40" i="35"/>
  <c r="U40" i="35"/>
  <c r="I48" i="11"/>
  <c r="I120" i="11"/>
  <c r="I204" i="11"/>
  <c r="J48" i="11"/>
  <c r="J120" i="11"/>
  <c r="J204" i="11"/>
  <c r="Z38" i="35"/>
  <c r="W39" i="35"/>
  <c r="V39" i="35"/>
  <c r="U39" i="35"/>
  <c r="I47" i="11"/>
  <c r="I119" i="11"/>
  <c r="I203" i="11"/>
  <c r="J47" i="11"/>
  <c r="J119" i="11"/>
  <c r="J203" i="11"/>
  <c r="Z37" i="35"/>
  <c r="W38" i="35"/>
  <c r="V38" i="35"/>
  <c r="U38" i="35"/>
  <c r="I46" i="11"/>
  <c r="I118" i="11"/>
  <c r="I202" i="11"/>
  <c r="J46" i="11"/>
  <c r="J118" i="11"/>
  <c r="J202" i="11"/>
  <c r="Z36" i="35"/>
  <c r="W37" i="35"/>
  <c r="V37" i="35"/>
  <c r="U37" i="35"/>
  <c r="I45" i="11"/>
  <c r="I117" i="11"/>
  <c r="I201" i="11"/>
  <c r="J45" i="11"/>
  <c r="J117" i="11"/>
  <c r="J201" i="11"/>
  <c r="Z35" i="35"/>
  <c r="W36" i="35"/>
  <c r="V36" i="35"/>
  <c r="U36" i="35"/>
  <c r="I44" i="11"/>
  <c r="I116" i="11"/>
  <c r="I200" i="11"/>
  <c r="J44" i="11"/>
  <c r="J116" i="11"/>
  <c r="J200" i="11"/>
  <c r="Z34" i="35"/>
  <c r="W35" i="35"/>
  <c r="V35" i="35"/>
  <c r="U35" i="35"/>
  <c r="I43" i="11"/>
  <c r="I115" i="11"/>
  <c r="I199" i="11"/>
  <c r="J43" i="11"/>
  <c r="J115" i="11"/>
  <c r="J199" i="11"/>
  <c r="Z33" i="35"/>
  <c r="W34" i="35"/>
  <c r="V34" i="35"/>
  <c r="U34" i="35"/>
  <c r="I42" i="11"/>
  <c r="I114" i="11"/>
  <c r="I198" i="11"/>
  <c r="J42" i="11"/>
  <c r="J114" i="11"/>
  <c r="J198" i="11"/>
  <c r="Z32" i="35"/>
  <c r="W33" i="35"/>
  <c r="V33" i="35"/>
  <c r="U33" i="35"/>
  <c r="I41" i="11"/>
  <c r="I113" i="11"/>
  <c r="I197" i="11"/>
  <c r="J41" i="11"/>
  <c r="J113" i="11"/>
  <c r="J197" i="11"/>
  <c r="Z31" i="35"/>
  <c r="W32" i="35"/>
  <c r="V32" i="35"/>
  <c r="U32" i="35"/>
  <c r="I40" i="11"/>
  <c r="I112" i="11"/>
  <c r="I196" i="11"/>
  <c r="J40" i="11"/>
  <c r="J112" i="11"/>
  <c r="J196" i="11"/>
  <c r="Z30" i="35"/>
  <c r="W31" i="35"/>
  <c r="V31" i="35"/>
  <c r="U31" i="35"/>
  <c r="I39" i="11"/>
  <c r="I111" i="11"/>
  <c r="I195" i="11"/>
  <c r="J39" i="11"/>
  <c r="J111" i="11"/>
  <c r="J195" i="11"/>
  <c r="Z29" i="35"/>
  <c r="W30" i="35"/>
  <c r="V30" i="35"/>
  <c r="U30" i="35"/>
  <c r="I38" i="11"/>
  <c r="I110" i="11"/>
  <c r="I194" i="11"/>
  <c r="J38" i="11"/>
  <c r="J110" i="11"/>
  <c r="J194" i="11"/>
  <c r="Z28" i="35"/>
  <c r="W29" i="35"/>
  <c r="V29" i="35"/>
  <c r="U29" i="35"/>
  <c r="I37" i="11"/>
  <c r="I109" i="11"/>
  <c r="I193" i="11"/>
  <c r="J37" i="11"/>
  <c r="J109" i="11"/>
  <c r="J193" i="11"/>
  <c r="Z27" i="35"/>
  <c r="W28" i="35"/>
  <c r="V28" i="35"/>
  <c r="U28" i="35"/>
  <c r="I36" i="11"/>
  <c r="I108" i="11"/>
  <c r="I192" i="11"/>
  <c r="J36" i="11"/>
  <c r="J108" i="11"/>
  <c r="J192" i="11"/>
  <c r="Z26" i="35"/>
  <c r="W27" i="35"/>
  <c r="V27" i="35"/>
  <c r="U27" i="35"/>
  <c r="I35" i="11"/>
  <c r="I107" i="11"/>
  <c r="I191" i="11"/>
  <c r="J35" i="11"/>
  <c r="J107" i="11"/>
  <c r="J191" i="11"/>
  <c r="Z25" i="35"/>
  <c r="W26" i="35"/>
  <c r="V26" i="35"/>
  <c r="U26" i="35"/>
  <c r="I34" i="11"/>
  <c r="I106" i="11"/>
  <c r="I190" i="11"/>
  <c r="J34" i="11"/>
  <c r="J106" i="11"/>
  <c r="J190" i="11"/>
  <c r="Z24" i="35"/>
  <c r="W25" i="35"/>
  <c r="V25" i="35"/>
  <c r="U25" i="35"/>
  <c r="I33" i="11"/>
  <c r="I105" i="11"/>
  <c r="I189" i="11"/>
  <c r="J33" i="11"/>
  <c r="J105" i="11"/>
  <c r="J189" i="11"/>
  <c r="Z23" i="35"/>
  <c r="W24" i="35"/>
  <c r="V24" i="35"/>
  <c r="U24" i="35"/>
  <c r="I32" i="11"/>
  <c r="I104" i="11"/>
  <c r="I188" i="11"/>
  <c r="J32" i="11"/>
  <c r="J104" i="11"/>
  <c r="J188" i="11"/>
  <c r="Z22" i="35"/>
  <c r="W23" i="35"/>
  <c r="V23" i="35"/>
  <c r="U23" i="35"/>
  <c r="I31" i="11"/>
  <c r="I103" i="11"/>
  <c r="I187" i="11"/>
  <c r="J31" i="11"/>
  <c r="J103" i="11"/>
  <c r="J187" i="11"/>
  <c r="Z21" i="35"/>
  <c r="W22" i="35"/>
  <c r="V22" i="35"/>
  <c r="U22" i="35"/>
  <c r="I30" i="11"/>
  <c r="I102" i="11"/>
  <c r="I186" i="11"/>
  <c r="J30" i="11"/>
  <c r="J102" i="11"/>
  <c r="J186" i="11"/>
  <c r="Z20" i="35"/>
  <c r="W21" i="35"/>
  <c r="V21" i="35"/>
  <c r="U21" i="35"/>
  <c r="I29" i="11"/>
  <c r="I101" i="11"/>
  <c r="I185" i="11"/>
  <c r="J29" i="11"/>
  <c r="J101" i="11"/>
  <c r="J185" i="11"/>
  <c r="Z19" i="35"/>
  <c r="W20" i="35"/>
  <c r="V20" i="35"/>
  <c r="U20" i="35"/>
  <c r="I28" i="11"/>
  <c r="I100" i="11"/>
  <c r="I184" i="11"/>
  <c r="J28" i="11"/>
  <c r="J100" i="11"/>
  <c r="J184" i="11"/>
  <c r="Z18" i="35"/>
  <c r="W19" i="35"/>
  <c r="V19" i="35"/>
  <c r="U19" i="35"/>
  <c r="I27" i="11"/>
  <c r="I99" i="11"/>
  <c r="I183" i="11"/>
  <c r="J27" i="11"/>
  <c r="J99" i="11"/>
  <c r="J183" i="11"/>
  <c r="Z17" i="35"/>
  <c r="W18" i="35"/>
  <c r="V18" i="35"/>
  <c r="U18" i="35"/>
  <c r="I26" i="11"/>
  <c r="I98" i="11"/>
  <c r="I182" i="11"/>
  <c r="J26" i="11"/>
  <c r="J98" i="11"/>
  <c r="J182" i="11"/>
  <c r="Z16" i="35"/>
  <c r="W17" i="35"/>
  <c r="V17" i="35"/>
  <c r="U17" i="35"/>
  <c r="I25" i="11"/>
  <c r="I97" i="11"/>
  <c r="I181" i="11"/>
  <c r="J25" i="11"/>
  <c r="J97" i="11"/>
  <c r="J181" i="11"/>
  <c r="Z15" i="35"/>
  <c r="W16" i="35"/>
  <c r="V16" i="35"/>
  <c r="U16" i="35"/>
  <c r="I24" i="11"/>
  <c r="I96" i="11"/>
  <c r="I180" i="11"/>
  <c r="J24" i="11"/>
  <c r="J96" i="11"/>
  <c r="J180" i="11"/>
  <c r="Z14" i="35"/>
  <c r="W15" i="35"/>
  <c r="V15" i="35"/>
  <c r="U15" i="35"/>
  <c r="I23" i="11"/>
  <c r="I95" i="11"/>
  <c r="I179" i="11"/>
  <c r="J23" i="11"/>
  <c r="J95" i="11"/>
  <c r="J179" i="11"/>
  <c r="Z13" i="35"/>
  <c r="W14" i="35"/>
  <c r="V14" i="35"/>
  <c r="U14" i="35"/>
  <c r="I22" i="11"/>
  <c r="I94" i="11"/>
  <c r="I178" i="11"/>
  <c r="J22" i="11"/>
  <c r="J94" i="11"/>
  <c r="J178" i="11"/>
  <c r="Z12" i="35"/>
  <c r="W13" i="35"/>
  <c r="V13" i="35"/>
  <c r="U13" i="35"/>
  <c r="I21" i="11"/>
  <c r="I93" i="11"/>
  <c r="I177" i="11"/>
  <c r="J21" i="11"/>
  <c r="J93" i="11"/>
  <c r="J177" i="11"/>
  <c r="Z11" i="35"/>
  <c r="W12" i="35"/>
  <c r="V12" i="35"/>
  <c r="U12" i="35"/>
  <c r="I20" i="11"/>
  <c r="I92" i="11"/>
  <c r="I176" i="11"/>
  <c r="J20" i="11"/>
  <c r="J92" i="11"/>
  <c r="J176" i="11"/>
  <c r="Z10" i="35"/>
  <c r="W11" i="35"/>
  <c r="V11" i="35"/>
  <c r="U11" i="35"/>
  <c r="I19" i="11"/>
  <c r="I91" i="11"/>
  <c r="I175" i="11"/>
  <c r="J19" i="11"/>
  <c r="J91" i="11"/>
  <c r="J175" i="11"/>
  <c r="Z9" i="35"/>
  <c r="W10" i="35"/>
  <c r="V10" i="35"/>
  <c r="U10" i="35"/>
  <c r="I18" i="11"/>
  <c r="I90" i="11"/>
  <c r="I174" i="11"/>
  <c r="J18" i="11"/>
  <c r="J90" i="11"/>
  <c r="J174" i="11"/>
  <c r="Z8" i="35"/>
  <c r="W9" i="35"/>
  <c r="V9" i="35"/>
  <c r="U9" i="35"/>
  <c r="I17" i="11"/>
  <c r="I89" i="11"/>
  <c r="I173" i="11"/>
  <c r="J17" i="11"/>
  <c r="J89" i="11"/>
  <c r="J173" i="11"/>
  <c r="Z7" i="35"/>
  <c r="W8" i="35"/>
  <c r="V8" i="35"/>
  <c r="U8" i="35"/>
  <c r="I16" i="11"/>
  <c r="I88" i="11"/>
  <c r="I172" i="11"/>
  <c r="J16" i="11"/>
  <c r="J88" i="11"/>
  <c r="J172" i="11"/>
  <c r="Z6" i="35"/>
  <c r="W7" i="35"/>
  <c r="V7" i="35"/>
  <c r="U7" i="35"/>
  <c r="I15" i="11"/>
  <c r="I87" i="11"/>
  <c r="I171" i="11"/>
  <c r="J15" i="11"/>
  <c r="J87" i="11"/>
  <c r="J171" i="11"/>
  <c r="Z5" i="35"/>
  <c r="W6" i="35"/>
  <c r="V6" i="35"/>
  <c r="U6" i="35"/>
  <c r="W5" i="35"/>
  <c r="V5" i="35"/>
  <c r="U5" i="35"/>
  <c r="S74" i="35"/>
  <c r="S73" i="35"/>
  <c r="P74" i="35"/>
  <c r="O74" i="35"/>
  <c r="N74" i="35"/>
  <c r="S72" i="35"/>
  <c r="P73" i="35"/>
  <c r="O73" i="35"/>
  <c r="N73" i="35"/>
  <c r="S71" i="35"/>
  <c r="P72" i="35"/>
  <c r="O72" i="35"/>
  <c r="N72" i="35"/>
  <c r="S70" i="35"/>
  <c r="P71" i="35"/>
  <c r="O71" i="35"/>
  <c r="N71" i="35"/>
  <c r="S69" i="35"/>
  <c r="P70" i="35"/>
  <c r="O70" i="35"/>
  <c r="N70" i="35"/>
  <c r="S68" i="35"/>
  <c r="P69" i="35"/>
  <c r="O69" i="35"/>
  <c r="N69" i="35"/>
  <c r="S67" i="35"/>
  <c r="P68" i="35"/>
  <c r="O68" i="35"/>
  <c r="N68" i="35"/>
  <c r="S66" i="35"/>
  <c r="P67" i="35"/>
  <c r="O67" i="35"/>
  <c r="N67" i="35"/>
  <c r="S65" i="35"/>
  <c r="P66" i="35"/>
  <c r="O66" i="35"/>
  <c r="N66" i="35"/>
  <c r="S64" i="35"/>
  <c r="P65" i="35"/>
  <c r="O65" i="35"/>
  <c r="N65" i="35"/>
  <c r="S63" i="35"/>
  <c r="P64" i="35"/>
  <c r="O64" i="35"/>
  <c r="N64" i="35"/>
  <c r="S62" i="35"/>
  <c r="P63" i="35"/>
  <c r="O63" i="35"/>
  <c r="N63" i="35"/>
  <c r="S61" i="35"/>
  <c r="P62" i="35"/>
  <c r="O62" i="35"/>
  <c r="N62" i="35"/>
  <c r="S60" i="35"/>
  <c r="P61" i="35"/>
  <c r="O61" i="35"/>
  <c r="N61" i="35"/>
  <c r="S59" i="35"/>
  <c r="P60" i="35"/>
  <c r="O60" i="35"/>
  <c r="N60" i="35"/>
  <c r="S58" i="35"/>
  <c r="P59" i="35"/>
  <c r="O59" i="35"/>
  <c r="N59" i="35"/>
  <c r="S57" i="35"/>
  <c r="P58" i="35"/>
  <c r="O58" i="35"/>
  <c r="N58" i="35"/>
  <c r="S56" i="35"/>
  <c r="P57" i="35"/>
  <c r="O57" i="35"/>
  <c r="N57" i="35"/>
  <c r="S55" i="35"/>
  <c r="P56" i="35"/>
  <c r="O56" i="35"/>
  <c r="N56" i="35"/>
  <c r="S54" i="35"/>
  <c r="P55" i="35"/>
  <c r="O55" i="35"/>
  <c r="N55" i="35"/>
  <c r="S53" i="35"/>
  <c r="P54" i="35"/>
  <c r="O54" i="35"/>
  <c r="N54" i="35"/>
  <c r="S52" i="35"/>
  <c r="P53" i="35"/>
  <c r="O53" i="35"/>
  <c r="N53" i="35"/>
  <c r="S51" i="35"/>
  <c r="P52" i="35"/>
  <c r="O52" i="35"/>
  <c r="N52" i="35"/>
  <c r="S50" i="35"/>
  <c r="P51" i="35"/>
  <c r="O51" i="35"/>
  <c r="N51" i="35"/>
  <c r="S49" i="35"/>
  <c r="P50" i="35"/>
  <c r="O50" i="35"/>
  <c r="N50" i="35"/>
  <c r="S48" i="35"/>
  <c r="P49" i="35"/>
  <c r="O49" i="35"/>
  <c r="N49" i="35"/>
  <c r="S47" i="35"/>
  <c r="P48" i="35"/>
  <c r="O48" i="35"/>
  <c r="N48" i="35"/>
  <c r="S46" i="35"/>
  <c r="P47" i="35"/>
  <c r="O47" i="35"/>
  <c r="N47" i="35"/>
  <c r="S45" i="35"/>
  <c r="P46" i="35"/>
  <c r="O46" i="35"/>
  <c r="N46" i="35"/>
  <c r="S44" i="35"/>
  <c r="P45" i="35"/>
  <c r="O45" i="35"/>
  <c r="N45" i="35"/>
  <c r="S43" i="35"/>
  <c r="P44" i="35"/>
  <c r="O44" i="35"/>
  <c r="N44" i="35"/>
  <c r="S42" i="35"/>
  <c r="P43" i="35"/>
  <c r="O43" i="35"/>
  <c r="N43" i="35"/>
  <c r="S41" i="35"/>
  <c r="P42" i="35"/>
  <c r="O42" i="35"/>
  <c r="N42" i="35"/>
  <c r="S40" i="35"/>
  <c r="P41" i="35"/>
  <c r="O41" i="35"/>
  <c r="N41" i="35"/>
  <c r="S39" i="35"/>
  <c r="P40" i="35"/>
  <c r="O40" i="35"/>
  <c r="N40" i="35"/>
  <c r="S38" i="35"/>
  <c r="P39" i="35"/>
  <c r="O39" i="35"/>
  <c r="N39" i="35"/>
  <c r="S37" i="35"/>
  <c r="P38" i="35"/>
  <c r="O38" i="35"/>
  <c r="N38" i="35"/>
  <c r="S36" i="35"/>
  <c r="P37" i="35"/>
  <c r="O37" i="35"/>
  <c r="N37" i="35"/>
  <c r="S35" i="35"/>
  <c r="P36" i="35"/>
  <c r="O36" i="35"/>
  <c r="N36" i="35"/>
  <c r="S34" i="35"/>
  <c r="P35" i="35"/>
  <c r="O35" i="35"/>
  <c r="N35" i="35"/>
  <c r="S33" i="35"/>
  <c r="P34" i="35"/>
  <c r="O34" i="35"/>
  <c r="N34" i="35"/>
  <c r="S32" i="35"/>
  <c r="P33" i="35"/>
  <c r="O33" i="35"/>
  <c r="N33" i="35"/>
  <c r="S31" i="35"/>
  <c r="P32" i="35"/>
  <c r="O32" i="35"/>
  <c r="N32" i="35"/>
  <c r="S30" i="35"/>
  <c r="P31" i="35"/>
  <c r="O31" i="35"/>
  <c r="N31" i="35"/>
  <c r="S29" i="35"/>
  <c r="P30" i="35"/>
  <c r="O30" i="35"/>
  <c r="N30" i="35"/>
  <c r="S28" i="35"/>
  <c r="P29" i="35"/>
  <c r="O29" i="35"/>
  <c r="N29" i="35"/>
  <c r="S27" i="35"/>
  <c r="P28" i="35"/>
  <c r="O28" i="35"/>
  <c r="N28" i="35"/>
  <c r="S26" i="35"/>
  <c r="P27" i="35"/>
  <c r="O27" i="35"/>
  <c r="N27" i="35"/>
  <c r="S25" i="35"/>
  <c r="P26" i="35"/>
  <c r="O26" i="35"/>
  <c r="N26" i="35"/>
  <c r="S24" i="35"/>
  <c r="P25" i="35"/>
  <c r="O25" i="35"/>
  <c r="N25" i="35"/>
  <c r="S23" i="35"/>
  <c r="P24" i="35"/>
  <c r="O24" i="35"/>
  <c r="N24" i="35"/>
  <c r="S22" i="35"/>
  <c r="P23" i="35"/>
  <c r="O23" i="35"/>
  <c r="N23" i="35"/>
  <c r="S21" i="35"/>
  <c r="P22" i="35"/>
  <c r="O22" i="35"/>
  <c r="N22" i="35"/>
  <c r="S20" i="35"/>
  <c r="P21" i="35"/>
  <c r="O21" i="35"/>
  <c r="N21" i="35"/>
  <c r="S19" i="35"/>
  <c r="P20" i="35"/>
  <c r="O20" i="35"/>
  <c r="N20" i="35"/>
  <c r="S18" i="35"/>
  <c r="P19" i="35"/>
  <c r="O19" i="35"/>
  <c r="N19" i="35"/>
  <c r="S17" i="35"/>
  <c r="P18" i="35"/>
  <c r="O18" i="35"/>
  <c r="N18" i="35"/>
  <c r="S16" i="35"/>
  <c r="P17" i="35"/>
  <c r="O17" i="35"/>
  <c r="N17" i="35"/>
  <c r="S15" i="35"/>
  <c r="P16" i="35"/>
  <c r="O16" i="35"/>
  <c r="N16" i="35"/>
  <c r="S14" i="35"/>
  <c r="P15" i="35"/>
  <c r="O15" i="35"/>
  <c r="N15" i="35"/>
  <c r="S13" i="35"/>
  <c r="P14" i="35"/>
  <c r="O14" i="35"/>
  <c r="N14" i="35"/>
  <c r="S12" i="35"/>
  <c r="P13" i="35"/>
  <c r="O13" i="35"/>
  <c r="N13" i="35"/>
  <c r="S11" i="35"/>
  <c r="P12" i="35"/>
  <c r="O12" i="35"/>
  <c r="N12" i="35"/>
  <c r="S10" i="35"/>
  <c r="P11" i="35"/>
  <c r="O11" i="35"/>
  <c r="N11" i="35"/>
  <c r="S9" i="35"/>
  <c r="P10" i="35"/>
  <c r="O10" i="35"/>
  <c r="N10" i="35"/>
  <c r="S8" i="35"/>
  <c r="P9" i="35"/>
  <c r="O9" i="35"/>
  <c r="N9" i="35"/>
  <c r="S7" i="35"/>
  <c r="P8" i="35"/>
  <c r="O8" i="35"/>
  <c r="N8" i="35"/>
  <c r="S6" i="35"/>
  <c r="P7" i="35"/>
  <c r="O7" i="35"/>
  <c r="N7" i="35"/>
  <c r="S5" i="35"/>
  <c r="P6" i="35"/>
  <c r="O6" i="35"/>
  <c r="N6" i="35"/>
  <c r="P5" i="35"/>
  <c r="O5" i="35"/>
  <c r="N5" i="35"/>
  <c r="L5" i="35"/>
  <c r="I5" i="35"/>
  <c r="L6" i="35"/>
  <c r="I6" i="35"/>
  <c r="L7" i="35"/>
  <c r="I7" i="35"/>
  <c r="L8" i="35"/>
  <c r="I8" i="35"/>
  <c r="L9" i="35"/>
  <c r="I9" i="35"/>
  <c r="L10" i="35"/>
  <c r="I10" i="35"/>
  <c r="L11" i="35"/>
  <c r="I11" i="35"/>
  <c r="L12" i="35"/>
  <c r="I12" i="35"/>
  <c r="L13" i="35"/>
  <c r="I13" i="35"/>
  <c r="L14" i="35"/>
  <c r="I14" i="35"/>
  <c r="L15" i="35"/>
  <c r="I15" i="35"/>
  <c r="L16" i="35"/>
  <c r="I16" i="35"/>
  <c r="L17" i="35"/>
  <c r="I17" i="35"/>
  <c r="L18" i="35"/>
  <c r="I18" i="35"/>
  <c r="L19" i="35"/>
  <c r="I19" i="35"/>
  <c r="L20" i="35"/>
  <c r="I20" i="35"/>
  <c r="L21" i="35"/>
  <c r="I21" i="35"/>
  <c r="L22" i="35"/>
  <c r="I22" i="35"/>
  <c r="L23" i="35"/>
  <c r="I23" i="35"/>
  <c r="L24" i="35"/>
  <c r="I24" i="35"/>
  <c r="L25" i="35"/>
  <c r="I25" i="35"/>
  <c r="L26" i="35"/>
  <c r="I26" i="35"/>
  <c r="L27" i="35"/>
  <c r="I27" i="35"/>
  <c r="L28" i="35"/>
  <c r="I28" i="35"/>
  <c r="L29" i="35"/>
  <c r="I29" i="35"/>
  <c r="L30" i="35"/>
  <c r="I30" i="35"/>
  <c r="L31" i="35"/>
  <c r="I31" i="35"/>
  <c r="L32" i="35"/>
  <c r="I32" i="35"/>
  <c r="L33" i="35"/>
  <c r="I33" i="35"/>
  <c r="L34" i="35"/>
  <c r="I34" i="35"/>
  <c r="L35" i="35"/>
  <c r="I35" i="35"/>
  <c r="L36" i="35"/>
  <c r="I36" i="35"/>
  <c r="L37" i="35"/>
  <c r="I37" i="35"/>
  <c r="L38" i="35"/>
  <c r="I38" i="35"/>
  <c r="L39" i="35"/>
  <c r="I39" i="35"/>
  <c r="L40" i="35"/>
  <c r="I40" i="35"/>
  <c r="L41" i="35"/>
  <c r="I41" i="35"/>
  <c r="L42" i="35"/>
  <c r="I42" i="35"/>
  <c r="L43" i="35"/>
  <c r="I43" i="35"/>
  <c r="L44" i="35"/>
  <c r="I44" i="35"/>
  <c r="L45" i="35"/>
  <c r="I45" i="35"/>
  <c r="L46" i="35"/>
  <c r="I46" i="35"/>
  <c r="L47" i="35"/>
  <c r="I47" i="35"/>
  <c r="L48" i="35"/>
  <c r="I48" i="35"/>
  <c r="L49" i="35"/>
  <c r="I49" i="35"/>
  <c r="L50" i="35"/>
  <c r="I50" i="35"/>
  <c r="L51" i="35"/>
  <c r="I51" i="35"/>
  <c r="L52" i="35"/>
  <c r="I52" i="35"/>
  <c r="L53" i="35"/>
  <c r="I53" i="35"/>
  <c r="L54" i="35"/>
  <c r="I54" i="35"/>
  <c r="L55" i="35"/>
  <c r="I55" i="35"/>
  <c r="L56" i="35"/>
  <c r="I56" i="35"/>
  <c r="L57" i="35"/>
  <c r="I57" i="35"/>
  <c r="L58" i="35"/>
  <c r="I58" i="35"/>
  <c r="L59" i="35"/>
  <c r="I59" i="35"/>
  <c r="L60" i="35"/>
  <c r="I60" i="35"/>
  <c r="L61" i="35"/>
  <c r="I61" i="35"/>
  <c r="L62" i="35"/>
  <c r="I62" i="35"/>
  <c r="L63" i="35"/>
  <c r="I63" i="35"/>
  <c r="L64" i="35"/>
  <c r="I64" i="35"/>
  <c r="L65" i="35"/>
  <c r="I65" i="35"/>
  <c r="L66" i="35"/>
  <c r="I66" i="35"/>
  <c r="L67" i="35"/>
  <c r="I67" i="35"/>
  <c r="L68" i="35"/>
  <c r="I68" i="35"/>
  <c r="L69" i="35"/>
  <c r="I69" i="35"/>
  <c r="L70" i="35"/>
  <c r="I70" i="35"/>
  <c r="L71" i="35"/>
  <c r="I71" i="35"/>
  <c r="L72" i="35"/>
  <c r="I72" i="35"/>
  <c r="L73" i="35"/>
  <c r="I73" i="35"/>
  <c r="L74" i="35"/>
  <c r="I74" i="35"/>
  <c r="H74" i="35"/>
  <c r="H73" i="35"/>
  <c r="H72" i="35"/>
  <c r="H71" i="35"/>
  <c r="H70" i="35"/>
  <c r="H69" i="35"/>
  <c r="H68" i="35"/>
  <c r="H67" i="35"/>
  <c r="H66" i="35"/>
  <c r="H65" i="35"/>
  <c r="H64" i="35"/>
  <c r="H63" i="35"/>
  <c r="H62" i="35"/>
  <c r="H61" i="35"/>
  <c r="H60" i="35"/>
  <c r="H59" i="35"/>
  <c r="H58" i="35"/>
  <c r="H57" i="35"/>
  <c r="H56" i="35"/>
  <c r="H55" i="35"/>
  <c r="H54" i="35"/>
  <c r="H53" i="35"/>
  <c r="H52" i="35"/>
  <c r="H51" i="35"/>
  <c r="H50" i="35"/>
  <c r="H49" i="35"/>
  <c r="H48" i="35"/>
  <c r="H47" i="35"/>
  <c r="H46" i="35"/>
  <c r="H45" i="35"/>
  <c r="H44" i="35"/>
  <c r="H43" i="35"/>
  <c r="H42" i="35"/>
  <c r="H41" i="35"/>
  <c r="H40" i="35"/>
  <c r="H39" i="35"/>
  <c r="H38" i="35"/>
  <c r="H37" i="35"/>
  <c r="H36" i="35"/>
  <c r="H35" i="35"/>
  <c r="H34" i="35"/>
  <c r="H33" i="35"/>
  <c r="H32" i="35"/>
  <c r="H31" i="35"/>
  <c r="H30" i="35"/>
  <c r="H29" i="35"/>
  <c r="H28" i="35"/>
  <c r="H27" i="35"/>
  <c r="H26" i="35"/>
  <c r="H25" i="35"/>
  <c r="H24" i="35"/>
  <c r="H23" i="35"/>
  <c r="H22" i="35"/>
  <c r="H21" i="35"/>
  <c r="H20" i="35"/>
  <c r="H19" i="35"/>
  <c r="H18" i="35"/>
  <c r="H17" i="35"/>
  <c r="H16" i="35"/>
  <c r="H15" i="35"/>
  <c r="H14" i="35"/>
  <c r="H13" i="35"/>
  <c r="H12" i="35"/>
  <c r="H11" i="35"/>
  <c r="H10" i="35"/>
  <c r="H9" i="35"/>
  <c r="H8" i="35"/>
  <c r="H7" i="35"/>
  <c r="H6" i="35"/>
  <c r="H5" i="35"/>
  <c r="G34" i="35"/>
  <c r="G35" i="35"/>
  <c r="G36" i="35"/>
  <c r="G37" i="35"/>
  <c r="G38" i="35"/>
  <c r="G39" i="35"/>
  <c r="G40" i="35"/>
  <c r="G41" i="35"/>
  <c r="G42" i="35"/>
  <c r="G43" i="35"/>
  <c r="G44" i="35"/>
  <c r="G45" i="35"/>
  <c r="G46" i="35"/>
  <c r="G47" i="35"/>
  <c r="G48" i="35"/>
  <c r="G49" i="35"/>
  <c r="G50" i="35"/>
  <c r="G51" i="35"/>
  <c r="G52" i="35"/>
  <c r="G53" i="35"/>
  <c r="G54" i="35"/>
  <c r="G55" i="35"/>
  <c r="G56" i="35"/>
  <c r="G57" i="35"/>
  <c r="G58" i="35"/>
  <c r="G59" i="35"/>
  <c r="G60" i="35"/>
  <c r="G61" i="35"/>
  <c r="G62" i="35"/>
  <c r="G63" i="35"/>
  <c r="G64" i="35"/>
  <c r="G65" i="35"/>
  <c r="G66" i="35"/>
  <c r="G67" i="35"/>
  <c r="G68" i="35"/>
  <c r="G69" i="35"/>
  <c r="G70" i="35"/>
  <c r="G71" i="35"/>
  <c r="G72" i="35"/>
  <c r="G73" i="35"/>
  <c r="G74" i="35"/>
  <c r="G22" i="35"/>
  <c r="G23" i="35"/>
  <c r="G24" i="35"/>
  <c r="G25" i="35"/>
  <c r="G26" i="35"/>
  <c r="G27" i="35"/>
  <c r="G28" i="35"/>
  <c r="G29" i="35"/>
  <c r="G30" i="35"/>
  <c r="G31" i="35"/>
  <c r="G32" i="35"/>
  <c r="G33" i="35"/>
  <c r="G10" i="35"/>
  <c r="G11" i="35"/>
  <c r="G12" i="35"/>
  <c r="G13" i="35"/>
  <c r="G14" i="35"/>
  <c r="G15" i="35"/>
  <c r="G16" i="35"/>
  <c r="G17" i="35"/>
  <c r="G18" i="35"/>
  <c r="G19" i="35"/>
  <c r="G20" i="35"/>
  <c r="G21" i="35"/>
  <c r="G5" i="35"/>
  <c r="G6" i="35"/>
  <c r="G7" i="35"/>
  <c r="G8" i="35"/>
  <c r="G9" i="35"/>
  <c r="DF77" i="35"/>
  <c r="DM81" i="35"/>
  <c r="DM77" i="35"/>
  <c r="CZ77" i="35"/>
  <c r="DT81" i="35"/>
  <c r="DT79" i="35"/>
  <c r="DU79" i="35"/>
  <c r="EA81" i="35"/>
  <c r="EA79" i="35"/>
  <c r="EB79" i="35"/>
  <c r="DA84" i="35"/>
  <c r="CZ84" i="35"/>
  <c r="DT78" i="35"/>
  <c r="DU78" i="35"/>
  <c r="EA78" i="35"/>
  <c r="EB78" i="35"/>
  <c r="DA83" i="35"/>
  <c r="CZ83" i="35"/>
  <c r="DT77" i="35"/>
  <c r="DU77" i="35"/>
  <c r="EA77" i="35"/>
  <c r="EB77" i="35"/>
  <c r="DA82" i="35"/>
  <c r="CZ82" i="35"/>
  <c r="DF79" i="35"/>
  <c r="DG79" i="35"/>
  <c r="DM79" i="35"/>
  <c r="DN79" i="35"/>
  <c r="DA79" i="35"/>
  <c r="CZ79" i="35"/>
  <c r="DF78" i="35"/>
  <c r="DG78" i="35"/>
  <c r="DM78" i="35"/>
  <c r="DN78" i="35"/>
  <c r="DA78" i="35"/>
  <c r="CZ78" i="35"/>
  <c r="DG77" i="35"/>
  <c r="DN77" i="35"/>
  <c r="DA77" i="35"/>
  <c r="CL81" i="35"/>
  <c r="CN2" i="35"/>
  <c r="C5" i="37"/>
  <c r="H11" i="37"/>
  <c r="H160" i="37"/>
  <c r="N11" i="37"/>
  <c r="N160" i="37"/>
  <c r="V160" i="37"/>
  <c r="V7" i="37"/>
  <c r="O14" i="37"/>
  <c r="H14" i="37"/>
  <c r="V14" i="37"/>
  <c r="V11" i="37"/>
  <c r="V12" i="37"/>
  <c r="V86" i="37"/>
  <c r="V164" i="37"/>
  <c r="V165" i="37"/>
  <c r="V170" i="37"/>
  <c r="V242" i="37"/>
  <c r="V314" i="37"/>
  <c r="V386" i="37"/>
  <c r="X7" i="37"/>
  <c r="X14" i="37"/>
  <c r="X11" i="37"/>
  <c r="X12" i="37"/>
  <c r="X86" i="37"/>
  <c r="X160" i="37"/>
  <c r="X164" i="37"/>
  <c r="X165" i="37"/>
  <c r="X170" i="37"/>
  <c r="X242" i="37"/>
  <c r="X314" i="37"/>
  <c r="X386" i="37"/>
  <c r="U160" i="37"/>
  <c r="U7" i="37"/>
  <c r="N14" i="37"/>
  <c r="U14" i="37"/>
  <c r="U11" i="37"/>
  <c r="U12" i="37"/>
  <c r="U86" i="37"/>
  <c r="U164" i="37"/>
  <c r="U165" i="37"/>
  <c r="U170" i="37"/>
  <c r="U242" i="37"/>
  <c r="U314" i="37"/>
  <c r="U386" i="37"/>
  <c r="I242" i="37"/>
  <c r="I314" i="37"/>
  <c r="I386" i="37"/>
  <c r="P11" i="37"/>
  <c r="P158" i="37"/>
  <c r="P159" i="37"/>
  <c r="P160" i="37"/>
  <c r="P242" i="37"/>
  <c r="P314" i="37"/>
  <c r="P14" i="37"/>
  <c r="P12" i="37"/>
  <c r="P86" i="37"/>
  <c r="P386" i="37"/>
  <c r="S7" i="37"/>
  <c r="S8" i="37"/>
  <c r="S14" i="37"/>
  <c r="S86" i="37"/>
  <c r="S386" i="37"/>
  <c r="CN4" i="35"/>
  <c r="O15" i="37"/>
  <c r="H15" i="37"/>
  <c r="V15" i="37"/>
  <c r="V87" i="37"/>
  <c r="V171" i="37"/>
  <c r="V243" i="37"/>
  <c r="V315" i="37"/>
  <c r="V387" i="37"/>
  <c r="X15" i="37"/>
  <c r="X87" i="37"/>
  <c r="X171" i="37"/>
  <c r="X243" i="37"/>
  <c r="X315" i="37"/>
  <c r="X387" i="37"/>
  <c r="N15" i="37"/>
  <c r="U15" i="37"/>
  <c r="U87" i="37"/>
  <c r="U171" i="37"/>
  <c r="U243" i="37"/>
  <c r="U315" i="37"/>
  <c r="U387" i="37"/>
  <c r="I243" i="37"/>
  <c r="I315" i="37"/>
  <c r="I387" i="37"/>
  <c r="P243" i="37"/>
  <c r="P315" i="37"/>
  <c r="P15" i="37"/>
  <c r="P87" i="37"/>
  <c r="P387" i="37"/>
  <c r="S15" i="37"/>
  <c r="S87" i="37"/>
  <c r="S387" i="37"/>
  <c r="CN5" i="35"/>
  <c r="O16" i="37"/>
  <c r="H16" i="37"/>
  <c r="V16" i="37"/>
  <c r="V88" i="37"/>
  <c r="V172" i="37"/>
  <c r="V244" i="37"/>
  <c r="V316" i="37"/>
  <c r="V388" i="37"/>
  <c r="X16" i="37"/>
  <c r="X88" i="37"/>
  <c r="X172" i="37"/>
  <c r="X244" i="37"/>
  <c r="X316" i="37"/>
  <c r="X388" i="37"/>
  <c r="N16" i="37"/>
  <c r="U16" i="37"/>
  <c r="U88" i="37"/>
  <c r="U172" i="37"/>
  <c r="U244" i="37"/>
  <c r="U316" i="37"/>
  <c r="U388" i="37"/>
  <c r="I244" i="37"/>
  <c r="I316" i="37"/>
  <c r="I388" i="37"/>
  <c r="P244" i="37"/>
  <c r="P316" i="37"/>
  <c r="P16" i="37"/>
  <c r="P88" i="37"/>
  <c r="P388" i="37"/>
  <c r="S16" i="37"/>
  <c r="S88" i="37"/>
  <c r="S388" i="37"/>
  <c r="CN6" i="35"/>
  <c r="O17" i="37"/>
  <c r="H17" i="37"/>
  <c r="V17" i="37"/>
  <c r="V89" i="37"/>
  <c r="V173" i="37"/>
  <c r="V245" i="37"/>
  <c r="V317" i="37"/>
  <c r="V389" i="37"/>
  <c r="X17" i="37"/>
  <c r="X89" i="37"/>
  <c r="X173" i="37"/>
  <c r="X245" i="37"/>
  <c r="X317" i="37"/>
  <c r="X389" i="37"/>
  <c r="N17" i="37"/>
  <c r="U17" i="37"/>
  <c r="U89" i="37"/>
  <c r="U173" i="37"/>
  <c r="U245" i="37"/>
  <c r="U317" i="37"/>
  <c r="U389" i="37"/>
  <c r="I245" i="37"/>
  <c r="I317" i="37"/>
  <c r="I389" i="37"/>
  <c r="P245" i="37"/>
  <c r="P317" i="37"/>
  <c r="P17" i="37"/>
  <c r="P89" i="37"/>
  <c r="P389" i="37"/>
  <c r="S17" i="37"/>
  <c r="S89" i="37"/>
  <c r="S389" i="37"/>
  <c r="CN7" i="35"/>
  <c r="O18" i="37"/>
  <c r="H18" i="37"/>
  <c r="V18" i="37"/>
  <c r="V90" i="37"/>
  <c r="V174" i="37"/>
  <c r="V246" i="37"/>
  <c r="V318" i="37"/>
  <c r="V390" i="37"/>
  <c r="X18" i="37"/>
  <c r="X90" i="37"/>
  <c r="X174" i="37"/>
  <c r="X246" i="37"/>
  <c r="X318" i="37"/>
  <c r="X390" i="37"/>
  <c r="N18" i="37"/>
  <c r="U18" i="37"/>
  <c r="U90" i="37"/>
  <c r="U174" i="37"/>
  <c r="U246" i="37"/>
  <c r="U318" i="37"/>
  <c r="U390" i="37"/>
  <c r="I246" i="37"/>
  <c r="I318" i="37"/>
  <c r="I390" i="37"/>
  <c r="P246" i="37"/>
  <c r="P318" i="37"/>
  <c r="P18" i="37"/>
  <c r="P90" i="37"/>
  <c r="P390" i="37"/>
  <c r="S18" i="37"/>
  <c r="S90" i="37"/>
  <c r="S390" i="37"/>
  <c r="CN8" i="35"/>
  <c r="O19" i="37"/>
  <c r="H19" i="37"/>
  <c r="V19" i="37"/>
  <c r="V91" i="37"/>
  <c r="V175" i="37"/>
  <c r="V247" i="37"/>
  <c r="V319" i="37"/>
  <c r="V391" i="37"/>
  <c r="X19" i="37"/>
  <c r="X91" i="37"/>
  <c r="X175" i="37"/>
  <c r="X247" i="37"/>
  <c r="X319" i="37"/>
  <c r="X391" i="37"/>
  <c r="N19" i="37"/>
  <c r="U19" i="37"/>
  <c r="U91" i="37"/>
  <c r="U175" i="37"/>
  <c r="U247" i="37"/>
  <c r="U319" i="37"/>
  <c r="U391" i="37"/>
  <c r="I247" i="37"/>
  <c r="I319" i="37"/>
  <c r="I391" i="37"/>
  <c r="P247" i="37"/>
  <c r="P319" i="37"/>
  <c r="P19" i="37"/>
  <c r="P91" i="37"/>
  <c r="P391" i="37"/>
  <c r="S19" i="37"/>
  <c r="S91" i="37"/>
  <c r="S391" i="37"/>
  <c r="CN9" i="35"/>
  <c r="O20" i="37"/>
  <c r="H20" i="37"/>
  <c r="V20" i="37"/>
  <c r="V92" i="37"/>
  <c r="V176" i="37"/>
  <c r="V248" i="37"/>
  <c r="V320" i="37"/>
  <c r="V392" i="37"/>
  <c r="X20" i="37"/>
  <c r="X92" i="37"/>
  <c r="X176" i="37"/>
  <c r="X248" i="37"/>
  <c r="X320" i="37"/>
  <c r="X392" i="37"/>
  <c r="N20" i="37"/>
  <c r="U20" i="37"/>
  <c r="U92" i="37"/>
  <c r="U176" i="37"/>
  <c r="U248" i="37"/>
  <c r="U320" i="37"/>
  <c r="U392" i="37"/>
  <c r="I248" i="37"/>
  <c r="I320" i="37"/>
  <c r="I392" i="37"/>
  <c r="P248" i="37"/>
  <c r="P320" i="37"/>
  <c r="P20" i="37"/>
  <c r="P92" i="37"/>
  <c r="P392" i="37"/>
  <c r="S20" i="37"/>
  <c r="S92" i="37"/>
  <c r="S392" i="37"/>
  <c r="CN10" i="35"/>
  <c r="O21" i="37"/>
  <c r="H21" i="37"/>
  <c r="V21" i="37"/>
  <c r="V93" i="37"/>
  <c r="V177" i="37"/>
  <c r="V249" i="37"/>
  <c r="V321" i="37"/>
  <c r="V393" i="37"/>
  <c r="X21" i="37"/>
  <c r="X93" i="37"/>
  <c r="X177" i="37"/>
  <c r="X249" i="37"/>
  <c r="X321" i="37"/>
  <c r="X393" i="37"/>
  <c r="N21" i="37"/>
  <c r="U21" i="37"/>
  <c r="U93" i="37"/>
  <c r="U177" i="37"/>
  <c r="U249" i="37"/>
  <c r="U321" i="37"/>
  <c r="U393" i="37"/>
  <c r="I249" i="37"/>
  <c r="I321" i="37"/>
  <c r="I393" i="37"/>
  <c r="P249" i="37"/>
  <c r="P321" i="37"/>
  <c r="P21" i="37"/>
  <c r="P93" i="37"/>
  <c r="P393" i="37"/>
  <c r="S21" i="37"/>
  <c r="S93" i="37"/>
  <c r="S393" i="37"/>
  <c r="CN11" i="35"/>
  <c r="O22" i="37"/>
  <c r="H22" i="37"/>
  <c r="V22" i="37"/>
  <c r="V94" i="37"/>
  <c r="V178" i="37"/>
  <c r="V250" i="37"/>
  <c r="V322" i="37"/>
  <c r="V394" i="37"/>
  <c r="X22" i="37"/>
  <c r="X94" i="37"/>
  <c r="X178" i="37"/>
  <c r="X250" i="37"/>
  <c r="X322" i="37"/>
  <c r="X394" i="37"/>
  <c r="N22" i="37"/>
  <c r="U22" i="37"/>
  <c r="U94" i="37"/>
  <c r="U178" i="37"/>
  <c r="U250" i="37"/>
  <c r="U322" i="37"/>
  <c r="U394" i="37"/>
  <c r="I250" i="37"/>
  <c r="I322" i="37"/>
  <c r="I394" i="37"/>
  <c r="P250" i="37"/>
  <c r="P322" i="37"/>
  <c r="P22" i="37"/>
  <c r="P94" i="37"/>
  <c r="P394" i="37"/>
  <c r="S22" i="37"/>
  <c r="S94" i="37"/>
  <c r="S394" i="37"/>
  <c r="CN12" i="35"/>
  <c r="O23" i="37"/>
  <c r="H23" i="37"/>
  <c r="V23" i="37"/>
  <c r="V95" i="37"/>
  <c r="V179" i="37"/>
  <c r="V251" i="37"/>
  <c r="V323" i="37"/>
  <c r="V395" i="37"/>
  <c r="X23" i="37"/>
  <c r="X95" i="37"/>
  <c r="X179" i="37"/>
  <c r="X251" i="37"/>
  <c r="X323" i="37"/>
  <c r="X395" i="37"/>
  <c r="N23" i="37"/>
  <c r="U23" i="37"/>
  <c r="U95" i="37"/>
  <c r="U179" i="37"/>
  <c r="U251" i="37"/>
  <c r="U323" i="37"/>
  <c r="U395" i="37"/>
  <c r="I251" i="37"/>
  <c r="I323" i="37"/>
  <c r="I395" i="37"/>
  <c r="P251" i="37"/>
  <c r="P323" i="37"/>
  <c r="P23" i="37"/>
  <c r="P95" i="37"/>
  <c r="P395" i="37"/>
  <c r="S23" i="37"/>
  <c r="S95" i="37"/>
  <c r="S395" i="37"/>
  <c r="CN13" i="35"/>
  <c r="O24" i="37"/>
  <c r="H24" i="37"/>
  <c r="V24" i="37"/>
  <c r="V96" i="37"/>
  <c r="V180" i="37"/>
  <c r="V252" i="37"/>
  <c r="V324" i="37"/>
  <c r="V396" i="37"/>
  <c r="X24" i="37"/>
  <c r="X96" i="37"/>
  <c r="X180" i="37"/>
  <c r="X252" i="37"/>
  <c r="X324" i="37"/>
  <c r="X396" i="37"/>
  <c r="N24" i="37"/>
  <c r="U24" i="37"/>
  <c r="U96" i="37"/>
  <c r="U180" i="37"/>
  <c r="U252" i="37"/>
  <c r="U324" i="37"/>
  <c r="U396" i="37"/>
  <c r="I252" i="37"/>
  <c r="I324" i="37"/>
  <c r="I396" i="37"/>
  <c r="P252" i="37"/>
  <c r="P324" i="37"/>
  <c r="P24" i="37"/>
  <c r="P96" i="37"/>
  <c r="P396" i="37"/>
  <c r="S24" i="37"/>
  <c r="S96" i="37"/>
  <c r="S396" i="37"/>
  <c r="CN14" i="35"/>
  <c r="O25" i="37"/>
  <c r="H25" i="37"/>
  <c r="V25" i="37"/>
  <c r="V97" i="37"/>
  <c r="V181" i="37"/>
  <c r="V253" i="37"/>
  <c r="V325" i="37"/>
  <c r="V397" i="37"/>
  <c r="X25" i="37"/>
  <c r="X97" i="37"/>
  <c r="X181" i="37"/>
  <c r="X253" i="37"/>
  <c r="X325" i="37"/>
  <c r="X397" i="37"/>
  <c r="N25" i="37"/>
  <c r="U25" i="37"/>
  <c r="U97" i="37"/>
  <c r="U181" i="37"/>
  <c r="U253" i="37"/>
  <c r="U325" i="37"/>
  <c r="U397" i="37"/>
  <c r="I253" i="37"/>
  <c r="I325" i="37"/>
  <c r="I397" i="37"/>
  <c r="P253" i="37"/>
  <c r="P325" i="37"/>
  <c r="P25" i="37"/>
  <c r="P97" i="37"/>
  <c r="P397" i="37"/>
  <c r="S25" i="37"/>
  <c r="S97" i="37"/>
  <c r="S397" i="37"/>
  <c r="CN15" i="35"/>
  <c r="O26" i="37"/>
  <c r="H26" i="37"/>
  <c r="V26" i="37"/>
  <c r="V98" i="37"/>
  <c r="V182" i="37"/>
  <c r="V254" i="37"/>
  <c r="V326" i="37"/>
  <c r="V398" i="37"/>
  <c r="X26" i="37"/>
  <c r="X98" i="37"/>
  <c r="X182" i="37"/>
  <c r="X254" i="37"/>
  <c r="X326" i="37"/>
  <c r="X398" i="37"/>
  <c r="N26" i="37"/>
  <c r="U26" i="37"/>
  <c r="U98" i="37"/>
  <c r="U182" i="37"/>
  <c r="U254" i="37"/>
  <c r="U326" i="37"/>
  <c r="U398" i="37"/>
  <c r="I254" i="37"/>
  <c r="I326" i="37"/>
  <c r="I398" i="37"/>
  <c r="P254" i="37"/>
  <c r="P326" i="37"/>
  <c r="P26" i="37"/>
  <c r="P98" i="37"/>
  <c r="P398" i="37"/>
  <c r="S26" i="37"/>
  <c r="S98" i="37"/>
  <c r="S398" i="37"/>
  <c r="CN16" i="35"/>
  <c r="O27" i="37"/>
  <c r="H27" i="37"/>
  <c r="V27" i="37"/>
  <c r="V99" i="37"/>
  <c r="V183" i="37"/>
  <c r="V255" i="37"/>
  <c r="V327" i="37"/>
  <c r="V399" i="37"/>
  <c r="X27" i="37"/>
  <c r="X99" i="37"/>
  <c r="X183" i="37"/>
  <c r="X255" i="37"/>
  <c r="X327" i="37"/>
  <c r="X399" i="37"/>
  <c r="N27" i="37"/>
  <c r="U27" i="37"/>
  <c r="U99" i="37"/>
  <c r="U183" i="37"/>
  <c r="U255" i="37"/>
  <c r="U327" i="37"/>
  <c r="U399" i="37"/>
  <c r="I255" i="37"/>
  <c r="I327" i="37"/>
  <c r="I399" i="37"/>
  <c r="P255" i="37"/>
  <c r="P327" i="37"/>
  <c r="P27" i="37"/>
  <c r="P99" i="37"/>
  <c r="P399" i="37"/>
  <c r="S27" i="37"/>
  <c r="S99" i="37"/>
  <c r="S399" i="37"/>
  <c r="CN17" i="35"/>
  <c r="O28" i="37"/>
  <c r="H28" i="37"/>
  <c r="V28" i="37"/>
  <c r="V100" i="37"/>
  <c r="V184" i="37"/>
  <c r="V256" i="37"/>
  <c r="V328" i="37"/>
  <c r="V400" i="37"/>
  <c r="X28" i="37"/>
  <c r="X100" i="37"/>
  <c r="X184" i="37"/>
  <c r="X256" i="37"/>
  <c r="X328" i="37"/>
  <c r="X400" i="37"/>
  <c r="N28" i="37"/>
  <c r="U28" i="37"/>
  <c r="U100" i="37"/>
  <c r="U184" i="37"/>
  <c r="U256" i="37"/>
  <c r="U328" i="37"/>
  <c r="U400" i="37"/>
  <c r="I256" i="37"/>
  <c r="I328" i="37"/>
  <c r="I400" i="37"/>
  <c r="P256" i="37"/>
  <c r="P328" i="37"/>
  <c r="P28" i="37"/>
  <c r="P100" i="37"/>
  <c r="P400" i="37"/>
  <c r="S28" i="37"/>
  <c r="S100" i="37"/>
  <c r="S400" i="37"/>
  <c r="CN18" i="35"/>
  <c r="O29" i="37"/>
  <c r="H29" i="37"/>
  <c r="V29" i="37"/>
  <c r="V101" i="37"/>
  <c r="V185" i="37"/>
  <c r="V257" i="37"/>
  <c r="V329" i="37"/>
  <c r="V401" i="37"/>
  <c r="X29" i="37"/>
  <c r="X101" i="37"/>
  <c r="X185" i="37"/>
  <c r="X257" i="37"/>
  <c r="X329" i="37"/>
  <c r="X401" i="37"/>
  <c r="N29" i="37"/>
  <c r="U29" i="37"/>
  <c r="U101" i="37"/>
  <c r="U185" i="37"/>
  <c r="U257" i="37"/>
  <c r="U329" i="37"/>
  <c r="U401" i="37"/>
  <c r="I257" i="37"/>
  <c r="I329" i="37"/>
  <c r="I401" i="37"/>
  <c r="P257" i="37"/>
  <c r="P329" i="37"/>
  <c r="P29" i="37"/>
  <c r="P101" i="37"/>
  <c r="P401" i="37"/>
  <c r="S29" i="37"/>
  <c r="S101" i="37"/>
  <c r="S401" i="37"/>
  <c r="CN19" i="35"/>
  <c r="O30" i="37"/>
  <c r="H30" i="37"/>
  <c r="V30" i="37"/>
  <c r="V102" i="37"/>
  <c r="V186" i="37"/>
  <c r="V258" i="37"/>
  <c r="V330" i="37"/>
  <c r="V402" i="37"/>
  <c r="X30" i="37"/>
  <c r="X102" i="37"/>
  <c r="X186" i="37"/>
  <c r="X258" i="37"/>
  <c r="X330" i="37"/>
  <c r="X402" i="37"/>
  <c r="N30" i="37"/>
  <c r="U30" i="37"/>
  <c r="U102" i="37"/>
  <c r="U186" i="37"/>
  <c r="U258" i="37"/>
  <c r="U330" i="37"/>
  <c r="U402" i="37"/>
  <c r="I258" i="37"/>
  <c r="I330" i="37"/>
  <c r="I402" i="37"/>
  <c r="P258" i="37"/>
  <c r="P330" i="37"/>
  <c r="P30" i="37"/>
  <c r="P102" i="37"/>
  <c r="P402" i="37"/>
  <c r="S30" i="37"/>
  <c r="S102" i="37"/>
  <c r="S402" i="37"/>
  <c r="CN20" i="35"/>
  <c r="O31" i="37"/>
  <c r="H31" i="37"/>
  <c r="V31" i="37"/>
  <c r="V103" i="37"/>
  <c r="V187" i="37"/>
  <c r="V259" i="37"/>
  <c r="V331" i="37"/>
  <c r="V403" i="37"/>
  <c r="X31" i="37"/>
  <c r="X103" i="37"/>
  <c r="X187" i="37"/>
  <c r="X259" i="37"/>
  <c r="X331" i="37"/>
  <c r="X403" i="37"/>
  <c r="N31" i="37"/>
  <c r="U31" i="37"/>
  <c r="U103" i="37"/>
  <c r="U187" i="37"/>
  <c r="U259" i="37"/>
  <c r="U331" i="37"/>
  <c r="U403" i="37"/>
  <c r="I259" i="37"/>
  <c r="I331" i="37"/>
  <c r="I403" i="37"/>
  <c r="P259" i="37"/>
  <c r="P331" i="37"/>
  <c r="P31" i="37"/>
  <c r="P103" i="37"/>
  <c r="P403" i="37"/>
  <c r="S31" i="37"/>
  <c r="S103" i="37"/>
  <c r="S403" i="37"/>
  <c r="CN21" i="35"/>
  <c r="O32" i="37"/>
  <c r="H32" i="37"/>
  <c r="V32" i="37"/>
  <c r="V104" i="37"/>
  <c r="V188" i="37"/>
  <c r="V260" i="37"/>
  <c r="V332" i="37"/>
  <c r="V404" i="37"/>
  <c r="X32" i="37"/>
  <c r="X104" i="37"/>
  <c r="X188" i="37"/>
  <c r="X260" i="37"/>
  <c r="X332" i="37"/>
  <c r="X404" i="37"/>
  <c r="N32" i="37"/>
  <c r="U32" i="37"/>
  <c r="U104" i="37"/>
  <c r="U188" i="37"/>
  <c r="U260" i="37"/>
  <c r="U332" i="37"/>
  <c r="U404" i="37"/>
  <c r="I260" i="37"/>
  <c r="I332" i="37"/>
  <c r="I404" i="37"/>
  <c r="P260" i="37"/>
  <c r="P332" i="37"/>
  <c r="P32" i="37"/>
  <c r="P104" i="37"/>
  <c r="P404" i="37"/>
  <c r="S32" i="37"/>
  <c r="S104" i="37"/>
  <c r="S404" i="37"/>
  <c r="CN22" i="35"/>
  <c r="O33" i="37"/>
  <c r="H33" i="37"/>
  <c r="V33" i="37"/>
  <c r="V105" i="37"/>
  <c r="V189" i="37"/>
  <c r="V261" i="37"/>
  <c r="V333" i="37"/>
  <c r="V405" i="37"/>
  <c r="X33" i="37"/>
  <c r="X105" i="37"/>
  <c r="X189" i="37"/>
  <c r="X261" i="37"/>
  <c r="X333" i="37"/>
  <c r="X405" i="37"/>
  <c r="N33" i="37"/>
  <c r="U33" i="37"/>
  <c r="U105" i="37"/>
  <c r="U189" i="37"/>
  <c r="U261" i="37"/>
  <c r="U333" i="37"/>
  <c r="U405" i="37"/>
  <c r="I261" i="37"/>
  <c r="I333" i="37"/>
  <c r="I405" i="37"/>
  <c r="P261" i="37"/>
  <c r="P333" i="37"/>
  <c r="P33" i="37"/>
  <c r="P105" i="37"/>
  <c r="P405" i="37"/>
  <c r="S33" i="37"/>
  <c r="S105" i="37"/>
  <c r="S405" i="37"/>
  <c r="CN23" i="35"/>
  <c r="O34" i="37"/>
  <c r="H34" i="37"/>
  <c r="V34" i="37"/>
  <c r="V106" i="37"/>
  <c r="V190" i="37"/>
  <c r="V262" i="37"/>
  <c r="V334" i="37"/>
  <c r="V406" i="37"/>
  <c r="X34" i="37"/>
  <c r="X106" i="37"/>
  <c r="X190" i="37"/>
  <c r="X262" i="37"/>
  <c r="X334" i="37"/>
  <c r="X406" i="37"/>
  <c r="N34" i="37"/>
  <c r="U34" i="37"/>
  <c r="U106" i="37"/>
  <c r="U190" i="37"/>
  <c r="U262" i="37"/>
  <c r="U334" i="37"/>
  <c r="U406" i="37"/>
  <c r="I262" i="37"/>
  <c r="I334" i="37"/>
  <c r="I406" i="37"/>
  <c r="P262" i="37"/>
  <c r="P334" i="37"/>
  <c r="P34" i="37"/>
  <c r="P106" i="37"/>
  <c r="P406" i="37"/>
  <c r="S34" i="37"/>
  <c r="S106" i="37"/>
  <c r="S406" i="37"/>
  <c r="CN24" i="35"/>
  <c r="O35" i="37"/>
  <c r="H35" i="37"/>
  <c r="V35" i="37"/>
  <c r="V107" i="37"/>
  <c r="V191" i="37"/>
  <c r="V263" i="37"/>
  <c r="V335" i="37"/>
  <c r="V407" i="37"/>
  <c r="X35" i="37"/>
  <c r="X107" i="37"/>
  <c r="X191" i="37"/>
  <c r="X263" i="37"/>
  <c r="X335" i="37"/>
  <c r="X407" i="37"/>
  <c r="N35" i="37"/>
  <c r="U35" i="37"/>
  <c r="U107" i="37"/>
  <c r="U191" i="37"/>
  <c r="U263" i="37"/>
  <c r="U335" i="37"/>
  <c r="U407" i="37"/>
  <c r="I263" i="37"/>
  <c r="I335" i="37"/>
  <c r="I407" i="37"/>
  <c r="P263" i="37"/>
  <c r="P335" i="37"/>
  <c r="P35" i="37"/>
  <c r="P107" i="37"/>
  <c r="P407" i="37"/>
  <c r="S35" i="37"/>
  <c r="S107" i="37"/>
  <c r="S407" i="37"/>
  <c r="CN25" i="35"/>
  <c r="O36" i="37"/>
  <c r="H36" i="37"/>
  <c r="V36" i="37"/>
  <c r="V108" i="37"/>
  <c r="V192" i="37"/>
  <c r="V264" i="37"/>
  <c r="V336" i="37"/>
  <c r="V408" i="37"/>
  <c r="X36" i="37"/>
  <c r="X108" i="37"/>
  <c r="X192" i="37"/>
  <c r="X264" i="37"/>
  <c r="X336" i="37"/>
  <c r="X408" i="37"/>
  <c r="N36" i="37"/>
  <c r="U36" i="37"/>
  <c r="U108" i="37"/>
  <c r="U192" i="37"/>
  <c r="U264" i="37"/>
  <c r="U336" i="37"/>
  <c r="U408" i="37"/>
  <c r="I264" i="37"/>
  <c r="I336" i="37"/>
  <c r="I408" i="37"/>
  <c r="P264" i="37"/>
  <c r="P336" i="37"/>
  <c r="P36" i="37"/>
  <c r="P108" i="37"/>
  <c r="P408" i="37"/>
  <c r="S36" i="37"/>
  <c r="S108" i="37"/>
  <c r="S408" i="37"/>
  <c r="CN26" i="35"/>
  <c r="O37" i="37"/>
  <c r="H37" i="37"/>
  <c r="V37" i="37"/>
  <c r="V109" i="37"/>
  <c r="V193" i="37"/>
  <c r="V265" i="37"/>
  <c r="V337" i="37"/>
  <c r="V409" i="37"/>
  <c r="X37" i="37"/>
  <c r="X109" i="37"/>
  <c r="X193" i="37"/>
  <c r="X265" i="37"/>
  <c r="X337" i="37"/>
  <c r="X409" i="37"/>
  <c r="N37" i="37"/>
  <c r="U37" i="37"/>
  <c r="U109" i="37"/>
  <c r="U193" i="37"/>
  <c r="U265" i="37"/>
  <c r="U337" i="37"/>
  <c r="U409" i="37"/>
  <c r="I265" i="37"/>
  <c r="I337" i="37"/>
  <c r="I409" i="37"/>
  <c r="P265" i="37"/>
  <c r="P337" i="37"/>
  <c r="P37" i="37"/>
  <c r="P109" i="37"/>
  <c r="P409" i="37"/>
  <c r="S37" i="37"/>
  <c r="S109" i="37"/>
  <c r="S409" i="37"/>
  <c r="CN27" i="35"/>
  <c r="O38" i="37"/>
  <c r="H38" i="37"/>
  <c r="V38" i="37"/>
  <c r="V110" i="37"/>
  <c r="V194" i="37"/>
  <c r="V266" i="37"/>
  <c r="V338" i="37"/>
  <c r="V410" i="37"/>
  <c r="X38" i="37"/>
  <c r="X110" i="37"/>
  <c r="X194" i="37"/>
  <c r="X266" i="37"/>
  <c r="X338" i="37"/>
  <c r="X410" i="37"/>
  <c r="N38" i="37"/>
  <c r="U38" i="37"/>
  <c r="U110" i="37"/>
  <c r="U194" i="37"/>
  <c r="U266" i="37"/>
  <c r="U338" i="37"/>
  <c r="U410" i="37"/>
  <c r="I266" i="37"/>
  <c r="I338" i="37"/>
  <c r="I410" i="37"/>
  <c r="P266" i="37"/>
  <c r="P338" i="37"/>
  <c r="P38" i="37"/>
  <c r="P110" i="37"/>
  <c r="P410" i="37"/>
  <c r="S38" i="37"/>
  <c r="S110" i="37"/>
  <c r="S410" i="37"/>
  <c r="CN28" i="35"/>
  <c r="O39" i="37"/>
  <c r="H39" i="37"/>
  <c r="V39" i="37"/>
  <c r="V111" i="37"/>
  <c r="V195" i="37"/>
  <c r="V267" i="37"/>
  <c r="V339" i="37"/>
  <c r="V411" i="37"/>
  <c r="X39" i="37"/>
  <c r="X111" i="37"/>
  <c r="X195" i="37"/>
  <c r="X267" i="37"/>
  <c r="X339" i="37"/>
  <c r="X411" i="37"/>
  <c r="N39" i="37"/>
  <c r="U39" i="37"/>
  <c r="U111" i="37"/>
  <c r="U195" i="37"/>
  <c r="U267" i="37"/>
  <c r="U339" i="37"/>
  <c r="U411" i="37"/>
  <c r="I267" i="37"/>
  <c r="I339" i="37"/>
  <c r="I411" i="37"/>
  <c r="P267" i="37"/>
  <c r="P339" i="37"/>
  <c r="P39" i="37"/>
  <c r="P111" i="37"/>
  <c r="P411" i="37"/>
  <c r="S39" i="37"/>
  <c r="S111" i="37"/>
  <c r="S411" i="37"/>
  <c r="CN29" i="35"/>
  <c r="O40" i="37"/>
  <c r="H40" i="37"/>
  <c r="V40" i="37"/>
  <c r="V112" i="37"/>
  <c r="V196" i="37"/>
  <c r="V268" i="37"/>
  <c r="V340" i="37"/>
  <c r="V412" i="37"/>
  <c r="X40" i="37"/>
  <c r="X112" i="37"/>
  <c r="X196" i="37"/>
  <c r="X268" i="37"/>
  <c r="X340" i="37"/>
  <c r="X412" i="37"/>
  <c r="N40" i="37"/>
  <c r="U40" i="37"/>
  <c r="U112" i="37"/>
  <c r="U196" i="37"/>
  <c r="U268" i="37"/>
  <c r="U340" i="37"/>
  <c r="U412" i="37"/>
  <c r="I268" i="37"/>
  <c r="I340" i="37"/>
  <c r="I412" i="37"/>
  <c r="P268" i="37"/>
  <c r="P340" i="37"/>
  <c r="P40" i="37"/>
  <c r="P112" i="37"/>
  <c r="P412" i="37"/>
  <c r="S40" i="37"/>
  <c r="S112" i="37"/>
  <c r="S412" i="37"/>
  <c r="CN30" i="35"/>
  <c r="O41" i="37"/>
  <c r="H41" i="37"/>
  <c r="V41" i="37"/>
  <c r="V113" i="37"/>
  <c r="V197" i="37"/>
  <c r="V269" i="37"/>
  <c r="V341" i="37"/>
  <c r="V413" i="37"/>
  <c r="X41" i="37"/>
  <c r="X113" i="37"/>
  <c r="X197" i="37"/>
  <c r="X269" i="37"/>
  <c r="X341" i="37"/>
  <c r="X413" i="37"/>
  <c r="N41" i="37"/>
  <c r="U41" i="37"/>
  <c r="U113" i="37"/>
  <c r="U197" i="37"/>
  <c r="U269" i="37"/>
  <c r="U341" i="37"/>
  <c r="U413" i="37"/>
  <c r="I269" i="37"/>
  <c r="I341" i="37"/>
  <c r="I413" i="37"/>
  <c r="P269" i="37"/>
  <c r="P341" i="37"/>
  <c r="P41" i="37"/>
  <c r="P113" i="37"/>
  <c r="P413" i="37"/>
  <c r="S41" i="37"/>
  <c r="S113" i="37"/>
  <c r="S413" i="37"/>
  <c r="CN31" i="35"/>
  <c r="O42" i="37"/>
  <c r="H42" i="37"/>
  <c r="V42" i="37"/>
  <c r="V114" i="37"/>
  <c r="V198" i="37"/>
  <c r="V270" i="37"/>
  <c r="V342" i="37"/>
  <c r="V414" i="37"/>
  <c r="X42" i="37"/>
  <c r="X114" i="37"/>
  <c r="X198" i="37"/>
  <c r="X270" i="37"/>
  <c r="X342" i="37"/>
  <c r="X414" i="37"/>
  <c r="N42" i="37"/>
  <c r="U42" i="37"/>
  <c r="U114" i="37"/>
  <c r="U198" i="37"/>
  <c r="U270" i="37"/>
  <c r="U342" i="37"/>
  <c r="U414" i="37"/>
  <c r="I270" i="37"/>
  <c r="I342" i="37"/>
  <c r="I414" i="37"/>
  <c r="P270" i="37"/>
  <c r="P342" i="37"/>
  <c r="P42" i="37"/>
  <c r="P114" i="37"/>
  <c r="P414" i="37"/>
  <c r="S42" i="37"/>
  <c r="S114" i="37"/>
  <c r="S414" i="37"/>
  <c r="CN32" i="35"/>
  <c r="O43" i="37"/>
  <c r="H43" i="37"/>
  <c r="V43" i="37"/>
  <c r="V115" i="37"/>
  <c r="V199" i="37"/>
  <c r="V271" i="37"/>
  <c r="V343" i="37"/>
  <c r="V415" i="37"/>
  <c r="X43" i="37"/>
  <c r="X115" i="37"/>
  <c r="X199" i="37"/>
  <c r="X271" i="37"/>
  <c r="X343" i="37"/>
  <c r="X415" i="37"/>
  <c r="N43" i="37"/>
  <c r="U43" i="37"/>
  <c r="U115" i="37"/>
  <c r="U199" i="37"/>
  <c r="U271" i="37"/>
  <c r="U343" i="37"/>
  <c r="U415" i="37"/>
  <c r="I271" i="37"/>
  <c r="I343" i="37"/>
  <c r="I415" i="37"/>
  <c r="P271" i="37"/>
  <c r="P343" i="37"/>
  <c r="P43" i="37"/>
  <c r="P115" i="37"/>
  <c r="P415" i="37"/>
  <c r="S43" i="37"/>
  <c r="S115" i="37"/>
  <c r="S415" i="37"/>
  <c r="CN33" i="35"/>
  <c r="O44" i="37"/>
  <c r="H44" i="37"/>
  <c r="V44" i="37"/>
  <c r="V116" i="37"/>
  <c r="V200" i="37"/>
  <c r="V272" i="37"/>
  <c r="V344" i="37"/>
  <c r="V416" i="37"/>
  <c r="X44" i="37"/>
  <c r="X116" i="37"/>
  <c r="X200" i="37"/>
  <c r="X272" i="37"/>
  <c r="X344" i="37"/>
  <c r="X416" i="37"/>
  <c r="N44" i="37"/>
  <c r="U44" i="37"/>
  <c r="U116" i="37"/>
  <c r="U200" i="37"/>
  <c r="U272" i="37"/>
  <c r="U344" i="37"/>
  <c r="U416" i="37"/>
  <c r="I272" i="37"/>
  <c r="I344" i="37"/>
  <c r="I416" i="37"/>
  <c r="P272" i="37"/>
  <c r="P344" i="37"/>
  <c r="P44" i="37"/>
  <c r="P116" i="37"/>
  <c r="P416" i="37"/>
  <c r="S44" i="37"/>
  <c r="S116" i="37"/>
  <c r="S416" i="37"/>
  <c r="CN34" i="35"/>
  <c r="O45" i="37"/>
  <c r="H45" i="37"/>
  <c r="V45" i="37"/>
  <c r="V117" i="37"/>
  <c r="V201" i="37"/>
  <c r="V273" i="37"/>
  <c r="V345" i="37"/>
  <c r="V417" i="37"/>
  <c r="X45" i="37"/>
  <c r="X117" i="37"/>
  <c r="X201" i="37"/>
  <c r="X273" i="37"/>
  <c r="X345" i="37"/>
  <c r="X417" i="37"/>
  <c r="N45" i="37"/>
  <c r="U45" i="37"/>
  <c r="U117" i="37"/>
  <c r="U201" i="37"/>
  <c r="U273" i="37"/>
  <c r="U345" i="37"/>
  <c r="U417" i="37"/>
  <c r="I273" i="37"/>
  <c r="I345" i="37"/>
  <c r="I417" i="37"/>
  <c r="P273" i="37"/>
  <c r="P345" i="37"/>
  <c r="P45" i="37"/>
  <c r="P117" i="37"/>
  <c r="P417" i="37"/>
  <c r="S45" i="37"/>
  <c r="S117" i="37"/>
  <c r="S417" i="37"/>
  <c r="CN35" i="35"/>
  <c r="O46" i="37"/>
  <c r="H46" i="37"/>
  <c r="V46" i="37"/>
  <c r="V118" i="37"/>
  <c r="V202" i="37"/>
  <c r="V274" i="37"/>
  <c r="V346" i="37"/>
  <c r="V418" i="37"/>
  <c r="X46" i="37"/>
  <c r="X118" i="37"/>
  <c r="X202" i="37"/>
  <c r="X274" i="37"/>
  <c r="X346" i="37"/>
  <c r="X418" i="37"/>
  <c r="N46" i="37"/>
  <c r="U46" i="37"/>
  <c r="U118" i="37"/>
  <c r="U202" i="37"/>
  <c r="U274" i="37"/>
  <c r="U346" i="37"/>
  <c r="U418" i="37"/>
  <c r="I274" i="37"/>
  <c r="I346" i="37"/>
  <c r="I418" i="37"/>
  <c r="P274" i="37"/>
  <c r="P346" i="37"/>
  <c r="P46" i="37"/>
  <c r="P118" i="37"/>
  <c r="P418" i="37"/>
  <c r="S46" i="37"/>
  <c r="S118" i="37"/>
  <c r="S418" i="37"/>
  <c r="CN36" i="35"/>
  <c r="O47" i="37"/>
  <c r="H47" i="37"/>
  <c r="V47" i="37"/>
  <c r="V119" i="37"/>
  <c r="V203" i="37"/>
  <c r="V275" i="37"/>
  <c r="V347" i="37"/>
  <c r="V419" i="37"/>
  <c r="X47" i="37"/>
  <c r="X119" i="37"/>
  <c r="X203" i="37"/>
  <c r="X275" i="37"/>
  <c r="X347" i="37"/>
  <c r="X419" i="37"/>
  <c r="N47" i="37"/>
  <c r="U47" i="37"/>
  <c r="U119" i="37"/>
  <c r="U203" i="37"/>
  <c r="U275" i="37"/>
  <c r="U347" i="37"/>
  <c r="U419" i="37"/>
  <c r="I275" i="37"/>
  <c r="I347" i="37"/>
  <c r="I419" i="37"/>
  <c r="P275" i="37"/>
  <c r="P347" i="37"/>
  <c r="P47" i="37"/>
  <c r="P119" i="37"/>
  <c r="P419" i="37"/>
  <c r="S47" i="37"/>
  <c r="S119" i="37"/>
  <c r="S419" i="37"/>
  <c r="CN37" i="35"/>
  <c r="O48" i="37"/>
  <c r="H48" i="37"/>
  <c r="V48" i="37"/>
  <c r="V120" i="37"/>
  <c r="V204" i="37"/>
  <c r="V276" i="37"/>
  <c r="V348" i="37"/>
  <c r="V420" i="37"/>
  <c r="X48" i="37"/>
  <c r="X120" i="37"/>
  <c r="X204" i="37"/>
  <c r="X276" i="37"/>
  <c r="X348" i="37"/>
  <c r="X420" i="37"/>
  <c r="N48" i="37"/>
  <c r="U48" i="37"/>
  <c r="U120" i="37"/>
  <c r="U204" i="37"/>
  <c r="U276" i="37"/>
  <c r="U348" i="37"/>
  <c r="U420" i="37"/>
  <c r="I276" i="37"/>
  <c r="I348" i="37"/>
  <c r="I420" i="37"/>
  <c r="P276" i="37"/>
  <c r="P348" i="37"/>
  <c r="P48" i="37"/>
  <c r="P120" i="37"/>
  <c r="P420" i="37"/>
  <c r="S48" i="37"/>
  <c r="S120" i="37"/>
  <c r="S420" i="37"/>
  <c r="CN38" i="35"/>
  <c r="O49" i="37"/>
  <c r="H49" i="37"/>
  <c r="V49" i="37"/>
  <c r="V121" i="37"/>
  <c r="V205" i="37"/>
  <c r="V277" i="37"/>
  <c r="V349" i="37"/>
  <c r="V421" i="37"/>
  <c r="X49" i="37"/>
  <c r="X121" i="37"/>
  <c r="X205" i="37"/>
  <c r="X277" i="37"/>
  <c r="X349" i="37"/>
  <c r="X421" i="37"/>
  <c r="N49" i="37"/>
  <c r="U49" i="37"/>
  <c r="U121" i="37"/>
  <c r="U205" i="37"/>
  <c r="U277" i="37"/>
  <c r="U349" i="37"/>
  <c r="U421" i="37"/>
  <c r="I277" i="37"/>
  <c r="I349" i="37"/>
  <c r="I421" i="37"/>
  <c r="P277" i="37"/>
  <c r="P349" i="37"/>
  <c r="P49" i="37"/>
  <c r="P121" i="37"/>
  <c r="P421" i="37"/>
  <c r="S49" i="37"/>
  <c r="S121" i="37"/>
  <c r="S421" i="37"/>
  <c r="CN39" i="35"/>
  <c r="O50" i="37"/>
  <c r="H50" i="37"/>
  <c r="V50" i="37"/>
  <c r="V122" i="37"/>
  <c r="V206" i="37"/>
  <c r="V278" i="37"/>
  <c r="V350" i="37"/>
  <c r="V422" i="37"/>
  <c r="X50" i="37"/>
  <c r="X122" i="37"/>
  <c r="X206" i="37"/>
  <c r="X278" i="37"/>
  <c r="X350" i="37"/>
  <c r="X422" i="37"/>
  <c r="N50" i="37"/>
  <c r="U50" i="37"/>
  <c r="U122" i="37"/>
  <c r="U206" i="37"/>
  <c r="U278" i="37"/>
  <c r="U350" i="37"/>
  <c r="U422" i="37"/>
  <c r="I278" i="37"/>
  <c r="I350" i="37"/>
  <c r="I422" i="37"/>
  <c r="P278" i="37"/>
  <c r="P350" i="37"/>
  <c r="P50" i="37"/>
  <c r="P122" i="37"/>
  <c r="P422" i="37"/>
  <c r="S50" i="37"/>
  <c r="S122" i="37"/>
  <c r="S422" i="37"/>
  <c r="CN40" i="35"/>
  <c r="O51" i="37"/>
  <c r="H51" i="37"/>
  <c r="V51" i="37"/>
  <c r="V123" i="37"/>
  <c r="V207" i="37"/>
  <c r="V279" i="37"/>
  <c r="V351" i="37"/>
  <c r="V423" i="37"/>
  <c r="X51" i="37"/>
  <c r="X123" i="37"/>
  <c r="X207" i="37"/>
  <c r="X279" i="37"/>
  <c r="X351" i="37"/>
  <c r="X423" i="37"/>
  <c r="N51" i="37"/>
  <c r="U51" i="37"/>
  <c r="U123" i="37"/>
  <c r="U207" i="37"/>
  <c r="U279" i="37"/>
  <c r="U351" i="37"/>
  <c r="U423" i="37"/>
  <c r="I279" i="37"/>
  <c r="I351" i="37"/>
  <c r="I423" i="37"/>
  <c r="P279" i="37"/>
  <c r="P351" i="37"/>
  <c r="P51" i="37"/>
  <c r="P123" i="37"/>
  <c r="P423" i="37"/>
  <c r="S51" i="37"/>
  <c r="S123" i="37"/>
  <c r="S423" i="37"/>
  <c r="CN41" i="35"/>
  <c r="O52" i="37"/>
  <c r="H52" i="37"/>
  <c r="V52" i="37"/>
  <c r="V124" i="37"/>
  <c r="V208" i="37"/>
  <c r="V280" i="37"/>
  <c r="V352" i="37"/>
  <c r="V424" i="37"/>
  <c r="X52" i="37"/>
  <c r="X124" i="37"/>
  <c r="X208" i="37"/>
  <c r="X280" i="37"/>
  <c r="X352" i="37"/>
  <c r="X424" i="37"/>
  <c r="N52" i="37"/>
  <c r="U52" i="37"/>
  <c r="U124" i="37"/>
  <c r="U208" i="37"/>
  <c r="U280" i="37"/>
  <c r="U352" i="37"/>
  <c r="U424" i="37"/>
  <c r="I280" i="37"/>
  <c r="I352" i="37"/>
  <c r="I424" i="37"/>
  <c r="P280" i="37"/>
  <c r="P352" i="37"/>
  <c r="P52" i="37"/>
  <c r="P124" i="37"/>
  <c r="P424" i="37"/>
  <c r="S52" i="37"/>
  <c r="S124" i="37"/>
  <c r="S424" i="37"/>
  <c r="CN42" i="35"/>
  <c r="O53" i="37"/>
  <c r="H53" i="37"/>
  <c r="V53" i="37"/>
  <c r="V125" i="37"/>
  <c r="V209" i="37"/>
  <c r="V281" i="37"/>
  <c r="V353" i="37"/>
  <c r="V425" i="37"/>
  <c r="X53" i="37"/>
  <c r="X125" i="37"/>
  <c r="X209" i="37"/>
  <c r="X281" i="37"/>
  <c r="X353" i="37"/>
  <c r="X425" i="37"/>
  <c r="N53" i="37"/>
  <c r="U53" i="37"/>
  <c r="U125" i="37"/>
  <c r="U209" i="37"/>
  <c r="U281" i="37"/>
  <c r="U353" i="37"/>
  <c r="U425" i="37"/>
  <c r="I281" i="37"/>
  <c r="I353" i="37"/>
  <c r="I425" i="37"/>
  <c r="P281" i="37"/>
  <c r="P353" i="37"/>
  <c r="P53" i="37"/>
  <c r="P125" i="37"/>
  <c r="P425" i="37"/>
  <c r="S53" i="37"/>
  <c r="S125" i="37"/>
  <c r="S425" i="37"/>
  <c r="CN43" i="35"/>
  <c r="O54" i="37"/>
  <c r="H54" i="37"/>
  <c r="V54" i="37"/>
  <c r="V126" i="37"/>
  <c r="V210" i="37"/>
  <c r="V282" i="37"/>
  <c r="V354" i="37"/>
  <c r="V426" i="37"/>
  <c r="X54" i="37"/>
  <c r="X126" i="37"/>
  <c r="X210" i="37"/>
  <c r="X282" i="37"/>
  <c r="X354" i="37"/>
  <c r="X426" i="37"/>
  <c r="N54" i="37"/>
  <c r="U54" i="37"/>
  <c r="U126" i="37"/>
  <c r="U210" i="37"/>
  <c r="U282" i="37"/>
  <c r="U354" i="37"/>
  <c r="U426" i="37"/>
  <c r="I282" i="37"/>
  <c r="I354" i="37"/>
  <c r="I426" i="37"/>
  <c r="P282" i="37"/>
  <c r="P354" i="37"/>
  <c r="P54" i="37"/>
  <c r="P126" i="37"/>
  <c r="P426" i="37"/>
  <c r="S54" i="37"/>
  <c r="S126" i="37"/>
  <c r="S426" i="37"/>
  <c r="CN44" i="35"/>
  <c r="O55" i="37"/>
  <c r="H55" i="37"/>
  <c r="V55" i="37"/>
  <c r="V127" i="37"/>
  <c r="V211" i="37"/>
  <c r="V283" i="37"/>
  <c r="V355" i="37"/>
  <c r="V427" i="37"/>
  <c r="X55" i="37"/>
  <c r="X127" i="37"/>
  <c r="X211" i="37"/>
  <c r="X283" i="37"/>
  <c r="X355" i="37"/>
  <c r="X427" i="37"/>
  <c r="N55" i="37"/>
  <c r="U55" i="37"/>
  <c r="U127" i="37"/>
  <c r="U211" i="37"/>
  <c r="U283" i="37"/>
  <c r="U355" i="37"/>
  <c r="U427" i="37"/>
  <c r="I283" i="37"/>
  <c r="I355" i="37"/>
  <c r="I427" i="37"/>
  <c r="P283" i="37"/>
  <c r="P355" i="37"/>
  <c r="P55" i="37"/>
  <c r="P127" i="37"/>
  <c r="P427" i="37"/>
  <c r="S55" i="37"/>
  <c r="S127" i="37"/>
  <c r="S427" i="37"/>
  <c r="CN45" i="35"/>
  <c r="O56" i="37"/>
  <c r="H56" i="37"/>
  <c r="V56" i="37"/>
  <c r="V128" i="37"/>
  <c r="V212" i="37"/>
  <c r="V284" i="37"/>
  <c r="V356" i="37"/>
  <c r="V428" i="37"/>
  <c r="X56" i="37"/>
  <c r="X128" i="37"/>
  <c r="X212" i="37"/>
  <c r="X284" i="37"/>
  <c r="X356" i="37"/>
  <c r="X428" i="37"/>
  <c r="N56" i="37"/>
  <c r="U56" i="37"/>
  <c r="U128" i="37"/>
  <c r="U212" i="37"/>
  <c r="U284" i="37"/>
  <c r="U356" i="37"/>
  <c r="U428" i="37"/>
  <c r="I284" i="37"/>
  <c r="I356" i="37"/>
  <c r="I428" i="37"/>
  <c r="P284" i="37"/>
  <c r="P356" i="37"/>
  <c r="P56" i="37"/>
  <c r="P128" i="37"/>
  <c r="P428" i="37"/>
  <c r="S56" i="37"/>
  <c r="S128" i="37"/>
  <c r="S428" i="37"/>
  <c r="CN46" i="35"/>
  <c r="O57" i="37"/>
  <c r="H57" i="37"/>
  <c r="V57" i="37"/>
  <c r="V129" i="37"/>
  <c r="V213" i="37"/>
  <c r="V285" i="37"/>
  <c r="V357" i="37"/>
  <c r="V429" i="37"/>
  <c r="X57" i="37"/>
  <c r="X129" i="37"/>
  <c r="X213" i="37"/>
  <c r="X285" i="37"/>
  <c r="X357" i="37"/>
  <c r="X429" i="37"/>
  <c r="N57" i="37"/>
  <c r="U57" i="37"/>
  <c r="U129" i="37"/>
  <c r="U213" i="37"/>
  <c r="U285" i="37"/>
  <c r="U357" i="37"/>
  <c r="U429" i="37"/>
  <c r="I285" i="37"/>
  <c r="I357" i="37"/>
  <c r="I429" i="37"/>
  <c r="P285" i="37"/>
  <c r="P357" i="37"/>
  <c r="P57" i="37"/>
  <c r="P129" i="37"/>
  <c r="P429" i="37"/>
  <c r="S57" i="37"/>
  <c r="S129" i="37"/>
  <c r="S429" i="37"/>
  <c r="CN47" i="35"/>
  <c r="O58" i="37"/>
  <c r="H58" i="37"/>
  <c r="V58" i="37"/>
  <c r="V130" i="37"/>
  <c r="V214" i="37"/>
  <c r="V286" i="37"/>
  <c r="V358" i="37"/>
  <c r="V430" i="37"/>
  <c r="X58" i="37"/>
  <c r="X130" i="37"/>
  <c r="X214" i="37"/>
  <c r="X286" i="37"/>
  <c r="X358" i="37"/>
  <c r="X430" i="37"/>
  <c r="N58" i="37"/>
  <c r="U58" i="37"/>
  <c r="U130" i="37"/>
  <c r="U214" i="37"/>
  <c r="U286" i="37"/>
  <c r="U358" i="37"/>
  <c r="U430" i="37"/>
  <c r="I286" i="37"/>
  <c r="I358" i="37"/>
  <c r="I430" i="37"/>
  <c r="P286" i="37"/>
  <c r="P358" i="37"/>
  <c r="P58" i="37"/>
  <c r="P130" i="37"/>
  <c r="P430" i="37"/>
  <c r="S58" i="37"/>
  <c r="S130" i="37"/>
  <c r="S430" i="37"/>
  <c r="CN48" i="35"/>
  <c r="O59" i="37"/>
  <c r="H59" i="37"/>
  <c r="V59" i="37"/>
  <c r="V131" i="37"/>
  <c r="V215" i="37"/>
  <c r="V287" i="37"/>
  <c r="V359" i="37"/>
  <c r="V431" i="37"/>
  <c r="X59" i="37"/>
  <c r="X131" i="37"/>
  <c r="X215" i="37"/>
  <c r="X287" i="37"/>
  <c r="X359" i="37"/>
  <c r="X431" i="37"/>
  <c r="N59" i="37"/>
  <c r="U59" i="37"/>
  <c r="U131" i="37"/>
  <c r="U215" i="37"/>
  <c r="U287" i="37"/>
  <c r="U359" i="37"/>
  <c r="U431" i="37"/>
  <c r="I287" i="37"/>
  <c r="I359" i="37"/>
  <c r="I431" i="37"/>
  <c r="P287" i="37"/>
  <c r="P359" i="37"/>
  <c r="P59" i="37"/>
  <c r="P131" i="37"/>
  <c r="P431" i="37"/>
  <c r="S59" i="37"/>
  <c r="S131" i="37"/>
  <c r="S431" i="37"/>
  <c r="CN49" i="35"/>
  <c r="O60" i="37"/>
  <c r="H60" i="37"/>
  <c r="V60" i="37"/>
  <c r="V132" i="37"/>
  <c r="V216" i="37"/>
  <c r="V288" i="37"/>
  <c r="V360" i="37"/>
  <c r="V432" i="37"/>
  <c r="X60" i="37"/>
  <c r="X132" i="37"/>
  <c r="X216" i="37"/>
  <c r="X288" i="37"/>
  <c r="X360" i="37"/>
  <c r="X432" i="37"/>
  <c r="N60" i="37"/>
  <c r="U60" i="37"/>
  <c r="U132" i="37"/>
  <c r="U216" i="37"/>
  <c r="U288" i="37"/>
  <c r="U360" i="37"/>
  <c r="U432" i="37"/>
  <c r="I288" i="37"/>
  <c r="I360" i="37"/>
  <c r="I432" i="37"/>
  <c r="P288" i="37"/>
  <c r="P360" i="37"/>
  <c r="P60" i="37"/>
  <c r="P132" i="37"/>
  <c r="P432" i="37"/>
  <c r="S60" i="37"/>
  <c r="S132" i="37"/>
  <c r="S432" i="37"/>
  <c r="CN50" i="35"/>
  <c r="O61" i="37"/>
  <c r="H61" i="37"/>
  <c r="V61" i="37"/>
  <c r="V133" i="37"/>
  <c r="V217" i="37"/>
  <c r="V289" i="37"/>
  <c r="V361" i="37"/>
  <c r="V433" i="37"/>
  <c r="X61" i="37"/>
  <c r="X133" i="37"/>
  <c r="X217" i="37"/>
  <c r="X289" i="37"/>
  <c r="X361" i="37"/>
  <c r="X433" i="37"/>
  <c r="N61" i="37"/>
  <c r="U61" i="37"/>
  <c r="U133" i="37"/>
  <c r="U217" i="37"/>
  <c r="U289" i="37"/>
  <c r="U361" i="37"/>
  <c r="U433" i="37"/>
  <c r="I289" i="37"/>
  <c r="I361" i="37"/>
  <c r="I433" i="37"/>
  <c r="P289" i="37"/>
  <c r="P361" i="37"/>
  <c r="P61" i="37"/>
  <c r="P133" i="37"/>
  <c r="P433" i="37"/>
  <c r="S61" i="37"/>
  <c r="S133" i="37"/>
  <c r="S433" i="37"/>
  <c r="CN51" i="35"/>
  <c r="O62" i="37"/>
  <c r="H62" i="37"/>
  <c r="V62" i="37"/>
  <c r="V134" i="37"/>
  <c r="V218" i="37"/>
  <c r="V290" i="37"/>
  <c r="V362" i="37"/>
  <c r="V434" i="37"/>
  <c r="X62" i="37"/>
  <c r="X134" i="37"/>
  <c r="X218" i="37"/>
  <c r="X290" i="37"/>
  <c r="X362" i="37"/>
  <c r="X434" i="37"/>
  <c r="N62" i="37"/>
  <c r="U62" i="37"/>
  <c r="U134" i="37"/>
  <c r="U218" i="37"/>
  <c r="U290" i="37"/>
  <c r="U362" i="37"/>
  <c r="U434" i="37"/>
  <c r="I290" i="37"/>
  <c r="I362" i="37"/>
  <c r="I434" i="37"/>
  <c r="P290" i="37"/>
  <c r="P362" i="37"/>
  <c r="P62" i="37"/>
  <c r="P134" i="37"/>
  <c r="P434" i="37"/>
  <c r="S62" i="37"/>
  <c r="S134" i="37"/>
  <c r="S434" i="37"/>
  <c r="CN52" i="35"/>
  <c r="O63" i="37"/>
  <c r="H63" i="37"/>
  <c r="V63" i="37"/>
  <c r="V135" i="37"/>
  <c r="V219" i="37"/>
  <c r="V291" i="37"/>
  <c r="V363" i="37"/>
  <c r="V435" i="37"/>
  <c r="X63" i="37"/>
  <c r="X135" i="37"/>
  <c r="X219" i="37"/>
  <c r="X291" i="37"/>
  <c r="X363" i="37"/>
  <c r="X435" i="37"/>
  <c r="N63" i="37"/>
  <c r="U63" i="37"/>
  <c r="U135" i="37"/>
  <c r="U219" i="37"/>
  <c r="U291" i="37"/>
  <c r="U363" i="37"/>
  <c r="U435" i="37"/>
  <c r="I291" i="37"/>
  <c r="I363" i="37"/>
  <c r="I435" i="37"/>
  <c r="P291" i="37"/>
  <c r="P363" i="37"/>
  <c r="P63" i="37"/>
  <c r="P135" i="37"/>
  <c r="P435" i="37"/>
  <c r="S63" i="37"/>
  <c r="S135" i="37"/>
  <c r="S435" i="37"/>
  <c r="CN53" i="35"/>
  <c r="O64" i="37"/>
  <c r="H64" i="37"/>
  <c r="V64" i="37"/>
  <c r="V136" i="37"/>
  <c r="V220" i="37"/>
  <c r="V292" i="37"/>
  <c r="V364" i="37"/>
  <c r="V436" i="37"/>
  <c r="X64" i="37"/>
  <c r="X136" i="37"/>
  <c r="X220" i="37"/>
  <c r="X292" i="37"/>
  <c r="X364" i="37"/>
  <c r="X436" i="37"/>
  <c r="N64" i="37"/>
  <c r="U64" i="37"/>
  <c r="U136" i="37"/>
  <c r="U220" i="37"/>
  <c r="U292" i="37"/>
  <c r="U364" i="37"/>
  <c r="U436" i="37"/>
  <c r="I292" i="37"/>
  <c r="I364" i="37"/>
  <c r="I436" i="37"/>
  <c r="P292" i="37"/>
  <c r="P364" i="37"/>
  <c r="P64" i="37"/>
  <c r="P136" i="37"/>
  <c r="P436" i="37"/>
  <c r="S64" i="37"/>
  <c r="S136" i="37"/>
  <c r="S436" i="37"/>
  <c r="CN54" i="35"/>
  <c r="O65" i="37"/>
  <c r="H65" i="37"/>
  <c r="V65" i="37"/>
  <c r="V137" i="37"/>
  <c r="V221" i="37"/>
  <c r="V293" i="37"/>
  <c r="V365" i="37"/>
  <c r="V437" i="37"/>
  <c r="X65" i="37"/>
  <c r="X137" i="37"/>
  <c r="X221" i="37"/>
  <c r="X293" i="37"/>
  <c r="X365" i="37"/>
  <c r="X437" i="37"/>
  <c r="N65" i="37"/>
  <c r="U65" i="37"/>
  <c r="U137" i="37"/>
  <c r="U221" i="37"/>
  <c r="U293" i="37"/>
  <c r="U365" i="37"/>
  <c r="U437" i="37"/>
  <c r="I293" i="37"/>
  <c r="I365" i="37"/>
  <c r="I437" i="37"/>
  <c r="P293" i="37"/>
  <c r="P365" i="37"/>
  <c r="P65" i="37"/>
  <c r="P137" i="37"/>
  <c r="P437" i="37"/>
  <c r="S65" i="37"/>
  <c r="S137" i="37"/>
  <c r="S437" i="37"/>
  <c r="CN55" i="35"/>
  <c r="O66" i="37"/>
  <c r="H66" i="37"/>
  <c r="V66" i="37"/>
  <c r="V138" i="37"/>
  <c r="V222" i="37"/>
  <c r="V294" i="37"/>
  <c r="V366" i="37"/>
  <c r="V438" i="37"/>
  <c r="X66" i="37"/>
  <c r="X138" i="37"/>
  <c r="X222" i="37"/>
  <c r="X294" i="37"/>
  <c r="X366" i="37"/>
  <c r="X438" i="37"/>
  <c r="N66" i="37"/>
  <c r="U66" i="37"/>
  <c r="U138" i="37"/>
  <c r="U222" i="37"/>
  <c r="U294" i="37"/>
  <c r="U366" i="37"/>
  <c r="U438" i="37"/>
  <c r="I294" i="37"/>
  <c r="I366" i="37"/>
  <c r="I438" i="37"/>
  <c r="P294" i="37"/>
  <c r="P366" i="37"/>
  <c r="P66" i="37"/>
  <c r="P138" i="37"/>
  <c r="P438" i="37"/>
  <c r="S66" i="37"/>
  <c r="S138" i="37"/>
  <c r="S438" i="37"/>
  <c r="CN56" i="35"/>
  <c r="O67" i="37"/>
  <c r="H67" i="37"/>
  <c r="V67" i="37"/>
  <c r="V139" i="37"/>
  <c r="V223" i="37"/>
  <c r="V295" i="37"/>
  <c r="V367" i="37"/>
  <c r="V439" i="37"/>
  <c r="X67" i="37"/>
  <c r="X139" i="37"/>
  <c r="X223" i="37"/>
  <c r="X295" i="37"/>
  <c r="X367" i="37"/>
  <c r="X439" i="37"/>
  <c r="N67" i="37"/>
  <c r="U67" i="37"/>
  <c r="U139" i="37"/>
  <c r="U223" i="37"/>
  <c r="U295" i="37"/>
  <c r="U367" i="37"/>
  <c r="U439" i="37"/>
  <c r="I295" i="37"/>
  <c r="I367" i="37"/>
  <c r="I439" i="37"/>
  <c r="P295" i="37"/>
  <c r="P367" i="37"/>
  <c r="P67" i="37"/>
  <c r="P139" i="37"/>
  <c r="P439" i="37"/>
  <c r="S67" i="37"/>
  <c r="S139" i="37"/>
  <c r="S439" i="37"/>
  <c r="CN57" i="35"/>
  <c r="O68" i="37"/>
  <c r="H68" i="37"/>
  <c r="V68" i="37"/>
  <c r="V140" i="37"/>
  <c r="V224" i="37"/>
  <c r="V296" i="37"/>
  <c r="V368" i="37"/>
  <c r="V440" i="37"/>
  <c r="X68" i="37"/>
  <c r="X140" i="37"/>
  <c r="X224" i="37"/>
  <c r="X296" i="37"/>
  <c r="X368" i="37"/>
  <c r="X440" i="37"/>
  <c r="N68" i="37"/>
  <c r="U68" i="37"/>
  <c r="U140" i="37"/>
  <c r="U224" i="37"/>
  <c r="U296" i="37"/>
  <c r="U368" i="37"/>
  <c r="U440" i="37"/>
  <c r="I296" i="37"/>
  <c r="I368" i="37"/>
  <c r="I440" i="37"/>
  <c r="P296" i="37"/>
  <c r="P368" i="37"/>
  <c r="P68" i="37"/>
  <c r="P140" i="37"/>
  <c r="P440" i="37"/>
  <c r="S68" i="37"/>
  <c r="S140" i="37"/>
  <c r="S440" i="37"/>
  <c r="CN58" i="35"/>
  <c r="O69" i="37"/>
  <c r="H69" i="37"/>
  <c r="V69" i="37"/>
  <c r="V141" i="37"/>
  <c r="V225" i="37"/>
  <c r="V297" i="37"/>
  <c r="V369" i="37"/>
  <c r="V441" i="37"/>
  <c r="X69" i="37"/>
  <c r="X141" i="37"/>
  <c r="X225" i="37"/>
  <c r="X297" i="37"/>
  <c r="X369" i="37"/>
  <c r="X441" i="37"/>
  <c r="N69" i="37"/>
  <c r="U69" i="37"/>
  <c r="U141" i="37"/>
  <c r="U225" i="37"/>
  <c r="U297" i="37"/>
  <c r="U369" i="37"/>
  <c r="U441" i="37"/>
  <c r="I297" i="37"/>
  <c r="I369" i="37"/>
  <c r="I441" i="37"/>
  <c r="P297" i="37"/>
  <c r="P369" i="37"/>
  <c r="P69" i="37"/>
  <c r="P141" i="37"/>
  <c r="P441" i="37"/>
  <c r="S69" i="37"/>
  <c r="S141" i="37"/>
  <c r="S441" i="37"/>
  <c r="CN59" i="35"/>
  <c r="O70" i="37"/>
  <c r="H70" i="37"/>
  <c r="V70" i="37"/>
  <c r="V142" i="37"/>
  <c r="V226" i="37"/>
  <c r="V298" i="37"/>
  <c r="V370" i="37"/>
  <c r="V442" i="37"/>
  <c r="X70" i="37"/>
  <c r="X142" i="37"/>
  <c r="X226" i="37"/>
  <c r="X298" i="37"/>
  <c r="X370" i="37"/>
  <c r="X442" i="37"/>
  <c r="N70" i="37"/>
  <c r="U70" i="37"/>
  <c r="U142" i="37"/>
  <c r="U226" i="37"/>
  <c r="U298" i="37"/>
  <c r="U370" i="37"/>
  <c r="U442" i="37"/>
  <c r="I298" i="37"/>
  <c r="I370" i="37"/>
  <c r="I442" i="37"/>
  <c r="P298" i="37"/>
  <c r="P370" i="37"/>
  <c r="P70" i="37"/>
  <c r="P142" i="37"/>
  <c r="P442" i="37"/>
  <c r="S70" i="37"/>
  <c r="S142" i="37"/>
  <c r="S442" i="37"/>
  <c r="CN60" i="35"/>
  <c r="O71" i="37"/>
  <c r="H71" i="37"/>
  <c r="V71" i="37"/>
  <c r="V143" i="37"/>
  <c r="V227" i="37"/>
  <c r="V299" i="37"/>
  <c r="V371" i="37"/>
  <c r="V443" i="37"/>
  <c r="X71" i="37"/>
  <c r="X143" i="37"/>
  <c r="X227" i="37"/>
  <c r="X299" i="37"/>
  <c r="X371" i="37"/>
  <c r="X443" i="37"/>
  <c r="N71" i="37"/>
  <c r="U71" i="37"/>
  <c r="U143" i="37"/>
  <c r="U227" i="37"/>
  <c r="U299" i="37"/>
  <c r="U371" i="37"/>
  <c r="U443" i="37"/>
  <c r="I299" i="37"/>
  <c r="I371" i="37"/>
  <c r="I443" i="37"/>
  <c r="P299" i="37"/>
  <c r="P371" i="37"/>
  <c r="P71" i="37"/>
  <c r="P143" i="37"/>
  <c r="P443" i="37"/>
  <c r="S71" i="37"/>
  <c r="S143" i="37"/>
  <c r="S443" i="37"/>
  <c r="CN61" i="35"/>
  <c r="O72" i="37"/>
  <c r="H72" i="37"/>
  <c r="V72" i="37"/>
  <c r="V144" i="37"/>
  <c r="V228" i="37"/>
  <c r="V300" i="37"/>
  <c r="V372" i="37"/>
  <c r="V444" i="37"/>
  <c r="X72" i="37"/>
  <c r="X144" i="37"/>
  <c r="X228" i="37"/>
  <c r="X300" i="37"/>
  <c r="X372" i="37"/>
  <c r="X444" i="37"/>
  <c r="N72" i="37"/>
  <c r="U72" i="37"/>
  <c r="U144" i="37"/>
  <c r="U228" i="37"/>
  <c r="U300" i="37"/>
  <c r="U372" i="37"/>
  <c r="U444" i="37"/>
  <c r="I300" i="37"/>
  <c r="I372" i="37"/>
  <c r="I444" i="37"/>
  <c r="P300" i="37"/>
  <c r="P372" i="37"/>
  <c r="P72" i="37"/>
  <c r="P144" i="37"/>
  <c r="P444" i="37"/>
  <c r="S72" i="37"/>
  <c r="S144" i="37"/>
  <c r="S444" i="37"/>
  <c r="CN62" i="35"/>
  <c r="O73" i="37"/>
  <c r="H73" i="37"/>
  <c r="V73" i="37"/>
  <c r="V145" i="37"/>
  <c r="V229" i="37"/>
  <c r="V301" i="37"/>
  <c r="V373" i="37"/>
  <c r="V445" i="37"/>
  <c r="X73" i="37"/>
  <c r="X145" i="37"/>
  <c r="X229" i="37"/>
  <c r="X301" i="37"/>
  <c r="X373" i="37"/>
  <c r="X445" i="37"/>
  <c r="N73" i="37"/>
  <c r="U73" i="37"/>
  <c r="U145" i="37"/>
  <c r="U229" i="37"/>
  <c r="U301" i="37"/>
  <c r="U373" i="37"/>
  <c r="U445" i="37"/>
  <c r="I301" i="37"/>
  <c r="I373" i="37"/>
  <c r="I445" i="37"/>
  <c r="P301" i="37"/>
  <c r="P373" i="37"/>
  <c r="P73" i="37"/>
  <c r="P145" i="37"/>
  <c r="P445" i="37"/>
  <c r="S73" i="37"/>
  <c r="S145" i="37"/>
  <c r="S445" i="37"/>
  <c r="CN63" i="35"/>
  <c r="O74" i="37"/>
  <c r="H74" i="37"/>
  <c r="V74" i="37"/>
  <c r="V146" i="37"/>
  <c r="V230" i="37"/>
  <c r="V302" i="37"/>
  <c r="V374" i="37"/>
  <c r="V446" i="37"/>
  <c r="X74" i="37"/>
  <c r="X146" i="37"/>
  <c r="X230" i="37"/>
  <c r="X302" i="37"/>
  <c r="X374" i="37"/>
  <c r="X446" i="37"/>
  <c r="N74" i="37"/>
  <c r="U74" i="37"/>
  <c r="U146" i="37"/>
  <c r="U230" i="37"/>
  <c r="U302" i="37"/>
  <c r="U374" i="37"/>
  <c r="U446" i="37"/>
  <c r="I302" i="37"/>
  <c r="I374" i="37"/>
  <c r="I446" i="37"/>
  <c r="P302" i="37"/>
  <c r="P374" i="37"/>
  <c r="P74" i="37"/>
  <c r="P146" i="37"/>
  <c r="P446" i="37"/>
  <c r="S74" i="37"/>
  <c r="S146" i="37"/>
  <c r="S446" i="37"/>
  <c r="CN64" i="35"/>
  <c r="O75" i="37"/>
  <c r="H75" i="37"/>
  <c r="V75" i="37"/>
  <c r="V147" i="37"/>
  <c r="V231" i="37"/>
  <c r="V303" i="37"/>
  <c r="V375" i="37"/>
  <c r="V447" i="37"/>
  <c r="X75" i="37"/>
  <c r="X147" i="37"/>
  <c r="X231" i="37"/>
  <c r="X303" i="37"/>
  <c r="X375" i="37"/>
  <c r="X447" i="37"/>
  <c r="N75" i="37"/>
  <c r="U75" i="37"/>
  <c r="U147" i="37"/>
  <c r="U231" i="37"/>
  <c r="U303" i="37"/>
  <c r="U375" i="37"/>
  <c r="U447" i="37"/>
  <c r="I303" i="37"/>
  <c r="I375" i="37"/>
  <c r="I447" i="37"/>
  <c r="P303" i="37"/>
  <c r="P375" i="37"/>
  <c r="P75" i="37"/>
  <c r="P147" i="37"/>
  <c r="P447" i="37"/>
  <c r="S75" i="37"/>
  <c r="S147" i="37"/>
  <c r="S447" i="37"/>
  <c r="CN65" i="35"/>
  <c r="O76" i="37"/>
  <c r="H76" i="37"/>
  <c r="V76" i="37"/>
  <c r="V148" i="37"/>
  <c r="V232" i="37"/>
  <c r="V304" i="37"/>
  <c r="V376" i="37"/>
  <c r="V448" i="37"/>
  <c r="X76" i="37"/>
  <c r="X148" i="37"/>
  <c r="X232" i="37"/>
  <c r="X304" i="37"/>
  <c r="X376" i="37"/>
  <c r="X448" i="37"/>
  <c r="N76" i="37"/>
  <c r="U76" i="37"/>
  <c r="U148" i="37"/>
  <c r="U232" i="37"/>
  <c r="U304" i="37"/>
  <c r="U376" i="37"/>
  <c r="U448" i="37"/>
  <c r="I304" i="37"/>
  <c r="I376" i="37"/>
  <c r="I448" i="37"/>
  <c r="P304" i="37"/>
  <c r="P376" i="37"/>
  <c r="P76" i="37"/>
  <c r="P148" i="37"/>
  <c r="P448" i="37"/>
  <c r="S76" i="37"/>
  <c r="S148" i="37"/>
  <c r="S448" i="37"/>
  <c r="CN66" i="35"/>
  <c r="O77" i="37"/>
  <c r="H77" i="37"/>
  <c r="V77" i="37"/>
  <c r="V149" i="37"/>
  <c r="V233" i="37"/>
  <c r="V305" i="37"/>
  <c r="V377" i="37"/>
  <c r="V449" i="37"/>
  <c r="X77" i="37"/>
  <c r="X149" i="37"/>
  <c r="X233" i="37"/>
  <c r="X305" i="37"/>
  <c r="X377" i="37"/>
  <c r="X449" i="37"/>
  <c r="N77" i="37"/>
  <c r="U77" i="37"/>
  <c r="U149" i="37"/>
  <c r="U233" i="37"/>
  <c r="U305" i="37"/>
  <c r="U377" i="37"/>
  <c r="U449" i="37"/>
  <c r="I305" i="37"/>
  <c r="I377" i="37"/>
  <c r="I449" i="37"/>
  <c r="P305" i="37"/>
  <c r="P377" i="37"/>
  <c r="P77" i="37"/>
  <c r="P149" i="37"/>
  <c r="P449" i="37"/>
  <c r="S77" i="37"/>
  <c r="S149" i="37"/>
  <c r="S449" i="37"/>
  <c r="CN67" i="35"/>
  <c r="O78" i="37"/>
  <c r="H78" i="37"/>
  <c r="V78" i="37"/>
  <c r="V150" i="37"/>
  <c r="V234" i="37"/>
  <c r="V306" i="37"/>
  <c r="V378" i="37"/>
  <c r="V450" i="37"/>
  <c r="X78" i="37"/>
  <c r="X150" i="37"/>
  <c r="X234" i="37"/>
  <c r="X306" i="37"/>
  <c r="X378" i="37"/>
  <c r="X450" i="37"/>
  <c r="N78" i="37"/>
  <c r="U78" i="37"/>
  <c r="U150" i="37"/>
  <c r="U234" i="37"/>
  <c r="U306" i="37"/>
  <c r="U378" i="37"/>
  <c r="U450" i="37"/>
  <c r="I306" i="37"/>
  <c r="I378" i="37"/>
  <c r="I450" i="37"/>
  <c r="P306" i="37"/>
  <c r="P378" i="37"/>
  <c r="P78" i="37"/>
  <c r="P150" i="37"/>
  <c r="P450" i="37"/>
  <c r="S78" i="37"/>
  <c r="S150" i="37"/>
  <c r="S450" i="37"/>
  <c r="CN68" i="35"/>
  <c r="O79" i="37"/>
  <c r="H79" i="37"/>
  <c r="V79" i="37"/>
  <c r="V151" i="37"/>
  <c r="V235" i="37"/>
  <c r="V307" i="37"/>
  <c r="V379" i="37"/>
  <c r="V451" i="37"/>
  <c r="X79" i="37"/>
  <c r="X151" i="37"/>
  <c r="X235" i="37"/>
  <c r="X307" i="37"/>
  <c r="X379" i="37"/>
  <c r="X451" i="37"/>
  <c r="N79" i="37"/>
  <c r="U79" i="37"/>
  <c r="U151" i="37"/>
  <c r="U235" i="37"/>
  <c r="U307" i="37"/>
  <c r="U379" i="37"/>
  <c r="U451" i="37"/>
  <c r="I307" i="37"/>
  <c r="I379" i="37"/>
  <c r="I451" i="37"/>
  <c r="P307" i="37"/>
  <c r="P379" i="37"/>
  <c r="P79" i="37"/>
  <c r="P151" i="37"/>
  <c r="P451" i="37"/>
  <c r="S79" i="37"/>
  <c r="S151" i="37"/>
  <c r="S451" i="37"/>
  <c r="CN69" i="35"/>
  <c r="O80" i="37"/>
  <c r="H80" i="37"/>
  <c r="V80" i="37"/>
  <c r="V152" i="37"/>
  <c r="V236" i="37"/>
  <c r="V308" i="37"/>
  <c r="V380" i="37"/>
  <c r="V452" i="37"/>
  <c r="X80" i="37"/>
  <c r="X152" i="37"/>
  <c r="X236" i="37"/>
  <c r="X308" i="37"/>
  <c r="X380" i="37"/>
  <c r="X452" i="37"/>
  <c r="N80" i="37"/>
  <c r="U80" i="37"/>
  <c r="U152" i="37"/>
  <c r="U236" i="37"/>
  <c r="U308" i="37"/>
  <c r="U380" i="37"/>
  <c r="U452" i="37"/>
  <c r="I308" i="37"/>
  <c r="I380" i="37"/>
  <c r="I452" i="37"/>
  <c r="P308" i="37"/>
  <c r="P380" i="37"/>
  <c r="P80" i="37"/>
  <c r="P152" i="37"/>
  <c r="P452" i="37"/>
  <c r="S80" i="37"/>
  <c r="S152" i="37"/>
  <c r="S452" i="37"/>
  <c r="CN70" i="35"/>
  <c r="O81" i="37"/>
  <c r="H81" i="37"/>
  <c r="V81" i="37"/>
  <c r="V153" i="37"/>
  <c r="V237" i="37"/>
  <c r="V309" i="37"/>
  <c r="V381" i="37"/>
  <c r="V453" i="37"/>
  <c r="X81" i="37"/>
  <c r="X153" i="37"/>
  <c r="X237" i="37"/>
  <c r="X309" i="37"/>
  <c r="X381" i="37"/>
  <c r="X453" i="37"/>
  <c r="N81" i="37"/>
  <c r="U81" i="37"/>
  <c r="U153" i="37"/>
  <c r="U237" i="37"/>
  <c r="U309" i="37"/>
  <c r="U381" i="37"/>
  <c r="U453" i="37"/>
  <c r="I309" i="37"/>
  <c r="I381" i="37"/>
  <c r="I453" i="37"/>
  <c r="P309" i="37"/>
  <c r="P381" i="37"/>
  <c r="P81" i="37"/>
  <c r="P153" i="37"/>
  <c r="P453" i="37"/>
  <c r="S81" i="37"/>
  <c r="S153" i="37"/>
  <c r="S453" i="37"/>
  <c r="CN71" i="35"/>
  <c r="O82" i="37"/>
  <c r="H82" i="37"/>
  <c r="V82" i="37"/>
  <c r="V154" i="37"/>
  <c r="V238" i="37"/>
  <c r="V310" i="37"/>
  <c r="V382" i="37"/>
  <c r="V454" i="37"/>
  <c r="X82" i="37"/>
  <c r="X154" i="37"/>
  <c r="X238" i="37"/>
  <c r="X310" i="37"/>
  <c r="X382" i="37"/>
  <c r="X454" i="37"/>
  <c r="N82" i="37"/>
  <c r="U82" i="37"/>
  <c r="U154" i="37"/>
  <c r="U238" i="37"/>
  <c r="U310" i="37"/>
  <c r="U382" i="37"/>
  <c r="U454" i="37"/>
  <c r="I310" i="37"/>
  <c r="I382" i="37"/>
  <c r="I454" i="37"/>
  <c r="P310" i="37"/>
  <c r="P382" i="37"/>
  <c r="P82" i="37"/>
  <c r="P154" i="37"/>
  <c r="P454" i="37"/>
  <c r="S82" i="37"/>
  <c r="S154" i="37"/>
  <c r="S454" i="37"/>
  <c r="CN72" i="35"/>
  <c r="O83" i="37"/>
  <c r="H83" i="37"/>
  <c r="V83" i="37"/>
  <c r="V155" i="37"/>
  <c r="V239" i="37"/>
  <c r="V311" i="37"/>
  <c r="V383" i="37"/>
  <c r="V455" i="37"/>
  <c r="X83" i="37"/>
  <c r="X155" i="37"/>
  <c r="X239" i="37"/>
  <c r="X311" i="37"/>
  <c r="X383" i="37"/>
  <c r="X455" i="37"/>
  <c r="N83" i="37"/>
  <c r="U83" i="37"/>
  <c r="U155" i="37"/>
  <c r="U239" i="37"/>
  <c r="U311" i="37"/>
  <c r="U383" i="37"/>
  <c r="U455" i="37"/>
  <c r="I311" i="37"/>
  <c r="I383" i="37"/>
  <c r="I455" i="37"/>
  <c r="P311" i="37"/>
  <c r="P383" i="37"/>
  <c r="P83" i="37"/>
  <c r="P155" i="37"/>
  <c r="P455" i="37"/>
  <c r="S83" i="37"/>
  <c r="S155" i="37"/>
  <c r="S455" i="37"/>
  <c r="CN73" i="35"/>
  <c r="O84" i="37"/>
  <c r="H84" i="37"/>
  <c r="V84" i="37"/>
  <c r="V156" i="37"/>
  <c r="V240" i="37"/>
  <c r="V312" i="37"/>
  <c r="V384" i="37"/>
  <c r="V456" i="37"/>
  <c r="X84" i="37"/>
  <c r="X156" i="37"/>
  <c r="X240" i="37"/>
  <c r="X312" i="37"/>
  <c r="X384" i="37"/>
  <c r="X456" i="37"/>
  <c r="N84" i="37"/>
  <c r="U84" i="37"/>
  <c r="U156" i="37"/>
  <c r="U240" i="37"/>
  <c r="U312" i="37"/>
  <c r="U384" i="37"/>
  <c r="U456" i="37"/>
  <c r="I312" i="37"/>
  <c r="I384" i="37"/>
  <c r="I456" i="37"/>
  <c r="P312" i="37"/>
  <c r="P384" i="37"/>
  <c r="P84" i="37"/>
  <c r="P156" i="37"/>
  <c r="P456" i="37"/>
  <c r="S84" i="37"/>
  <c r="S156" i="37"/>
  <c r="S456" i="37"/>
  <c r="CN74" i="35"/>
  <c r="CL78" i="35"/>
  <c r="CM78" i="35"/>
  <c r="CS81" i="35"/>
  <c r="B158" i="37"/>
  <c r="AC158" i="37"/>
  <c r="AD14" i="37"/>
  <c r="AE36" i="37"/>
  <c r="AG36" i="37"/>
  <c r="AJ36" i="37"/>
  <c r="AJ11" i="37"/>
  <c r="AJ12" i="37"/>
  <c r="AJ108" i="37"/>
  <c r="AJ160" i="37"/>
  <c r="AJ164" i="37"/>
  <c r="AJ165" i="37"/>
  <c r="AJ192" i="37"/>
  <c r="AJ264" i="37"/>
  <c r="AJ336" i="37"/>
  <c r="AJ408" i="37"/>
  <c r="CU2" i="35"/>
  <c r="AQ36" i="37"/>
  <c r="AQ11" i="37"/>
  <c r="AQ12" i="37"/>
  <c r="AQ108" i="37"/>
  <c r="AQ158" i="37"/>
  <c r="AQ159" i="37"/>
  <c r="AQ160" i="37"/>
  <c r="AQ264" i="37"/>
  <c r="AQ336" i="37"/>
  <c r="AQ408" i="37"/>
  <c r="AT7" i="37"/>
  <c r="AT8" i="37"/>
  <c r="AT36" i="37"/>
  <c r="AT108" i="37"/>
  <c r="AT408" i="37"/>
  <c r="CU26" i="35"/>
  <c r="AE32" i="37"/>
  <c r="AG32" i="37"/>
  <c r="AJ32" i="37"/>
  <c r="AJ104" i="37"/>
  <c r="AJ188" i="37"/>
  <c r="AJ260" i="37"/>
  <c r="AJ332" i="37"/>
  <c r="AJ404" i="37"/>
  <c r="AQ32" i="37"/>
  <c r="AQ104" i="37"/>
  <c r="AQ260" i="37"/>
  <c r="AQ332" i="37"/>
  <c r="AQ404" i="37"/>
  <c r="AT32" i="37"/>
  <c r="AT104" i="37"/>
  <c r="AT404" i="37"/>
  <c r="CU22" i="35"/>
  <c r="AE33" i="37"/>
  <c r="AG33" i="37"/>
  <c r="AJ33" i="37"/>
  <c r="AJ105" i="37"/>
  <c r="AJ189" i="37"/>
  <c r="AJ261" i="37"/>
  <c r="AJ333" i="37"/>
  <c r="AJ405" i="37"/>
  <c r="AQ33" i="37"/>
  <c r="AQ105" i="37"/>
  <c r="AQ261" i="37"/>
  <c r="AQ333" i="37"/>
  <c r="AQ405" i="37"/>
  <c r="AT33" i="37"/>
  <c r="AT105" i="37"/>
  <c r="AT405" i="37"/>
  <c r="CU23" i="35"/>
  <c r="AE20" i="37"/>
  <c r="AG20" i="37"/>
  <c r="AT20" i="37"/>
  <c r="AT92" i="37"/>
  <c r="AT392" i="37"/>
  <c r="CU10" i="35"/>
  <c r="CS78" i="35"/>
  <c r="AE49" i="37"/>
  <c r="AG49" i="37"/>
  <c r="AJ49" i="37"/>
  <c r="AJ121" i="37"/>
  <c r="AJ205" i="37"/>
  <c r="AJ277" i="37"/>
  <c r="AJ349" i="37"/>
  <c r="AJ421" i="37"/>
  <c r="AQ49" i="37"/>
  <c r="AQ121" i="37"/>
  <c r="AQ277" i="37"/>
  <c r="AQ349" i="37"/>
  <c r="AQ421" i="37"/>
  <c r="AT49" i="37"/>
  <c r="AT121" i="37"/>
  <c r="AT421" i="37"/>
  <c r="CU39" i="35"/>
  <c r="AE31" i="37"/>
  <c r="AG31" i="37"/>
  <c r="AJ31" i="37"/>
  <c r="AJ103" i="37"/>
  <c r="AJ187" i="37"/>
  <c r="AJ259" i="37"/>
  <c r="AJ331" i="37"/>
  <c r="AJ403" i="37"/>
  <c r="AQ31" i="37"/>
  <c r="AQ103" i="37"/>
  <c r="AQ259" i="37"/>
  <c r="AQ331" i="37"/>
  <c r="AQ403" i="37"/>
  <c r="AT31" i="37"/>
  <c r="AT103" i="37"/>
  <c r="AT403" i="37"/>
  <c r="CU21" i="35"/>
  <c r="AE40" i="37"/>
  <c r="AG40" i="37"/>
  <c r="AJ40" i="37"/>
  <c r="AJ112" i="37"/>
  <c r="AJ196" i="37"/>
  <c r="AJ268" i="37"/>
  <c r="AJ340" i="37"/>
  <c r="AJ412" i="37"/>
  <c r="AQ40" i="37"/>
  <c r="AQ112" i="37"/>
  <c r="AQ268" i="37"/>
  <c r="AQ340" i="37"/>
  <c r="AQ412" i="37"/>
  <c r="AT40" i="37"/>
  <c r="AT112" i="37"/>
  <c r="AT412" i="37"/>
  <c r="CU30" i="35"/>
  <c r="AE35" i="37"/>
  <c r="AG35" i="37"/>
  <c r="AJ35" i="37"/>
  <c r="AJ107" i="37"/>
  <c r="AJ191" i="37"/>
  <c r="AJ263" i="37"/>
  <c r="AJ335" i="37"/>
  <c r="AJ407" i="37"/>
  <c r="AQ35" i="37"/>
  <c r="AQ107" i="37"/>
  <c r="AQ263" i="37"/>
  <c r="AQ335" i="37"/>
  <c r="AQ407" i="37"/>
  <c r="AT35" i="37"/>
  <c r="AT107" i="37"/>
  <c r="AT407" i="37"/>
  <c r="CU25" i="35"/>
  <c r="AE14" i="37"/>
  <c r="AG14" i="37"/>
  <c r="AJ14" i="37"/>
  <c r="AJ86" i="37"/>
  <c r="AJ170" i="37"/>
  <c r="AJ242" i="37"/>
  <c r="AJ314" i="37"/>
  <c r="AJ386" i="37"/>
  <c r="AQ14" i="37"/>
  <c r="AQ86" i="37"/>
  <c r="AQ242" i="37"/>
  <c r="AQ314" i="37"/>
  <c r="AQ386" i="37"/>
  <c r="AT14" i="37"/>
  <c r="AT86" i="37"/>
  <c r="AT386" i="37"/>
  <c r="CU4" i="35"/>
  <c r="AE15" i="37"/>
  <c r="AG15" i="37"/>
  <c r="AJ15" i="37"/>
  <c r="AJ87" i="37"/>
  <c r="AJ171" i="37"/>
  <c r="AJ243" i="37"/>
  <c r="AJ315" i="37"/>
  <c r="AJ387" i="37"/>
  <c r="AQ15" i="37"/>
  <c r="AQ87" i="37"/>
  <c r="AQ243" i="37"/>
  <c r="AQ315" i="37"/>
  <c r="AQ387" i="37"/>
  <c r="AT15" i="37"/>
  <c r="AT87" i="37"/>
  <c r="AT387" i="37"/>
  <c r="CU5" i="35"/>
  <c r="AE16" i="37"/>
  <c r="AG16" i="37"/>
  <c r="AJ16" i="37"/>
  <c r="AJ88" i="37"/>
  <c r="AJ172" i="37"/>
  <c r="AJ244" i="37"/>
  <c r="AJ316" i="37"/>
  <c r="AJ388" i="37"/>
  <c r="AQ16" i="37"/>
  <c r="AQ88" i="37"/>
  <c r="AQ244" i="37"/>
  <c r="AQ316" i="37"/>
  <c r="AQ388" i="37"/>
  <c r="AT16" i="37"/>
  <c r="AT88" i="37"/>
  <c r="AT388" i="37"/>
  <c r="CU6" i="35"/>
  <c r="AE17" i="37"/>
  <c r="AG17" i="37"/>
  <c r="AJ17" i="37"/>
  <c r="AJ89" i="37"/>
  <c r="AJ173" i="37"/>
  <c r="AJ245" i="37"/>
  <c r="AJ317" i="37"/>
  <c r="AJ389" i="37"/>
  <c r="AQ17" i="37"/>
  <c r="AQ89" i="37"/>
  <c r="AQ245" i="37"/>
  <c r="AQ317" i="37"/>
  <c r="AQ389" i="37"/>
  <c r="AT17" i="37"/>
  <c r="AT89" i="37"/>
  <c r="AT389" i="37"/>
  <c r="CU7" i="35"/>
  <c r="AE18" i="37"/>
  <c r="AG18" i="37"/>
  <c r="AJ18" i="37"/>
  <c r="AJ90" i="37"/>
  <c r="AJ174" i="37"/>
  <c r="AJ246" i="37"/>
  <c r="AJ318" i="37"/>
  <c r="AJ390" i="37"/>
  <c r="AQ18" i="37"/>
  <c r="AQ90" i="37"/>
  <c r="AQ246" i="37"/>
  <c r="AQ318" i="37"/>
  <c r="AQ390" i="37"/>
  <c r="AT18" i="37"/>
  <c r="AT90" i="37"/>
  <c r="AT390" i="37"/>
  <c r="CU8" i="35"/>
  <c r="AE19" i="37"/>
  <c r="AG19" i="37"/>
  <c r="AJ19" i="37"/>
  <c r="AJ91" i="37"/>
  <c r="AJ175" i="37"/>
  <c r="AJ247" i="37"/>
  <c r="AJ319" i="37"/>
  <c r="AJ391" i="37"/>
  <c r="AQ19" i="37"/>
  <c r="AQ91" i="37"/>
  <c r="AQ247" i="37"/>
  <c r="AQ319" i="37"/>
  <c r="AQ391" i="37"/>
  <c r="AT19" i="37"/>
  <c r="AT91" i="37"/>
  <c r="AT391" i="37"/>
  <c r="CU9" i="35"/>
  <c r="AJ20" i="37"/>
  <c r="AJ92" i="37"/>
  <c r="AJ176" i="37"/>
  <c r="AJ248" i="37"/>
  <c r="AJ320" i="37"/>
  <c r="AJ392" i="37"/>
  <c r="AQ20" i="37"/>
  <c r="AQ92" i="37"/>
  <c r="AQ248" i="37"/>
  <c r="AQ320" i="37"/>
  <c r="AQ392" i="37"/>
  <c r="AE21" i="37"/>
  <c r="AG21" i="37"/>
  <c r="AJ21" i="37"/>
  <c r="AJ93" i="37"/>
  <c r="AJ177" i="37"/>
  <c r="AJ249" i="37"/>
  <c r="AJ321" i="37"/>
  <c r="AJ393" i="37"/>
  <c r="AQ21" i="37"/>
  <c r="AQ93" i="37"/>
  <c r="AQ249" i="37"/>
  <c r="AQ321" i="37"/>
  <c r="AQ393" i="37"/>
  <c r="AT21" i="37"/>
  <c r="AT93" i="37"/>
  <c r="AT393" i="37"/>
  <c r="CU11" i="35"/>
  <c r="AE22" i="37"/>
  <c r="AG22" i="37"/>
  <c r="AJ22" i="37"/>
  <c r="AJ94" i="37"/>
  <c r="AJ178" i="37"/>
  <c r="AJ250" i="37"/>
  <c r="AJ322" i="37"/>
  <c r="AJ394" i="37"/>
  <c r="AQ22" i="37"/>
  <c r="AQ94" i="37"/>
  <c r="AQ250" i="37"/>
  <c r="AQ322" i="37"/>
  <c r="AQ394" i="37"/>
  <c r="AT22" i="37"/>
  <c r="AT94" i="37"/>
  <c r="AT394" i="37"/>
  <c r="CU12" i="35"/>
  <c r="AE23" i="37"/>
  <c r="AG23" i="37"/>
  <c r="AJ23" i="37"/>
  <c r="AJ95" i="37"/>
  <c r="AJ179" i="37"/>
  <c r="AJ251" i="37"/>
  <c r="AJ323" i="37"/>
  <c r="AJ395" i="37"/>
  <c r="AQ23" i="37"/>
  <c r="AQ95" i="37"/>
  <c r="AQ251" i="37"/>
  <c r="AQ323" i="37"/>
  <c r="AQ395" i="37"/>
  <c r="AT23" i="37"/>
  <c r="AT95" i="37"/>
  <c r="AT395" i="37"/>
  <c r="CU13" i="35"/>
  <c r="AE24" i="37"/>
  <c r="AG24" i="37"/>
  <c r="AJ24" i="37"/>
  <c r="AJ96" i="37"/>
  <c r="AJ180" i="37"/>
  <c r="AJ252" i="37"/>
  <c r="AJ324" i="37"/>
  <c r="AJ396" i="37"/>
  <c r="AQ24" i="37"/>
  <c r="AQ96" i="37"/>
  <c r="AQ252" i="37"/>
  <c r="AQ324" i="37"/>
  <c r="AQ396" i="37"/>
  <c r="AT24" i="37"/>
  <c r="AT96" i="37"/>
  <c r="AT396" i="37"/>
  <c r="CU14" i="35"/>
  <c r="AE25" i="37"/>
  <c r="AG25" i="37"/>
  <c r="AJ25" i="37"/>
  <c r="AJ97" i="37"/>
  <c r="AJ181" i="37"/>
  <c r="AJ253" i="37"/>
  <c r="AJ325" i="37"/>
  <c r="AJ397" i="37"/>
  <c r="AQ25" i="37"/>
  <c r="AQ97" i="37"/>
  <c r="AQ253" i="37"/>
  <c r="AQ325" i="37"/>
  <c r="AQ397" i="37"/>
  <c r="AT25" i="37"/>
  <c r="AT97" i="37"/>
  <c r="AT397" i="37"/>
  <c r="CU15" i="35"/>
  <c r="AE26" i="37"/>
  <c r="AG26" i="37"/>
  <c r="AJ26" i="37"/>
  <c r="AJ98" i="37"/>
  <c r="AJ182" i="37"/>
  <c r="AJ254" i="37"/>
  <c r="AJ326" i="37"/>
  <c r="AJ398" i="37"/>
  <c r="AQ26" i="37"/>
  <c r="AQ98" i="37"/>
  <c r="AQ254" i="37"/>
  <c r="AQ326" i="37"/>
  <c r="AQ398" i="37"/>
  <c r="AT26" i="37"/>
  <c r="AT98" i="37"/>
  <c r="AT398" i="37"/>
  <c r="CU16" i="35"/>
  <c r="AE27" i="37"/>
  <c r="AG27" i="37"/>
  <c r="AJ27" i="37"/>
  <c r="AJ99" i="37"/>
  <c r="AJ183" i="37"/>
  <c r="AJ255" i="37"/>
  <c r="AJ327" i="37"/>
  <c r="AJ399" i="37"/>
  <c r="AQ27" i="37"/>
  <c r="AQ99" i="37"/>
  <c r="AQ255" i="37"/>
  <c r="AQ327" i="37"/>
  <c r="AQ399" i="37"/>
  <c r="AT27" i="37"/>
  <c r="AT99" i="37"/>
  <c r="AT399" i="37"/>
  <c r="CU17" i="35"/>
  <c r="AE28" i="37"/>
  <c r="AG28" i="37"/>
  <c r="AJ28" i="37"/>
  <c r="AJ100" i="37"/>
  <c r="AJ184" i="37"/>
  <c r="AJ256" i="37"/>
  <c r="AJ328" i="37"/>
  <c r="AJ400" i="37"/>
  <c r="AQ28" i="37"/>
  <c r="AQ100" i="37"/>
  <c r="AQ256" i="37"/>
  <c r="AQ328" i="37"/>
  <c r="AQ400" i="37"/>
  <c r="AT28" i="37"/>
  <c r="AT100" i="37"/>
  <c r="AT400" i="37"/>
  <c r="CU18" i="35"/>
  <c r="AE29" i="37"/>
  <c r="AG29" i="37"/>
  <c r="AJ29" i="37"/>
  <c r="AJ101" i="37"/>
  <c r="AJ185" i="37"/>
  <c r="AJ257" i="37"/>
  <c r="AJ329" i="37"/>
  <c r="AJ401" i="37"/>
  <c r="AQ29" i="37"/>
  <c r="AQ101" i="37"/>
  <c r="AQ257" i="37"/>
  <c r="AQ329" i="37"/>
  <c r="AQ401" i="37"/>
  <c r="AT29" i="37"/>
  <c r="AT101" i="37"/>
  <c r="AT401" i="37"/>
  <c r="CU19" i="35"/>
  <c r="AE30" i="37"/>
  <c r="AG30" i="37"/>
  <c r="AJ30" i="37"/>
  <c r="AJ102" i="37"/>
  <c r="AJ186" i="37"/>
  <c r="AJ258" i="37"/>
  <c r="AJ330" i="37"/>
  <c r="AJ402" i="37"/>
  <c r="AQ30" i="37"/>
  <c r="AQ102" i="37"/>
  <c r="AQ258" i="37"/>
  <c r="AQ330" i="37"/>
  <c r="AQ402" i="37"/>
  <c r="AT30" i="37"/>
  <c r="AT102" i="37"/>
  <c r="AT402" i="37"/>
  <c r="CU20" i="35"/>
  <c r="AE34" i="37"/>
  <c r="AG34" i="37"/>
  <c r="AJ34" i="37"/>
  <c r="AJ106" i="37"/>
  <c r="AJ190" i="37"/>
  <c r="AJ262" i="37"/>
  <c r="AJ334" i="37"/>
  <c r="AJ406" i="37"/>
  <c r="AQ34" i="37"/>
  <c r="AQ106" i="37"/>
  <c r="AQ262" i="37"/>
  <c r="AQ334" i="37"/>
  <c r="AQ406" i="37"/>
  <c r="AT34" i="37"/>
  <c r="AT106" i="37"/>
  <c r="AT406" i="37"/>
  <c r="CU24" i="35"/>
  <c r="AE37" i="37"/>
  <c r="AG37" i="37"/>
  <c r="AJ37" i="37"/>
  <c r="AJ109" i="37"/>
  <c r="AJ193" i="37"/>
  <c r="AJ265" i="37"/>
  <c r="AJ337" i="37"/>
  <c r="AJ409" i="37"/>
  <c r="AQ37" i="37"/>
  <c r="AQ109" i="37"/>
  <c r="AQ265" i="37"/>
  <c r="AQ337" i="37"/>
  <c r="AQ409" i="37"/>
  <c r="AT37" i="37"/>
  <c r="AT109" i="37"/>
  <c r="AT409" i="37"/>
  <c r="CU27" i="35"/>
  <c r="AE38" i="37"/>
  <c r="AG38" i="37"/>
  <c r="AJ38" i="37"/>
  <c r="AJ110" i="37"/>
  <c r="AJ194" i="37"/>
  <c r="AJ266" i="37"/>
  <c r="AJ338" i="37"/>
  <c r="AJ410" i="37"/>
  <c r="AQ38" i="37"/>
  <c r="AQ110" i="37"/>
  <c r="AQ266" i="37"/>
  <c r="AQ338" i="37"/>
  <c r="AQ410" i="37"/>
  <c r="AT38" i="37"/>
  <c r="AT110" i="37"/>
  <c r="AT410" i="37"/>
  <c r="CU28" i="35"/>
  <c r="AE39" i="37"/>
  <c r="AG39" i="37"/>
  <c r="AJ39" i="37"/>
  <c r="AJ111" i="37"/>
  <c r="AJ195" i="37"/>
  <c r="AJ267" i="37"/>
  <c r="AJ339" i="37"/>
  <c r="AJ411" i="37"/>
  <c r="AQ39" i="37"/>
  <c r="AQ111" i="37"/>
  <c r="AQ267" i="37"/>
  <c r="AQ339" i="37"/>
  <c r="AQ411" i="37"/>
  <c r="AT39" i="37"/>
  <c r="AT111" i="37"/>
  <c r="AT411" i="37"/>
  <c r="CU29" i="35"/>
  <c r="AE41" i="37"/>
  <c r="AG41" i="37"/>
  <c r="AJ41" i="37"/>
  <c r="AJ113" i="37"/>
  <c r="AJ197" i="37"/>
  <c r="AJ269" i="37"/>
  <c r="AJ341" i="37"/>
  <c r="AJ413" i="37"/>
  <c r="AQ41" i="37"/>
  <c r="AQ113" i="37"/>
  <c r="AQ269" i="37"/>
  <c r="AQ341" i="37"/>
  <c r="AQ413" i="37"/>
  <c r="AT41" i="37"/>
  <c r="AT113" i="37"/>
  <c r="AT413" i="37"/>
  <c r="CU31" i="35"/>
  <c r="AE42" i="37"/>
  <c r="AG42" i="37"/>
  <c r="AJ42" i="37"/>
  <c r="AJ114" i="37"/>
  <c r="AJ198" i="37"/>
  <c r="AJ270" i="37"/>
  <c r="AJ342" i="37"/>
  <c r="AJ414" i="37"/>
  <c r="AQ42" i="37"/>
  <c r="AQ114" i="37"/>
  <c r="AQ270" i="37"/>
  <c r="AQ342" i="37"/>
  <c r="AQ414" i="37"/>
  <c r="AT42" i="37"/>
  <c r="AT114" i="37"/>
  <c r="AT414" i="37"/>
  <c r="CU32" i="35"/>
  <c r="AE43" i="37"/>
  <c r="AG43" i="37"/>
  <c r="AJ43" i="37"/>
  <c r="AJ115" i="37"/>
  <c r="AJ199" i="37"/>
  <c r="AJ271" i="37"/>
  <c r="AJ343" i="37"/>
  <c r="AJ415" i="37"/>
  <c r="AQ43" i="37"/>
  <c r="AQ115" i="37"/>
  <c r="AQ271" i="37"/>
  <c r="AQ343" i="37"/>
  <c r="AQ415" i="37"/>
  <c r="AT43" i="37"/>
  <c r="AT115" i="37"/>
  <c r="AT415" i="37"/>
  <c r="CU33" i="35"/>
  <c r="AE44" i="37"/>
  <c r="AG44" i="37"/>
  <c r="AJ44" i="37"/>
  <c r="AJ116" i="37"/>
  <c r="AJ200" i="37"/>
  <c r="AJ272" i="37"/>
  <c r="AJ344" i="37"/>
  <c r="AJ416" i="37"/>
  <c r="AQ44" i="37"/>
  <c r="AQ116" i="37"/>
  <c r="AQ272" i="37"/>
  <c r="AQ344" i="37"/>
  <c r="AQ416" i="37"/>
  <c r="AT44" i="37"/>
  <c r="AT116" i="37"/>
  <c r="AT416" i="37"/>
  <c r="CU34" i="35"/>
  <c r="AE45" i="37"/>
  <c r="AG45" i="37"/>
  <c r="AJ45" i="37"/>
  <c r="AJ117" i="37"/>
  <c r="AJ201" i="37"/>
  <c r="AJ273" i="37"/>
  <c r="AJ345" i="37"/>
  <c r="AJ417" i="37"/>
  <c r="AQ45" i="37"/>
  <c r="AQ117" i="37"/>
  <c r="AQ273" i="37"/>
  <c r="AQ345" i="37"/>
  <c r="AQ417" i="37"/>
  <c r="AT45" i="37"/>
  <c r="AT117" i="37"/>
  <c r="AT417" i="37"/>
  <c r="CU35" i="35"/>
  <c r="AE46" i="37"/>
  <c r="AG46" i="37"/>
  <c r="AJ46" i="37"/>
  <c r="AJ118" i="37"/>
  <c r="AJ202" i="37"/>
  <c r="AJ274" i="37"/>
  <c r="AJ346" i="37"/>
  <c r="AJ418" i="37"/>
  <c r="AQ46" i="37"/>
  <c r="AQ118" i="37"/>
  <c r="AQ274" i="37"/>
  <c r="AQ346" i="37"/>
  <c r="AQ418" i="37"/>
  <c r="AT46" i="37"/>
  <c r="AT118" i="37"/>
  <c r="AT418" i="37"/>
  <c r="CU36" i="35"/>
  <c r="AE47" i="37"/>
  <c r="AG47" i="37"/>
  <c r="AJ47" i="37"/>
  <c r="AJ119" i="37"/>
  <c r="AJ203" i="37"/>
  <c r="AJ275" i="37"/>
  <c r="AJ347" i="37"/>
  <c r="AJ419" i="37"/>
  <c r="AQ47" i="37"/>
  <c r="AQ119" i="37"/>
  <c r="AQ275" i="37"/>
  <c r="AQ347" i="37"/>
  <c r="AQ419" i="37"/>
  <c r="AT47" i="37"/>
  <c r="AT119" i="37"/>
  <c r="AT419" i="37"/>
  <c r="CU37" i="35"/>
  <c r="AE48" i="37"/>
  <c r="AG48" i="37"/>
  <c r="AJ48" i="37"/>
  <c r="AJ120" i="37"/>
  <c r="AJ204" i="37"/>
  <c r="AJ276" i="37"/>
  <c r="AJ348" i="37"/>
  <c r="AJ420" i="37"/>
  <c r="AQ48" i="37"/>
  <c r="AQ120" i="37"/>
  <c r="AQ276" i="37"/>
  <c r="AQ348" i="37"/>
  <c r="AQ420" i="37"/>
  <c r="AT48" i="37"/>
  <c r="AT120" i="37"/>
  <c r="AT420" i="37"/>
  <c r="CU38" i="35"/>
  <c r="AE50" i="37"/>
  <c r="AG50" i="37"/>
  <c r="AJ50" i="37"/>
  <c r="AJ122" i="37"/>
  <c r="AJ206" i="37"/>
  <c r="AJ278" i="37"/>
  <c r="AJ350" i="37"/>
  <c r="AJ422" i="37"/>
  <c r="AQ50" i="37"/>
  <c r="AQ122" i="37"/>
  <c r="AQ278" i="37"/>
  <c r="AQ350" i="37"/>
  <c r="AQ422" i="37"/>
  <c r="AT50" i="37"/>
  <c r="AT122" i="37"/>
  <c r="AT422" i="37"/>
  <c r="CU40" i="35"/>
  <c r="AE51" i="37"/>
  <c r="AG51" i="37"/>
  <c r="AJ51" i="37"/>
  <c r="AJ123" i="37"/>
  <c r="AJ207" i="37"/>
  <c r="AJ279" i="37"/>
  <c r="AJ351" i="37"/>
  <c r="AJ423" i="37"/>
  <c r="AQ51" i="37"/>
  <c r="AQ123" i="37"/>
  <c r="AQ279" i="37"/>
  <c r="AQ351" i="37"/>
  <c r="AQ423" i="37"/>
  <c r="AT51" i="37"/>
  <c r="AT123" i="37"/>
  <c r="AT423" i="37"/>
  <c r="CU41" i="35"/>
  <c r="AE52" i="37"/>
  <c r="AG52" i="37"/>
  <c r="AJ52" i="37"/>
  <c r="AJ124" i="37"/>
  <c r="AJ208" i="37"/>
  <c r="AJ280" i="37"/>
  <c r="AJ352" i="37"/>
  <c r="AJ424" i="37"/>
  <c r="AQ52" i="37"/>
  <c r="AQ124" i="37"/>
  <c r="AQ280" i="37"/>
  <c r="AQ352" i="37"/>
  <c r="AQ424" i="37"/>
  <c r="AT52" i="37"/>
  <c r="AT124" i="37"/>
  <c r="AT424" i="37"/>
  <c r="CU42" i="35"/>
  <c r="AE53" i="37"/>
  <c r="AG53" i="37"/>
  <c r="AJ53" i="37"/>
  <c r="AJ125" i="37"/>
  <c r="AJ209" i="37"/>
  <c r="AJ281" i="37"/>
  <c r="AJ353" i="37"/>
  <c r="AJ425" i="37"/>
  <c r="AQ53" i="37"/>
  <c r="AQ125" i="37"/>
  <c r="AQ281" i="37"/>
  <c r="AQ353" i="37"/>
  <c r="AQ425" i="37"/>
  <c r="AT53" i="37"/>
  <c r="AT125" i="37"/>
  <c r="AT425" i="37"/>
  <c r="CU43" i="35"/>
  <c r="AE54" i="37"/>
  <c r="AG54" i="37"/>
  <c r="AJ54" i="37"/>
  <c r="AJ126" i="37"/>
  <c r="AJ210" i="37"/>
  <c r="AJ282" i="37"/>
  <c r="AJ354" i="37"/>
  <c r="AJ426" i="37"/>
  <c r="AQ54" i="37"/>
  <c r="AQ126" i="37"/>
  <c r="AQ282" i="37"/>
  <c r="AQ354" i="37"/>
  <c r="AQ426" i="37"/>
  <c r="AT54" i="37"/>
  <c r="AT126" i="37"/>
  <c r="AT426" i="37"/>
  <c r="CU44" i="35"/>
  <c r="AE55" i="37"/>
  <c r="AG55" i="37"/>
  <c r="AJ55" i="37"/>
  <c r="AJ127" i="37"/>
  <c r="AJ211" i="37"/>
  <c r="AJ283" i="37"/>
  <c r="AJ355" i="37"/>
  <c r="AJ427" i="37"/>
  <c r="AQ55" i="37"/>
  <c r="AQ127" i="37"/>
  <c r="AQ283" i="37"/>
  <c r="AQ355" i="37"/>
  <c r="AQ427" i="37"/>
  <c r="AT55" i="37"/>
  <c r="AT127" i="37"/>
  <c r="AT427" i="37"/>
  <c r="CU45" i="35"/>
  <c r="AE56" i="37"/>
  <c r="AG56" i="37"/>
  <c r="AJ56" i="37"/>
  <c r="AJ128" i="37"/>
  <c r="AJ212" i="37"/>
  <c r="AJ284" i="37"/>
  <c r="AJ356" i="37"/>
  <c r="AJ428" i="37"/>
  <c r="AQ56" i="37"/>
  <c r="AQ128" i="37"/>
  <c r="AQ284" i="37"/>
  <c r="AQ356" i="37"/>
  <c r="AQ428" i="37"/>
  <c r="AT56" i="37"/>
  <c r="AT128" i="37"/>
  <c r="AT428" i="37"/>
  <c r="CU46" i="35"/>
  <c r="AE57" i="37"/>
  <c r="AG57" i="37"/>
  <c r="AJ57" i="37"/>
  <c r="AJ129" i="37"/>
  <c r="AJ213" i="37"/>
  <c r="AJ285" i="37"/>
  <c r="AJ357" i="37"/>
  <c r="AJ429" i="37"/>
  <c r="AQ57" i="37"/>
  <c r="AQ129" i="37"/>
  <c r="AQ285" i="37"/>
  <c r="AQ357" i="37"/>
  <c r="AQ429" i="37"/>
  <c r="AT57" i="37"/>
  <c r="AT129" i="37"/>
  <c r="AT429" i="37"/>
  <c r="CU47" i="35"/>
  <c r="AE58" i="37"/>
  <c r="AG58" i="37"/>
  <c r="AJ58" i="37"/>
  <c r="AJ130" i="37"/>
  <c r="AJ214" i="37"/>
  <c r="AJ286" i="37"/>
  <c r="AJ358" i="37"/>
  <c r="AJ430" i="37"/>
  <c r="AQ58" i="37"/>
  <c r="AQ130" i="37"/>
  <c r="AQ286" i="37"/>
  <c r="AQ358" i="37"/>
  <c r="AQ430" i="37"/>
  <c r="AT58" i="37"/>
  <c r="AT130" i="37"/>
  <c r="AT430" i="37"/>
  <c r="CU48" i="35"/>
  <c r="AE59" i="37"/>
  <c r="AG59" i="37"/>
  <c r="AJ59" i="37"/>
  <c r="AJ131" i="37"/>
  <c r="AJ215" i="37"/>
  <c r="AJ287" i="37"/>
  <c r="AJ359" i="37"/>
  <c r="AJ431" i="37"/>
  <c r="AQ59" i="37"/>
  <c r="AQ131" i="37"/>
  <c r="AQ287" i="37"/>
  <c r="AQ359" i="37"/>
  <c r="AQ431" i="37"/>
  <c r="AT59" i="37"/>
  <c r="AT131" i="37"/>
  <c r="AT431" i="37"/>
  <c r="CU49" i="35"/>
  <c r="AE60" i="37"/>
  <c r="AG60" i="37"/>
  <c r="AJ60" i="37"/>
  <c r="AJ132" i="37"/>
  <c r="AJ216" i="37"/>
  <c r="AJ288" i="37"/>
  <c r="AJ360" i="37"/>
  <c r="AJ432" i="37"/>
  <c r="AQ60" i="37"/>
  <c r="AQ132" i="37"/>
  <c r="AQ288" i="37"/>
  <c r="AQ360" i="37"/>
  <c r="AQ432" i="37"/>
  <c r="AT60" i="37"/>
  <c r="AT132" i="37"/>
  <c r="AT432" i="37"/>
  <c r="CU50" i="35"/>
  <c r="AE61" i="37"/>
  <c r="AG61" i="37"/>
  <c r="AJ61" i="37"/>
  <c r="AJ133" i="37"/>
  <c r="AJ217" i="37"/>
  <c r="AJ289" i="37"/>
  <c r="AJ361" i="37"/>
  <c r="AJ433" i="37"/>
  <c r="AQ61" i="37"/>
  <c r="AQ133" i="37"/>
  <c r="AQ289" i="37"/>
  <c r="AQ361" i="37"/>
  <c r="AQ433" i="37"/>
  <c r="AT61" i="37"/>
  <c r="AT133" i="37"/>
  <c r="AT433" i="37"/>
  <c r="CU51" i="35"/>
  <c r="AE62" i="37"/>
  <c r="AG62" i="37"/>
  <c r="AJ62" i="37"/>
  <c r="AJ134" i="37"/>
  <c r="AJ218" i="37"/>
  <c r="AJ290" i="37"/>
  <c r="AJ362" i="37"/>
  <c r="AJ434" i="37"/>
  <c r="AQ62" i="37"/>
  <c r="AQ134" i="37"/>
  <c r="AQ290" i="37"/>
  <c r="AQ362" i="37"/>
  <c r="AQ434" i="37"/>
  <c r="AT62" i="37"/>
  <c r="AT134" i="37"/>
  <c r="AT434" i="37"/>
  <c r="CU52" i="35"/>
  <c r="AE63" i="37"/>
  <c r="AG63" i="37"/>
  <c r="AJ63" i="37"/>
  <c r="AJ135" i="37"/>
  <c r="AJ219" i="37"/>
  <c r="AJ291" i="37"/>
  <c r="AJ363" i="37"/>
  <c r="AJ435" i="37"/>
  <c r="AQ63" i="37"/>
  <c r="AQ135" i="37"/>
  <c r="AQ291" i="37"/>
  <c r="AQ363" i="37"/>
  <c r="AQ435" i="37"/>
  <c r="AT63" i="37"/>
  <c r="AT135" i="37"/>
  <c r="AT435" i="37"/>
  <c r="CU53" i="35"/>
  <c r="AE64" i="37"/>
  <c r="AG64" i="37"/>
  <c r="AJ64" i="37"/>
  <c r="AJ136" i="37"/>
  <c r="AJ220" i="37"/>
  <c r="AJ292" i="37"/>
  <c r="AJ364" i="37"/>
  <c r="AJ436" i="37"/>
  <c r="AQ64" i="37"/>
  <c r="AQ136" i="37"/>
  <c r="AQ292" i="37"/>
  <c r="AQ364" i="37"/>
  <c r="AQ436" i="37"/>
  <c r="AT64" i="37"/>
  <c r="AT136" i="37"/>
  <c r="AT436" i="37"/>
  <c r="CU54" i="35"/>
  <c r="AE65" i="37"/>
  <c r="AG65" i="37"/>
  <c r="AJ65" i="37"/>
  <c r="AJ137" i="37"/>
  <c r="AJ221" i="37"/>
  <c r="AJ293" i="37"/>
  <c r="AJ365" i="37"/>
  <c r="AJ437" i="37"/>
  <c r="AQ65" i="37"/>
  <c r="AQ137" i="37"/>
  <c r="AQ293" i="37"/>
  <c r="AQ365" i="37"/>
  <c r="AQ437" i="37"/>
  <c r="AT65" i="37"/>
  <c r="AT137" i="37"/>
  <c r="AT437" i="37"/>
  <c r="CU55" i="35"/>
  <c r="AE66" i="37"/>
  <c r="AG66" i="37"/>
  <c r="AJ66" i="37"/>
  <c r="AJ138" i="37"/>
  <c r="AJ222" i="37"/>
  <c r="AJ294" i="37"/>
  <c r="AJ366" i="37"/>
  <c r="AJ438" i="37"/>
  <c r="AQ66" i="37"/>
  <c r="AQ138" i="37"/>
  <c r="AQ294" i="37"/>
  <c r="AQ366" i="37"/>
  <c r="AQ438" i="37"/>
  <c r="AT66" i="37"/>
  <c r="AT138" i="37"/>
  <c r="AT438" i="37"/>
  <c r="CU56" i="35"/>
  <c r="AE67" i="37"/>
  <c r="AG67" i="37"/>
  <c r="AJ67" i="37"/>
  <c r="AJ139" i="37"/>
  <c r="AJ223" i="37"/>
  <c r="AJ295" i="37"/>
  <c r="AJ367" i="37"/>
  <c r="AJ439" i="37"/>
  <c r="AQ67" i="37"/>
  <c r="AQ139" i="37"/>
  <c r="AQ295" i="37"/>
  <c r="AQ367" i="37"/>
  <c r="AQ439" i="37"/>
  <c r="AT67" i="37"/>
  <c r="AT139" i="37"/>
  <c r="AT439" i="37"/>
  <c r="CU57" i="35"/>
  <c r="AE68" i="37"/>
  <c r="AG68" i="37"/>
  <c r="AJ68" i="37"/>
  <c r="AJ140" i="37"/>
  <c r="AJ224" i="37"/>
  <c r="AJ296" i="37"/>
  <c r="AJ368" i="37"/>
  <c r="AJ440" i="37"/>
  <c r="AQ68" i="37"/>
  <c r="AQ140" i="37"/>
  <c r="AQ296" i="37"/>
  <c r="AQ368" i="37"/>
  <c r="AQ440" i="37"/>
  <c r="AT68" i="37"/>
  <c r="AT140" i="37"/>
  <c r="AT440" i="37"/>
  <c r="CU58" i="35"/>
  <c r="AE69" i="37"/>
  <c r="AG69" i="37"/>
  <c r="AJ69" i="37"/>
  <c r="AJ141" i="37"/>
  <c r="AJ225" i="37"/>
  <c r="AJ297" i="37"/>
  <c r="AJ369" i="37"/>
  <c r="AJ441" i="37"/>
  <c r="AQ69" i="37"/>
  <c r="AQ141" i="37"/>
  <c r="AQ297" i="37"/>
  <c r="AQ369" i="37"/>
  <c r="AQ441" i="37"/>
  <c r="AT69" i="37"/>
  <c r="AT141" i="37"/>
  <c r="AT441" i="37"/>
  <c r="CU59" i="35"/>
  <c r="AE70" i="37"/>
  <c r="AG70" i="37"/>
  <c r="AJ70" i="37"/>
  <c r="AJ142" i="37"/>
  <c r="AJ226" i="37"/>
  <c r="AJ298" i="37"/>
  <c r="AJ370" i="37"/>
  <c r="AJ442" i="37"/>
  <c r="AQ70" i="37"/>
  <c r="AQ142" i="37"/>
  <c r="AQ298" i="37"/>
  <c r="AQ370" i="37"/>
  <c r="AQ442" i="37"/>
  <c r="AT70" i="37"/>
  <c r="AT142" i="37"/>
  <c r="AT442" i="37"/>
  <c r="CU60" i="35"/>
  <c r="AE71" i="37"/>
  <c r="AG71" i="37"/>
  <c r="AJ71" i="37"/>
  <c r="AJ143" i="37"/>
  <c r="AJ227" i="37"/>
  <c r="AJ299" i="37"/>
  <c r="AJ371" i="37"/>
  <c r="AJ443" i="37"/>
  <c r="AQ71" i="37"/>
  <c r="AQ143" i="37"/>
  <c r="AQ299" i="37"/>
  <c r="AQ371" i="37"/>
  <c r="AQ443" i="37"/>
  <c r="AT71" i="37"/>
  <c r="AT143" i="37"/>
  <c r="AT443" i="37"/>
  <c r="CU61" i="35"/>
  <c r="AE72" i="37"/>
  <c r="AG72" i="37"/>
  <c r="AJ72" i="37"/>
  <c r="AJ144" i="37"/>
  <c r="AJ228" i="37"/>
  <c r="AJ300" i="37"/>
  <c r="AJ372" i="37"/>
  <c r="AJ444" i="37"/>
  <c r="AQ72" i="37"/>
  <c r="AQ144" i="37"/>
  <c r="AQ300" i="37"/>
  <c r="AQ372" i="37"/>
  <c r="AQ444" i="37"/>
  <c r="AT72" i="37"/>
  <c r="AT144" i="37"/>
  <c r="AT444" i="37"/>
  <c r="CU62" i="35"/>
  <c r="AE73" i="37"/>
  <c r="AG73" i="37"/>
  <c r="AJ73" i="37"/>
  <c r="AJ145" i="37"/>
  <c r="AJ229" i="37"/>
  <c r="AJ301" i="37"/>
  <c r="AJ373" i="37"/>
  <c r="AJ445" i="37"/>
  <c r="AQ73" i="37"/>
  <c r="AQ145" i="37"/>
  <c r="AQ301" i="37"/>
  <c r="AQ373" i="37"/>
  <c r="AQ445" i="37"/>
  <c r="AT73" i="37"/>
  <c r="AT145" i="37"/>
  <c r="AT445" i="37"/>
  <c r="CU63" i="35"/>
  <c r="AE74" i="37"/>
  <c r="AG74" i="37"/>
  <c r="AJ74" i="37"/>
  <c r="AJ146" i="37"/>
  <c r="AJ230" i="37"/>
  <c r="AJ302" i="37"/>
  <c r="AJ374" i="37"/>
  <c r="AJ446" i="37"/>
  <c r="AQ74" i="37"/>
  <c r="AQ146" i="37"/>
  <c r="AQ302" i="37"/>
  <c r="AQ374" i="37"/>
  <c r="AQ446" i="37"/>
  <c r="AT74" i="37"/>
  <c r="AT146" i="37"/>
  <c r="AT446" i="37"/>
  <c r="CU64" i="35"/>
  <c r="AE75" i="37"/>
  <c r="AG75" i="37"/>
  <c r="AJ75" i="37"/>
  <c r="AJ147" i="37"/>
  <c r="AJ231" i="37"/>
  <c r="AJ303" i="37"/>
  <c r="AJ375" i="37"/>
  <c r="AJ447" i="37"/>
  <c r="AQ75" i="37"/>
  <c r="AQ147" i="37"/>
  <c r="AQ303" i="37"/>
  <c r="AQ375" i="37"/>
  <c r="AQ447" i="37"/>
  <c r="AT75" i="37"/>
  <c r="AT147" i="37"/>
  <c r="AT447" i="37"/>
  <c r="CU65" i="35"/>
  <c r="AE76" i="37"/>
  <c r="AG76" i="37"/>
  <c r="AJ76" i="37"/>
  <c r="AJ148" i="37"/>
  <c r="AJ232" i="37"/>
  <c r="AJ304" i="37"/>
  <c r="AJ376" i="37"/>
  <c r="AJ448" i="37"/>
  <c r="AQ76" i="37"/>
  <c r="AQ148" i="37"/>
  <c r="AQ304" i="37"/>
  <c r="AQ376" i="37"/>
  <c r="AQ448" i="37"/>
  <c r="AT76" i="37"/>
  <c r="AT148" i="37"/>
  <c r="AT448" i="37"/>
  <c r="CU66" i="35"/>
  <c r="AE77" i="37"/>
  <c r="AG77" i="37"/>
  <c r="AJ77" i="37"/>
  <c r="AJ149" i="37"/>
  <c r="AJ233" i="37"/>
  <c r="AJ305" i="37"/>
  <c r="AJ377" i="37"/>
  <c r="AJ449" i="37"/>
  <c r="AQ77" i="37"/>
  <c r="AQ149" i="37"/>
  <c r="AQ305" i="37"/>
  <c r="AQ377" i="37"/>
  <c r="AQ449" i="37"/>
  <c r="AT77" i="37"/>
  <c r="AT149" i="37"/>
  <c r="AT449" i="37"/>
  <c r="CU67" i="35"/>
  <c r="AE78" i="37"/>
  <c r="AG78" i="37"/>
  <c r="AJ78" i="37"/>
  <c r="AJ150" i="37"/>
  <c r="AJ234" i="37"/>
  <c r="AJ306" i="37"/>
  <c r="AJ378" i="37"/>
  <c r="AJ450" i="37"/>
  <c r="AQ78" i="37"/>
  <c r="AQ150" i="37"/>
  <c r="AQ306" i="37"/>
  <c r="AQ378" i="37"/>
  <c r="AQ450" i="37"/>
  <c r="AT78" i="37"/>
  <c r="AT150" i="37"/>
  <c r="AT450" i="37"/>
  <c r="CU68" i="35"/>
  <c r="AE79" i="37"/>
  <c r="AG79" i="37"/>
  <c r="AJ79" i="37"/>
  <c r="AJ151" i="37"/>
  <c r="AJ235" i="37"/>
  <c r="AJ307" i="37"/>
  <c r="AJ379" i="37"/>
  <c r="AJ451" i="37"/>
  <c r="AQ79" i="37"/>
  <c r="AQ151" i="37"/>
  <c r="AQ307" i="37"/>
  <c r="AQ379" i="37"/>
  <c r="AQ451" i="37"/>
  <c r="AT79" i="37"/>
  <c r="AT151" i="37"/>
  <c r="AT451" i="37"/>
  <c r="CU69" i="35"/>
  <c r="AE80" i="37"/>
  <c r="AG80" i="37"/>
  <c r="AJ80" i="37"/>
  <c r="AJ152" i="37"/>
  <c r="AJ236" i="37"/>
  <c r="AJ308" i="37"/>
  <c r="AJ380" i="37"/>
  <c r="AJ452" i="37"/>
  <c r="AQ80" i="37"/>
  <c r="AQ152" i="37"/>
  <c r="AQ308" i="37"/>
  <c r="AQ380" i="37"/>
  <c r="AQ452" i="37"/>
  <c r="AT80" i="37"/>
  <c r="AT152" i="37"/>
  <c r="AT452" i="37"/>
  <c r="CU70" i="35"/>
  <c r="AE81" i="37"/>
  <c r="AG81" i="37"/>
  <c r="AJ81" i="37"/>
  <c r="AJ153" i="37"/>
  <c r="AJ237" i="37"/>
  <c r="AJ309" i="37"/>
  <c r="AJ381" i="37"/>
  <c r="AJ453" i="37"/>
  <c r="AQ81" i="37"/>
  <c r="AQ153" i="37"/>
  <c r="AQ309" i="37"/>
  <c r="AQ381" i="37"/>
  <c r="AQ453" i="37"/>
  <c r="AT81" i="37"/>
  <c r="AT153" i="37"/>
  <c r="AT453" i="37"/>
  <c r="CU71" i="35"/>
  <c r="AE82" i="37"/>
  <c r="AG82" i="37"/>
  <c r="AJ82" i="37"/>
  <c r="AJ154" i="37"/>
  <c r="AJ238" i="37"/>
  <c r="AJ310" i="37"/>
  <c r="AJ382" i="37"/>
  <c r="AJ454" i="37"/>
  <c r="AQ82" i="37"/>
  <c r="AQ154" i="37"/>
  <c r="AQ310" i="37"/>
  <c r="AQ382" i="37"/>
  <c r="AQ454" i="37"/>
  <c r="AT82" i="37"/>
  <c r="AT154" i="37"/>
  <c r="AT454" i="37"/>
  <c r="CU72" i="35"/>
  <c r="AE83" i="37"/>
  <c r="AG83" i="37"/>
  <c r="AJ83" i="37"/>
  <c r="AJ155" i="37"/>
  <c r="AJ239" i="37"/>
  <c r="AJ311" i="37"/>
  <c r="AJ383" i="37"/>
  <c r="AJ455" i="37"/>
  <c r="AQ83" i="37"/>
  <c r="AQ155" i="37"/>
  <c r="AQ311" i="37"/>
  <c r="AQ383" i="37"/>
  <c r="AQ455" i="37"/>
  <c r="AT83" i="37"/>
  <c r="AT155" i="37"/>
  <c r="AT455" i="37"/>
  <c r="CU73" i="35"/>
  <c r="AE84" i="37"/>
  <c r="AG84" i="37"/>
  <c r="AJ84" i="37"/>
  <c r="AJ156" i="37"/>
  <c r="AJ240" i="37"/>
  <c r="AJ312" i="37"/>
  <c r="AJ384" i="37"/>
  <c r="AJ456" i="37"/>
  <c r="AQ84" i="37"/>
  <c r="AQ156" i="37"/>
  <c r="AQ312" i="37"/>
  <c r="AQ384" i="37"/>
  <c r="AQ456" i="37"/>
  <c r="AT84" i="37"/>
  <c r="AT156" i="37"/>
  <c r="AT456" i="37"/>
  <c r="CU74" i="35"/>
  <c r="CT78" i="35"/>
  <c r="BS83" i="35"/>
  <c r="CL79" i="35"/>
  <c r="CM79" i="35"/>
  <c r="CS79" i="35"/>
  <c r="CT79" i="35"/>
  <c r="BS84" i="35"/>
  <c r="CL77" i="35"/>
  <c r="CM77" i="35"/>
  <c r="CS77" i="35"/>
  <c r="CT77" i="35"/>
  <c r="BS82" i="35"/>
  <c r="BR83" i="35"/>
  <c r="BR84" i="35"/>
  <c r="BR82" i="35"/>
  <c r="BZ2" i="35"/>
  <c r="BZ4" i="35"/>
  <c r="BZ5" i="35"/>
  <c r="BZ6" i="35"/>
  <c r="BZ7" i="35"/>
  <c r="BZ8" i="35"/>
  <c r="BZ9" i="35"/>
  <c r="BZ10" i="35"/>
  <c r="BZ11" i="35"/>
  <c r="BZ12" i="35"/>
  <c r="BZ13" i="35"/>
  <c r="BZ14" i="35"/>
  <c r="BZ15" i="35"/>
  <c r="BZ16" i="35"/>
  <c r="BZ17" i="35"/>
  <c r="BZ18" i="35"/>
  <c r="BZ19" i="35"/>
  <c r="BZ20" i="35"/>
  <c r="BZ21" i="35"/>
  <c r="BZ22" i="35"/>
  <c r="BZ23" i="35"/>
  <c r="BZ24" i="35"/>
  <c r="BZ25" i="35"/>
  <c r="BZ26" i="35"/>
  <c r="BZ27" i="35"/>
  <c r="BZ28" i="35"/>
  <c r="BZ29" i="35"/>
  <c r="BZ30" i="35"/>
  <c r="BZ31" i="35"/>
  <c r="BZ32" i="35"/>
  <c r="BZ33" i="35"/>
  <c r="BZ34" i="35"/>
  <c r="BZ35" i="35"/>
  <c r="BZ36" i="35"/>
  <c r="BZ37" i="35"/>
  <c r="BZ38" i="35"/>
  <c r="BZ39" i="35"/>
  <c r="BZ40" i="35"/>
  <c r="BZ41" i="35"/>
  <c r="BZ42" i="35"/>
  <c r="BZ43" i="35"/>
  <c r="BZ44" i="35"/>
  <c r="BZ45" i="35"/>
  <c r="BZ46" i="35"/>
  <c r="BZ47" i="35"/>
  <c r="BZ48" i="35"/>
  <c r="BZ49" i="35"/>
  <c r="BZ50" i="35"/>
  <c r="BZ51" i="35"/>
  <c r="BZ52" i="35"/>
  <c r="BZ53" i="35"/>
  <c r="BZ54" i="35"/>
  <c r="BZ55" i="35"/>
  <c r="BZ56" i="35"/>
  <c r="BZ57" i="35"/>
  <c r="BZ58" i="35"/>
  <c r="BZ59" i="35"/>
  <c r="BZ60" i="35"/>
  <c r="BZ61" i="35"/>
  <c r="BZ62" i="35"/>
  <c r="BZ63" i="35"/>
  <c r="BZ64" i="35"/>
  <c r="BZ65" i="35"/>
  <c r="BZ66" i="35"/>
  <c r="BZ67" i="35"/>
  <c r="BZ68" i="35"/>
  <c r="BZ69" i="35"/>
  <c r="BZ70" i="35"/>
  <c r="BZ71" i="35"/>
  <c r="BZ72" i="35"/>
  <c r="BZ73" i="35"/>
  <c r="BZ74" i="35"/>
  <c r="BX78" i="35"/>
  <c r="BY78" i="35"/>
  <c r="CE81" i="35"/>
  <c r="CG2" i="35"/>
  <c r="CG26" i="35"/>
  <c r="CG22" i="35"/>
  <c r="CG23" i="35"/>
  <c r="CG10" i="35"/>
  <c r="CE78" i="35"/>
  <c r="CG39" i="35"/>
  <c r="CG21" i="35"/>
  <c r="CG30" i="35"/>
  <c r="CG25" i="35"/>
  <c r="CG4" i="35"/>
  <c r="CG5" i="35"/>
  <c r="CG6" i="35"/>
  <c r="CG7" i="35"/>
  <c r="CG8" i="35"/>
  <c r="CG9" i="35"/>
  <c r="CG11" i="35"/>
  <c r="CG12" i="35"/>
  <c r="CG13" i="35"/>
  <c r="CG14" i="35"/>
  <c r="CG15" i="35"/>
  <c r="CG16" i="35"/>
  <c r="CG17" i="35"/>
  <c r="CG18" i="35"/>
  <c r="CG19" i="35"/>
  <c r="CG20" i="35"/>
  <c r="CG24" i="35"/>
  <c r="CG27" i="35"/>
  <c r="CG28" i="35"/>
  <c r="CG29" i="35"/>
  <c r="CG31" i="35"/>
  <c r="CG32" i="35"/>
  <c r="CG33" i="35"/>
  <c r="CG34" i="35"/>
  <c r="CG35" i="35"/>
  <c r="CG36" i="35"/>
  <c r="CG37" i="35"/>
  <c r="CG38" i="35"/>
  <c r="CG40" i="35"/>
  <c r="CG41" i="35"/>
  <c r="CG42" i="35"/>
  <c r="CG43" i="35"/>
  <c r="CG44" i="35"/>
  <c r="CG45" i="35"/>
  <c r="CG46" i="35"/>
  <c r="CG47" i="35"/>
  <c r="CG48" i="35"/>
  <c r="CG49" i="35"/>
  <c r="CG50" i="35"/>
  <c r="CG51" i="35"/>
  <c r="CG52" i="35"/>
  <c r="CG53" i="35"/>
  <c r="CG54" i="35"/>
  <c r="CG55" i="35"/>
  <c r="CG56" i="35"/>
  <c r="CG57" i="35"/>
  <c r="CG58" i="35"/>
  <c r="CG59" i="35"/>
  <c r="CG60" i="35"/>
  <c r="CG61" i="35"/>
  <c r="CG62" i="35"/>
  <c r="CG63" i="35"/>
  <c r="CG64" i="35"/>
  <c r="CG65" i="35"/>
  <c r="CG66" i="35"/>
  <c r="CG67" i="35"/>
  <c r="CG68" i="35"/>
  <c r="CG69" i="35"/>
  <c r="CG70" i="35"/>
  <c r="CG71" i="35"/>
  <c r="CG72" i="35"/>
  <c r="CG73" i="35"/>
  <c r="CG74" i="35"/>
  <c r="CF78" i="35"/>
  <c r="BS78" i="35"/>
  <c r="BX79" i="35"/>
  <c r="BY79" i="35"/>
  <c r="CE79" i="35"/>
  <c r="CF79" i="35"/>
  <c r="BS79" i="35"/>
  <c r="BX77" i="35"/>
  <c r="BY77" i="35"/>
  <c r="CE77" i="35"/>
  <c r="CF77" i="35"/>
  <c r="BS77" i="35"/>
  <c r="BR78" i="35"/>
  <c r="BR79" i="35"/>
  <c r="BR77" i="35"/>
  <c r="EC2" i="35"/>
  <c r="AJ259" i="38"/>
  <c r="AJ331" i="38"/>
  <c r="AJ403" i="38"/>
  <c r="EC21" i="35"/>
  <c r="AJ277" i="38"/>
  <c r="AJ349" i="38"/>
  <c r="AJ421" i="38"/>
  <c r="EC39" i="35"/>
  <c r="AJ260" i="38"/>
  <c r="AJ332" i="38"/>
  <c r="AJ404" i="38"/>
  <c r="EC22" i="35"/>
  <c r="AJ248" i="38"/>
  <c r="AJ320" i="38"/>
  <c r="AJ392" i="38"/>
  <c r="EC10" i="35"/>
  <c r="AJ250" i="38"/>
  <c r="AJ322" i="38"/>
  <c r="AJ394" i="38"/>
  <c r="EC12" i="35"/>
  <c r="AJ245" i="38"/>
  <c r="AJ317" i="38"/>
  <c r="AJ389" i="38"/>
  <c r="EC7" i="35"/>
  <c r="AJ247" i="38"/>
  <c r="AJ319" i="38"/>
  <c r="AJ391" i="38"/>
  <c r="EC9" i="35"/>
  <c r="AJ249" i="38"/>
  <c r="AJ321" i="38"/>
  <c r="AJ393" i="38"/>
  <c r="EC11" i="35"/>
  <c r="DV2" i="35"/>
  <c r="I254" i="38"/>
  <c r="I326" i="38"/>
  <c r="I398" i="38"/>
  <c r="DV16" i="35"/>
  <c r="I277" i="38"/>
  <c r="I349" i="38"/>
  <c r="I421" i="38"/>
  <c r="DV39" i="35"/>
  <c r="I259" i="38"/>
  <c r="I331" i="38"/>
  <c r="I403" i="38"/>
  <c r="DV21" i="35"/>
  <c r="I250" i="38"/>
  <c r="I322" i="38"/>
  <c r="I394" i="38"/>
  <c r="DV12" i="35"/>
  <c r="I255" i="38"/>
  <c r="I327" i="38"/>
  <c r="I399" i="38"/>
  <c r="DV17" i="35"/>
  <c r="I249" i="38"/>
  <c r="I321" i="38"/>
  <c r="I393" i="38"/>
  <c r="DV11" i="35"/>
  <c r="I245" i="38"/>
  <c r="I317" i="38"/>
  <c r="I389" i="38"/>
  <c r="DV7" i="35"/>
  <c r="I247" i="38"/>
  <c r="I319" i="38"/>
  <c r="I391" i="38"/>
  <c r="DV9" i="35"/>
  <c r="I248" i="38"/>
  <c r="I320" i="38"/>
  <c r="I392" i="38"/>
  <c r="DV10" i="35"/>
  <c r="DO2" i="35"/>
  <c r="DO24" i="35"/>
  <c r="DO39" i="35"/>
  <c r="DO21" i="35"/>
  <c r="DO30" i="35"/>
  <c r="DO25" i="35"/>
  <c r="DO4" i="35"/>
  <c r="DO5" i="35"/>
  <c r="DO6" i="35"/>
  <c r="DO7" i="35"/>
  <c r="DO8" i="35"/>
  <c r="DO9" i="35"/>
  <c r="DO10" i="35"/>
  <c r="DO11" i="35"/>
  <c r="DO12" i="35"/>
  <c r="DO13" i="35"/>
  <c r="DO14" i="35"/>
  <c r="DO15" i="35"/>
  <c r="DO16" i="35"/>
  <c r="DO17" i="35"/>
  <c r="DO18" i="35"/>
  <c r="DO19" i="35"/>
  <c r="DO20" i="35"/>
  <c r="DO22" i="35"/>
  <c r="DO23" i="35"/>
  <c r="DO26" i="35"/>
  <c r="DO27" i="35"/>
  <c r="DO28" i="35"/>
  <c r="DO29" i="35"/>
  <c r="DO31" i="35"/>
  <c r="DO32" i="35"/>
  <c r="DO33" i="35"/>
  <c r="DO34" i="35"/>
  <c r="DO35" i="35"/>
  <c r="DO36" i="35"/>
  <c r="DO37" i="35"/>
  <c r="DO38" i="35"/>
  <c r="DO40" i="35"/>
  <c r="DO41" i="35"/>
  <c r="DO42" i="35"/>
  <c r="DO43" i="35"/>
  <c r="DO44" i="35"/>
  <c r="DO45" i="35"/>
  <c r="DO46" i="35"/>
  <c r="DO47" i="35"/>
  <c r="DO48" i="35"/>
  <c r="DO49" i="35"/>
  <c r="DO50" i="35"/>
  <c r="DO51" i="35"/>
  <c r="DO52" i="35"/>
  <c r="DO53" i="35"/>
  <c r="DO54" i="35"/>
  <c r="DO55" i="35"/>
  <c r="DO56" i="35"/>
  <c r="DO57" i="35"/>
  <c r="DO58" i="35"/>
  <c r="DO59" i="35"/>
  <c r="DO60" i="35"/>
  <c r="DO61" i="35"/>
  <c r="DO62" i="35"/>
  <c r="DO63" i="35"/>
  <c r="DO64" i="35"/>
  <c r="DO65" i="35"/>
  <c r="DO66" i="35"/>
  <c r="DO67" i="35"/>
  <c r="DO68" i="35"/>
  <c r="DO69" i="35"/>
  <c r="DO70" i="35"/>
  <c r="DO71" i="35"/>
  <c r="DO72" i="35"/>
  <c r="DO73" i="35"/>
  <c r="DO74" i="35"/>
  <c r="DH2" i="35"/>
  <c r="DH18" i="35"/>
  <c r="DH39" i="35"/>
  <c r="DH21" i="35"/>
  <c r="DH12" i="35"/>
  <c r="DH16" i="35"/>
  <c r="DH4" i="35"/>
  <c r="DH5" i="35"/>
  <c r="DH6" i="35"/>
  <c r="DH7" i="35"/>
  <c r="DH8" i="35"/>
  <c r="DH9" i="35"/>
  <c r="DH10" i="35"/>
  <c r="DH11" i="35"/>
  <c r="DH13" i="35"/>
  <c r="DH14" i="35"/>
  <c r="DH15" i="35"/>
  <c r="DH17" i="35"/>
  <c r="DH19" i="35"/>
  <c r="DH20" i="35"/>
  <c r="DH22" i="35"/>
  <c r="DH23" i="35"/>
  <c r="DH24" i="35"/>
  <c r="DH25" i="35"/>
  <c r="DH26" i="35"/>
  <c r="DH27" i="35"/>
  <c r="DH28" i="35"/>
  <c r="DH29" i="35"/>
  <c r="DH30" i="35"/>
  <c r="DH31" i="35"/>
  <c r="DH32" i="35"/>
  <c r="DH33" i="35"/>
  <c r="DH34" i="35"/>
  <c r="DH35" i="35"/>
  <c r="DH36" i="35"/>
  <c r="DH37" i="35"/>
  <c r="DH38" i="35"/>
  <c r="DH40" i="35"/>
  <c r="DH41" i="35"/>
  <c r="DH42" i="35"/>
  <c r="DH43" i="35"/>
  <c r="DH44" i="35"/>
  <c r="DH45" i="35"/>
  <c r="DH46" i="35"/>
  <c r="DH47" i="35"/>
  <c r="DH48" i="35"/>
  <c r="DH49" i="35"/>
  <c r="DH50" i="35"/>
  <c r="DH51" i="35"/>
  <c r="DH52" i="35"/>
  <c r="DH53" i="35"/>
  <c r="DH54" i="35"/>
  <c r="DH55" i="35"/>
  <c r="DH56" i="35"/>
  <c r="DH57" i="35"/>
  <c r="DH58" i="35"/>
  <c r="DH59" i="35"/>
  <c r="DH60" i="35"/>
  <c r="DH61" i="35"/>
  <c r="DH62" i="35"/>
  <c r="DH63" i="35"/>
  <c r="DH64" i="35"/>
  <c r="DH65" i="35"/>
  <c r="DH66" i="35"/>
  <c r="DH67" i="35"/>
  <c r="DH68" i="35"/>
  <c r="DH69" i="35"/>
  <c r="DH70" i="35"/>
  <c r="DH71" i="35"/>
  <c r="DH72" i="35"/>
  <c r="DH73" i="35"/>
  <c r="DH74" i="35"/>
  <c r="AO49" i="36"/>
  <c r="C5" i="36"/>
  <c r="AV7" i="36"/>
  <c r="AV49" i="36"/>
  <c r="AV11" i="36"/>
  <c r="AV12" i="36"/>
  <c r="AV121" i="36"/>
  <c r="H11" i="36"/>
  <c r="H160" i="36"/>
  <c r="N11" i="36"/>
  <c r="N160" i="36"/>
  <c r="AV160" i="36"/>
  <c r="AV164" i="36"/>
  <c r="AV165" i="36"/>
  <c r="AV205" i="36"/>
  <c r="AO48" i="36"/>
  <c r="AV48" i="36"/>
  <c r="AV120" i="36"/>
  <c r="AV204" i="36"/>
  <c r="AO50" i="36"/>
  <c r="AV50" i="36"/>
  <c r="AV122" i="36"/>
  <c r="AV206" i="36"/>
  <c r="AO51" i="36"/>
  <c r="AV51" i="36"/>
  <c r="AV123" i="36"/>
  <c r="AV207" i="36"/>
  <c r="AO52" i="36"/>
  <c r="AV52" i="36"/>
  <c r="AV124" i="36"/>
  <c r="AV208" i="36"/>
  <c r="AO15" i="36"/>
  <c r="AV15" i="36"/>
  <c r="AV87" i="36"/>
  <c r="AV171" i="36"/>
  <c r="AO14" i="36"/>
  <c r="AV14" i="36"/>
  <c r="AV86" i="36"/>
  <c r="AV170" i="36"/>
  <c r="AW160" i="37"/>
  <c r="AW7" i="37"/>
  <c r="AP15" i="37"/>
  <c r="AI15" i="37"/>
  <c r="AW15" i="37"/>
  <c r="AW11" i="37"/>
  <c r="AW12" i="37"/>
  <c r="AW87" i="37"/>
  <c r="AW164" i="37"/>
  <c r="AW165" i="37"/>
  <c r="AW171" i="37"/>
  <c r="AW243" i="37"/>
  <c r="AW315" i="37"/>
  <c r="AW387" i="37"/>
  <c r="AY15" i="37"/>
  <c r="AY11" i="37"/>
  <c r="AY12" i="37"/>
  <c r="AY87" i="37"/>
  <c r="AY160" i="37"/>
  <c r="AY164" i="37"/>
  <c r="AY165" i="37"/>
  <c r="AY171" i="37"/>
  <c r="AY243" i="37"/>
  <c r="AY315" i="37"/>
  <c r="AY387" i="37"/>
  <c r="AV160" i="37"/>
  <c r="AV7" i="37"/>
  <c r="AO15" i="37"/>
  <c r="AV15" i="37"/>
  <c r="AV11" i="37"/>
  <c r="AV12" i="37"/>
  <c r="AV87" i="37"/>
  <c r="AV164" i="37"/>
  <c r="AV165" i="37"/>
  <c r="AV171" i="37"/>
  <c r="AV243" i="37"/>
  <c r="AV315" i="37"/>
  <c r="AV387" i="37"/>
  <c r="AO16" i="36"/>
  <c r="AV16" i="36"/>
  <c r="AV88" i="36"/>
  <c r="AV172" i="36"/>
  <c r="AP16" i="37"/>
  <c r="AI16" i="37"/>
  <c r="AW16" i="37"/>
  <c r="AW88" i="37"/>
  <c r="AW172" i="37"/>
  <c r="AW244" i="37"/>
  <c r="AW316" i="37"/>
  <c r="AW388" i="37"/>
  <c r="AY16" i="37"/>
  <c r="AY88" i="37"/>
  <c r="AY172" i="37"/>
  <c r="AY244" i="37"/>
  <c r="AY316" i="37"/>
  <c r="AY388" i="37"/>
  <c r="AO16" i="37"/>
  <c r="AV16" i="37"/>
  <c r="AV88" i="37"/>
  <c r="AV172" i="37"/>
  <c r="AV244" i="37"/>
  <c r="AV316" i="37"/>
  <c r="AV388" i="37"/>
  <c r="AO17" i="36"/>
  <c r="AV17" i="36"/>
  <c r="AV89" i="36"/>
  <c r="AV173" i="36"/>
  <c r="AP17" i="37"/>
  <c r="AI17" i="37"/>
  <c r="AW17" i="37"/>
  <c r="AW89" i="37"/>
  <c r="AW173" i="37"/>
  <c r="AW245" i="37"/>
  <c r="AW317" i="37"/>
  <c r="AW389" i="37"/>
  <c r="AY17" i="37"/>
  <c r="AY89" i="37"/>
  <c r="AY173" i="37"/>
  <c r="AY245" i="37"/>
  <c r="AY317" i="37"/>
  <c r="AY389" i="37"/>
  <c r="AO17" i="37"/>
  <c r="AV17" i="37"/>
  <c r="AV89" i="37"/>
  <c r="AV173" i="37"/>
  <c r="AV245" i="37"/>
  <c r="AV317" i="37"/>
  <c r="AV389" i="37"/>
  <c r="AO18" i="36"/>
  <c r="AV18" i="36"/>
  <c r="AV90" i="36"/>
  <c r="AV174" i="36"/>
  <c r="AP18" i="37"/>
  <c r="AI18" i="37"/>
  <c r="AW18" i="37"/>
  <c r="AW90" i="37"/>
  <c r="AW174" i="37"/>
  <c r="AW246" i="37"/>
  <c r="AW318" i="37"/>
  <c r="AW390" i="37"/>
  <c r="AY18" i="37"/>
  <c r="AY90" i="37"/>
  <c r="AY174" i="37"/>
  <c r="AY246" i="37"/>
  <c r="AY318" i="37"/>
  <c r="AY390" i="37"/>
  <c r="AO18" i="37"/>
  <c r="AV18" i="37"/>
  <c r="AV90" i="37"/>
  <c r="AV174" i="37"/>
  <c r="AV246" i="37"/>
  <c r="AV318" i="37"/>
  <c r="AV390" i="37"/>
  <c r="AO19" i="36"/>
  <c r="AV19" i="36"/>
  <c r="AV91" i="36"/>
  <c r="AV175" i="36"/>
  <c r="AP19" i="37"/>
  <c r="AI19" i="37"/>
  <c r="AW19" i="37"/>
  <c r="AW91" i="37"/>
  <c r="AW175" i="37"/>
  <c r="AW247" i="37"/>
  <c r="AW319" i="37"/>
  <c r="AW391" i="37"/>
  <c r="AY19" i="37"/>
  <c r="AY91" i="37"/>
  <c r="AY175" i="37"/>
  <c r="AY247" i="37"/>
  <c r="AY319" i="37"/>
  <c r="AY391" i="37"/>
  <c r="AO19" i="37"/>
  <c r="AV19" i="37"/>
  <c r="AV91" i="37"/>
  <c r="AV175" i="37"/>
  <c r="AV247" i="37"/>
  <c r="AV319" i="37"/>
  <c r="AV391" i="37"/>
  <c r="AO20" i="36"/>
  <c r="AV20" i="36"/>
  <c r="AV92" i="36"/>
  <c r="AV176" i="36"/>
  <c r="AP20" i="37"/>
  <c r="AI20" i="37"/>
  <c r="AW20" i="37"/>
  <c r="AW92" i="37"/>
  <c r="AW176" i="37"/>
  <c r="AW248" i="37"/>
  <c r="AW320" i="37"/>
  <c r="AW392" i="37"/>
  <c r="AY20" i="37"/>
  <c r="AY92" i="37"/>
  <c r="AY176" i="37"/>
  <c r="AY248" i="37"/>
  <c r="AY320" i="37"/>
  <c r="AY392" i="37"/>
  <c r="AO20" i="37"/>
  <c r="AV20" i="37"/>
  <c r="AV92" i="37"/>
  <c r="AV176" i="37"/>
  <c r="AV248" i="37"/>
  <c r="AV320" i="37"/>
  <c r="AV392" i="37"/>
  <c r="AO21" i="36"/>
  <c r="AV21" i="36"/>
  <c r="AV93" i="36"/>
  <c r="AV177" i="36"/>
  <c r="AP21" i="37"/>
  <c r="AI21" i="37"/>
  <c r="AW21" i="37"/>
  <c r="AW93" i="37"/>
  <c r="AW177" i="37"/>
  <c r="AW249" i="37"/>
  <c r="AW321" i="37"/>
  <c r="AW393" i="37"/>
  <c r="AY21" i="37"/>
  <c r="AY93" i="37"/>
  <c r="AY177" i="37"/>
  <c r="AY249" i="37"/>
  <c r="AY321" i="37"/>
  <c r="AY393" i="37"/>
  <c r="AO21" i="37"/>
  <c r="AV21" i="37"/>
  <c r="AV93" i="37"/>
  <c r="AV177" i="37"/>
  <c r="AV249" i="37"/>
  <c r="AV321" i="37"/>
  <c r="AV393" i="37"/>
  <c r="AO22" i="36"/>
  <c r="AV22" i="36"/>
  <c r="AV94" i="36"/>
  <c r="AV178" i="36"/>
  <c r="AP22" i="37"/>
  <c r="AI22" i="37"/>
  <c r="AW22" i="37"/>
  <c r="AW94" i="37"/>
  <c r="AW178" i="37"/>
  <c r="AW250" i="37"/>
  <c r="AW322" i="37"/>
  <c r="AW394" i="37"/>
  <c r="AY22" i="37"/>
  <c r="AY94" i="37"/>
  <c r="AY178" i="37"/>
  <c r="AY250" i="37"/>
  <c r="AY322" i="37"/>
  <c r="AY394" i="37"/>
  <c r="AO22" i="37"/>
  <c r="AV22" i="37"/>
  <c r="AV94" i="37"/>
  <c r="AV178" i="37"/>
  <c r="AV250" i="37"/>
  <c r="AV322" i="37"/>
  <c r="AV394" i="37"/>
  <c r="AO23" i="36"/>
  <c r="AV23" i="36"/>
  <c r="AV95" i="36"/>
  <c r="AV179" i="36"/>
  <c r="AP23" i="37"/>
  <c r="AI23" i="37"/>
  <c r="AW23" i="37"/>
  <c r="AW95" i="37"/>
  <c r="AW179" i="37"/>
  <c r="AW251" i="37"/>
  <c r="AW323" i="37"/>
  <c r="AW395" i="37"/>
  <c r="AY23" i="37"/>
  <c r="AY95" i="37"/>
  <c r="AY179" i="37"/>
  <c r="AY251" i="37"/>
  <c r="AY323" i="37"/>
  <c r="AY395" i="37"/>
  <c r="AO23" i="37"/>
  <c r="AV23" i="37"/>
  <c r="AV95" i="37"/>
  <c r="AV179" i="37"/>
  <c r="AV251" i="37"/>
  <c r="AV323" i="37"/>
  <c r="AV395" i="37"/>
  <c r="AO24" i="36"/>
  <c r="AV24" i="36"/>
  <c r="AV96" i="36"/>
  <c r="AV180" i="36"/>
  <c r="AP24" i="37"/>
  <c r="AI24" i="37"/>
  <c r="AW24" i="37"/>
  <c r="AW96" i="37"/>
  <c r="AW180" i="37"/>
  <c r="AW252" i="37"/>
  <c r="AW324" i="37"/>
  <c r="AW396" i="37"/>
  <c r="AY24" i="37"/>
  <c r="AY96" i="37"/>
  <c r="AY180" i="37"/>
  <c r="AY252" i="37"/>
  <c r="AY324" i="37"/>
  <c r="AY396" i="37"/>
  <c r="AO24" i="37"/>
  <c r="AV24" i="37"/>
  <c r="AV96" i="37"/>
  <c r="AV180" i="37"/>
  <c r="AV252" i="37"/>
  <c r="AV324" i="37"/>
  <c r="AV396" i="37"/>
  <c r="AO25" i="36"/>
  <c r="AV25" i="36"/>
  <c r="AV97" i="36"/>
  <c r="AV181" i="36"/>
  <c r="AP25" i="37"/>
  <c r="AI25" i="37"/>
  <c r="AW25" i="37"/>
  <c r="AW97" i="37"/>
  <c r="AW181" i="37"/>
  <c r="AW253" i="37"/>
  <c r="AW325" i="37"/>
  <c r="AW397" i="37"/>
  <c r="AY25" i="37"/>
  <c r="AY97" i="37"/>
  <c r="AY181" i="37"/>
  <c r="AY253" i="37"/>
  <c r="AY325" i="37"/>
  <c r="AY397" i="37"/>
  <c r="AO25" i="37"/>
  <c r="AV25" i="37"/>
  <c r="AV97" i="37"/>
  <c r="AV181" i="37"/>
  <c r="AV253" i="37"/>
  <c r="AV325" i="37"/>
  <c r="AV397" i="37"/>
  <c r="AO26" i="36"/>
  <c r="AV26" i="36"/>
  <c r="AV98" i="36"/>
  <c r="AV182" i="36"/>
  <c r="AP26" i="37"/>
  <c r="AI26" i="37"/>
  <c r="AW26" i="37"/>
  <c r="AW98" i="37"/>
  <c r="AW182" i="37"/>
  <c r="AW254" i="37"/>
  <c r="AW326" i="37"/>
  <c r="AW398" i="37"/>
  <c r="AY26" i="37"/>
  <c r="AY98" i="37"/>
  <c r="AY182" i="37"/>
  <c r="AY254" i="37"/>
  <c r="AY326" i="37"/>
  <c r="AY398" i="37"/>
  <c r="AO26" i="37"/>
  <c r="AV26" i="37"/>
  <c r="AV98" i="37"/>
  <c r="AV182" i="37"/>
  <c r="AV254" i="37"/>
  <c r="AV326" i="37"/>
  <c r="AV398" i="37"/>
  <c r="AO27" i="36"/>
  <c r="AV27" i="36"/>
  <c r="AV99" i="36"/>
  <c r="AV183" i="36"/>
  <c r="AP27" i="37"/>
  <c r="AI27" i="37"/>
  <c r="AW27" i="37"/>
  <c r="AW99" i="37"/>
  <c r="AW183" i="37"/>
  <c r="AW255" i="37"/>
  <c r="AW327" i="37"/>
  <c r="AW399" i="37"/>
  <c r="AY27" i="37"/>
  <c r="AY99" i="37"/>
  <c r="AY183" i="37"/>
  <c r="AY255" i="37"/>
  <c r="AY327" i="37"/>
  <c r="AY399" i="37"/>
  <c r="AO27" i="37"/>
  <c r="AV27" i="37"/>
  <c r="AV99" i="37"/>
  <c r="AV183" i="37"/>
  <c r="AV255" i="37"/>
  <c r="AV327" i="37"/>
  <c r="AV399" i="37"/>
  <c r="AO28" i="36"/>
  <c r="AV28" i="36"/>
  <c r="AV100" i="36"/>
  <c r="AV184" i="36"/>
  <c r="AP28" i="37"/>
  <c r="AI28" i="37"/>
  <c r="AW28" i="37"/>
  <c r="AW100" i="37"/>
  <c r="AW184" i="37"/>
  <c r="AW256" i="37"/>
  <c r="AW328" i="37"/>
  <c r="AW400" i="37"/>
  <c r="AY28" i="37"/>
  <c r="AY100" i="37"/>
  <c r="AY184" i="37"/>
  <c r="AY256" i="37"/>
  <c r="AY328" i="37"/>
  <c r="AY400" i="37"/>
  <c r="AO28" i="37"/>
  <c r="AV28" i="37"/>
  <c r="AV100" i="37"/>
  <c r="AV184" i="37"/>
  <c r="AV256" i="37"/>
  <c r="AV328" i="37"/>
  <c r="AV400" i="37"/>
  <c r="AO29" i="36"/>
  <c r="AV29" i="36"/>
  <c r="AV101" i="36"/>
  <c r="AV185" i="36"/>
  <c r="AP29" i="37"/>
  <c r="AI29" i="37"/>
  <c r="AW29" i="37"/>
  <c r="AW101" i="37"/>
  <c r="AW185" i="37"/>
  <c r="AW257" i="37"/>
  <c r="AW329" i="37"/>
  <c r="AW401" i="37"/>
  <c r="AY29" i="37"/>
  <c r="AY101" i="37"/>
  <c r="AY185" i="37"/>
  <c r="AY257" i="37"/>
  <c r="AY329" i="37"/>
  <c r="AY401" i="37"/>
  <c r="AO29" i="37"/>
  <c r="AV29" i="37"/>
  <c r="AV101" i="37"/>
  <c r="AV185" i="37"/>
  <c r="AV257" i="37"/>
  <c r="AV329" i="37"/>
  <c r="AV401" i="37"/>
  <c r="AO30" i="36"/>
  <c r="AV30" i="36"/>
  <c r="AV102" i="36"/>
  <c r="AV186" i="36"/>
  <c r="AP30" i="37"/>
  <c r="AI30" i="37"/>
  <c r="AW30" i="37"/>
  <c r="AW102" i="37"/>
  <c r="AW186" i="37"/>
  <c r="AW258" i="37"/>
  <c r="AW330" i="37"/>
  <c r="AW402" i="37"/>
  <c r="AY30" i="37"/>
  <c r="AY102" i="37"/>
  <c r="AY186" i="37"/>
  <c r="AY258" i="37"/>
  <c r="AY330" i="37"/>
  <c r="AY402" i="37"/>
  <c r="AO30" i="37"/>
  <c r="AV30" i="37"/>
  <c r="AV102" i="37"/>
  <c r="AV186" i="37"/>
  <c r="AV258" i="37"/>
  <c r="AV330" i="37"/>
  <c r="AV402" i="37"/>
  <c r="AO31" i="36"/>
  <c r="AV31" i="36"/>
  <c r="AV103" i="36"/>
  <c r="AV187" i="36"/>
  <c r="AP31" i="37"/>
  <c r="AI31" i="37"/>
  <c r="AW31" i="37"/>
  <c r="AW103" i="37"/>
  <c r="AW187" i="37"/>
  <c r="AW259" i="37"/>
  <c r="AW331" i="37"/>
  <c r="AW403" i="37"/>
  <c r="AY31" i="37"/>
  <c r="AY103" i="37"/>
  <c r="AY187" i="37"/>
  <c r="AY259" i="37"/>
  <c r="AY331" i="37"/>
  <c r="AY403" i="37"/>
  <c r="AO31" i="37"/>
  <c r="AV31" i="37"/>
  <c r="AV103" i="37"/>
  <c r="AV187" i="37"/>
  <c r="AV259" i="37"/>
  <c r="AV331" i="37"/>
  <c r="AV403" i="37"/>
  <c r="AO32" i="36"/>
  <c r="AV32" i="36"/>
  <c r="AV104" i="36"/>
  <c r="AV188" i="36"/>
  <c r="AP32" i="37"/>
  <c r="AI32" i="37"/>
  <c r="AW32" i="37"/>
  <c r="AW104" i="37"/>
  <c r="AW188" i="37"/>
  <c r="AW260" i="37"/>
  <c r="AW332" i="37"/>
  <c r="AW404" i="37"/>
  <c r="AY32" i="37"/>
  <c r="AY104" i="37"/>
  <c r="AY188" i="37"/>
  <c r="AY260" i="37"/>
  <c r="AY332" i="37"/>
  <c r="AY404" i="37"/>
  <c r="AO32" i="37"/>
  <c r="AV32" i="37"/>
  <c r="AV104" i="37"/>
  <c r="AV188" i="37"/>
  <c r="AV260" i="37"/>
  <c r="AV332" i="37"/>
  <c r="AV404" i="37"/>
  <c r="AO33" i="36"/>
  <c r="AV33" i="36"/>
  <c r="AV105" i="36"/>
  <c r="AV189" i="36"/>
  <c r="AP33" i="37"/>
  <c r="AI33" i="37"/>
  <c r="AW33" i="37"/>
  <c r="AW105" i="37"/>
  <c r="AW189" i="37"/>
  <c r="AW261" i="37"/>
  <c r="AW333" i="37"/>
  <c r="AW405" i="37"/>
  <c r="AY33" i="37"/>
  <c r="AY105" i="37"/>
  <c r="AY189" i="37"/>
  <c r="AY261" i="37"/>
  <c r="AY333" i="37"/>
  <c r="AY405" i="37"/>
  <c r="AO33" i="37"/>
  <c r="AV33" i="37"/>
  <c r="AV105" i="37"/>
  <c r="AV189" i="37"/>
  <c r="AV261" i="37"/>
  <c r="AV333" i="37"/>
  <c r="AV405" i="37"/>
  <c r="AO34" i="36"/>
  <c r="AV34" i="36"/>
  <c r="AV106" i="36"/>
  <c r="AV190" i="36"/>
  <c r="AP34" i="37"/>
  <c r="AI34" i="37"/>
  <c r="AW34" i="37"/>
  <c r="AW106" i="37"/>
  <c r="AW190" i="37"/>
  <c r="AW262" i="37"/>
  <c r="AW334" i="37"/>
  <c r="AW406" i="37"/>
  <c r="AY34" i="37"/>
  <c r="AY106" i="37"/>
  <c r="AY190" i="37"/>
  <c r="AY262" i="37"/>
  <c r="AY334" i="37"/>
  <c r="AY406" i="37"/>
  <c r="AO34" i="37"/>
  <c r="AV34" i="37"/>
  <c r="AV106" i="37"/>
  <c r="AV190" i="37"/>
  <c r="AV262" i="37"/>
  <c r="AV334" i="37"/>
  <c r="AV406" i="37"/>
  <c r="AO35" i="36"/>
  <c r="AV35" i="36"/>
  <c r="AV107" i="36"/>
  <c r="AV191" i="36"/>
  <c r="AP35" i="37"/>
  <c r="AI35" i="37"/>
  <c r="AW35" i="37"/>
  <c r="AW107" i="37"/>
  <c r="AW191" i="37"/>
  <c r="AW263" i="37"/>
  <c r="AW335" i="37"/>
  <c r="AW407" i="37"/>
  <c r="AY35" i="37"/>
  <c r="AY107" i="37"/>
  <c r="AY191" i="37"/>
  <c r="AY263" i="37"/>
  <c r="AY335" i="37"/>
  <c r="AY407" i="37"/>
  <c r="AO35" i="37"/>
  <c r="AV35" i="37"/>
  <c r="AV107" i="37"/>
  <c r="AV191" i="37"/>
  <c r="AV263" i="37"/>
  <c r="AV335" i="37"/>
  <c r="AV407" i="37"/>
  <c r="AO36" i="36"/>
  <c r="AV36" i="36"/>
  <c r="AV108" i="36"/>
  <c r="AV192" i="36"/>
  <c r="AP36" i="37"/>
  <c r="AI36" i="37"/>
  <c r="AW36" i="37"/>
  <c r="AW108" i="37"/>
  <c r="AW192" i="37"/>
  <c r="AW264" i="37"/>
  <c r="AW336" i="37"/>
  <c r="AW408" i="37"/>
  <c r="AY36" i="37"/>
  <c r="AY108" i="37"/>
  <c r="AY192" i="37"/>
  <c r="AY264" i="37"/>
  <c r="AY336" i="37"/>
  <c r="AY408" i="37"/>
  <c r="AO36" i="37"/>
  <c r="AV36" i="37"/>
  <c r="AV108" i="37"/>
  <c r="AV192" i="37"/>
  <c r="AV264" i="37"/>
  <c r="AV336" i="37"/>
  <c r="AV408" i="37"/>
  <c r="AO37" i="36"/>
  <c r="AV37" i="36"/>
  <c r="AV109" i="36"/>
  <c r="AV193" i="36"/>
  <c r="AP37" i="37"/>
  <c r="AI37" i="37"/>
  <c r="AW37" i="37"/>
  <c r="AW109" i="37"/>
  <c r="AW193" i="37"/>
  <c r="AW265" i="37"/>
  <c r="AW337" i="37"/>
  <c r="AW409" i="37"/>
  <c r="AY37" i="37"/>
  <c r="AY109" i="37"/>
  <c r="AY193" i="37"/>
  <c r="AY265" i="37"/>
  <c r="AY337" i="37"/>
  <c r="AY409" i="37"/>
  <c r="AO37" i="37"/>
  <c r="AV37" i="37"/>
  <c r="AV109" i="37"/>
  <c r="AV193" i="37"/>
  <c r="AV265" i="37"/>
  <c r="AV337" i="37"/>
  <c r="AV409" i="37"/>
  <c r="AO38" i="36"/>
  <c r="AV38" i="36"/>
  <c r="AV110" i="36"/>
  <c r="AV194" i="36"/>
  <c r="AP38" i="37"/>
  <c r="AI38" i="37"/>
  <c r="AW38" i="37"/>
  <c r="AW110" i="37"/>
  <c r="AW194" i="37"/>
  <c r="AW266" i="37"/>
  <c r="AW338" i="37"/>
  <c r="AW410" i="37"/>
  <c r="AY38" i="37"/>
  <c r="AY110" i="37"/>
  <c r="AY194" i="37"/>
  <c r="AY266" i="37"/>
  <c r="AY338" i="37"/>
  <c r="AY410" i="37"/>
  <c r="AO38" i="37"/>
  <c r="AV38" i="37"/>
  <c r="AV110" i="37"/>
  <c r="AV194" i="37"/>
  <c r="AV266" i="37"/>
  <c r="AV338" i="37"/>
  <c r="AV410" i="37"/>
  <c r="AO39" i="36"/>
  <c r="AV39" i="36"/>
  <c r="AV111" i="36"/>
  <c r="AV195" i="36"/>
  <c r="AP39" i="37"/>
  <c r="AI39" i="37"/>
  <c r="AW39" i="37"/>
  <c r="AW111" i="37"/>
  <c r="AW195" i="37"/>
  <c r="AW267" i="37"/>
  <c r="AW339" i="37"/>
  <c r="AW411" i="37"/>
  <c r="AY39" i="37"/>
  <c r="AY111" i="37"/>
  <c r="AY195" i="37"/>
  <c r="AY267" i="37"/>
  <c r="AY339" i="37"/>
  <c r="AY411" i="37"/>
  <c r="AO39" i="37"/>
  <c r="AV39" i="37"/>
  <c r="AV111" i="37"/>
  <c r="AV195" i="37"/>
  <c r="AV267" i="37"/>
  <c r="AV339" i="37"/>
  <c r="AV411" i="37"/>
  <c r="AO40" i="36"/>
  <c r="AV40" i="36"/>
  <c r="AV112" i="36"/>
  <c r="AV196" i="36"/>
  <c r="AP40" i="37"/>
  <c r="AI40" i="37"/>
  <c r="AW40" i="37"/>
  <c r="AW112" i="37"/>
  <c r="AW196" i="37"/>
  <c r="AW268" i="37"/>
  <c r="AW340" i="37"/>
  <c r="AW412" i="37"/>
  <c r="AY40" i="37"/>
  <c r="AY112" i="37"/>
  <c r="AY196" i="37"/>
  <c r="AY268" i="37"/>
  <c r="AY340" i="37"/>
  <c r="AY412" i="37"/>
  <c r="AO40" i="37"/>
  <c r="AV40" i="37"/>
  <c r="AV112" i="37"/>
  <c r="AV196" i="37"/>
  <c r="AV268" i="37"/>
  <c r="AV340" i="37"/>
  <c r="AV412" i="37"/>
  <c r="AO41" i="36"/>
  <c r="AV41" i="36"/>
  <c r="AV113" i="36"/>
  <c r="AV197" i="36"/>
  <c r="AP41" i="37"/>
  <c r="AI41" i="37"/>
  <c r="AW41" i="37"/>
  <c r="AW113" i="37"/>
  <c r="AW197" i="37"/>
  <c r="AW269" i="37"/>
  <c r="AW341" i="37"/>
  <c r="AW413" i="37"/>
  <c r="AY41" i="37"/>
  <c r="AY113" i="37"/>
  <c r="AY197" i="37"/>
  <c r="AY269" i="37"/>
  <c r="AY341" i="37"/>
  <c r="AY413" i="37"/>
  <c r="AO41" i="37"/>
  <c r="AV41" i="37"/>
  <c r="AV113" i="37"/>
  <c r="AV197" i="37"/>
  <c r="AV269" i="37"/>
  <c r="AV341" i="37"/>
  <c r="AV413" i="37"/>
  <c r="AO42" i="36"/>
  <c r="AV42" i="36"/>
  <c r="AV114" i="36"/>
  <c r="AV198" i="36"/>
  <c r="AP42" i="37"/>
  <c r="AI42" i="37"/>
  <c r="AW42" i="37"/>
  <c r="AW114" i="37"/>
  <c r="AW198" i="37"/>
  <c r="AW270" i="37"/>
  <c r="AW342" i="37"/>
  <c r="AW414" i="37"/>
  <c r="AY42" i="37"/>
  <c r="AY114" i="37"/>
  <c r="AY198" i="37"/>
  <c r="AY270" i="37"/>
  <c r="AY342" i="37"/>
  <c r="AY414" i="37"/>
  <c r="AO42" i="37"/>
  <c r="AV42" i="37"/>
  <c r="AV114" i="37"/>
  <c r="AV198" i="37"/>
  <c r="AV270" i="37"/>
  <c r="AV342" i="37"/>
  <c r="AV414" i="37"/>
  <c r="AO43" i="36"/>
  <c r="AV43" i="36"/>
  <c r="AV115" i="36"/>
  <c r="AV199" i="36"/>
  <c r="AP43" i="37"/>
  <c r="AI43" i="37"/>
  <c r="AW43" i="37"/>
  <c r="AW115" i="37"/>
  <c r="AW199" i="37"/>
  <c r="AW271" i="37"/>
  <c r="AW343" i="37"/>
  <c r="AW415" i="37"/>
  <c r="AY43" i="37"/>
  <c r="AY115" i="37"/>
  <c r="AY199" i="37"/>
  <c r="AY271" i="37"/>
  <c r="AY343" i="37"/>
  <c r="AY415" i="37"/>
  <c r="AO43" i="37"/>
  <c r="AV43" i="37"/>
  <c r="AV115" i="37"/>
  <c r="AV199" i="37"/>
  <c r="AV271" i="37"/>
  <c r="AV343" i="37"/>
  <c r="AV415" i="37"/>
  <c r="AO44" i="36"/>
  <c r="AV44" i="36"/>
  <c r="AV116" i="36"/>
  <c r="AV200" i="36"/>
  <c r="AP44" i="37"/>
  <c r="AI44" i="37"/>
  <c r="AW44" i="37"/>
  <c r="AW116" i="37"/>
  <c r="AW200" i="37"/>
  <c r="AW272" i="37"/>
  <c r="AW344" i="37"/>
  <c r="AW416" i="37"/>
  <c r="AY44" i="37"/>
  <c r="AY116" i="37"/>
  <c r="AY200" i="37"/>
  <c r="AY272" i="37"/>
  <c r="AY344" i="37"/>
  <c r="AY416" i="37"/>
  <c r="AO44" i="37"/>
  <c r="AV44" i="37"/>
  <c r="AV116" i="37"/>
  <c r="AV200" i="37"/>
  <c r="AV272" i="37"/>
  <c r="AV344" i="37"/>
  <c r="AV416" i="37"/>
  <c r="AO45" i="36"/>
  <c r="AV45" i="36"/>
  <c r="AV117" i="36"/>
  <c r="AV201" i="36"/>
  <c r="AP45" i="37"/>
  <c r="AI45" i="37"/>
  <c r="AW45" i="37"/>
  <c r="AW117" i="37"/>
  <c r="AW201" i="37"/>
  <c r="AW273" i="37"/>
  <c r="AW345" i="37"/>
  <c r="AW417" i="37"/>
  <c r="AY45" i="37"/>
  <c r="AY117" i="37"/>
  <c r="AY201" i="37"/>
  <c r="AY273" i="37"/>
  <c r="AY345" i="37"/>
  <c r="AY417" i="37"/>
  <c r="AO45" i="37"/>
  <c r="AV45" i="37"/>
  <c r="AV117" i="37"/>
  <c r="AV201" i="37"/>
  <c r="AV273" i="37"/>
  <c r="AV345" i="37"/>
  <c r="AV417" i="37"/>
  <c r="AO46" i="36"/>
  <c r="AV46" i="36"/>
  <c r="AV118" i="36"/>
  <c r="AV202" i="36"/>
  <c r="AP46" i="37"/>
  <c r="AI46" i="37"/>
  <c r="AW46" i="37"/>
  <c r="AW118" i="37"/>
  <c r="AW202" i="37"/>
  <c r="AW274" i="37"/>
  <c r="AW346" i="37"/>
  <c r="AW418" i="37"/>
  <c r="AY46" i="37"/>
  <c r="AY118" i="37"/>
  <c r="AY202" i="37"/>
  <c r="AY274" i="37"/>
  <c r="AY346" i="37"/>
  <c r="AY418" i="37"/>
  <c r="AO46" i="37"/>
  <c r="AV46" i="37"/>
  <c r="AV118" i="37"/>
  <c r="AV202" i="37"/>
  <c r="AV274" i="37"/>
  <c r="AV346" i="37"/>
  <c r="AV418" i="37"/>
  <c r="AO47" i="36"/>
  <c r="AV47" i="36"/>
  <c r="AV119" i="36"/>
  <c r="AV203" i="36"/>
  <c r="AP47" i="37"/>
  <c r="AI47" i="37"/>
  <c r="AW47" i="37"/>
  <c r="AW119" i="37"/>
  <c r="AW203" i="37"/>
  <c r="AW275" i="37"/>
  <c r="AW347" i="37"/>
  <c r="AW419" i="37"/>
  <c r="AY47" i="37"/>
  <c r="AY119" i="37"/>
  <c r="AY203" i="37"/>
  <c r="AY275" i="37"/>
  <c r="AY347" i="37"/>
  <c r="AY419" i="37"/>
  <c r="AO47" i="37"/>
  <c r="AV47" i="37"/>
  <c r="AV119" i="37"/>
  <c r="AV203" i="37"/>
  <c r="AV275" i="37"/>
  <c r="AV347" i="37"/>
  <c r="AV419" i="37"/>
  <c r="AP48" i="37"/>
  <c r="AI48" i="37"/>
  <c r="AW48" i="37"/>
  <c r="AW120" i="37"/>
  <c r="AW204" i="37"/>
  <c r="AW276" i="37"/>
  <c r="AW348" i="37"/>
  <c r="AW420" i="37"/>
  <c r="AY48" i="37"/>
  <c r="AY120" i="37"/>
  <c r="AY204" i="37"/>
  <c r="AY276" i="37"/>
  <c r="AY348" i="37"/>
  <c r="AY420" i="37"/>
  <c r="AO48" i="37"/>
  <c r="AV48" i="37"/>
  <c r="AV120" i="37"/>
  <c r="AV204" i="37"/>
  <c r="AV276" i="37"/>
  <c r="AV348" i="37"/>
  <c r="AV420" i="37"/>
  <c r="AP49" i="37"/>
  <c r="AI49" i="37"/>
  <c r="AW49" i="37"/>
  <c r="AW121" i="37"/>
  <c r="AW205" i="37"/>
  <c r="AW277" i="37"/>
  <c r="AW349" i="37"/>
  <c r="AW421" i="37"/>
  <c r="AY49" i="37"/>
  <c r="AY121" i="37"/>
  <c r="AY205" i="37"/>
  <c r="AY277" i="37"/>
  <c r="AY349" i="37"/>
  <c r="AY421" i="37"/>
  <c r="AO49" i="37"/>
  <c r="AV49" i="37"/>
  <c r="AV121" i="37"/>
  <c r="AV205" i="37"/>
  <c r="AV277" i="37"/>
  <c r="AV349" i="37"/>
  <c r="AV421" i="37"/>
  <c r="AP50" i="37"/>
  <c r="AI50" i="37"/>
  <c r="AW50" i="37"/>
  <c r="AW122" i="37"/>
  <c r="AW206" i="37"/>
  <c r="AW278" i="37"/>
  <c r="AW350" i="37"/>
  <c r="AW422" i="37"/>
  <c r="AY50" i="37"/>
  <c r="AY122" i="37"/>
  <c r="AY206" i="37"/>
  <c r="AY278" i="37"/>
  <c r="AY350" i="37"/>
  <c r="AY422" i="37"/>
  <c r="AO50" i="37"/>
  <c r="AV50" i="37"/>
  <c r="AV122" i="37"/>
  <c r="AV206" i="37"/>
  <c r="AV278" i="37"/>
  <c r="AV350" i="37"/>
  <c r="AV422" i="37"/>
  <c r="AP51" i="37"/>
  <c r="AI51" i="37"/>
  <c r="AW51" i="37"/>
  <c r="AW123" i="37"/>
  <c r="AW207" i="37"/>
  <c r="AW279" i="37"/>
  <c r="AW351" i="37"/>
  <c r="AW423" i="37"/>
  <c r="AY51" i="37"/>
  <c r="AY123" i="37"/>
  <c r="AY207" i="37"/>
  <c r="AY279" i="37"/>
  <c r="AY351" i="37"/>
  <c r="AY423" i="37"/>
  <c r="AO51" i="37"/>
  <c r="AV51" i="37"/>
  <c r="AV123" i="37"/>
  <c r="AV207" i="37"/>
  <c r="AV279" i="37"/>
  <c r="AV351" i="37"/>
  <c r="AV423" i="37"/>
  <c r="AP52" i="37"/>
  <c r="AI52" i="37"/>
  <c r="AW52" i="37"/>
  <c r="AW124" i="37"/>
  <c r="AW208" i="37"/>
  <c r="AW280" i="37"/>
  <c r="AW352" i="37"/>
  <c r="AW424" i="37"/>
  <c r="AY52" i="37"/>
  <c r="AY124" i="37"/>
  <c r="AY208" i="37"/>
  <c r="AY280" i="37"/>
  <c r="AY352" i="37"/>
  <c r="AY424" i="37"/>
  <c r="AO52" i="37"/>
  <c r="AV52" i="37"/>
  <c r="AV124" i="37"/>
  <c r="AV208" i="37"/>
  <c r="AV280" i="37"/>
  <c r="AV352" i="37"/>
  <c r="AV424" i="37"/>
  <c r="AO53" i="36"/>
  <c r="AV53" i="36"/>
  <c r="AV125" i="36"/>
  <c r="AV209" i="36"/>
  <c r="AP53" i="37"/>
  <c r="AI53" i="37"/>
  <c r="AW53" i="37"/>
  <c r="AW125" i="37"/>
  <c r="AW209" i="37"/>
  <c r="AW281" i="37"/>
  <c r="AW353" i="37"/>
  <c r="AW425" i="37"/>
  <c r="AY53" i="37"/>
  <c r="AY125" i="37"/>
  <c r="AY209" i="37"/>
  <c r="AY281" i="37"/>
  <c r="AY353" i="37"/>
  <c r="AY425" i="37"/>
  <c r="AO53" i="37"/>
  <c r="AV53" i="37"/>
  <c r="AV125" i="37"/>
  <c r="AV209" i="37"/>
  <c r="AV281" i="37"/>
  <c r="AV353" i="37"/>
  <c r="AV425" i="37"/>
  <c r="AO54" i="36"/>
  <c r="AV54" i="36"/>
  <c r="AV126" i="36"/>
  <c r="AV210" i="36"/>
  <c r="AP54" i="37"/>
  <c r="AI54" i="37"/>
  <c r="AW54" i="37"/>
  <c r="AW126" i="37"/>
  <c r="AW210" i="37"/>
  <c r="AW282" i="37"/>
  <c r="AW354" i="37"/>
  <c r="AW426" i="37"/>
  <c r="AY54" i="37"/>
  <c r="AY126" i="37"/>
  <c r="AY210" i="37"/>
  <c r="AY282" i="37"/>
  <c r="AY354" i="37"/>
  <c r="AY426" i="37"/>
  <c r="AO54" i="37"/>
  <c r="AV54" i="37"/>
  <c r="AV126" i="37"/>
  <c r="AV210" i="37"/>
  <c r="AV282" i="37"/>
  <c r="AV354" i="37"/>
  <c r="AV426" i="37"/>
  <c r="AO55" i="36"/>
  <c r="AV55" i="36"/>
  <c r="AV127" i="36"/>
  <c r="AV211" i="36"/>
  <c r="AP55" i="37"/>
  <c r="AI55" i="37"/>
  <c r="AW55" i="37"/>
  <c r="AW127" i="37"/>
  <c r="AW211" i="37"/>
  <c r="AW283" i="37"/>
  <c r="AW355" i="37"/>
  <c r="AW427" i="37"/>
  <c r="AY55" i="37"/>
  <c r="AY127" i="37"/>
  <c r="AY211" i="37"/>
  <c r="AY283" i="37"/>
  <c r="AY355" i="37"/>
  <c r="AY427" i="37"/>
  <c r="AO55" i="37"/>
  <c r="AV55" i="37"/>
  <c r="AV127" i="37"/>
  <c r="AV211" i="37"/>
  <c r="AV283" i="37"/>
  <c r="AV355" i="37"/>
  <c r="AV427" i="37"/>
  <c r="AO56" i="36"/>
  <c r="AV56" i="36"/>
  <c r="AV128" i="36"/>
  <c r="AV212" i="36"/>
  <c r="AP56" i="37"/>
  <c r="AI56" i="37"/>
  <c r="AW56" i="37"/>
  <c r="AW128" i="37"/>
  <c r="AW212" i="37"/>
  <c r="AW284" i="37"/>
  <c r="AW356" i="37"/>
  <c r="AW428" i="37"/>
  <c r="AY56" i="37"/>
  <c r="AY128" i="37"/>
  <c r="AY212" i="37"/>
  <c r="AY284" i="37"/>
  <c r="AY356" i="37"/>
  <c r="AY428" i="37"/>
  <c r="AO56" i="37"/>
  <c r="AV56" i="37"/>
  <c r="AV128" i="37"/>
  <c r="AV212" i="37"/>
  <c r="AV284" i="37"/>
  <c r="AV356" i="37"/>
  <c r="AV428" i="37"/>
  <c r="AO57" i="36"/>
  <c r="AV57" i="36"/>
  <c r="AV129" i="36"/>
  <c r="AV213" i="36"/>
  <c r="AP57" i="37"/>
  <c r="AI57" i="37"/>
  <c r="AW57" i="37"/>
  <c r="AW129" i="37"/>
  <c r="AW213" i="37"/>
  <c r="AW285" i="37"/>
  <c r="AW357" i="37"/>
  <c r="AW429" i="37"/>
  <c r="AY57" i="37"/>
  <c r="AY129" i="37"/>
  <c r="AY213" i="37"/>
  <c r="AY285" i="37"/>
  <c r="AY357" i="37"/>
  <c r="AY429" i="37"/>
  <c r="AO57" i="37"/>
  <c r="AV57" i="37"/>
  <c r="AV129" i="37"/>
  <c r="AV213" i="37"/>
  <c r="AV285" i="37"/>
  <c r="AV357" i="37"/>
  <c r="AV429" i="37"/>
  <c r="AO58" i="36"/>
  <c r="AV58" i="36"/>
  <c r="AV130" i="36"/>
  <c r="AV214" i="36"/>
  <c r="AP58" i="37"/>
  <c r="AI58" i="37"/>
  <c r="AW58" i="37"/>
  <c r="AW130" i="37"/>
  <c r="AW214" i="37"/>
  <c r="AW286" i="37"/>
  <c r="AW358" i="37"/>
  <c r="AW430" i="37"/>
  <c r="AY58" i="37"/>
  <c r="AY130" i="37"/>
  <c r="AY214" i="37"/>
  <c r="AY286" i="37"/>
  <c r="AY358" i="37"/>
  <c r="AY430" i="37"/>
  <c r="AO58" i="37"/>
  <c r="AV58" i="37"/>
  <c r="AV130" i="37"/>
  <c r="AV214" i="37"/>
  <c r="AV286" i="37"/>
  <c r="AV358" i="37"/>
  <c r="AV430" i="37"/>
  <c r="AO59" i="36"/>
  <c r="AV59" i="36"/>
  <c r="AV131" i="36"/>
  <c r="AV215" i="36"/>
  <c r="AP59" i="37"/>
  <c r="AI59" i="37"/>
  <c r="AW59" i="37"/>
  <c r="AW131" i="37"/>
  <c r="AW215" i="37"/>
  <c r="AW287" i="37"/>
  <c r="AW359" i="37"/>
  <c r="AW431" i="37"/>
  <c r="AY59" i="37"/>
  <c r="AY131" i="37"/>
  <c r="AY215" i="37"/>
  <c r="AY287" i="37"/>
  <c r="AY359" i="37"/>
  <c r="AY431" i="37"/>
  <c r="AO59" i="37"/>
  <c r="AV59" i="37"/>
  <c r="AV131" i="37"/>
  <c r="AV215" i="37"/>
  <c r="AV287" i="37"/>
  <c r="AV359" i="37"/>
  <c r="AV431" i="37"/>
  <c r="AO60" i="36"/>
  <c r="AV60" i="36"/>
  <c r="AV132" i="36"/>
  <c r="AV216" i="36"/>
  <c r="AP60" i="37"/>
  <c r="AI60" i="37"/>
  <c r="AW60" i="37"/>
  <c r="AW132" i="37"/>
  <c r="AW216" i="37"/>
  <c r="AW288" i="37"/>
  <c r="AW360" i="37"/>
  <c r="AW432" i="37"/>
  <c r="AY60" i="37"/>
  <c r="AY132" i="37"/>
  <c r="AY216" i="37"/>
  <c r="AY288" i="37"/>
  <c r="AY360" i="37"/>
  <c r="AY432" i="37"/>
  <c r="AO60" i="37"/>
  <c r="AV60" i="37"/>
  <c r="AV132" i="37"/>
  <c r="AV216" i="37"/>
  <c r="AV288" i="37"/>
  <c r="AV360" i="37"/>
  <c r="AV432" i="37"/>
  <c r="AO61" i="36"/>
  <c r="AV61" i="36"/>
  <c r="AV133" i="36"/>
  <c r="AV217" i="36"/>
  <c r="AP61" i="37"/>
  <c r="AI61" i="37"/>
  <c r="AW61" i="37"/>
  <c r="AW133" i="37"/>
  <c r="AW217" i="37"/>
  <c r="AW289" i="37"/>
  <c r="AW361" i="37"/>
  <c r="AW433" i="37"/>
  <c r="AY61" i="37"/>
  <c r="AY133" i="37"/>
  <c r="AY217" i="37"/>
  <c r="AY289" i="37"/>
  <c r="AY361" i="37"/>
  <c r="AY433" i="37"/>
  <c r="AO61" i="37"/>
  <c r="AV61" i="37"/>
  <c r="AV133" i="37"/>
  <c r="AV217" i="37"/>
  <c r="AV289" i="37"/>
  <c r="AV361" i="37"/>
  <c r="AV433" i="37"/>
  <c r="AO62" i="36"/>
  <c r="AV62" i="36"/>
  <c r="AV134" i="36"/>
  <c r="AV218" i="36"/>
  <c r="AP62" i="37"/>
  <c r="AI62" i="37"/>
  <c r="AW62" i="37"/>
  <c r="AW134" i="37"/>
  <c r="AW218" i="37"/>
  <c r="AW290" i="37"/>
  <c r="AW362" i="37"/>
  <c r="AW434" i="37"/>
  <c r="AY62" i="37"/>
  <c r="AY134" i="37"/>
  <c r="AY218" i="37"/>
  <c r="AY290" i="37"/>
  <c r="AY362" i="37"/>
  <c r="AY434" i="37"/>
  <c r="AO62" i="37"/>
  <c r="AV62" i="37"/>
  <c r="AV134" i="37"/>
  <c r="AV218" i="37"/>
  <c r="AV290" i="37"/>
  <c r="AV362" i="37"/>
  <c r="AV434" i="37"/>
  <c r="AO63" i="36"/>
  <c r="AV63" i="36"/>
  <c r="AV135" i="36"/>
  <c r="AV219" i="36"/>
  <c r="AP63" i="37"/>
  <c r="AI63" i="37"/>
  <c r="AW63" i="37"/>
  <c r="AW135" i="37"/>
  <c r="AW219" i="37"/>
  <c r="AW291" i="37"/>
  <c r="AW363" i="37"/>
  <c r="AW435" i="37"/>
  <c r="AY63" i="37"/>
  <c r="AY135" i="37"/>
  <c r="AY219" i="37"/>
  <c r="AY291" i="37"/>
  <c r="AY363" i="37"/>
  <c r="AY435" i="37"/>
  <c r="AO63" i="37"/>
  <c r="AV63" i="37"/>
  <c r="AV135" i="37"/>
  <c r="AV219" i="37"/>
  <c r="AV291" i="37"/>
  <c r="AV363" i="37"/>
  <c r="AV435" i="37"/>
  <c r="AO64" i="36"/>
  <c r="AV64" i="36"/>
  <c r="AV136" i="36"/>
  <c r="AV220" i="36"/>
  <c r="AP64" i="37"/>
  <c r="AI64" i="37"/>
  <c r="AW64" i="37"/>
  <c r="AW136" i="37"/>
  <c r="AW220" i="37"/>
  <c r="AW292" i="37"/>
  <c r="AW364" i="37"/>
  <c r="AW436" i="37"/>
  <c r="AY64" i="37"/>
  <c r="AY136" i="37"/>
  <c r="AY220" i="37"/>
  <c r="AY292" i="37"/>
  <c r="AY364" i="37"/>
  <c r="AY436" i="37"/>
  <c r="AO64" i="37"/>
  <c r="AV64" i="37"/>
  <c r="AV136" i="37"/>
  <c r="AV220" i="37"/>
  <c r="AV292" i="37"/>
  <c r="AV364" i="37"/>
  <c r="AV436" i="37"/>
  <c r="AO65" i="36"/>
  <c r="AV65" i="36"/>
  <c r="AV137" i="36"/>
  <c r="AV221" i="36"/>
  <c r="AP65" i="37"/>
  <c r="AI65" i="37"/>
  <c r="AW65" i="37"/>
  <c r="AW137" i="37"/>
  <c r="AW221" i="37"/>
  <c r="AW293" i="37"/>
  <c r="AW365" i="37"/>
  <c r="AW437" i="37"/>
  <c r="AY65" i="37"/>
  <c r="AY137" i="37"/>
  <c r="AY221" i="37"/>
  <c r="AY293" i="37"/>
  <c r="AY365" i="37"/>
  <c r="AY437" i="37"/>
  <c r="AO65" i="37"/>
  <c r="AV65" i="37"/>
  <c r="AV137" i="37"/>
  <c r="AV221" i="37"/>
  <c r="AV293" i="37"/>
  <c r="AV365" i="37"/>
  <c r="AV437" i="37"/>
  <c r="AO66" i="36"/>
  <c r="AV66" i="36"/>
  <c r="AV138" i="36"/>
  <c r="AV222" i="36"/>
  <c r="AP66" i="37"/>
  <c r="AI66" i="37"/>
  <c r="AW66" i="37"/>
  <c r="AW138" i="37"/>
  <c r="AW222" i="37"/>
  <c r="AW294" i="37"/>
  <c r="AW366" i="37"/>
  <c r="AW438" i="37"/>
  <c r="AY66" i="37"/>
  <c r="AY138" i="37"/>
  <c r="AY222" i="37"/>
  <c r="AY294" i="37"/>
  <c r="AY366" i="37"/>
  <c r="AY438" i="37"/>
  <c r="AO66" i="37"/>
  <c r="AV66" i="37"/>
  <c r="AV138" i="37"/>
  <c r="AV222" i="37"/>
  <c r="AV294" i="37"/>
  <c r="AV366" i="37"/>
  <c r="AV438" i="37"/>
  <c r="AO67" i="36"/>
  <c r="AV67" i="36"/>
  <c r="AV139" i="36"/>
  <c r="AV223" i="36"/>
  <c r="AP67" i="37"/>
  <c r="AI67" i="37"/>
  <c r="AW67" i="37"/>
  <c r="AW139" i="37"/>
  <c r="AW223" i="37"/>
  <c r="AW295" i="37"/>
  <c r="AW367" i="37"/>
  <c r="AW439" i="37"/>
  <c r="AY67" i="37"/>
  <c r="AY139" i="37"/>
  <c r="AY223" i="37"/>
  <c r="AY295" i="37"/>
  <c r="AY367" i="37"/>
  <c r="AY439" i="37"/>
  <c r="AO67" i="37"/>
  <c r="AV67" i="37"/>
  <c r="AV139" i="37"/>
  <c r="AV223" i="37"/>
  <c r="AV295" i="37"/>
  <c r="AV367" i="37"/>
  <c r="AV439" i="37"/>
  <c r="AO68" i="36"/>
  <c r="AV68" i="36"/>
  <c r="AV140" i="36"/>
  <c r="AV224" i="36"/>
  <c r="AP68" i="37"/>
  <c r="AI68" i="37"/>
  <c r="AW68" i="37"/>
  <c r="AW140" i="37"/>
  <c r="AW224" i="37"/>
  <c r="AW296" i="37"/>
  <c r="AW368" i="37"/>
  <c r="AW440" i="37"/>
  <c r="AY68" i="37"/>
  <c r="AY140" i="37"/>
  <c r="AY224" i="37"/>
  <c r="AY296" i="37"/>
  <c r="AY368" i="37"/>
  <c r="AY440" i="37"/>
  <c r="AO68" i="37"/>
  <c r="AV68" i="37"/>
  <c r="AV140" i="37"/>
  <c r="AV224" i="37"/>
  <c r="AV296" i="37"/>
  <c r="AV368" i="37"/>
  <c r="AV440" i="37"/>
  <c r="AO69" i="36"/>
  <c r="AV69" i="36"/>
  <c r="AV141" i="36"/>
  <c r="AV225" i="36"/>
  <c r="AP69" i="37"/>
  <c r="AI69" i="37"/>
  <c r="AW69" i="37"/>
  <c r="AW141" i="37"/>
  <c r="AW225" i="37"/>
  <c r="AW297" i="37"/>
  <c r="AW369" i="37"/>
  <c r="AW441" i="37"/>
  <c r="AY69" i="37"/>
  <c r="AY141" i="37"/>
  <c r="AY225" i="37"/>
  <c r="AY297" i="37"/>
  <c r="AY369" i="37"/>
  <c r="AY441" i="37"/>
  <c r="AO69" i="37"/>
  <c r="AV69" i="37"/>
  <c r="AV141" i="37"/>
  <c r="AV225" i="37"/>
  <c r="AV297" i="37"/>
  <c r="AV369" i="37"/>
  <c r="AV441" i="37"/>
  <c r="AO70" i="36"/>
  <c r="AV70" i="36"/>
  <c r="AV142" i="36"/>
  <c r="AV226" i="36"/>
  <c r="AP70" i="37"/>
  <c r="AI70" i="37"/>
  <c r="AW70" i="37"/>
  <c r="AW142" i="37"/>
  <c r="AW226" i="37"/>
  <c r="AW298" i="37"/>
  <c r="AW370" i="37"/>
  <c r="AW442" i="37"/>
  <c r="AY70" i="37"/>
  <c r="AY142" i="37"/>
  <c r="AY226" i="37"/>
  <c r="AY298" i="37"/>
  <c r="AY370" i="37"/>
  <c r="AY442" i="37"/>
  <c r="AO70" i="37"/>
  <c r="AV70" i="37"/>
  <c r="AV142" i="37"/>
  <c r="AV226" i="37"/>
  <c r="AV298" i="37"/>
  <c r="AV370" i="37"/>
  <c r="AV442" i="37"/>
  <c r="AO71" i="36"/>
  <c r="AV71" i="36"/>
  <c r="AV143" i="36"/>
  <c r="AV227" i="36"/>
  <c r="AP71" i="37"/>
  <c r="AI71" i="37"/>
  <c r="AW71" i="37"/>
  <c r="AW143" i="37"/>
  <c r="AW227" i="37"/>
  <c r="AW299" i="37"/>
  <c r="AW371" i="37"/>
  <c r="AW443" i="37"/>
  <c r="AY71" i="37"/>
  <c r="AY143" i="37"/>
  <c r="AY227" i="37"/>
  <c r="AY299" i="37"/>
  <c r="AY371" i="37"/>
  <c r="AY443" i="37"/>
  <c r="AO71" i="37"/>
  <c r="AV71" i="37"/>
  <c r="AV143" i="37"/>
  <c r="AV227" i="37"/>
  <c r="AV299" i="37"/>
  <c r="AV371" i="37"/>
  <c r="AV443" i="37"/>
  <c r="AO72" i="36"/>
  <c r="AV72" i="36"/>
  <c r="AV144" i="36"/>
  <c r="AV228" i="36"/>
  <c r="AP72" i="37"/>
  <c r="AI72" i="37"/>
  <c r="AW72" i="37"/>
  <c r="AW144" i="37"/>
  <c r="AW228" i="37"/>
  <c r="AW300" i="37"/>
  <c r="AW372" i="37"/>
  <c r="AW444" i="37"/>
  <c r="AY72" i="37"/>
  <c r="AY144" i="37"/>
  <c r="AY228" i="37"/>
  <c r="AY300" i="37"/>
  <c r="AY372" i="37"/>
  <c r="AY444" i="37"/>
  <c r="AO72" i="37"/>
  <c r="AV72" i="37"/>
  <c r="AV144" i="37"/>
  <c r="AV228" i="37"/>
  <c r="AV300" i="37"/>
  <c r="AV372" i="37"/>
  <c r="AV444" i="37"/>
  <c r="AO73" i="36"/>
  <c r="AV73" i="36"/>
  <c r="AV145" i="36"/>
  <c r="AV229" i="36"/>
  <c r="AP73" i="37"/>
  <c r="AI73" i="37"/>
  <c r="AW73" i="37"/>
  <c r="AW145" i="37"/>
  <c r="AW229" i="37"/>
  <c r="AW301" i="37"/>
  <c r="AW373" i="37"/>
  <c r="AW445" i="37"/>
  <c r="AY73" i="37"/>
  <c r="AY145" i="37"/>
  <c r="AY229" i="37"/>
  <c r="AY301" i="37"/>
  <c r="AY373" i="37"/>
  <c r="AY445" i="37"/>
  <c r="AO73" i="37"/>
  <c r="AV73" i="37"/>
  <c r="AV145" i="37"/>
  <c r="AV229" i="37"/>
  <c r="AV301" i="37"/>
  <c r="AV373" i="37"/>
  <c r="AV445" i="37"/>
  <c r="AO74" i="36"/>
  <c r="AV74" i="36"/>
  <c r="AV146" i="36"/>
  <c r="AV230" i="36"/>
  <c r="AP74" i="37"/>
  <c r="AI74" i="37"/>
  <c r="AW74" i="37"/>
  <c r="AW146" i="37"/>
  <c r="AW230" i="37"/>
  <c r="AW302" i="37"/>
  <c r="AW374" i="37"/>
  <c r="AW446" i="37"/>
  <c r="AY74" i="37"/>
  <c r="AY146" i="37"/>
  <c r="AY230" i="37"/>
  <c r="AY302" i="37"/>
  <c r="AY374" i="37"/>
  <c r="AY446" i="37"/>
  <c r="AO74" i="37"/>
  <c r="AV74" i="37"/>
  <c r="AV146" i="37"/>
  <c r="AV230" i="37"/>
  <c r="AV302" i="37"/>
  <c r="AV374" i="37"/>
  <c r="AV446" i="37"/>
  <c r="AO75" i="36"/>
  <c r="AV75" i="36"/>
  <c r="AV147" i="36"/>
  <c r="AV231" i="36"/>
  <c r="AP75" i="37"/>
  <c r="AI75" i="37"/>
  <c r="AW75" i="37"/>
  <c r="AW147" i="37"/>
  <c r="AW231" i="37"/>
  <c r="AW303" i="37"/>
  <c r="AW375" i="37"/>
  <c r="AW447" i="37"/>
  <c r="AY75" i="37"/>
  <c r="AY147" i="37"/>
  <c r="AY231" i="37"/>
  <c r="AY303" i="37"/>
  <c r="AY375" i="37"/>
  <c r="AY447" i="37"/>
  <c r="AO75" i="37"/>
  <c r="AV75" i="37"/>
  <c r="AV147" i="37"/>
  <c r="AV231" i="37"/>
  <c r="AV303" i="37"/>
  <c r="AV375" i="37"/>
  <c r="AV447" i="37"/>
  <c r="AO76" i="36"/>
  <c r="AV76" i="36"/>
  <c r="AV148" i="36"/>
  <c r="AV232" i="36"/>
  <c r="AP76" i="37"/>
  <c r="AI76" i="37"/>
  <c r="AW76" i="37"/>
  <c r="AW148" i="37"/>
  <c r="AW232" i="37"/>
  <c r="AW304" i="37"/>
  <c r="AW376" i="37"/>
  <c r="AW448" i="37"/>
  <c r="AY76" i="37"/>
  <c r="AY148" i="37"/>
  <c r="AY232" i="37"/>
  <c r="AY304" i="37"/>
  <c r="AY376" i="37"/>
  <c r="AY448" i="37"/>
  <c r="AO76" i="37"/>
  <c r="AV76" i="37"/>
  <c r="AV148" i="37"/>
  <c r="AV232" i="37"/>
  <c r="AV304" i="37"/>
  <c r="AV376" i="37"/>
  <c r="AV448" i="37"/>
  <c r="AO77" i="36"/>
  <c r="AV77" i="36"/>
  <c r="AV149" i="36"/>
  <c r="AV233" i="36"/>
  <c r="AP77" i="37"/>
  <c r="AI77" i="37"/>
  <c r="AW77" i="37"/>
  <c r="AW149" i="37"/>
  <c r="AW233" i="37"/>
  <c r="AW305" i="37"/>
  <c r="AW377" i="37"/>
  <c r="AW449" i="37"/>
  <c r="AY77" i="37"/>
  <c r="AY149" i="37"/>
  <c r="AY233" i="37"/>
  <c r="AY305" i="37"/>
  <c r="AY377" i="37"/>
  <c r="AY449" i="37"/>
  <c r="AO77" i="37"/>
  <c r="AV77" i="37"/>
  <c r="AV149" i="37"/>
  <c r="AV233" i="37"/>
  <c r="AV305" i="37"/>
  <c r="AV377" i="37"/>
  <c r="AV449" i="37"/>
  <c r="AO78" i="36"/>
  <c r="AV78" i="36"/>
  <c r="AV150" i="36"/>
  <c r="AV234" i="36"/>
  <c r="AP78" i="37"/>
  <c r="AI78" i="37"/>
  <c r="AW78" i="37"/>
  <c r="AW150" i="37"/>
  <c r="AW234" i="37"/>
  <c r="AW306" i="37"/>
  <c r="AW378" i="37"/>
  <c r="AW450" i="37"/>
  <c r="AY78" i="37"/>
  <c r="AY150" i="37"/>
  <c r="AY234" i="37"/>
  <c r="AY306" i="37"/>
  <c r="AY378" i="37"/>
  <c r="AY450" i="37"/>
  <c r="AO78" i="37"/>
  <c r="AV78" i="37"/>
  <c r="AV150" i="37"/>
  <c r="AV234" i="37"/>
  <c r="AV306" i="37"/>
  <c r="AV378" i="37"/>
  <c r="AV450" i="37"/>
  <c r="AO79" i="36"/>
  <c r="AV79" i="36"/>
  <c r="AV151" i="36"/>
  <c r="AV235" i="36"/>
  <c r="AP79" i="37"/>
  <c r="AI79" i="37"/>
  <c r="AW79" i="37"/>
  <c r="AW151" i="37"/>
  <c r="AW235" i="37"/>
  <c r="AW307" i="37"/>
  <c r="AW379" i="37"/>
  <c r="AW451" i="37"/>
  <c r="AY79" i="37"/>
  <c r="AY151" i="37"/>
  <c r="AY235" i="37"/>
  <c r="AY307" i="37"/>
  <c r="AY379" i="37"/>
  <c r="AY451" i="37"/>
  <c r="AO79" i="37"/>
  <c r="AV79" i="37"/>
  <c r="AV151" i="37"/>
  <c r="AV235" i="37"/>
  <c r="AV307" i="37"/>
  <c r="AV379" i="37"/>
  <c r="AV451" i="37"/>
  <c r="AO80" i="36"/>
  <c r="AV80" i="36"/>
  <c r="AV152" i="36"/>
  <c r="AV236" i="36"/>
  <c r="AP80" i="37"/>
  <c r="AI80" i="37"/>
  <c r="AW80" i="37"/>
  <c r="AW152" i="37"/>
  <c r="AW236" i="37"/>
  <c r="AW308" i="37"/>
  <c r="AW380" i="37"/>
  <c r="AW452" i="37"/>
  <c r="AY80" i="37"/>
  <c r="AY152" i="37"/>
  <c r="AY236" i="37"/>
  <c r="AY308" i="37"/>
  <c r="AY380" i="37"/>
  <c r="AY452" i="37"/>
  <c r="AO80" i="37"/>
  <c r="AV80" i="37"/>
  <c r="AV152" i="37"/>
  <c r="AV236" i="37"/>
  <c r="AV308" i="37"/>
  <c r="AV380" i="37"/>
  <c r="AV452" i="37"/>
  <c r="AO81" i="36"/>
  <c r="AV81" i="36"/>
  <c r="AV153" i="36"/>
  <c r="AV237" i="36"/>
  <c r="AP81" i="37"/>
  <c r="AI81" i="37"/>
  <c r="AW81" i="37"/>
  <c r="AW153" i="37"/>
  <c r="AW237" i="37"/>
  <c r="AW309" i="37"/>
  <c r="AW381" i="37"/>
  <c r="AW453" i="37"/>
  <c r="AY81" i="37"/>
  <c r="AY153" i="37"/>
  <c r="AY237" i="37"/>
  <c r="AY309" i="37"/>
  <c r="AY381" i="37"/>
  <c r="AY453" i="37"/>
  <c r="AO81" i="37"/>
  <c r="AV81" i="37"/>
  <c r="AV153" i="37"/>
  <c r="AV237" i="37"/>
  <c r="AV309" i="37"/>
  <c r="AV381" i="37"/>
  <c r="AV453" i="37"/>
  <c r="AO82" i="36"/>
  <c r="AV82" i="36"/>
  <c r="AV154" i="36"/>
  <c r="AV238" i="36"/>
  <c r="AP82" i="37"/>
  <c r="AI82" i="37"/>
  <c r="AW82" i="37"/>
  <c r="AW154" i="37"/>
  <c r="AW238" i="37"/>
  <c r="AW310" i="37"/>
  <c r="AW382" i="37"/>
  <c r="AW454" i="37"/>
  <c r="AY82" i="37"/>
  <c r="AY154" i="37"/>
  <c r="AY238" i="37"/>
  <c r="AY310" i="37"/>
  <c r="AY382" i="37"/>
  <c r="AY454" i="37"/>
  <c r="AO82" i="37"/>
  <c r="AV82" i="37"/>
  <c r="AV154" i="37"/>
  <c r="AV238" i="37"/>
  <c r="AV310" i="37"/>
  <c r="AV382" i="37"/>
  <c r="AV454" i="37"/>
  <c r="AO83" i="36"/>
  <c r="AV83" i="36"/>
  <c r="AV155" i="36"/>
  <c r="AV239" i="36"/>
  <c r="AP83" i="37"/>
  <c r="AI83" i="37"/>
  <c r="AW83" i="37"/>
  <c r="AW155" i="37"/>
  <c r="AW239" i="37"/>
  <c r="AW311" i="37"/>
  <c r="AW383" i="37"/>
  <c r="AW455" i="37"/>
  <c r="AY83" i="37"/>
  <c r="AY155" i="37"/>
  <c r="AY239" i="37"/>
  <c r="AY311" i="37"/>
  <c r="AY383" i="37"/>
  <c r="AY455" i="37"/>
  <c r="AO83" i="37"/>
  <c r="AV83" i="37"/>
  <c r="AV155" i="37"/>
  <c r="AV239" i="37"/>
  <c r="AV311" i="37"/>
  <c r="AV383" i="37"/>
  <c r="AV455" i="37"/>
  <c r="AO84" i="36"/>
  <c r="AV84" i="36"/>
  <c r="AV156" i="36"/>
  <c r="AV240" i="36"/>
  <c r="AP84" i="37"/>
  <c r="AI84" i="37"/>
  <c r="AW84" i="37"/>
  <c r="AW156" i="37"/>
  <c r="AW240" i="37"/>
  <c r="AW312" i="37"/>
  <c r="AW384" i="37"/>
  <c r="AW456" i="37"/>
  <c r="AY84" i="37"/>
  <c r="AY156" i="37"/>
  <c r="AY240" i="37"/>
  <c r="AY312" i="37"/>
  <c r="AY384" i="37"/>
  <c r="AY456" i="37"/>
  <c r="AO84" i="37"/>
  <c r="AV84" i="37"/>
  <c r="AV156" i="37"/>
  <c r="AV240" i="37"/>
  <c r="AV312" i="37"/>
  <c r="AV384" i="37"/>
  <c r="AV456" i="37"/>
  <c r="AP14" i="37"/>
  <c r="AI14" i="37"/>
  <c r="AW14" i="37"/>
  <c r="AW86" i="37"/>
  <c r="AW170" i="37"/>
  <c r="AW242" i="37"/>
  <c r="AW314" i="37"/>
  <c r="AW386" i="37"/>
  <c r="AY14" i="37"/>
  <c r="AY86" i="37"/>
  <c r="AY170" i="37"/>
  <c r="AY242" i="37"/>
  <c r="AY314" i="37"/>
  <c r="AY386" i="37"/>
  <c r="AO14" i="37"/>
  <c r="AV14" i="37"/>
  <c r="AV86" i="37"/>
  <c r="AV170" i="37"/>
  <c r="AV242" i="37"/>
  <c r="AV314" i="37"/>
  <c r="AV386" i="37"/>
  <c r="BK81" i="35"/>
  <c r="BD81" i="35"/>
  <c r="AW81" i="35"/>
  <c r="AC81" i="35"/>
  <c r="V81" i="35"/>
  <c r="O81" i="35"/>
  <c r="B5" i="38"/>
  <c r="B6" i="38"/>
  <c r="B7" i="38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4" i="38"/>
  <c r="B5" i="37"/>
  <c r="B6" i="37"/>
  <c r="B7" i="37"/>
  <c r="B8" i="37"/>
  <c r="B9" i="37"/>
  <c r="B10" i="37"/>
  <c r="B11" i="37"/>
  <c r="B12" i="37"/>
  <c r="B13" i="37"/>
  <c r="B14" i="37"/>
  <c r="B15" i="37"/>
  <c r="B16" i="37"/>
  <c r="B17" i="37"/>
  <c r="B18" i="37"/>
  <c r="B19" i="37"/>
  <c r="B20" i="37"/>
  <c r="B21" i="37"/>
  <c r="B22" i="37"/>
  <c r="B23" i="37"/>
  <c r="B24" i="37"/>
  <c r="B4" i="37"/>
  <c r="AU312" i="38"/>
  <c r="AT312" i="38"/>
  <c r="AS312" i="38"/>
  <c r="AR312" i="38"/>
  <c r="AQ312" i="38"/>
  <c r="AP312" i="38"/>
  <c r="AO312" i="38"/>
  <c r="T312" i="38"/>
  <c r="S312" i="38"/>
  <c r="R312" i="38"/>
  <c r="Q312" i="38"/>
  <c r="P312" i="38"/>
  <c r="O312" i="38"/>
  <c r="N312" i="38"/>
  <c r="AU311" i="38"/>
  <c r="AT311" i="38"/>
  <c r="AS311" i="38"/>
  <c r="AR311" i="38"/>
  <c r="AQ311" i="38"/>
  <c r="AP311" i="38"/>
  <c r="AO311" i="38"/>
  <c r="T311" i="38"/>
  <c r="S311" i="38"/>
  <c r="R311" i="38"/>
  <c r="Q311" i="38"/>
  <c r="P311" i="38"/>
  <c r="O311" i="38"/>
  <c r="N311" i="38"/>
  <c r="AU310" i="38"/>
  <c r="AT310" i="38"/>
  <c r="AS310" i="38"/>
  <c r="AR310" i="38"/>
  <c r="AQ310" i="38"/>
  <c r="AP310" i="38"/>
  <c r="AO310" i="38"/>
  <c r="T310" i="38"/>
  <c r="S310" i="38"/>
  <c r="R310" i="38"/>
  <c r="Q310" i="38"/>
  <c r="P310" i="38"/>
  <c r="O310" i="38"/>
  <c r="N310" i="38"/>
  <c r="AU309" i="38"/>
  <c r="AT309" i="38"/>
  <c r="AS309" i="38"/>
  <c r="AR309" i="38"/>
  <c r="AQ309" i="38"/>
  <c r="AP309" i="38"/>
  <c r="AO309" i="38"/>
  <c r="T309" i="38"/>
  <c r="S309" i="38"/>
  <c r="R309" i="38"/>
  <c r="Q309" i="38"/>
  <c r="P309" i="38"/>
  <c r="O309" i="38"/>
  <c r="N309" i="38"/>
  <c r="AU308" i="38"/>
  <c r="AT308" i="38"/>
  <c r="AS308" i="38"/>
  <c r="AR308" i="38"/>
  <c r="AQ308" i="38"/>
  <c r="AP308" i="38"/>
  <c r="AO308" i="38"/>
  <c r="T308" i="38"/>
  <c r="S308" i="38"/>
  <c r="R308" i="38"/>
  <c r="Q308" i="38"/>
  <c r="P308" i="38"/>
  <c r="O308" i="38"/>
  <c r="N308" i="38"/>
  <c r="AU307" i="38"/>
  <c r="AT307" i="38"/>
  <c r="AS307" i="38"/>
  <c r="AR307" i="38"/>
  <c r="AQ307" i="38"/>
  <c r="AP307" i="38"/>
  <c r="AO307" i="38"/>
  <c r="T307" i="38"/>
  <c r="S307" i="38"/>
  <c r="R307" i="38"/>
  <c r="Q307" i="38"/>
  <c r="P307" i="38"/>
  <c r="O307" i="38"/>
  <c r="N307" i="38"/>
  <c r="AU306" i="38"/>
  <c r="AT306" i="38"/>
  <c r="AS306" i="38"/>
  <c r="AR306" i="38"/>
  <c r="AQ306" i="38"/>
  <c r="AP306" i="38"/>
  <c r="AO306" i="38"/>
  <c r="T306" i="38"/>
  <c r="S306" i="38"/>
  <c r="R306" i="38"/>
  <c r="Q306" i="38"/>
  <c r="P306" i="38"/>
  <c r="O306" i="38"/>
  <c r="N306" i="38"/>
  <c r="AU305" i="38"/>
  <c r="AT305" i="38"/>
  <c r="AS305" i="38"/>
  <c r="AR305" i="38"/>
  <c r="AQ305" i="38"/>
  <c r="AP305" i="38"/>
  <c r="AO305" i="38"/>
  <c r="T305" i="38"/>
  <c r="S305" i="38"/>
  <c r="R305" i="38"/>
  <c r="Q305" i="38"/>
  <c r="P305" i="38"/>
  <c r="O305" i="38"/>
  <c r="N305" i="38"/>
  <c r="AU304" i="38"/>
  <c r="AT304" i="38"/>
  <c r="AS304" i="38"/>
  <c r="AR304" i="38"/>
  <c r="AQ304" i="38"/>
  <c r="AP304" i="38"/>
  <c r="AO304" i="38"/>
  <c r="T304" i="38"/>
  <c r="S304" i="38"/>
  <c r="R304" i="38"/>
  <c r="Q304" i="38"/>
  <c r="P304" i="38"/>
  <c r="O304" i="38"/>
  <c r="N304" i="38"/>
  <c r="AU303" i="38"/>
  <c r="AT303" i="38"/>
  <c r="AS303" i="38"/>
  <c r="AR303" i="38"/>
  <c r="AQ303" i="38"/>
  <c r="AP303" i="38"/>
  <c r="AO303" i="38"/>
  <c r="T303" i="38"/>
  <c r="S303" i="38"/>
  <c r="R303" i="38"/>
  <c r="Q303" i="38"/>
  <c r="P303" i="38"/>
  <c r="O303" i="38"/>
  <c r="N303" i="38"/>
  <c r="AU302" i="38"/>
  <c r="AT302" i="38"/>
  <c r="AS302" i="38"/>
  <c r="AR302" i="38"/>
  <c r="AQ302" i="38"/>
  <c r="AP302" i="38"/>
  <c r="AO302" i="38"/>
  <c r="T302" i="38"/>
  <c r="S302" i="38"/>
  <c r="R302" i="38"/>
  <c r="Q302" i="38"/>
  <c r="P302" i="38"/>
  <c r="O302" i="38"/>
  <c r="N302" i="38"/>
  <c r="AU301" i="38"/>
  <c r="AT301" i="38"/>
  <c r="AS301" i="38"/>
  <c r="AR301" i="38"/>
  <c r="AQ301" i="38"/>
  <c r="AP301" i="38"/>
  <c r="AO301" i="38"/>
  <c r="T301" i="38"/>
  <c r="S301" i="38"/>
  <c r="R301" i="38"/>
  <c r="Q301" i="38"/>
  <c r="P301" i="38"/>
  <c r="O301" i="38"/>
  <c r="N301" i="38"/>
  <c r="AU300" i="38"/>
  <c r="AT300" i="38"/>
  <c r="AS300" i="38"/>
  <c r="AR300" i="38"/>
  <c r="AQ300" i="38"/>
  <c r="AP300" i="38"/>
  <c r="AO300" i="38"/>
  <c r="T300" i="38"/>
  <c r="S300" i="38"/>
  <c r="R300" i="38"/>
  <c r="Q300" i="38"/>
  <c r="P300" i="38"/>
  <c r="O300" i="38"/>
  <c r="N300" i="38"/>
  <c r="AU299" i="38"/>
  <c r="AT299" i="38"/>
  <c r="AS299" i="38"/>
  <c r="AR299" i="38"/>
  <c r="AQ299" i="38"/>
  <c r="AP299" i="38"/>
  <c r="AO299" i="38"/>
  <c r="T299" i="38"/>
  <c r="S299" i="38"/>
  <c r="R299" i="38"/>
  <c r="Q299" i="38"/>
  <c r="P299" i="38"/>
  <c r="O299" i="38"/>
  <c r="N299" i="38"/>
  <c r="AU298" i="38"/>
  <c r="AT298" i="38"/>
  <c r="AS298" i="38"/>
  <c r="AR298" i="38"/>
  <c r="AQ298" i="38"/>
  <c r="AP298" i="38"/>
  <c r="AO298" i="38"/>
  <c r="T298" i="38"/>
  <c r="S298" i="38"/>
  <c r="R298" i="38"/>
  <c r="Q298" i="38"/>
  <c r="P298" i="38"/>
  <c r="O298" i="38"/>
  <c r="N298" i="38"/>
  <c r="AU297" i="38"/>
  <c r="AT297" i="38"/>
  <c r="AS297" i="38"/>
  <c r="AR297" i="38"/>
  <c r="AQ297" i="38"/>
  <c r="AP297" i="38"/>
  <c r="AO297" i="38"/>
  <c r="T297" i="38"/>
  <c r="S297" i="38"/>
  <c r="R297" i="38"/>
  <c r="Q297" i="38"/>
  <c r="P297" i="38"/>
  <c r="O297" i="38"/>
  <c r="N297" i="38"/>
  <c r="AU296" i="38"/>
  <c r="AT296" i="38"/>
  <c r="AS296" i="38"/>
  <c r="AR296" i="38"/>
  <c r="AQ296" i="38"/>
  <c r="AP296" i="38"/>
  <c r="AO296" i="38"/>
  <c r="T296" i="38"/>
  <c r="S296" i="38"/>
  <c r="R296" i="38"/>
  <c r="Q296" i="38"/>
  <c r="P296" i="38"/>
  <c r="O296" i="38"/>
  <c r="N296" i="38"/>
  <c r="AU295" i="38"/>
  <c r="AT295" i="38"/>
  <c r="AS295" i="38"/>
  <c r="AR295" i="38"/>
  <c r="AQ295" i="38"/>
  <c r="AP295" i="38"/>
  <c r="AO295" i="38"/>
  <c r="T295" i="38"/>
  <c r="S295" i="38"/>
  <c r="R295" i="38"/>
  <c r="Q295" i="38"/>
  <c r="P295" i="38"/>
  <c r="O295" i="38"/>
  <c r="N295" i="38"/>
  <c r="AU294" i="38"/>
  <c r="AT294" i="38"/>
  <c r="AS294" i="38"/>
  <c r="AR294" i="38"/>
  <c r="AQ294" i="38"/>
  <c r="AP294" i="38"/>
  <c r="AO294" i="38"/>
  <c r="T294" i="38"/>
  <c r="S294" i="38"/>
  <c r="R294" i="38"/>
  <c r="Q294" i="38"/>
  <c r="P294" i="38"/>
  <c r="O294" i="38"/>
  <c r="N294" i="38"/>
  <c r="AU293" i="38"/>
  <c r="AT293" i="38"/>
  <c r="AS293" i="38"/>
  <c r="AR293" i="38"/>
  <c r="AQ293" i="38"/>
  <c r="AP293" i="38"/>
  <c r="AO293" i="38"/>
  <c r="T293" i="38"/>
  <c r="S293" i="38"/>
  <c r="R293" i="38"/>
  <c r="Q293" i="38"/>
  <c r="P293" i="38"/>
  <c r="O293" i="38"/>
  <c r="N293" i="38"/>
  <c r="AU292" i="38"/>
  <c r="AT292" i="38"/>
  <c r="AS292" i="38"/>
  <c r="AR292" i="38"/>
  <c r="AQ292" i="38"/>
  <c r="AP292" i="38"/>
  <c r="AO292" i="38"/>
  <c r="T292" i="38"/>
  <c r="S292" i="38"/>
  <c r="R292" i="38"/>
  <c r="Q292" i="38"/>
  <c r="P292" i="38"/>
  <c r="O292" i="38"/>
  <c r="N292" i="38"/>
  <c r="AU291" i="38"/>
  <c r="AT291" i="38"/>
  <c r="AS291" i="38"/>
  <c r="AR291" i="38"/>
  <c r="AQ291" i="38"/>
  <c r="AP291" i="38"/>
  <c r="AO291" i="38"/>
  <c r="T291" i="38"/>
  <c r="S291" i="38"/>
  <c r="R291" i="38"/>
  <c r="Q291" i="38"/>
  <c r="P291" i="38"/>
  <c r="O291" i="38"/>
  <c r="N291" i="38"/>
  <c r="AU290" i="38"/>
  <c r="AT290" i="38"/>
  <c r="AS290" i="38"/>
  <c r="AR290" i="38"/>
  <c r="AQ290" i="38"/>
  <c r="AP290" i="38"/>
  <c r="AO290" i="38"/>
  <c r="T290" i="38"/>
  <c r="S290" i="38"/>
  <c r="R290" i="38"/>
  <c r="Q290" i="38"/>
  <c r="P290" i="38"/>
  <c r="O290" i="38"/>
  <c r="N290" i="38"/>
  <c r="AU289" i="38"/>
  <c r="AT289" i="38"/>
  <c r="AS289" i="38"/>
  <c r="AR289" i="38"/>
  <c r="AQ289" i="38"/>
  <c r="AP289" i="38"/>
  <c r="AO289" i="38"/>
  <c r="T289" i="38"/>
  <c r="S289" i="38"/>
  <c r="R289" i="38"/>
  <c r="Q289" i="38"/>
  <c r="P289" i="38"/>
  <c r="O289" i="38"/>
  <c r="N289" i="38"/>
  <c r="AU288" i="38"/>
  <c r="AT288" i="38"/>
  <c r="AS288" i="38"/>
  <c r="AR288" i="38"/>
  <c r="AQ288" i="38"/>
  <c r="AP288" i="38"/>
  <c r="AO288" i="38"/>
  <c r="T288" i="38"/>
  <c r="S288" i="38"/>
  <c r="R288" i="38"/>
  <c r="Q288" i="38"/>
  <c r="P288" i="38"/>
  <c r="O288" i="38"/>
  <c r="N288" i="38"/>
  <c r="AU287" i="38"/>
  <c r="AT287" i="38"/>
  <c r="AS287" i="38"/>
  <c r="AR287" i="38"/>
  <c r="AQ287" i="38"/>
  <c r="AP287" i="38"/>
  <c r="AO287" i="38"/>
  <c r="T287" i="38"/>
  <c r="S287" i="38"/>
  <c r="R287" i="38"/>
  <c r="Q287" i="38"/>
  <c r="P287" i="38"/>
  <c r="O287" i="38"/>
  <c r="N287" i="38"/>
  <c r="AU286" i="38"/>
  <c r="AT286" i="38"/>
  <c r="AS286" i="38"/>
  <c r="AR286" i="38"/>
  <c r="AQ286" i="38"/>
  <c r="AP286" i="38"/>
  <c r="AO286" i="38"/>
  <c r="T286" i="38"/>
  <c r="S286" i="38"/>
  <c r="R286" i="38"/>
  <c r="Q286" i="38"/>
  <c r="P286" i="38"/>
  <c r="O286" i="38"/>
  <c r="N286" i="38"/>
  <c r="AU285" i="38"/>
  <c r="AT285" i="38"/>
  <c r="AS285" i="38"/>
  <c r="AR285" i="38"/>
  <c r="AQ285" i="38"/>
  <c r="AP285" i="38"/>
  <c r="AO285" i="38"/>
  <c r="T285" i="38"/>
  <c r="S285" i="38"/>
  <c r="R285" i="38"/>
  <c r="Q285" i="38"/>
  <c r="P285" i="38"/>
  <c r="O285" i="38"/>
  <c r="N285" i="38"/>
  <c r="AU284" i="38"/>
  <c r="AT284" i="38"/>
  <c r="AS284" i="38"/>
  <c r="AR284" i="38"/>
  <c r="AQ284" i="38"/>
  <c r="AP284" i="38"/>
  <c r="AO284" i="38"/>
  <c r="T284" i="38"/>
  <c r="S284" i="38"/>
  <c r="R284" i="38"/>
  <c r="Q284" i="38"/>
  <c r="P284" i="38"/>
  <c r="O284" i="38"/>
  <c r="N284" i="38"/>
  <c r="AU283" i="38"/>
  <c r="AT283" i="38"/>
  <c r="AS283" i="38"/>
  <c r="AR283" i="38"/>
  <c r="AQ283" i="38"/>
  <c r="AP283" i="38"/>
  <c r="AO283" i="38"/>
  <c r="T283" i="38"/>
  <c r="S283" i="38"/>
  <c r="R283" i="38"/>
  <c r="Q283" i="38"/>
  <c r="P283" i="38"/>
  <c r="O283" i="38"/>
  <c r="N283" i="38"/>
  <c r="AU282" i="38"/>
  <c r="AT282" i="38"/>
  <c r="AS282" i="38"/>
  <c r="AR282" i="38"/>
  <c r="AQ282" i="38"/>
  <c r="AP282" i="38"/>
  <c r="AO282" i="38"/>
  <c r="T282" i="38"/>
  <c r="S282" i="38"/>
  <c r="R282" i="38"/>
  <c r="Q282" i="38"/>
  <c r="P282" i="38"/>
  <c r="O282" i="38"/>
  <c r="N282" i="38"/>
  <c r="AU281" i="38"/>
  <c r="AT281" i="38"/>
  <c r="AS281" i="38"/>
  <c r="AR281" i="38"/>
  <c r="AQ281" i="38"/>
  <c r="AP281" i="38"/>
  <c r="AO281" i="38"/>
  <c r="T281" i="38"/>
  <c r="S281" i="38"/>
  <c r="R281" i="38"/>
  <c r="Q281" i="38"/>
  <c r="P281" i="38"/>
  <c r="O281" i="38"/>
  <c r="N281" i="38"/>
  <c r="AU280" i="38"/>
  <c r="AT280" i="38"/>
  <c r="AS280" i="38"/>
  <c r="AR280" i="38"/>
  <c r="AQ280" i="38"/>
  <c r="AP280" i="38"/>
  <c r="AO280" i="38"/>
  <c r="T280" i="38"/>
  <c r="S280" i="38"/>
  <c r="R280" i="38"/>
  <c r="Q280" i="38"/>
  <c r="P280" i="38"/>
  <c r="O280" i="38"/>
  <c r="N280" i="38"/>
  <c r="AU279" i="38"/>
  <c r="AT279" i="38"/>
  <c r="AS279" i="38"/>
  <c r="AR279" i="38"/>
  <c r="AQ279" i="38"/>
  <c r="AP279" i="38"/>
  <c r="AO279" i="38"/>
  <c r="T279" i="38"/>
  <c r="S279" i="38"/>
  <c r="R279" i="38"/>
  <c r="Q279" i="38"/>
  <c r="P279" i="38"/>
  <c r="O279" i="38"/>
  <c r="N279" i="38"/>
  <c r="AU278" i="38"/>
  <c r="AT278" i="38"/>
  <c r="AS278" i="38"/>
  <c r="AR278" i="38"/>
  <c r="AQ278" i="38"/>
  <c r="AP278" i="38"/>
  <c r="AO278" i="38"/>
  <c r="T278" i="38"/>
  <c r="S278" i="38"/>
  <c r="R278" i="38"/>
  <c r="Q278" i="38"/>
  <c r="P278" i="38"/>
  <c r="O278" i="38"/>
  <c r="N278" i="38"/>
  <c r="AU277" i="38"/>
  <c r="AT277" i="38"/>
  <c r="AS277" i="38"/>
  <c r="AR277" i="38"/>
  <c r="AQ277" i="38"/>
  <c r="AP277" i="38"/>
  <c r="AO277" i="38"/>
  <c r="T277" i="38"/>
  <c r="S277" i="38"/>
  <c r="R277" i="38"/>
  <c r="Q277" i="38"/>
  <c r="P277" i="38"/>
  <c r="O277" i="38"/>
  <c r="N277" i="38"/>
  <c r="AU276" i="38"/>
  <c r="AT276" i="38"/>
  <c r="AS276" i="38"/>
  <c r="AR276" i="38"/>
  <c r="AQ276" i="38"/>
  <c r="AP276" i="38"/>
  <c r="AO276" i="38"/>
  <c r="T276" i="38"/>
  <c r="S276" i="38"/>
  <c r="R276" i="38"/>
  <c r="Q276" i="38"/>
  <c r="P276" i="38"/>
  <c r="O276" i="38"/>
  <c r="N276" i="38"/>
  <c r="AU275" i="38"/>
  <c r="AT275" i="38"/>
  <c r="AS275" i="38"/>
  <c r="AR275" i="38"/>
  <c r="AQ275" i="38"/>
  <c r="AP275" i="38"/>
  <c r="AO275" i="38"/>
  <c r="T275" i="38"/>
  <c r="S275" i="38"/>
  <c r="R275" i="38"/>
  <c r="Q275" i="38"/>
  <c r="P275" i="38"/>
  <c r="O275" i="38"/>
  <c r="N275" i="38"/>
  <c r="AU274" i="38"/>
  <c r="AT274" i="38"/>
  <c r="AS274" i="38"/>
  <c r="AR274" i="38"/>
  <c r="AQ274" i="38"/>
  <c r="AP274" i="38"/>
  <c r="AO274" i="38"/>
  <c r="T274" i="38"/>
  <c r="S274" i="38"/>
  <c r="R274" i="38"/>
  <c r="Q274" i="38"/>
  <c r="P274" i="38"/>
  <c r="O274" i="38"/>
  <c r="N274" i="38"/>
  <c r="AU273" i="38"/>
  <c r="AT273" i="38"/>
  <c r="AS273" i="38"/>
  <c r="AR273" i="38"/>
  <c r="AQ273" i="38"/>
  <c r="AP273" i="38"/>
  <c r="AO273" i="38"/>
  <c r="T273" i="38"/>
  <c r="S273" i="38"/>
  <c r="R273" i="38"/>
  <c r="Q273" i="38"/>
  <c r="P273" i="38"/>
  <c r="O273" i="38"/>
  <c r="N273" i="38"/>
  <c r="AU272" i="38"/>
  <c r="AT272" i="38"/>
  <c r="AS272" i="38"/>
  <c r="AR272" i="38"/>
  <c r="AQ272" i="38"/>
  <c r="AP272" i="38"/>
  <c r="AO272" i="38"/>
  <c r="T272" i="38"/>
  <c r="S272" i="38"/>
  <c r="R272" i="38"/>
  <c r="Q272" i="38"/>
  <c r="P272" i="38"/>
  <c r="O272" i="38"/>
  <c r="N272" i="38"/>
  <c r="AU271" i="38"/>
  <c r="AT271" i="38"/>
  <c r="AS271" i="38"/>
  <c r="AR271" i="38"/>
  <c r="AQ271" i="38"/>
  <c r="AP271" i="38"/>
  <c r="AO271" i="38"/>
  <c r="T271" i="38"/>
  <c r="S271" i="38"/>
  <c r="R271" i="38"/>
  <c r="Q271" i="38"/>
  <c r="P271" i="38"/>
  <c r="O271" i="38"/>
  <c r="N271" i="38"/>
  <c r="AU270" i="38"/>
  <c r="AT270" i="38"/>
  <c r="AS270" i="38"/>
  <c r="AR270" i="38"/>
  <c r="AQ270" i="38"/>
  <c r="AP270" i="38"/>
  <c r="AO270" i="38"/>
  <c r="T270" i="38"/>
  <c r="S270" i="38"/>
  <c r="R270" i="38"/>
  <c r="Q270" i="38"/>
  <c r="P270" i="38"/>
  <c r="O270" i="38"/>
  <c r="N270" i="38"/>
  <c r="AU269" i="38"/>
  <c r="AT269" i="38"/>
  <c r="AS269" i="38"/>
  <c r="AR269" i="38"/>
  <c r="AQ269" i="38"/>
  <c r="AP269" i="38"/>
  <c r="AO269" i="38"/>
  <c r="T269" i="38"/>
  <c r="S269" i="38"/>
  <c r="R269" i="38"/>
  <c r="Q269" i="38"/>
  <c r="P269" i="38"/>
  <c r="O269" i="38"/>
  <c r="N269" i="38"/>
  <c r="AU268" i="38"/>
  <c r="AT268" i="38"/>
  <c r="AS268" i="38"/>
  <c r="AR268" i="38"/>
  <c r="AQ268" i="38"/>
  <c r="AP268" i="38"/>
  <c r="AO268" i="38"/>
  <c r="T268" i="38"/>
  <c r="S268" i="38"/>
  <c r="R268" i="38"/>
  <c r="Q268" i="38"/>
  <c r="P268" i="38"/>
  <c r="O268" i="38"/>
  <c r="N268" i="38"/>
  <c r="AU267" i="38"/>
  <c r="AT267" i="38"/>
  <c r="AS267" i="38"/>
  <c r="AR267" i="38"/>
  <c r="AQ267" i="38"/>
  <c r="AP267" i="38"/>
  <c r="AO267" i="38"/>
  <c r="T267" i="38"/>
  <c r="S267" i="38"/>
  <c r="R267" i="38"/>
  <c r="Q267" i="38"/>
  <c r="P267" i="38"/>
  <c r="O267" i="38"/>
  <c r="N267" i="38"/>
  <c r="AU266" i="38"/>
  <c r="AT266" i="38"/>
  <c r="AS266" i="38"/>
  <c r="AR266" i="38"/>
  <c r="AQ266" i="38"/>
  <c r="AP266" i="38"/>
  <c r="AO266" i="38"/>
  <c r="T266" i="38"/>
  <c r="S266" i="38"/>
  <c r="R266" i="38"/>
  <c r="Q266" i="38"/>
  <c r="P266" i="38"/>
  <c r="O266" i="38"/>
  <c r="N266" i="38"/>
  <c r="AU265" i="38"/>
  <c r="AT265" i="38"/>
  <c r="AS265" i="38"/>
  <c r="AR265" i="38"/>
  <c r="AQ265" i="38"/>
  <c r="AP265" i="38"/>
  <c r="AO265" i="38"/>
  <c r="T265" i="38"/>
  <c r="S265" i="38"/>
  <c r="R265" i="38"/>
  <c r="Q265" i="38"/>
  <c r="P265" i="38"/>
  <c r="O265" i="38"/>
  <c r="N265" i="38"/>
  <c r="AU264" i="38"/>
  <c r="AT264" i="38"/>
  <c r="AS264" i="38"/>
  <c r="AR264" i="38"/>
  <c r="AQ264" i="38"/>
  <c r="AP264" i="38"/>
  <c r="AO264" i="38"/>
  <c r="T264" i="38"/>
  <c r="S264" i="38"/>
  <c r="R264" i="38"/>
  <c r="Q264" i="38"/>
  <c r="P264" i="38"/>
  <c r="O264" i="38"/>
  <c r="N264" i="38"/>
  <c r="AU263" i="38"/>
  <c r="AT263" i="38"/>
  <c r="AS263" i="38"/>
  <c r="AR263" i="38"/>
  <c r="AQ263" i="38"/>
  <c r="AP263" i="38"/>
  <c r="AO263" i="38"/>
  <c r="T263" i="38"/>
  <c r="S263" i="38"/>
  <c r="R263" i="38"/>
  <c r="Q263" i="38"/>
  <c r="P263" i="38"/>
  <c r="O263" i="38"/>
  <c r="N263" i="38"/>
  <c r="AU262" i="38"/>
  <c r="AT262" i="38"/>
  <c r="AS262" i="38"/>
  <c r="AR262" i="38"/>
  <c r="AQ262" i="38"/>
  <c r="AP262" i="38"/>
  <c r="AO262" i="38"/>
  <c r="T262" i="38"/>
  <c r="S262" i="38"/>
  <c r="R262" i="38"/>
  <c r="Q262" i="38"/>
  <c r="P262" i="38"/>
  <c r="O262" i="38"/>
  <c r="N262" i="38"/>
  <c r="AU261" i="38"/>
  <c r="AT261" i="38"/>
  <c r="AS261" i="38"/>
  <c r="AR261" i="38"/>
  <c r="AQ261" i="38"/>
  <c r="AP261" i="38"/>
  <c r="AO261" i="38"/>
  <c r="T261" i="38"/>
  <c r="S261" i="38"/>
  <c r="R261" i="38"/>
  <c r="Q261" i="38"/>
  <c r="P261" i="38"/>
  <c r="O261" i="38"/>
  <c r="N261" i="38"/>
  <c r="AU260" i="38"/>
  <c r="AT260" i="38"/>
  <c r="AS260" i="38"/>
  <c r="AR260" i="38"/>
  <c r="AQ260" i="38"/>
  <c r="AP260" i="38"/>
  <c r="AO260" i="38"/>
  <c r="T260" i="38"/>
  <c r="S260" i="38"/>
  <c r="R260" i="38"/>
  <c r="Q260" i="38"/>
  <c r="P260" i="38"/>
  <c r="O260" i="38"/>
  <c r="N260" i="38"/>
  <c r="AU259" i="38"/>
  <c r="AT259" i="38"/>
  <c r="AS259" i="38"/>
  <c r="AR259" i="38"/>
  <c r="AQ259" i="38"/>
  <c r="AP259" i="38"/>
  <c r="AO259" i="38"/>
  <c r="T259" i="38"/>
  <c r="S259" i="38"/>
  <c r="R259" i="38"/>
  <c r="Q259" i="38"/>
  <c r="P259" i="38"/>
  <c r="O259" i="38"/>
  <c r="N259" i="38"/>
  <c r="AU258" i="38"/>
  <c r="AT258" i="38"/>
  <c r="AS258" i="38"/>
  <c r="AR258" i="38"/>
  <c r="AQ258" i="38"/>
  <c r="AP258" i="38"/>
  <c r="AO258" i="38"/>
  <c r="T258" i="38"/>
  <c r="S258" i="38"/>
  <c r="R258" i="38"/>
  <c r="Q258" i="38"/>
  <c r="P258" i="38"/>
  <c r="O258" i="38"/>
  <c r="N258" i="38"/>
  <c r="AU257" i="38"/>
  <c r="AT257" i="38"/>
  <c r="AS257" i="38"/>
  <c r="AR257" i="38"/>
  <c r="AQ257" i="38"/>
  <c r="AP257" i="38"/>
  <c r="AO257" i="38"/>
  <c r="T257" i="38"/>
  <c r="S257" i="38"/>
  <c r="R257" i="38"/>
  <c r="Q257" i="38"/>
  <c r="P257" i="38"/>
  <c r="O257" i="38"/>
  <c r="N257" i="38"/>
  <c r="AU256" i="38"/>
  <c r="AT256" i="38"/>
  <c r="AS256" i="38"/>
  <c r="AR256" i="38"/>
  <c r="AQ256" i="38"/>
  <c r="AP256" i="38"/>
  <c r="AO256" i="38"/>
  <c r="T256" i="38"/>
  <c r="S256" i="38"/>
  <c r="R256" i="38"/>
  <c r="Q256" i="38"/>
  <c r="P256" i="38"/>
  <c r="O256" i="38"/>
  <c r="N256" i="38"/>
  <c r="AU255" i="38"/>
  <c r="AT255" i="38"/>
  <c r="AS255" i="38"/>
  <c r="AR255" i="38"/>
  <c r="AQ255" i="38"/>
  <c r="AP255" i="38"/>
  <c r="AO255" i="38"/>
  <c r="T255" i="38"/>
  <c r="S255" i="38"/>
  <c r="R255" i="38"/>
  <c r="Q255" i="38"/>
  <c r="P255" i="38"/>
  <c r="O255" i="38"/>
  <c r="N255" i="38"/>
  <c r="AU254" i="38"/>
  <c r="AT254" i="38"/>
  <c r="AS254" i="38"/>
  <c r="AR254" i="38"/>
  <c r="AQ254" i="38"/>
  <c r="AP254" i="38"/>
  <c r="AO254" i="38"/>
  <c r="T254" i="38"/>
  <c r="S254" i="38"/>
  <c r="R254" i="38"/>
  <c r="Q254" i="38"/>
  <c r="P254" i="38"/>
  <c r="O254" i="38"/>
  <c r="N254" i="38"/>
  <c r="AU253" i="38"/>
  <c r="AT253" i="38"/>
  <c r="AS253" i="38"/>
  <c r="AR253" i="38"/>
  <c r="AQ253" i="38"/>
  <c r="AP253" i="38"/>
  <c r="AO253" i="38"/>
  <c r="T253" i="38"/>
  <c r="S253" i="38"/>
  <c r="R253" i="38"/>
  <c r="Q253" i="38"/>
  <c r="P253" i="38"/>
  <c r="O253" i="38"/>
  <c r="N253" i="38"/>
  <c r="AU252" i="38"/>
  <c r="AT252" i="38"/>
  <c r="AS252" i="38"/>
  <c r="AR252" i="38"/>
  <c r="AQ252" i="38"/>
  <c r="AP252" i="38"/>
  <c r="AO252" i="38"/>
  <c r="T252" i="38"/>
  <c r="S252" i="38"/>
  <c r="R252" i="38"/>
  <c r="Q252" i="38"/>
  <c r="P252" i="38"/>
  <c r="O252" i="38"/>
  <c r="N252" i="38"/>
  <c r="AU251" i="38"/>
  <c r="AT251" i="38"/>
  <c r="AS251" i="38"/>
  <c r="AR251" i="38"/>
  <c r="AQ251" i="38"/>
  <c r="AP251" i="38"/>
  <c r="AO251" i="38"/>
  <c r="T251" i="38"/>
  <c r="S251" i="38"/>
  <c r="R251" i="38"/>
  <c r="Q251" i="38"/>
  <c r="P251" i="38"/>
  <c r="O251" i="38"/>
  <c r="N251" i="38"/>
  <c r="AU250" i="38"/>
  <c r="AT250" i="38"/>
  <c r="AS250" i="38"/>
  <c r="AR250" i="38"/>
  <c r="AQ250" i="38"/>
  <c r="AP250" i="38"/>
  <c r="AO250" i="38"/>
  <c r="T250" i="38"/>
  <c r="S250" i="38"/>
  <c r="R250" i="38"/>
  <c r="Q250" i="38"/>
  <c r="P250" i="38"/>
  <c r="O250" i="38"/>
  <c r="N250" i="38"/>
  <c r="AU249" i="38"/>
  <c r="AT249" i="38"/>
  <c r="AS249" i="38"/>
  <c r="AR249" i="38"/>
  <c r="AQ249" i="38"/>
  <c r="AP249" i="38"/>
  <c r="AO249" i="38"/>
  <c r="T249" i="38"/>
  <c r="S249" i="38"/>
  <c r="R249" i="38"/>
  <c r="Q249" i="38"/>
  <c r="P249" i="38"/>
  <c r="O249" i="38"/>
  <c r="N249" i="38"/>
  <c r="AU248" i="38"/>
  <c r="AT248" i="38"/>
  <c r="AS248" i="38"/>
  <c r="AR248" i="38"/>
  <c r="AQ248" i="38"/>
  <c r="AP248" i="38"/>
  <c r="AO248" i="38"/>
  <c r="T248" i="38"/>
  <c r="S248" i="38"/>
  <c r="R248" i="38"/>
  <c r="Q248" i="38"/>
  <c r="P248" i="38"/>
  <c r="O248" i="38"/>
  <c r="N248" i="38"/>
  <c r="AU247" i="38"/>
  <c r="AT247" i="38"/>
  <c r="AS247" i="38"/>
  <c r="AR247" i="38"/>
  <c r="AQ247" i="38"/>
  <c r="AP247" i="38"/>
  <c r="AO247" i="38"/>
  <c r="T247" i="38"/>
  <c r="S247" i="38"/>
  <c r="R247" i="38"/>
  <c r="Q247" i="38"/>
  <c r="P247" i="38"/>
  <c r="O247" i="38"/>
  <c r="N247" i="38"/>
  <c r="AU246" i="38"/>
  <c r="AT246" i="38"/>
  <c r="AS246" i="38"/>
  <c r="AR246" i="38"/>
  <c r="AQ246" i="38"/>
  <c r="AP246" i="38"/>
  <c r="AO246" i="38"/>
  <c r="T246" i="38"/>
  <c r="S246" i="38"/>
  <c r="R246" i="38"/>
  <c r="Q246" i="38"/>
  <c r="P246" i="38"/>
  <c r="O246" i="38"/>
  <c r="N246" i="38"/>
  <c r="AU245" i="38"/>
  <c r="AT245" i="38"/>
  <c r="AS245" i="38"/>
  <c r="AR245" i="38"/>
  <c r="AQ245" i="38"/>
  <c r="AP245" i="38"/>
  <c r="AO245" i="38"/>
  <c r="T245" i="38"/>
  <c r="S245" i="38"/>
  <c r="R245" i="38"/>
  <c r="Q245" i="38"/>
  <c r="P245" i="38"/>
  <c r="O245" i="38"/>
  <c r="N245" i="38"/>
  <c r="AU244" i="38"/>
  <c r="AT244" i="38"/>
  <c r="AS244" i="38"/>
  <c r="AR244" i="38"/>
  <c r="AQ244" i="38"/>
  <c r="AP244" i="38"/>
  <c r="AO244" i="38"/>
  <c r="T244" i="38"/>
  <c r="S244" i="38"/>
  <c r="R244" i="38"/>
  <c r="Q244" i="38"/>
  <c r="P244" i="38"/>
  <c r="O244" i="38"/>
  <c r="N244" i="38"/>
  <c r="AU243" i="38"/>
  <c r="AT243" i="38"/>
  <c r="AS243" i="38"/>
  <c r="AR243" i="38"/>
  <c r="AQ243" i="38"/>
  <c r="AP243" i="38"/>
  <c r="AO243" i="38"/>
  <c r="T243" i="38"/>
  <c r="S243" i="38"/>
  <c r="R243" i="38"/>
  <c r="Q243" i="38"/>
  <c r="P243" i="38"/>
  <c r="O243" i="38"/>
  <c r="N243" i="38"/>
  <c r="AU242" i="38"/>
  <c r="AT242" i="38"/>
  <c r="AS242" i="38"/>
  <c r="AR242" i="38"/>
  <c r="AQ242" i="38"/>
  <c r="AP242" i="38"/>
  <c r="AO242" i="38"/>
  <c r="T242" i="38"/>
  <c r="S242" i="38"/>
  <c r="R242" i="38"/>
  <c r="Q242" i="38"/>
  <c r="P242" i="38"/>
  <c r="O242" i="38"/>
  <c r="N242" i="38"/>
  <c r="AA84" i="38"/>
  <c r="AA156" i="38"/>
  <c r="Z84" i="38"/>
  <c r="R84" i="38"/>
  <c r="Q84" i="38"/>
  <c r="P84" i="38"/>
  <c r="N84" i="38"/>
  <c r="M84" i="38"/>
  <c r="K84" i="38"/>
  <c r="J84" i="38"/>
  <c r="H84" i="38"/>
  <c r="G84" i="38"/>
  <c r="AA83" i="38"/>
  <c r="AA155" i="38"/>
  <c r="Z83" i="38"/>
  <c r="R83" i="38"/>
  <c r="Q83" i="38"/>
  <c r="P83" i="38"/>
  <c r="N83" i="38"/>
  <c r="M83" i="38"/>
  <c r="K83" i="38"/>
  <c r="J83" i="38"/>
  <c r="H83" i="38"/>
  <c r="G83" i="38"/>
  <c r="AA82" i="38"/>
  <c r="AA154" i="38"/>
  <c r="Z82" i="38"/>
  <c r="R82" i="38"/>
  <c r="Q82" i="38"/>
  <c r="P82" i="38"/>
  <c r="N82" i="38"/>
  <c r="M82" i="38"/>
  <c r="K82" i="38"/>
  <c r="J82" i="38"/>
  <c r="H82" i="38"/>
  <c r="G82" i="38"/>
  <c r="AA81" i="38"/>
  <c r="AA153" i="38"/>
  <c r="Z81" i="38"/>
  <c r="R81" i="38"/>
  <c r="Q81" i="38"/>
  <c r="P81" i="38"/>
  <c r="N81" i="38"/>
  <c r="M81" i="38"/>
  <c r="K81" i="38"/>
  <c r="J81" i="38"/>
  <c r="H81" i="38"/>
  <c r="G81" i="38"/>
  <c r="AA80" i="38"/>
  <c r="AA152" i="38"/>
  <c r="Z80" i="38"/>
  <c r="R80" i="38"/>
  <c r="Q80" i="38"/>
  <c r="P80" i="38"/>
  <c r="N80" i="38"/>
  <c r="M80" i="38"/>
  <c r="K80" i="38"/>
  <c r="J80" i="38"/>
  <c r="H80" i="38"/>
  <c r="G80" i="38"/>
  <c r="AA79" i="38"/>
  <c r="AA151" i="38"/>
  <c r="Z79" i="38"/>
  <c r="R79" i="38"/>
  <c r="Q79" i="38"/>
  <c r="P79" i="38"/>
  <c r="N79" i="38"/>
  <c r="M79" i="38"/>
  <c r="K79" i="38"/>
  <c r="J79" i="38"/>
  <c r="H79" i="38"/>
  <c r="G79" i="38"/>
  <c r="AA78" i="38"/>
  <c r="AA150" i="38"/>
  <c r="Z78" i="38"/>
  <c r="R78" i="38"/>
  <c r="Q78" i="38"/>
  <c r="P78" i="38"/>
  <c r="N78" i="38"/>
  <c r="M78" i="38"/>
  <c r="K78" i="38"/>
  <c r="J78" i="38"/>
  <c r="H78" i="38"/>
  <c r="G78" i="38"/>
  <c r="AA77" i="38"/>
  <c r="AA149" i="38"/>
  <c r="Z77" i="38"/>
  <c r="R77" i="38"/>
  <c r="Q77" i="38"/>
  <c r="P77" i="38"/>
  <c r="N77" i="38"/>
  <c r="M77" i="38"/>
  <c r="K77" i="38"/>
  <c r="J77" i="38"/>
  <c r="H77" i="38"/>
  <c r="G77" i="38"/>
  <c r="AA76" i="38"/>
  <c r="AA148" i="38"/>
  <c r="Z76" i="38"/>
  <c r="R76" i="38"/>
  <c r="Q76" i="38"/>
  <c r="P76" i="38"/>
  <c r="N76" i="38"/>
  <c r="M76" i="38"/>
  <c r="K76" i="38"/>
  <c r="J76" i="38"/>
  <c r="H76" i="38"/>
  <c r="G76" i="38"/>
  <c r="AA75" i="38"/>
  <c r="AA147" i="38"/>
  <c r="Z75" i="38"/>
  <c r="R75" i="38"/>
  <c r="Q75" i="38"/>
  <c r="P75" i="38"/>
  <c r="N75" i="38"/>
  <c r="M75" i="38"/>
  <c r="K75" i="38"/>
  <c r="J75" i="38"/>
  <c r="H75" i="38"/>
  <c r="G75" i="38"/>
  <c r="AA74" i="38"/>
  <c r="AA146" i="38"/>
  <c r="Z74" i="38"/>
  <c r="R74" i="38"/>
  <c r="Q74" i="38"/>
  <c r="P74" i="38"/>
  <c r="N74" i="38"/>
  <c r="M74" i="38"/>
  <c r="K74" i="38"/>
  <c r="J74" i="38"/>
  <c r="H74" i="38"/>
  <c r="G74" i="38"/>
  <c r="AA73" i="38"/>
  <c r="AA145" i="38"/>
  <c r="Z73" i="38"/>
  <c r="R73" i="38"/>
  <c r="Q73" i="38"/>
  <c r="P73" i="38"/>
  <c r="N73" i="38"/>
  <c r="M73" i="38"/>
  <c r="K73" i="38"/>
  <c r="J73" i="38"/>
  <c r="H73" i="38"/>
  <c r="G73" i="38"/>
  <c r="AA72" i="38"/>
  <c r="AA144" i="38"/>
  <c r="Z72" i="38"/>
  <c r="R72" i="38"/>
  <c r="Q72" i="38"/>
  <c r="P72" i="38"/>
  <c r="N72" i="38"/>
  <c r="M72" i="38"/>
  <c r="K72" i="38"/>
  <c r="J72" i="38"/>
  <c r="H72" i="38"/>
  <c r="G72" i="38"/>
  <c r="AA71" i="38"/>
  <c r="AA143" i="38"/>
  <c r="Z71" i="38"/>
  <c r="R71" i="38"/>
  <c r="Q71" i="38"/>
  <c r="P71" i="38"/>
  <c r="N71" i="38"/>
  <c r="M71" i="38"/>
  <c r="K71" i="38"/>
  <c r="J71" i="38"/>
  <c r="H71" i="38"/>
  <c r="G71" i="38"/>
  <c r="AA70" i="38"/>
  <c r="AA142" i="38"/>
  <c r="Z70" i="38"/>
  <c r="R70" i="38"/>
  <c r="Q70" i="38"/>
  <c r="P70" i="38"/>
  <c r="N70" i="38"/>
  <c r="M70" i="38"/>
  <c r="K70" i="38"/>
  <c r="J70" i="38"/>
  <c r="H70" i="38"/>
  <c r="G70" i="38"/>
  <c r="AA69" i="38"/>
  <c r="AA141" i="38"/>
  <c r="Z69" i="38"/>
  <c r="R69" i="38"/>
  <c r="Q69" i="38"/>
  <c r="P69" i="38"/>
  <c r="N69" i="38"/>
  <c r="M69" i="38"/>
  <c r="K69" i="38"/>
  <c r="J69" i="38"/>
  <c r="H69" i="38"/>
  <c r="G69" i="38"/>
  <c r="AA68" i="38"/>
  <c r="AA140" i="38"/>
  <c r="Z68" i="38"/>
  <c r="R68" i="38"/>
  <c r="Q68" i="38"/>
  <c r="P68" i="38"/>
  <c r="N68" i="38"/>
  <c r="M68" i="38"/>
  <c r="K68" i="38"/>
  <c r="J68" i="38"/>
  <c r="H68" i="38"/>
  <c r="G68" i="38"/>
  <c r="AA67" i="38"/>
  <c r="AA139" i="38"/>
  <c r="Z67" i="38"/>
  <c r="R67" i="38"/>
  <c r="Q67" i="38"/>
  <c r="P67" i="38"/>
  <c r="N67" i="38"/>
  <c r="M67" i="38"/>
  <c r="K67" i="38"/>
  <c r="J67" i="38"/>
  <c r="H67" i="38"/>
  <c r="G67" i="38"/>
  <c r="AA66" i="38"/>
  <c r="AA138" i="38"/>
  <c r="Z66" i="38"/>
  <c r="R66" i="38"/>
  <c r="Q66" i="38"/>
  <c r="P66" i="38"/>
  <c r="N66" i="38"/>
  <c r="M66" i="38"/>
  <c r="K66" i="38"/>
  <c r="J66" i="38"/>
  <c r="H66" i="38"/>
  <c r="G66" i="38"/>
  <c r="AA65" i="38"/>
  <c r="AA137" i="38"/>
  <c r="Z65" i="38"/>
  <c r="R65" i="38"/>
  <c r="Q65" i="38"/>
  <c r="P65" i="38"/>
  <c r="N65" i="38"/>
  <c r="M65" i="38"/>
  <c r="K65" i="38"/>
  <c r="J65" i="38"/>
  <c r="H65" i="38"/>
  <c r="G65" i="38"/>
  <c r="AA64" i="38"/>
  <c r="AA136" i="38"/>
  <c r="Z64" i="38"/>
  <c r="R64" i="38"/>
  <c r="Q64" i="38"/>
  <c r="P64" i="38"/>
  <c r="N64" i="38"/>
  <c r="M64" i="38"/>
  <c r="K64" i="38"/>
  <c r="J64" i="38"/>
  <c r="H64" i="38"/>
  <c r="G64" i="38"/>
  <c r="AA63" i="38"/>
  <c r="AA135" i="38"/>
  <c r="Z63" i="38"/>
  <c r="R63" i="38"/>
  <c r="Q63" i="38"/>
  <c r="P63" i="38"/>
  <c r="N63" i="38"/>
  <c r="M63" i="38"/>
  <c r="K63" i="38"/>
  <c r="J63" i="38"/>
  <c r="H63" i="38"/>
  <c r="G63" i="38"/>
  <c r="AA62" i="38"/>
  <c r="AA134" i="38"/>
  <c r="Z62" i="38"/>
  <c r="R62" i="38"/>
  <c r="Q62" i="38"/>
  <c r="P62" i="38"/>
  <c r="N62" i="38"/>
  <c r="M62" i="38"/>
  <c r="K62" i="38"/>
  <c r="J62" i="38"/>
  <c r="H62" i="38"/>
  <c r="G62" i="38"/>
  <c r="AA61" i="38"/>
  <c r="AA133" i="38"/>
  <c r="Z61" i="38"/>
  <c r="R61" i="38"/>
  <c r="Q61" i="38"/>
  <c r="P61" i="38"/>
  <c r="N61" i="38"/>
  <c r="M61" i="38"/>
  <c r="K61" i="38"/>
  <c r="J61" i="38"/>
  <c r="H61" i="38"/>
  <c r="G61" i="38"/>
  <c r="AA60" i="38"/>
  <c r="AA132" i="38"/>
  <c r="Z60" i="38"/>
  <c r="R60" i="38"/>
  <c r="Q60" i="38"/>
  <c r="P60" i="38"/>
  <c r="N60" i="38"/>
  <c r="M60" i="38"/>
  <c r="K60" i="38"/>
  <c r="J60" i="38"/>
  <c r="H60" i="38"/>
  <c r="G60" i="38"/>
  <c r="AA59" i="38"/>
  <c r="AA131" i="38"/>
  <c r="Z59" i="38"/>
  <c r="R59" i="38"/>
  <c r="Q59" i="38"/>
  <c r="P59" i="38"/>
  <c r="N59" i="38"/>
  <c r="M59" i="38"/>
  <c r="K59" i="38"/>
  <c r="J59" i="38"/>
  <c r="H59" i="38"/>
  <c r="G59" i="38"/>
  <c r="AA58" i="38"/>
  <c r="AA130" i="38"/>
  <c r="Z58" i="38"/>
  <c r="R58" i="38"/>
  <c r="Q58" i="38"/>
  <c r="P58" i="38"/>
  <c r="N58" i="38"/>
  <c r="M58" i="38"/>
  <c r="K58" i="38"/>
  <c r="J58" i="38"/>
  <c r="H58" i="38"/>
  <c r="G58" i="38"/>
  <c r="AA57" i="38"/>
  <c r="AA129" i="38"/>
  <c r="Z57" i="38"/>
  <c r="R57" i="38"/>
  <c r="Q57" i="38"/>
  <c r="P57" i="38"/>
  <c r="N57" i="38"/>
  <c r="M57" i="38"/>
  <c r="K57" i="38"/>
  <c r="J57" i="38"/>
  <c r="H57" i="38"/>
  <c r="G57" i="38"/>
  <c r="AA56" i="38"/>
  <c r="AA128" i="38"/>
  <c r="Z56" i="38"/>
  <c r="R56" i="38"/>
  <c r="Q56" i="38"/>
  <c r="P56" i="38"/>
  <c r="N56" i="38"/>
  <c r="M56" i="38"/>
  <c r="K56" i="38"/>
  <c r="J56" i="38"/>
  <c r="H56" i="38"/>
  <c r="G56" i="38"/>
  <c r="AA55" i="38"/>
  <c r="AA127" i="38"/>
  <c r="Z55" i="38"/>
  <c r="R55" i="38"/>
  <c r="Q55" i="38"/>
  <c r="P55" i="38"/>
  <c r="N55" i="38"/>
  <c r="M55" i="38"/>
  <c r="K55" i="38"/>
  <c r="J55" i="38"/>
  <c r="H55" i="38"/>
  <c r="G55" i="38"/>
  <c r="AA54" i="38"/>
  <c r="AA126" i="38"/>
  <c r="Z54" i="38"/>
  <c r="R54" i="38"/>
  <c r="Q54" i="38"/>
  <c r="P54" i="38"/>
  <c r="N54" i="38"/>
  <c r="M54" i="38"/>
  <c r="K54" i="38"/>
  <c r="J54" i="38"/>
  <c r="H54" i="38"/>
  <c r="G54" i="38"/>
  <c r="AA53" i="38"/>
  <c r="AA125" i="38"/>
  <c r="Z53" i="38"/>
  <c r="R53" i="38"/>
  <c r="Q53" i="38"/>
  <c r="P53" i="38"/>
  <c r="N53" i="38"/>
  <c r="M53" i="38"/>
  <c r="K53" i="38"/>
  <c r="J53" i="38"/>
  <c r="H53" i="38"/>
  <c r="G53" i="38"/>
  <c r="AA52" i="38"/>
  <c r="AA124" i="38"/>
  <c r="Z52" i="38"/>
  <c r="R52" i="38"/>
  <c r="Q52" i="38"/>
  <c r="P52" i="38"/>
  <c r="N52" i="38"/>
  <c r="M52" i="38"/>
  <c r="K52" i="38"/>
  <c r="J52" i="38"/>
  <c r="H52" i="38"/>
  <c r="G52" i="38"/>
  <c r="AA51" i="38"/>
  <c r="AA123" i="38"/>
  <c r="Z51" i="38"/>
  <c r="R51" i="38"/>
  <c r="Q51" i="38"/>
  <c r="P51" i="38"/>
  <c r="N51" i="38"/>
  <c r="M51" i="38"/>
  <c r="K51" i="38"/>
  <c r="J51" i="38"/>
  <c r="H51" i="38"/>
  <c r="G51" i="38"/>
  <c r="AA50" i="38"/>
  <c r="AA122" i="38"/>
  <c r="Z50" i="38"/>
  <c r="R50" i="38"/>
  <c r="Q50" i="38"/>
  <c r="P50" i="38"/>
  <c r="N50" i="38"/>
  <c r="M50" i="38"/>
  <c r="K50" i="38"/>
  <c r="J50" i="38"/>
  <c r="H50" i="38"/>
  <c r="G50" i="38"/>
  <c r="AA49" i="38"/>
  <c r="AA121" i="38"/>
  <c r="Z49" i="38"/>
  <c r="R49" i="38"/>
  <c r="Q49" i="38"/>
  <c r="P49" i="38"/>
  <c r="N49" i="38"/>
  <c r="M49" i="38"/>
  <c r="K49" i="38"/>
  <c r="J49" i="38"/>
  <c r="H49" i="38"/>
  <c r="G49" i="38"/>
  <c r="AA48" i="38"/>
  <c r="AA120" i="38"/>
  <c r="Z48" i="38"/>
  <c r="R48" i="38"/>
  <c r="Q48" i="38"/>
  <c r="P48" i="38"/>
  <c r="N48" i="38"/>
  <c r="M48" i="38"/>
  <c r="K48" i="38"/>
  <c r="J48" i="38"/>
  <c r="H48" i="38"/>
  <c r="G48" i="38"/>
  <c r="AA47" i="38"/>
  <c r="AA119" i="38"/>
  <c r="Z47" i="38"/>
  <c r="R47" i="38"/>
  <c r="Q47" i="38"/>
  <c r="P47" i="38"/>
  <c r="N47" i="38"/>
  <c r="M47" i="38"/>
  <c r="K47" i="38"/>
  <c r="J47" i="38"/>
  <c r="H47" i="38"/>
  <c r="G47" i="38"/>
  <c r="AA46" i="38"/>
  <c r="AA118" i="38"/>
  <c r="Z46" i="38"/>
  <c r="R46" i="38"/>
  <c r="Q46" i="38"/>
  <c r="P46" i="38"/>
  <c r="N46" i="38"/>
  <c r="M46" i="38"/>
  <c r="K46" i="38"/>
  <c r="J46" i="38"/>
  <c r="H46" i="38"/>
  <c r="G46" i="38"/>
  <c r="AA45" i="38"/>
  <c r="AA117" i="38"/>
  <c r="Z45" i="38"/>
  <c r="R45" i="38"/>
  <c r="Q45" i="38"/>
  <c r="P45" i="38"/>
  <c r="N45" i="38"/>
  <c r="M45" i="38"/>
  <c r="K45" i="38"/>
  <c r="J45" i="38"/>
  <c r="H45" i="38"/>
  <c r="G45" i="38"/>
  <c r="AA44" i="38"/>
  <c r="AA116" i="38"/>
  <c r="Z44" i="38"/>
  <c r="R44" i="38"/>
  <c r="Q44" i="38"/>
  <c r="P44" i="38"/>
  <c r="N44" i="38"/>
  <c r="M44" i="38"/>
  <c r="K44" i="38"/>
  <c r="J44" i="38"/>
  <c r="H44" i="38"/>
  <c r="G44" i="38"/>
  <c r="AA43" i="38"/>
  <c r="AA115" i="38"/>
  <c r="Z43" i="38"/>
  <c r="R43" i="38"/>
  <c r="Q43" i="38"/>
  <c r="P43" i="38"/>
  <c r="N43" i="38"/>
  <c r="M43" i="38"/>
  <c r="K43" i="38"/>
  <c r="J43" i="38"/>
  <c r="H43" i="38"/>
  <c r="G43" i="38"/>
  <c r="AA42" i="38"/>
  <c r="AA114" i="38"/>
  <c r="Z42" i="38"/>
  <c r="R42" i="38"/>
  <c r="Q42" i="38"/>
  <c r="P42" i="38"/>
  <c r="N42" i="38"/>
  <c r="M42" i="38"/>
  <c r="K42" i="38"/>
  <c r="J42" i="38"/>
  <c r="H42" i="38"/>
  <c r="G42" i="38"/>
  <c r="AA41" i="38"/>
  <c r="AA113" i="38"/>
  <c r="Z41" i="38"/>
  <c r="R41" i="38"/>
  <c r="Q41" i="38"/>
  <c r="P41" i="38"/>
  <c r="N41" i="38"/>
  <c r="M41" i="38"/>
  <c r="K41" i="38"/>
  <c r="J41" i="38"/>
  <c r="H41" i="38"/>
  <c r="G41" i="38"/>
  <c r="AA40" i="38"/>
  <c r="AA112" i="38"/>
  <c r="Z40" i="38"/>
  <c r="R40" i="38"/>
  <c r="Q40" i="38"/>
  <c r="P40" i="38"/>
  <c r="N40" i="38"/>
  <c r="M40" i="38"/>
  <c r="K40" i="38"/>
  <c r="J40" i="38"/>
  <c r="H40" i="38"/>
  <c r="G40" i="38"/>
  <c r="AA39" i="38"/>
  <c r="AA111" i="38"/>
  <c r="Z39" i="38"/>
  <c r="R39" i="38"/>
  <c r="Q39" i="38"/>
  <c r="P39" i="38"/>
  <c r="N39" i="38"/>
  <c r="M39" i="38"/>
  <c r="K39" i="38"/>
  <c r="J39" i="38"/>
  <c r="H39" i="38"/>
  <c r="G39" i="38"/>
  <c r="AA38" i="38"/>
  <c r="AA110" i="38"/>
  <c r="Z38" i="38"/>
  <c r="R38" i="38"/>
  <c r="Q38" i="38"/>
  <c r="P38" i="38"/>
  <c r="N38" i="38"/>
  <c r="M38" i="38"/>
  <c r="K38" i="38"/>
  <c r="J38" i="38"/>
  <c r="H38" i="38"/>
  <c r="G38" i="38"/>
  <c r="AA37" i="38"/>
  <c r="AA109" i="38"/>
  <c r="Z37" i="38"/>
  <c r="R37" i="38"/>
  <c r="Q37" i="38"/>
  <c r="P37" i="38"/>
  <c r="N37" i="38"/>
  <c r="M37" i="38"/>
  <c r="K37" i="38"/>
  <c r="J37" i="38"/>
  <c r="H37" i="38"/>
  <c r="G37" i="38"/>
  <c r="AA36" i="38"/>
  <c r="AA108" i="38"/>
  <c r="Z36" i="38"/>
  <c r="R36" i="38"/>
  <c r="Q36" i="38"/>
  <c r="P36" i="38"/>
  <c r="N36" i="38"/>
  <c r="M36" i="38"/>
  <c r="K36" i="38"/>
  <c r="J36" i="38"/>
  <c r="H36" i="38"/>
  <c r="G36" i="38"/>
  <c r="AA35" i="38"/>
  <c r="AA107" i="38"/>
  <c r="Z35" i="38"/>
  <c r="R35" i="38"/>
  <c r="Q35" i="38"/>
  <c r="P35" i="38"/>
  <c r="N35" i="38"/>
  <c r="M35" i="38"/>
  <c r="K35" i="38"/>
  <c r="J35" i="38"/>
  <c r="H35" i="38"/>
  <c r="G35" i="38"/>
  <c r="AA34" i="38"/>
  <c r="AA106" i="38"/>
  <c r="Z34" i="38"/>
  <c r="R34" i="38"/>
  <c r="Q34" i="38"/>
  <c r="P34" i="38"/>
  <c r="N34" i="38"/>
  <c r="M34" i="38"/>
  <c r="K34" i="38"/>
  <c r="J34" i="38"/>
  <c r="H34" i="38"/>
  <c r="G34" i="38"/>
  <c r="AA33" i="38"/>
  <c r="AA105" i="38"/>
  <c r="Z33" i="38"/>
  <c r="R33" i="38"/>
  <c r="Q33" i="38"/>
  <c r="P33" i="38"/>
  <c r="N33" i="38"/>
  <c r="M33" i="38"/>
  <c r="K33" i="38"/>
  <c r="J33" i="38"/>
  <c r="H33" i="38"/>
  <c r="G33" i="38"/>
  <c r="AA32" i="38"/>
  <c r="AA104" i="38"/>
  <c r="Z32" i="38"/>
  <c r="R32" i="38"/>
  <c r="Q32" i="38"/>
  <c r="P32" i="38"/>
  <c r="N32" i="38"/>
  <c r="M32" i="38"/>
  <c r="K32" i="38"/>
  <c r="J32" i="38"/>
  <c r="H32" i="38"/>
  <c r="G32" i="38"/>
  <c r="AA31" i="38"/>
  <c r="AA103" i="38"/>
  <c r="Z31" i="38"/>
  <c r="R31" i="38"/>
  <c r="Q31" i="38"/>
  <c r="P31" i="38"/>
  <c r="N31" i="38"/>
  <c r="M31" i="38"/>
  <c r="K31" i="38"/>
  <c r="J31" i="38"/>
  <c r="H31" i="38"/>
  <c r="G31" i="38"/>
  <c r="AA30" i="38"/>
  <c r="AA102" i="38"/>
  <c r="Z30" i="38"/>
  <c r="R30" i="38"/>
  <c r="Q30" i="38"/>
  <c r="P30" i="38"/>
  <c r="N30" i="38"/>
  <c r="M30" i="38"/>
  <c r="K30" i="38"/>
  <c r="J30" i="38"/>
  <c r="H30" i="38"/>
  <c r="G30" i="38"/>
  <c r="AA29" i="38"/>
  <c r="AA101" i="38"/>
  <c r="Z29" i="38"/>
  <c r="R29" i="38"/>
  <c r="Q29" i="38"/>
  <c r="P29" i="38"/>
  <c r="N29" i="38"/>
  <c r="M29" i="38"/>
  <c r="K29" i="38"/>
  <c r="J29" i="38"/>
  <c r="H29" i="38"/>
  <c r="G29" i="38"/>
  <c r="AA28" i="38"/>
  <c r="AA100" i="38"/>
  <c r="Z28" i="38"/>
  <c r="R28" i="38"/>
  <c r="Q28" i="38"/>
  <c r="P28" i="38"/>
  <c r="N28" i="38"/>
  <c r="M28" i="38"/>
  <c r="K28" i="38"/>
  <c r="J28" i="38"/>
  <c r="H28" i="38"/>
  <c r="G28" i="38"/>
  <c r="AA27" i="38"/>
  <c r="AA99" i="38"/>
  <c r="Z27" i="38"/>
  <c r="R27" i="38"/>
  <c r="Q27" i="38"/>
  <c r="P27" i="38"/>
  <c r="N27" i="38"/>
  <c r="M27" i="38"/>
  <c r="K27" i="38"/>
  <c r="J27" i="38"/>
  <c r="H27" i="38"/>
  <c r="G27" i="38"/>
  <c r="AA26" i="38"/>
  <c r="AA98" i="38"/>
  <c r="Z26" i="38"/>
  <c r="R26" i="38"/>
  <c r="Q26" i="38"/>
  <c r="P26" i="38"/>
  <c r="N26" i="38"/>
  <c r="M26" i="38"/>
  <c r="K26" i="38"/>
  <c r="J26" i="38"/>
  <c r="H26" i="38"/>
  <c r="G26" i="38"/>
  <c r="AA25" i="38"/>
  <c r="AA97" i="38"/>
  <c r="Z25" i="38"/>
  <c r="R25" i="38"/>
  <c r="Q25" i="38"/>
  <c r="P25" i="38"/>
  <c r="N25" i="38"/>
  <c r="M25" i="38"/>
  <c r="K25" i="38"/>
  <c r="J25" i="38"/>
  <c r="H25" i="38"/>
  <c r="G25" i="38"/>
  <c r="AA24" i="38"/>
  <c r="AA96" i="38"/>
  <c r="Z24" i="38"/>
  <c r="R24" i="38"/>
  <c r="Q24" i="38"/>
  <c r="P24" i="38"/>
  <c r="N24" i="38"/>
  <c r="M24" i="38"/>
  <c r="K24" i="38"/>
  <c r="J24" i="38"/>
  <c r="H24" i="38"/>
  <c r="G24" i="38"/>
  <c r="AA23" i="38"/>
  <c r="AA95" i="38"/>
  <c r="Z23" i="38"/>
  <c r="R23" i="38"/>
  <c r="Q23" i="38"/>
  <c r="P23" i="38"/>
  <c r="N23" i="38"/>
  <c r="M23" i="38"/>
  <c r="K23" i="38"/>
  <c r="J23" i="38"/>
  <c r="H23" i="38"/>
  <c r="G23" i="38"/>
  <c r="AA22" i="38"/>
  <c r="AA94" i="38"/>
  <c r="Z22" i="38"/>
  <c r="R22" i="38"/>
  <c r="Q22" i="38"/>
  <c r="P22" i="38"/>
  <c r="N22" i="38"/>
  <c r="M22" i="38"/>
  <c r="K22" i="38"/>
  <c r="J22" i="38"/>
  <c r="H22" i="38"/>
  <c r="G22" i="38"/>
  <c r="AA21" i="38"/>
  <c r="AA93" i="38"/>
  <c r="Z21" i="38"/>
  <c r="R21" i="38"/>
  <c r="Q21" i="38"/>
  <c r="P21" i="38"/>
  <c r="N21" i="38"/>
  <c r="M21" i="38"/>
  <c r="K21" i="38"/>
  <c r="J21" i="38"/>
  <c r="H21" i="38"/>
  <c r="G21" i="38"/>
  <c r="AA20" i="38"/>
  <c r="AA92" i="38"/>
  <c r="Z20" i="38"/>
  <c r="R20" i="38"/>
  <c r="Q20" i="38"/>
  <c r="P20" i="38"/>
  <c r="N20" i="38"/>
  <c r="M20" i="38"/>
  <c r="K20" i="38"/>
  <c r="J20" i="38"/>
  <c r="H20" i="38"/>
  <c r="G20" i="38"/>
  <c r="AA19" i="38"/>
  <c r="AA91" i="38"/>
  <c r="Z19" i="38"/>
  <c r="R19" i="38"/>
  <c r="Q19" i="38"/>
  <c r="P19" i="38"/>
  <c r="N19" i="38"/>
  <c r="M19" i="38"/>
  <c r="K19" i="38"/>
  <c r="J19" i="38"/>
  <c r="H19" i="38"/>
  <c r="G19" i="38"/>
  <c r="AA18" i="38"/>
  <c r="AA90" i="38"/>
  <c r="Z18" i="38"/>
  <c r="R18" i="38"/>
  <c r="Q18" i="38"/>
  <c r="P18" i="38"/>
  <c r="N18" i="38"/>
  <c r="M18" i="38"/>
  <c r="K18" i="38"/>
  <c r="J18" i="38"/>
  <c r="H18" i="38"/>
  <c r="G18" i="38"/>
  <c r="AA17" i="38"/>
  <c r="AA89" i="38"/>
  <c r="Z17" i="38"/>
  <c r="R17" i="38"/>
  <c r="Q17" i="38"/>
  <c r="P17" i="38"/>
  <c r="N17" i="38"/>
  <c r="M17" i="38"/>
  <c r="K17" i="38"/>
  <c r="J17" i="38"/>
  <c r="H17" i="38"/>
  <c r="G17" i="38"/>
  <c r="AA16" i="38"/>
  <c r="AA88" i="38"/>
  <c r="Z16" i="38"/>
  <c r="R16" i="38"/>
  <c r="Q16" i="38"/>
  <c r="P16" i="38"/>
  <c r="N16" i="38"/>
  <c r="M16" i="38"/>
  <c r="K16" i="38"/>
  <c r="J16" i="38"/>
  <c r="H16" i="38"/>
  <c r="G16" i="38"/>
  <c r="AA15" i="38"/>
  <c r="AA87" i="38"/>
  <c r="Z15" i="38"/>
  <c r="R15" i="38"/>
  <c r="Q15" i="38"/>
  <c r="P15" i="38"/>
  <c r="N15" i="38"/>
  <c r="M15" i="38"/>
  <c r="K15" i="38"/>
  <c r="J15" i="38"/>
  <c r="H15" i="38"/>
  <c r="G15" i="38"/>
  <c r="AA14" i="38"/>
  <c r="AA86" i="38"/>
  <c r="Z14" i="38"/>
  <c r="R14" i="38"/>
  <c r="Q14" i="38"/>
  <c r="P14" i="38"/>
  <c r="N14" i="38"/>
  <c r="M14" i="38"/>
  <c r="K14" i="38"/>
  <c r="J14" i="38"/>
  <c r="H14" i="38"/>
  <c r="G14" i="38"/>
  <c r="C5" i="38"/>
  <c r="X7" i="38"/>
  <c r="AU312" i="37"/>
  <c r="AT312" i="37"/>
  <c r="AS312" i="37"/>
  <c r="AR312" i="37"/>
  <c r="AP312" i="37"/>
  <c r="AO312" i="37"/>
  <c r="T312" i="37"/>
  <c r="S312" i="37"/>
  <c r="R312" i="37"/>
  <c r="Q312" i="37"/>
  <c r="O312" i="37"/>
  <c r="N312" i="37"/>
  <c r="AU311" i="37"/>
  <c r="AT311" i="37"/>
  <c r="AS311" i="37"/>
  <c r="AR311" i="37"/>
  <c r="AP311" i="37"/>
  <c r="AO311" i="37"/>
  <c r="T311" i="37"/>
  <c r="S311" i="37"/>
  <c r="R311" i="37"/>
  <c r="Q311" i="37"/>
  <c r="O311" i="37"/>
  <c r="N311" i="37"/>
  <c r="AU310" i="37"/>
  <c r="AT310" i="37"/>
  <c r="AS310" i="37"/>
  <c r="AR310" i="37"/>
  <c r="AP310" i="37"/>
  <c r="AO310" i="37"/>
  <c r="T310" i="37"/>
  <c r="S310" i="37"/>
  <c r="R310" i="37"/>
  <c r="Q310" i="37"/>
  <c r="O310" i="37"/>
  <c r="N310" i="37"/>
  <c r="AU309" i="37"/>
  <c r="AT309" i="37"/>
  <c r="AS309" i="37"/>
  <c r="AR309" i="37"/>
  <c r="AP309" i="37"/>
  <c r="AO309" i="37"/>
  <c r="T309" i="37"/>
  <c r="S309" i="37"/>
  <c r="R309" i="37"/>
  <c r="Q309" i="37"/>
  <c r="O309" i="37"/>
  <c r="N309" i="37"/>
  <c r="AU308" i="37"/>
  <c r="AT308" i="37"/>
  <c r="AS308" i="37"/>
  <c r="AR308" i="37"/>
  <c r="AP308" i="37"/>
  <c r="AO308" i="37"/>
  <c r="T308" i="37"/>
  <c r="S308" i="37"/>
  <c r="R308" i="37"/>
  <c r="Q308" i="37"/>
  <c r="O308" i="37"/>
  <c r="N308" i="37"/>
  <c r="AU307" i="37"/>
  <c r="AT307" i="37"/>
  <c r="AS307" i="37"/>
  <c r="AR307" i="37"/>
  <c r="AP307" i="37"/>
  <c r="AO307" i="37"/>
  <c r="T307" i="37"/>
  <c r="S307" i="37"/>
  <c r="R307" i="37"/>
  <c r="Q307" i="37"/>
  <c r="O307" i="37"/>
  <c r="N307" i="37"/>
  <c r="AU306" i="37"/>
  <c r="AT306" i="37"/>
  <c r="AS306" i="37"/>
  <c r="AR306" i="37"/>
  <c r="AP306" i="37"/>
  <c r="AO306" i="37"/>
  <c r="T306" i="37"/>
  <c r="S306" i="37"/>
  <c r="R306" i="37"/>
  <c r="Q306" i="37"/>
  <c r="O306" i="37"/>
  <c r="N306" i="37"/>
  <c r="AU305" i="37"/>
  <c r="AT305" i="37"/>
  <c r="AS305" i="37"/>
  <c r="AR305" i="37"/>
  <c r="AP305" i="37"/>
  <c r="AO305" i="37"/>
  <c r="T305" i="37"/>
  <c r="S305" i="37"/>
  <c r="R305" i="37"/>
  <c r="Q305" i="37"/>
  <c r="O305" i="37"/>
  <c r="N305" i="37"/>
  <c r="AU304" i="37"/>
  <c r="AT304" i="37"/>
  <c r="AS304" i="37"/>
  <c r="AR304" i="37"/>
  <c r="AP304" i="37"/>
  <c r="AO304" i="37"/>
  <c r="T304" i="37"/>
  <c r="S304" i="37"/>
  <c r="R304" i="37"/>
  <c r="Q304" i="37"/>
  <c r="O304" i="37"/>
  <c r="N304" i="37"/>
  <c r="AU303" i="37"/>
  <c r="AT303" i="37"/>
  <c r="AS303" i="37"/>
  <c r="AR303" i="37"/>
  <c r="AP303" i="37"/>
  <c r="AO303" i="37"/>
  <c r="T303" i="37"/>
  <c r="S303" i="37"/>
  <c r="R303" i="37"/>
  <c r="Q303" i="37"/>
  <c r="O303" i="37"/>
  <c r="N303" i="37"/>
  <c r="AU302" i="37"/>
  <c r="AT302" i="37"/>
  <c r="AS302" i="37"/>
  <c r="AR302" i="37"/>
  <c r="AP302" i="37"/>
  <c r="AO302" i="37"/>
  <c r="T302" i="37"/>
  <c r="S302" i="37"/>
  <c r="R302" i="37"/>
  <c r="Q302" i="37"/>
  <c r="O302" i="37"/>
  <c r="N302" i="37"/>
  <c r="AU301" i="37"/>
  <c r="AT301" i="37"/>
  <c r="AS301" i="37"/>
  <c r="AR301" i="37"/>
  <c r="AP301" i="37"/>
  <c r="AO301" i="37"/>
  <c r="T301" i="37"/>
  <c r="S301" i="37"/>
  <c r="R301" i="37"/>
  <c r="Q301" i="37"/>
  <c r="O301" i="37"/>
  <c r="N301" i="37"/>
  <c r="AU300" i="37"/>
  <c r="AT300" i="37"/>
  <c r="AS300" i="37"/>
  <c r="AR300" i="37"/>
  <c r="AP300" i="37"/>
  <c r="AO300" i="37"/>
  <c r="T300" i="37"/>
  <c r="S300" i="37"/>
  <c r="R300" i="37"/>
  <c r="Q300" i="37"/>
  <c r="O300" i="37"/>
  <c r="N300" i="37"/>
  <c r="AU299" i="37"/>
  <c r="AT299" i="37"/>
  <c r="AS299" i="37"/>
  <c r="AR299" i="37"/>
  <c r="AP299" i="37"/>
  <c r="AO299" i="37"/>
  <c r="T299" i="37"/>
  <c r="S299" i="37"/>
  <c r="R299" i="37"/>
  <c r="Q299" i="37"/>
  <c r="O299" i="37"/>
  <c r="N299" i="37"/>
  <c r="AU298" i="37"/>
  <c r="AT298" i="37"/>
  <c r="AS298" i="37"/>
  <c r="AR298" i="37"/>
  <c r="AP298" i="37"/>
  <c r="AO298" i="37"/>
  <c r="T298" i="37"/>
  <c r="S298" i="37"/>
  <c r="R298" i="37"/>
  <c r="Q298" i="37"/>
  <c r="O298" i="37"/>
  <c r="N298" i="37"/>
  <c r="AU297" i="37"/>
  <c r="AT297" i="37"/>
  <c r="AS297" i="37"/>
  <c r="AR297" i="37"/>
  <c r="AP297" i="37"/>
  <c r="AO297" i="37"/>
  <c r="T297" i="37"/>
  <c r="S297" i="37"/>
  <c r="R297" i="37"/>
  <c r="Q297" i="37"/>
  <c r="O297" i="37"/>
  <c r="N297" i="37"/>
  <c r="AU296" i="37"/>
  <c r="AT296" i="37"/>
  <c r="AS296" i="37"/>
  <c r="AR296" i="37"/>
  <c r="AP296" i="37"/>
  <c r="AO296" i="37"/>
  <c r="T296" i="37"/>
  <c r="S296" i="37"/>
  <c r="R296" i="37"/>
  <c r="Q296" i="37"/>
  <c r="O296" i="37"/>
  <c r="N296" i="37"/>
  <c r="AU295" i="37"/>
  <c r="AT295" i="37"/>
  <c r="AS295" i="37"/>
  <c r="AR295" i="37"/>
  <c r="AP295" i="37"/>
  <c r="AO295" i="37"/>
  <c r="T295" i="37"/>
  <c r="S295" i="37"/>
  <c r="R295" i="37"/>
  <c r="Q295" i="37"/>
  <c r="O295" i="37"/>
  <c r="N295" i="37"/>
  <c r="AU294" i="37"/>
  <c r="AT294" i="37"/>
  <c r="AS294" i="37"/>
  <c r="AR294" i="37"/>
  <c r="AP294" i="37"/>
  <c r="AO294" i="37"/>
  <c r="T294" i="37"/>
  <c r="S294" i="37"/>
  <c r="R294" i="37"/>
  <c r="Q294" i="37"/>
  <c r="O294" i="37"/>
  <c r="N294" i="37"/>
  <c r="AU293" i="37"/>
  <c r="AT293" i="37"/>
  <c r="AS293" i="37"/>
  <c r="AR293" i="37"/>
  <c r="AP293" i="37"/>
  <c r="AO293" i="37"/>
  <c r="T293" i="37"/>
  <c r="S293" i="37"/>
  <c r="R293" i="37"/>
  <c r="Q293" i="37"/>
  <c r="O293" i="37"/>
  <c r="N293" i="37"/>
  <c r="AU292" i="37"/>
  <c r="AT292" i="37"/>
  <c r="AS292" i="37"/>
  <c r="AR292" i="37"/>
  <c r="AP292" i="37"/>
  <c r="AO292" i="37"/>
  <c r="T292" i="37"/>
  <c r="S292" i="37"/>
  <c r="R292" i="37"/>
  <c r="Q292" i="37"/>
  <c r="O292" i="37"/>
  <c r="N292" i="37"/>
  <c r="AU291" i="37"/>
  <c r="AT291" i="37"/>
  <c r="AS291" i="37"/>
  <c r="AR291" i="37"/>
  <c r="AP291" i="37"/>
  <c r="AO291" i="37"/>
  <c r="T291" i="37"/>
  <c r="S291" i="37"/>
  <c r="R291" i="37"/>
  <c r="Q291" i="37"/>
  <c r="O291" i="37"/>
  <c r="N291" i="37"/>
  <c r="AU290" i="37"/>
  <c r="AT290" i="37"/>
  <c r="AS290" i="37"/>
  <c r="AR290" i="37"/>
  <c r="AP290" i="37"/>
  <c r="AO290" i="37"/>
  <c r="T290" i="37"/>
  <c r="S290" i="37"/>
  <c r="R290" i="37"/>
  <c r="Q290" i="37"/>
  <c r="O290" i="37"/>
  <c r="N290" i="37"/>
  <c r="AU289" i="37"/>
  <c r="AT289" i="37"/>
  <c r="AS289" i="37"/>
  <c r="AR289" i="37"/>
  <c r="AP289" i="37"/>
  <c r="AO289" i="37"/>
  <c r="T289" i="37"/>
  <c r="S289" i="37"/>
  <c r="R289" i="37"/>
  <c r="Q289" i="37"/>
  <c r="O289" i="37"/>
  <c r="N289" i="37"/>
  <c r="AU288" i="37"/>
  <c r="AT288" i="37"/>
  <c r="AS288" i="37"/>
  <c r="AR288" i="37"/>
  <c r="AP288" i="37"/>
  <c r="AO288" i="37"/>
  <c r="T288" i="37"/>
  <c r="S288" i="37"/>
  <c r="R288" i="37"/>
  <c r="Q288" i="37"/>
  <c r="O288" i="37"/>
  <c r="N288" i="37"/>
  <c r="AU287" i="37"/>
  <c r="AT287" i="37"/>
  <c r="AS287" i="37"/>
  <c r="AR287" i="37"/>
  <c r="AP287" i="37"/>
  <c r="AO287" i="37"/>
  <c r="T287" i="37"/>
  <c r="S287" i="37"/>
  <c r="R287" i="37"/>
  <c r="Q287" i="37"/>
  <c r="O287" i="37"/>
  <c r="N287" i="37"/>
  <c r="AU286" i="37"/>
  <c r="AT286" i="37"/>
  <c r="AS286" i="37"/>
  <c r="AR286" i="37"/>
  <c r="AP286" i="37"/>
  <c r="AO286" i="37"/>
  <c r="T286" i="37"/>
  <c r="S286" i="37"/>
  <c r="R286" i="37"/>
  <c r="Q286" i="37"/>
  <c r="O286" i="37"/>
  <c r="N286" i="37"/>
  <c r="AU285" i="37"/>
  <c r="AT285" i="37"/>
  <c r="AS285" i="37"/>
  <c r="AR285" i="37"/>
  <c r="AP285" i="37"/>
  <c r="AO285" i="37"/>
  <c r="T285" i="37"/>
  <c r="S285" i="37"/>
  <c r="R285" i="37"/>
  <c r="Q285" i="37"/>
  <c r="O285" i="37"/>
  <c r="N285" i="37"/>
  <c r="AU284" i="37"/>
  <c r="AT284" i="37"/>
  <c r="AS284" i="37"/>
  <c r="AR284" i="37"/>
  <c r="AP284" i="37"/>
  <c r="AO284" i="37"/>
  <c r="T284" i="37"/>
  <c r="S284" i="37"/>
  <c r="R284" i="37"/>
  <c r="Q284" i="37"/>
  <c r="O284" i="37"/>
  <c r="N284" i="37"/>
  <c r="AU283" i="37"/>
  <c r="AT283" i="37"/>
  <c r="AS283" i="37"/>
  <c r="AR283" i="37"/>
  <c r="AP283" i="37"/>
  <c r="AO283" i="37"/>
  <c r="T283" i="37"/>
  <c r="S283" i="37"/>
  <c r="R283" i="37"/>
  <c r="Q283" i="37"/>
  <c r="O283" i="37"/>
  <c r="N283" i="37"/>
  <c r="AU282" i="37"/>
  <c r="AT282" i="37"/>
  <c r="AS282" i="37"/>
  <c r="AR282" i="37"/>
  <c r="AP282" i="37"/>
  <c r="AO282" i="37"/>
  <c r="T282" i="37"/>
  <c r="S282" i="37"/>
  <c r="R282" i="37"/>
  <c r="Q282" i="37"/>
  <c r="O282" i="37"/>
  <c r="N282" i="37"/>
  <c r="AU281" i="37"/>
  <c r="AT281" i="37"/>
  <c r="AS281" i="37"/>
  <c r="AR281" i="37"/>
  <c r="AP281" i="37"/>
  <c r="AO281" i="37"/>
  <c r="T281" i="37"/>
  <c r="S281" i="37"/>
  <c r="R281" i="37"/>
  <c r="Q281" i="37"/>
  <c r="O281" i="37"/>
  <c r="N281" i="37"/>
  <c r="AU280" i="37"/>
  <c r="AT280" i="37"/>
  <c r="AS280" i="37"/>
  <c r="AR280" i="37"/>
  <c r="AP280" i="37"/>
  <c r="AO280" i="37"/>
  <c r="T280" i="37"/>
  <c r="S280" i="37"/>
  <c r="R280" i="37"/>
  <c r="Q280" i="37"/>
  <c r="O280" i="37"/>
  <c r="N280" i="37"/>
  <c r="AU279" i="37"/>
  <c r="AT279" i="37"/>
  <c r="AS279" i="37"/>
  <c r="AR279" i="37"/>
  <c r="AP279" i="37"/>
  <c r="AO279" i="37"/>
  <c r="T279" i="37"/>
  <c r="S279" i="37"/>
  <c r="R279" i="37"/>
  <c r="Q279" i="37"/>
  <c r="O279" i="37"/>
  <c r="N279" i="37"/>
  <c r="AU278" i="37"/>
  <c r="AT278" i="37"/>
  <c r="AS278" i="37"/>
  <c r="AR278" i="37"/>
  <c r="AP278" i="37"/>
  <c r="AO278" i="37"/>
  <c r="T278" i="37"/>
  <c r="S278" i="37"/>
  <c r="R278" i="37"/>
  <c r="Q278" i="37"/>
  <c r="O278" i="37"/>
  <c r="N278" i="37"/>
  <c r="AU277" i="37"/>
  <c r="AT277" i="37"/>
  <c r="AS277" i="37"/>
  <c r="AR277" i="37"/>
  <c r="AP277" i="37"/>
  <c r="AO277" i="37"/>
  <c r="T277" i="37"/>
  <c r="S277" i="37"/>
  <c r="R277" i="37"/>
  <c r="Q277" i="37"/>
  <c r="O277" i="37"/>
  <c r="N277" i="37"/>
  <c r="AU276" i="37"/>
  <c r="AT276" i="37"/>
  <c r="AS276" i="37"/>
  <c r="AR276" i="37"/>
  <c r="AP276" i="37"/>
  <c r="AO276" i="37"/>
  <c r="T276" i="37"/>
  <c r="S276" i="37"/>
  <c r="R276" i="37"/>
  <c r="Q276" i="37"/>
  <c r="O276" i="37"/>
  <c r="N276" i="37"/>
  <c r="AU275" i="37"/>
  <c r="AT275" i="37"/>
  <c r="AS275" i="37"/>
  <c r="AR275" i="37"/>
  <c r="AP275" i="37"/>
  <c r="AO275" i="37"/>
  <c r="T275" i="37"/>
  <c r="S275" i="37"/>
  <c r="R275" i="37"/>
  <c r="Q275" i="37"/>
  <c r="O275" i="37"/>
  <c r="N275" i="37"/>
  <c r="AU274" i="37"/>
  <c r="AT274" i="37"/>
  <c r="AS274" i="37"/>
  <c r="AR274" i="37"/>
  <c r="AP274" i="37"/>
  <c r="AO274" i="37"/>
  <c r="T274" i="37"/>
  <c r="S274" i="37"/>
  <c r="R274" i="37"/>
  <c r="Q274" i="37"/>
  <c r="O274" i="37"/>
  <c r="N274" i="37"/>
  <c r="AU273" i="37"/>
  <c r="AT273" i="37"/>
  <c r="AS273" i="37"/>
  <c r="AR273" i="37"/>
  <c r="AP273" i="37"/>
  <c r="AO273" i="37"/>
  <c r="T273" i="37"/>
  <c r="S273" i="37"/>
  <c r="R273" i="37"/>
  <c r="Q273" i="37"/>
  <c r="O273" i="37"/>
  <c r="N273" i="37"/>
  <c r="AU272" i="37"/>
  <c r="AT272" i="37"/>
  <c r="AS272" i="37"/>
  <c r="AR272" i="37"/>
  <c r="AP272" i="37"/>
  <c r="AO272" i="37"/>
  <c r="T272" i="37"/>
  <c r="S272" i="37"/>
  <c r="R272" i="37"/>
  <c r="Q272" i="37"/>
  <c r="O272" i="37"/>
  <c r="N272" i="37"/>
  <c r="AU271" i="37"/>
  <c r="AT271" i="37"/>
  <c r="AS271" i="37"/>
  <c r="AR271" i="37"/>
  <c r="AP271" i="37"/>
  <c r="AO271" i="37"/>
  <c r="T271" i="37"/>
  <c r="S271" i="37"/>
  <c r="R271" i="37"/>
  <c r="Q271" i="37"/>
  <c r="O271" i="37"/>
  <c r="N271" i="37"/>
  <c r="AU270" i="37"/>
  <c r="AT270" i="37"/>
  <c r="AS270" i="37"/>
  <c r="AR270" i="37"/>
  <c r="AP270" i="37"/>
  <c r="AO270" i="37"/>
  <c r="T270" i="37"/>
  <c r="S270" i="37"/>
  <c r="R270" i="37"/>
  <c r="Q270" i="37"/>
  <c r="O270" i="37"/>
  <c r="N270" i="37"/>
  <c r="AU269" i="37"/>
  <c r="AT269" i="37"/>
  <c r="AS269" i="37"/>
  <c r="AR269" i="37"/>
  <c r="AP269" i="37"/>
  <c r="AO269" i="37"/>
  <c r="T269" i="37"/>
  <c r="S269" i="37"/>
  <c r="R269" i="37"/>
  <c r="Q269" i="37"/>
  <c r="O269" i="37"/>
  <c r="N269" i="37"/>
  <c r="AU268" i="37"/>
  <c r="AT268" i="37"/>
  <c r="AS268" i="37"/>
  <c r="AR268" i="37"/>
  <c r="AP268" i="37"/>
  <c r="AO268" i="37"/>
  <c r="T268" i="37"/>
  <c r="S268" i="37"/>
  <c r="R268" i="37"/>
  <c r="Q268" i="37"/>
  <c r="O268" i="37"/>
  <c r="N268" i="37"/>
  <c r="AU267" i="37"/>
  <c r="AT267" i="37"/>
  <c r="AS267" i="37"/>
  <c r="AR267" i="37"/>
  <c r="AP267" i="37"/>
  <c r="AO267" i="37"/>
  <c r="T267" i="37"/>
  <c r="S267" i="37"/>
  <c r="R267" i="37"/>
  <c r="Q267" i="37"/>
  <c r="O267" i="37"/>
  <c r="N267" i="37"/>
  <c r="AU266" i="37"/>
  <c r="AT266" i="37"/>
  <c r="AS266" i="37"/>
  <c r="AR266" i="37"/>
  <c r="AP266" i="37"/>
  <c r="AO266" i="37"/>
  <c r="T266" i="37"/>
  <c r="S266" i="37"/>
  <c r="R266" i="37"/>
  <c r="Q266" i="37"/>
  <c r="O266" i="37"/>
  <c r="N266" i="37"/>
  <c r="AU265" i="37"/>
  <c r="AT265" i="37"/>
  <c r="AS265" i="37"/>
  <c r="AR265" i="37"/>
  <c r="AP265" i="37"/>
  <c r="AO265" i="37"/>
  <c r="T265" i="37"/>
  <c r="S265" i="37"/>
  <c r="R265" i="37"/>
  <c r="Q265" i="37"/>
  <c r="O265" i="37"/>
  <c r="N265" i="37"/>
  <c r="AU264" i="37"/>
  <c r="AT264" i="37"/>
  <c r="AS264" i="37"/>
  <c r="AR264" i="37"/>
  <c r="AP264" i="37"/>
  <c r="AO264" i="37"/>
  <c r="T264" i="37"/>
  <c r="S264" i="37"/>
  <c r="R264" i="37"/>
  <c r="Q264" i="37"/>
  <c r="O264" i="37"/>
  <c r="N264" i="37"/>
  <c r="AU263" i="37"/>
  <c r="AT263" i="37"/>
  <c r="AS263" i="37"/>
  <c r="AR263" i="37"/>
  <c r="AP263" i="37"/>
  <c r="AO263" i="37"/>
  <c r="T263" i="37"/>
  <c r="S263" i="37"/>
  <c r="R263" i="37"/>
  <c r="Q263" i="37"/>
  <c r="O263" i="37"/>
  <c r="N263" i="37"/>
  <c r="AU262" i="37"/>
  <c r="AT262" i="37"/>
  <c r="AS262" i="37"/>
  <c r="AR262" i="37"/>
  <c r="AP262" i="37"/>
  <c r="AO262" i="37"/>
  <c r="T262" i="37"/>
  <c r="S262" i="37"/>
  <c r="R262" i="37"/>
  <c r="Q262" i="37"/>
  <c r="O262" i="37"/>
  <c r="N262" i="37"/>
  <c r="AU261" i="37"/>
  <c r="AT261" i="37"/>
  <c r="AS261" i="37"/>
  <c r="AR261" i="37"/>
  <c r="AP261" i="37"/>
  <c r="AO261" i="37"/>
  <c r="T261" i="37"/>
  <c r="S261" i="37"/>
  <c r="R261" i="37"/>
  <c r="Q261" i="37"/>
  <c r="O261" i="37"/>
  <c r="N261" i="37"/>
  <c r="AU260" i="37"/>
  <c r="AT260" i="37"/>
  <c r="AS260" i="37"/>
  <c r="AR260" i="37"/>
  <c r="AP260" i="37"/>
  <c r="AO260" i="37"/>
  <c r="T260" i="37"/>
  <c r="S260" i="37"/>
  <c r="R260" i="37"/>
  <c r="Q260" i="37"/>
  <c r="O260" i="37"/>
  <c r="N260" i="37"/>
  <c r="AU259" i="37"/>
  <c r="AT259" i="37"/>
  <c r="AS259" i="37"/>
  <c r="AR259" i="37"/>
  <c r="AP259" i="37"/>
  <c r="AO259" i="37"/>
  <c r="T259" i="37"/>
  <c r="S259" i="37"/>
  <c r="R259" i="37"/>
  <c r="Q259" i="37"/>
  <c r="O259" i="37"/>
  <c r="N259" i="37"/>
  <c r="AU258" i="37"/>
  <c r="AT258" i="37"/>
  <c r="AS258" i="37"/>
  <c r="AR258" i="37"/>
  <c r="AP258" i="37"/>
  <c r="AO258" i="37"/>
  <c r="T258" i="37"/>
  <c r="S258" i="37"/>
  <c r="R258" i="37"/>
  <c r="Q258" i="37"/>
  <c r="O258" i="37"/>
  <c r="N258" i="37"/>
  <c r="AU257" i="37"/>
  <c r="AT257" i="37"/>
  <c r="AS257" i="37"/>
  <c r="AR257" i="37"/>
  <c r="AP257" i="37"/>
  <c r="AO257" i="37"/>
  <c r="T257" i="37"/>
  <c r="S257" i="37"/>
  <c r="R257" i="37"/>
  <c r="Q257" i="37"/>
  <c r="O257" i="37"/>
  <c r="N257" i="37"/>
  <c r="AU256" i="37"/>
  <c r="AT256" i="37"/>
  <c r="AS256" i="37"/>
  <c r="AR256" i="37"/>
  <c r="AP256" i="37"/>
  <c r="AO256" i="37"/>
  <c r="T256" i="37"/>
  <c r="S256" i="37"/>
  <c r="R256" i="37"/>
  <c r="Q256" i="37"/>
  <c r="O256" i="37"/>
  <c r="N256" i="37"/>
  <c r="AU255" i="37"/>
  <c r="AT255" i="37"/>
  <c r="AS255" i="37"/>
  <c r="AR255" i="37"/>
  <c r="AP255" i="37"/>
  <c r="AO255" i="37"/>
  <c r="T255" i="37"/>
  <c r="S255" i="37"/>
  <c r="R255" i="37"/>
  <c r="Q255" i="37"/>
  <c r="O255" i="37"/>
  <c r="N255" i="37"/>
  <c r="AU254" i="37"/>
  <c r="AT254" i="37"/>
  <c r="AS254" i="37"/>
  <c r="AR254" i="37"/>
  <c r="AP254" i="37"/>
  <c r="AO254" i="37"/>
  <c r="T254" i="37"/>
  <c r="S254" i="37"/>
  <c r="R254" i="37"/>
  <c r="Q254" i="37"/>
  <c r="O254" i="37"/>
  <c r="N254" i="37"/>
  <c r="AU253" i="37"/>
  <c r="AT253" i="37"/>
  <c r="AS253" i="37"/>
  <c r="AR253" i="37"/>
  <c r="AP253" i="37"/>
  <c r="AO253" i="37"/>
  <c r="T253" i="37"/>
  <c r="S253" i="37"/>
  <c r="R253" i="37"/>
  <c r="Q253" i="37"/>
  <c r="O253" i="37"/>
  <c r="N253" i="37"/>
  <c r="AU252" i="37"/>
  <c r="AT252" i="37"/>
  <c r="AS252" i="37"/>
  <c r="AR252" i="37"/>
  <c r="AP252" i="37"/>
  <c r="AO252" i="37"/>
  <c r="T252" i="37"/>
  <c r="S252" i="37"/>
  <c r="R252" i="37"/>
  <c r="Q252" i="37"/>
  <c r="O252" i="37"/>
  <c r="N252" i="37"/>
  <c r="AU251" i="37"/>
  <c r="AT251" i="37"/>
  <c r="AS251" i="37"/>
  <c r="AR251" i="37"/>
  <c r="AP251" i="37"/>
  <c r="AO251" i="37"/>
  <c r="T251" i="37"/>
  <c r="S251" i="37"/>
  <c r="R251" i="37"/>
  <c r="Q251" i="37"/>
  <c r="O251" i="37"/>
  <c r="N251" i="37"/>
  <c r="AU250" i="37"/>
  <c r="AT250" i="37"/>
  <c r="AS250" i="37"/>
  <c r="AR250" i="37"/>
  <c r="AP250" i="37"/>
  <c r="AO250" i="37"/>
  <c r="T250" i="37"/>
  <c r="S250" i="37"/>
  <c r="R250" i="37"/>
  <c r="Q250" i="37"/>
  <c r="O250" i="37"/>
  <c r="N250" i="37"/>
  <c r="AU249" i="37"/>
  <c r="AT249" i="37"/>
  <c r="AS249" i="37"/>
  <c r="AR249" i="37"/>
  <c r="AP249" i="37"/>
  <c r="AO249" i="37"/>
  <c r="T249" i="37"/>
  <c r="S249" i="37"/>
  <c r="R249" i="37"/>
  <c r="Q249" i="37"/>
  <c r="O249" i="37"/>
  <c r="N249" i="37"/>
  <c r="AU248" i="37"/>
  <c r="AT248" i="37"/>
  <c r="AS248" i="37"/>
  <c r="AR248" i="37"/>
  <c r="AP248" i="37"/>
  <c r="AO248" i="37"/>
  <c r="T248" i="37"/>
  <c r="S248" i="37"/>
  <c r="R248" i="37"/>
  <c r="Q248" i="37"/>
  <c r="O248" i="37"/>
  <c r="N248" i="37"/>
  <c r="AU247" i="37"/>
  <c r="AT247" i="37"/>
  <c r="AS247" i="37"/>
  <c r="AR247" i="37"/>
  <c r="AP247" i="37"/>
  <c r="AO247" i="37"/>
  <c r="T247" i="37"/>
  <c r="S247" i="37"/>
  <c r="R247" i="37"/>
  <c r="Q247" i="37"/>
  <c r="O247" i="37"/>
  <c r="N247" i="37"/>
  <c r="AU246" i="37"/>
  <c r="AT246" i="37"/>
  <c r="AS246" i="37"/>
  <c r="AR246" i="37"/>
  <c r="AP246" i="37"/>
  <c r="AO246" i="37"/>
  <c r="T246" i="37"/>
  <c r="S246" i="37"/>
  <c r="R246" i="37"/>
  <c r="Q246" i="37"/>
  <c r="O246" i="37"/>
  <c r="N246" i="37"/>
  <c r="AU245" i="37"/>
  <c r="AT245" i="37"/>
  <c r="AS245" i="37"/>
  <c r="AR245" i="37"/>
  <c r="AP245" i="37"/>
  <c r="AO245" i="37"/>
  <c r="T245" i="37"/>
  <c r="S245" i="37"/>
  <c r="R245" i="37"/>
  <c r="Q245" i="37"/>
  <c r="O245" i="37"/>
  <c r="N245" i="37"/>
  <c r="AU244" i="37"/>
  <c r="AT244" i="37"/>
  <c r="AS244" i="37"/>
  <c r="AR244" i="37"/>
  <c r="AP244" i="37"/>
  <c r="AO244" i="37"/>
  <c r="T244" i="37"/>
  <c r="S244" i="37"/>
  <c r="R244" i="37"/>
  <c r="Q244" i="37"/>
  <c r="O244" i="37"/>
  <c r="N244" i="37"/>
  <c r="AU243" i="37"/>
  <c r="AT243" i="37"/>
  <c r="AS243" i="37"/>
  <c r="AR243" i="37"/>
  <c r="AP243" i="37"/>
  <c r="AO243" i="37"/>
  <c r="T243" i="37"/>
  <c r="S243" i="37"/>
  <c r="R243" i="37"/>
  <c r="Q243" i="37"/>
  <c r="O243" i="37"/>
  <c r="N243" i="37"/>
  <c r="AU242" i="37"/>
  <c r="AT242" i="37"/>
  <c r="AS242" i="37"/>
  <c r="AR242" i="37"/>
  <c r="AP242" i="37"/>
  <c r="AO242" i="37"/>
  <c r="T242" i="37"/>
  <c r="S242" i="37"/>
  <c r="R242" i="37"/>
  <c r="Q242" i="37"/>
  <c r="O242" i="37"/>
  <c r="N242" i="37"/>
  <c r="AA84" i="37"/>
  <c r="AA156" i="37"/>
  <c r="Z84" i="37"/>
  <c r="R84" i="37"/>
  <c r="Q84" i="37"/>
  <c r="M84" i="37"/>
  <c r="K84" i="37"/>
  <c r="J84" i="37"/>
  <c r="G84" i="37"/>
  <c r="AA83" i="37"/>
  <c r="AA155" i="37"/>
  <c r="Z83" i="37"/>
  <c r="R83" i="37"/>
  <c r="Q83" i="37"/>
  <c r="M83" i="37"/>
  <c r="K83" i="37"/>
  <c r="J83" i="37"/>
  <c r="G83" i="37"/>
  <c r="AA82" i="37"/>
  <c r="AA154" i="37"/>
  <c r="Z82" i="37"/>
  <c r="R82" i="37"/>
  <c r="Q82" i="37"/>
  <c r="M82" i="37"/>
  <c r="K82" i="37"/>
  <c r="J82" i="37"/>
  <c r="G82" i="37"/>
  <c r="AA81" i="37"/>
  <c r="AA153" i="37"/>
  <c r="Z81" i="37"/>
  <c r="R81" i="37"/>
  <c r="Q81" i="37"/>
  <c r="M81" i="37"/>
  <c r="K81" i="37"/>
  <c r="J81" i="37"/>
  <c r="G81" i="37"/>
  <c r="AA80" i="37"/>
  <c r="AA152" i="37"/>
  <c r="Z80" i="37"/>
  <c r="R80" i="37"/>
  <c r="Q80" i="37"/>
  <c r="M80" i="37"/>
  <c r="K80" i="37"/>
  <c r="J80" i="37"/>
  <c r="G80" i="37"/>
  <c r="AA79" i="37"/>
  <c r="AA151" i="37"/>
  <c r="Z79" i="37"/>
  <c r="R79" i="37"/>
  <c r="Q79" i="37"/>
  <c r="M79" i="37"/>
  <c r="K79" i="37"/>
  <c r="J79" i="37"/>
  <c r="G79" i="37"/>
  <c r="AA78" i="37"/>
  <c r="AA150" i="37"/>
  <c r="Z78" i="37"/>
  <c r="R78" i="37"/>
  <c r="Q78" i="37"/>
  <c r="M78" i="37"/>
  <c r="K78" i="37"/>
  <c r="J78" i="37"/>
  <c r="G78" i="37"/>
  <c r="AA77" i="37"/>
  <c r="AA149" i="37"/>
  <c r="Z77" i="37"/>
  <c r="R77" i="37"/>
  <c r="Q77" i="37"/>
  <c r="M77" i="37"/>
  <c r="K77" i="37"/>
  <c r="J77" i="37"/>
  <c r="G77" i="37"/>
  <c r="AA76" i="37"/>
  <c r="AA148" i="37"/>
  <c r="Z76" i="37"/>
  <c r="R76" i="37"/>
  <c r="Q76" i="37"/>
  <c r="M76" i="37"/>
  <c r="K76" i="37"/>
  <c r="J76" i="37"/>
  <c r="G76" i="37"/>
  <c r="AA75" i="37"/>
  <c r="AA147" i="37"/>
  <c r="Z75" i="37"/>
  <c r="R75" i="37"/>
  <c r="Q75" i="37"/>
  <c r="M75" i="37"/>
  <c r="K75" i="37"/>
  <c r="J75" i="37"/>
  <c r="G75" i="37"/>
  <c r="AA74" i="37"/>
  <c r="AA146" i="37"/>
  <c r="Z74" i="37"/>
  <c r="R74" i="37"/>
  <c r="Q74" i="37"/>
  <c r="M74" i="37"/>
  <c r="K74" i="37"/>
  <c r="J74" i="37"/>
  <c r="G74" i="37"/>
  <c r="AA73" i="37"/>
  <c r="AA145" i="37"/>
  <c r="Z73" i="37"/>
  <c r="R73" i="37"/>
  <c r="Q73" i="37"/>
  <c r="M73" i="37"/>
  <c r="K73" i="37"/>
  <c r="J73" i="37"/>
  <c r="G73" i="37"/>
  <c r="AA72" i="37"/>
  <c r="AA144" i="37"/>
  <c r="Z72" i="37"/>
  <c r="R72" i="37"/>
  <c r="Q72" i="37"/>
  <c r="M72" i="37"/>
  <c r="K72" i="37"/>
  <c r="J72" i="37"/>
  <c r="G72" i="37"/>
  <c r="AA71" i="37"/>
  <c r="AA143" i="37"/>
  <c r="Z71" i="37"/>
  <c r="R71" i="37"/>
  <c r="Q71" i="37"/>
  <c r="M71" i="37"/>
  <c r="K71" i="37"/>
  <c r="J71" i="37"/>
  <c r="G71" i="37"/>
  <c r="AA70" i="37"/>
  <c r="AA142" i="37"/>
  <c r="Z70" i="37"/>
  <c r="R70" i="37"/>
  <c r="Q70" i="37"/>
  <c r="M70" i="37"/>
  <c r="K70" i="37"/>
  <c r="J70" i="37"/>
  <c r="G70" i="37"/>
  <c r="AA69" i="37"/>
  <c r="AA141" i="37"/>
  <c r="Z69" i="37"/>
  <c r="R69" i="37"/>
  <c r="Q69" i="37"/>
  <c r="M69" i="37"/>
  <c r="K69" i="37"/>
  <c r="J69" i="37"/>
  <c r="G69" i="37"/>
  <c r="AA68" i="37"/>
  <c r="AA140" i="37"/>
  <c r="Z68" i="37"/>
  <c r="R68" i="37"/>
  <c r="Q68" i="37"/>
  <c r="M68" i="37"/>
  <c r="K68" i="37"/>
  <c r="J68" i="37"/>
  <c r="G68" i="37"/>
  <c r="AA67" i="37"/>
  <c r="AA139" i="37"/>
  <c r="Z67" i="37"/>
  <c r="R67" i="37"/>
  <c r="Q67" i="37"/>
  <c r="M67" i="37"/>
  <c r="K67" i="37"/>
  <c r="J67" i="37"/>
  <c r="G67" i="37"/>
  <c r="AA66" i="37"/>
  <c r="AA138" i="37"/>
  <c r="Z66" i="37"/>
  <c r="R66" i="37"/>
  <c r="Q66" i="37"/>
  <c r="M66" i="37"/>
  <c r="K66" i="37"/>
  <c r="J66" i="37"/>
  <c r="G66" i="37"/>
  <c r="AA65" i="37"/>
  <c r="AA137" i="37"/>
  <c r="Z65" i="37"/>
  <c r="R65" i="37"/>
  <c r="Q65" i="37"/>
  <c r="M65" i="37"/>
  <c r="K65" i="37"/>
  <c r="J65" i="37"/>
  <c r="G65" i="37"/>
  <c r="AA64" i="37"/>
  <c r="AA136" i="37"/>
  <c r="Z64" i="37"/>
  <c r="R64" i="37"/>
  <c r="Q64" i="37"/>
  <c r="M64" i="37"/>
  <c r="K64" i="37"/>
  <c r="J64" i="37"/>
  <c r="G64" i="37"/>
  <c r="AA63" i="37"/>
  <c r="AA135" i="37"/>
  <c r="Z63" i="37"/>
  <c r="R63" i="37"/>
  <c r="Q63" i="37"/>
  <c r="M63" i="37"/>
  <c r="K63" i="37"/>
  <c r="J63" i="37"/>
  <c r="G63" i="37"/>
  <c r="AA62" i="37"/>
  <c r="AA134" i="37"/>
  <c r="Z62" i="37"/>
  <c r="R62" i="37"/>
  <c r="Q62" i="37"/>
  <c r="M62" i="37"/>
  <c r="K62" i="37"/>
  <c r="J62" i="37"/>
  <c r="G62" i="37"/>
  <c r="AA61" i="37"/>
  <c r="AA133" i="37"/>
  <c r="Z61" i="37"/>
  <c r="R61" i="37"/>
  <c r="Q61" i="37"/>
  <c r="M61" i="37"/>
  <c r="K61" i="37"/>
  <c r="J61" i="37"/>
  <c r="G61" i="37"/>
  <c r="AA60" i="37"/>
  <c r="AA132" i="37"/>
  <c r="Z60" i="37"/>
  <c r="R60" i="37"/>
  <c r="Q60" i="37"/>
  <c r="M60" i="37"/>
  <c r="K60" i="37"/>
  <c r="J60" i="37"/>
  <c r="G60" i="37"/>
  <c r="AA59" i="37"/>
  <c r="AA131" i="37"/>
  <c r="Z59" i="37"/>
  <c r="R59" i="37"/>
  <c r="Q59" i="37"/>
  <c r="M59" i="37"/>
  <c r="K59" i="37"/>
  <c r="J59" i="37"/>
  <c r="G59" i="37"/>
  <c r="AA58" i="37"/>
  <c r="AA130" i="37"/>
  <c r="Z58" i="37"/>
  <c r="R58" i="37"/>
  <c r="Q58" i="37"/>
  <c r="M58" i="37"/>
  <c r="K58" i="37"/>
  <c r="J58" i="37"/>
  <c r="G58" i="37"/>
  <c r="AA57" i="37"/>
  <c r="AA129" i="37"/>
  <c r="Z57" i="37"/>
  <c r="R57" i="37"/>
  <c r="Q57" i="37"/>
  <c r="M57" i="37"/>
  <c r="K57" i="37"/>
  <c r="J57" i="37"/>
  <c r="G57" i="37"/>
  <c r="AA56" i="37"/>
  <c r="AA128" i="37"/>
  <c r="Z56" i="37"/>
  <c r="R56" i="37"/>
  <c r="Q56" i="37"/>
  <c r="M56" i="37"/>
  <c r="K56" i="37"/>
  <c r="J56" i="37"/>
  <c r="G56" i="37"/>
  <c r="AA55" i="37"/>
  <c r="AA127" i="37"/>
  <c r="Z55" i="37"/>
  <c r="R55" i="37"/>
  <c r="Q55" i="37"/>
  <c r="M55" i="37"/>
  <c r="K55" i="37"/>
  <c r="J55" i="37"/>
  <c r="G55" i="37"/>
  <c r="AA54" i="37"/>
  <c r="AA126" i="37"/>
  <c r="Z54" i="37"/>
  <c r="R54" i="37"/>
  <c r="Q54" i="37"/>
  <c r="M54" i="37"/>
  <c r="K54" i="37"/>
  <c r="J54" i="37"/>
  <c r="G54" i="37"/>
  <c r="AA53" i="37"/>
  <c r="AA125" i="37"/>
  <c r="Z53" i="37"/>
  <c r="R53" i="37"/>
  <c r="Q53" i="37"/>
  <c r="M53" i="37"/>
  <c r="K53" i="37"/>
  <c r="J53" i="37"/>
  <c r="G53" i="37"/>
  <c r="AA52" i="37"/>
  <c r="AA124" i="37"/>
  <c r="Z52" i="37"/>
  <c r="R52" i="37"/>
  <c r="Q52" i="37"/>
  <c r="M52" i="37"/>
  <c r="K52" i="37"/>
  <c r="J52" i="37"/>
  <c r="G52" i="37"/>
  <c r="AA51" i="37"/>
  <c r="AA123" i="37"/>
  <c r="Z51" i="37"/>
  <c r="R51" i="37"/>
  <c r="Q51" i="37"/>
  <c r="M51" i="37"/>
  <c r="K51" i="37"/>
  <c r="J51" i="37"/>
  <c r="G51" i="37"/>
  <c r="AA50" i="37"/>
  <c r="AA122" i="37"/>
  <c r="Z50" i="37"/>
  <c r="R50" i="37"/>
  <c r="Q50" i="37"/>
  <c r="M50" i="37"/>
  <c r="K50" i="37"/>
  <c r="J50" i="37"/>
  <c r="G50" i="37"/>
  <c r="AA49" i="37"/>
  <c r="AA121" i="37"/>
  <c r="Z49" i="37"/>
  <c r="R49" i="37"/>
  <c r="Q49" i="37"/>
  <c r="M49" i="37"/>
  <c r="K49" i="37"/>
  <c r="J49" i="37"/>
  <c r="G49" i="37"/>
  <c r="AA48" i="37"/>
  <c r="AA120" i="37"/>
  <c r="Z48" i="37"/>
  <c r="R48" i="37"/>
  <c r="Q48" i="37"/>
  <c r="M48" i="37"/>
  <c r="K48" i="37"/>
  <c r="J48" i="37"/>
  <c r="G48" i="37"/>
  <c r="AA47" i="37"/>
  <c r="AA119" i="37"/>
  <c r="Z47" i="37"/>
  <c r="R47" i="37"/>
  <c r="Q47" i="37"/>
  <c r="M47" i="37"/>
  <c r="K47" i="37"/>
  <c r="J47" i="37"/>
  <c r="G47" i="37"/>
  <c r="AA46" i="37"/>
  <c r="AA118" i="37"/>
  <c r="Z46" i="37"/>
  <c r="R46" i="37"/>
  <c r="Q46" i="37"/>
  <c r="M46" i="37"/>
  <c r="K46" i="37"/>
  <c r="J46" i="37"/>
  <c r="G46" i="37"/>
  <c r="AA45" i="37"/>
  <c r="AA117" i="37"/>
  <c r="Z45" i="37"/>
  <c r="R45" i="37"/>
  <c r="Q45" i="37"/>
  <c r="M45" i="37"/>
  <c r="K45" i="37"/>
  <c r="J45" i="37"/>
  <c r="G45" i="37"/>
  <c r="AA44" i="37"/>
  <c r="AA116" i="37"/>
  <c r="Z44" i="37"/>
  <c r="R44" i="37"/>
  <c r="Q44" i="37"/>
  <c r="M44" i="37"/>
  <c r="K44" i="37"/>
  <c r="J44" i="37"/>
  <c r="G44" i="37"/>
  <c r="AA43" i="37"/>
  <c r="AA115" i="37"/>
  <c r="Z43" i="37"/>
  <c r="R43" i="37"/>
  <c r="Q43" i="37"/>
  <c r="M43" i="37"/>
  <c r="K43" i="37"/>
  <c r="J43" i="37"/>
  <c r="G43" i="37"/>
  <c r="AA42" i="37"/>
  <c r="AA114" i="37"/>
  <c r="Z42" i="37"/>
  <c r="R42" i="37"/>
  <c r="Q42" i="37"/>
  <c r="M42" i="37"/>
  <c r="K42" i="37"/>
  <c r="J42" i="37"/>
  <c r="G42" i="37"/>
  <c r="AA41" i="37"/>
  <c r="AA113" i="37"/>
  <c r="Z41" i="37"/>
  <c r="R41" i="37"/>
  <c r="Q41" i="37"/>
  <c r="M41" i="37"/>
  <c r="K41" i="37"/>
  <c r="J41" i="37"/>
  <c r="G41" i="37"/>
  <c r="AA40" i="37"/>
  <c r="AA112" i="37"/>
  <c r="Z40" i="37"/>
  <c r="R40" i="37"/>
  <c r="Q40" i="37"/>
  <c r="M40" i="37"/>
  <c r="K40" i="37"/>
  <c r="J40" i="37"/>
  <c r="G40" i="37"/>
  <c r="AA39" i="37"/>
  <c r="AA111" i="37"/>
  <c r="Z39" i="37"/>
  <c r="R39" i="37"/>
  <c r="Q39" i="37"/>
  <c r="M39" i="37"/>
  <c r="K39" i="37"/>
  <c r="J39" i="37"/>
  <c r="G39" i="37"/>
  <c r="AA38" i="37"/>
  <c r="AA110" i="37"/>
  <c r="Z38" i="37"/>
  <c r="R38" i="37"/>
  <c r="Q38" i="37"/>
  <c r="M38" i="37"/>
  <c r="K38" i="37"/>
  <c r="J38" i="37"/>
  <c r="G38" i="37"/>
  <c r="AA37" i="37"/>
  <c r="AA109" i="37"/>
  <c r="Z37" i="37"/>
  <c r="R37" i="37"/>
  <c r="Q37" i="37"/>
  <c r="M37" i="37"/>
  <c r="K37" i="37"/>
  <c r="J37" i="37"/>
  <c r="G37" i="37"/>
  <c r="AA36" i="37"/>
  <c r="AA108" i="37"/>
  <c r="Z36" i="37"/>
  <c r="R36" i="37"/>
  <c r="Q36" i="37"/>
  <c r="M36" i="37"/>
  <c r="K36" i="37"/>
  <c r="J36" i="37"/>
  <c r="G36" i="37"/>
  <c r="AA35" i="37"/>
  <c r="AA107" i="37"/>
  <c r="Z35" i="37"/>
  <c r="R35" i="37"/>
  <c r="Q35" i="37"/>
  <c r="M35" i="37"/>
  <c r="K35" i="37"/>
  <c r="J35" i="37"/>
  <c r="G35" i="37"/>
  <c r="AA34" i="37"/>
  <c r="AA106" i="37"/>
  <c r="Z34" i="37"/>
  <c r="R34" i="37"/>
  <c r="Q34" i="37"/>
  <c r="M34" i="37"/>
  <c r="K34" i="37"/>
  <c r="J34" i="37"/>
  <c r="G34" i="37"/>
  <c r="AA33" i="37"/>
  <c r="AA105" i="37"/>
  <c r="Z33" i="37"/>
  <c r="R33" i="37"/>
  <c r="Q33" i="37"/>
  <c r="M33" i="37"/>
  <c r="K33" i="37"/>
  <c r="J33" i="37"/>
  <c r="G33" i="37"/>
  <c r="AA32" i="37"/>
  <c r="AA104" i="37"/>
  <c r="Z32" i="37"/>
  <c r="R32" i="37"/>
  <c r="Q32" i="37"/>
  <c r="M32" i="37"/>
  <c r="K32" i="37"/>
  <c r="J32" i="37"/>
  <c r="G32" i="37"/>
  <c r="AA31" i="37"/>
  <c r="AA103" i="37"/>
  <c r="Z31" i="37"/>
  <c r="R31" i="37"/>
  <c r="Q31" i="37"/>
  <c r="M31" i="37"/>
  <c r="K31" i="37"/>
  <c r="J31" i="37"/>
  <c r="G31" i="37"/>
  <c r="AA30" i="37"/>
  <c r="AA102" i="37"/>
  <c r="Z30" i="37"/>
  <c r="R30" i="37"/>
  <c r="Q30" i="37"/>
  <c r="M30" i="37"/>
  <c r="K30" i="37"/>
  <c r="J30" i="37"/>
  <c r="G30" i="37"/>
  <c r="AA29" i="37"/>
  <c r="AA101" i="37"/>
  <c r="Z29" i="37"/>
  <c r="R29" i="37"/>
  <c r="Q29" i="37"/>
  <c r="M29" i="37"/>
  <c r="K29" i="37"/>
  <c r="J29" i="37"/>
  <c r="G29" i="37"/>
  <c r="AA28" i="37"/>
  <c r="AA100" i="37"/>
  <c r="Z28" i="37"/>
  <c r="R28" i="37"/>
  <c r="Q28" i="37"/>
  <c r="M28" i="37"/>
  <c r="K28" i="37"/>
  <c r="J28" i="37"/>
  <c r="G28" i="37"/>
  <c r="AA27" i="37"/>
  <c r="AA99" i="37"/>
  <c r="Z27" i="37"/>
  <c r="R27" i="37"/>
  <c r="Q27" i="37"/>
  <c r="M27" i="37"/>
  <c r="K27" i="37"/>
  <c r="J27" i="37"/>
  <c r="G27" i="37"/>
  <c r="AA26" i="37"/>
  <c r="AA98" i="37"/>
  <c r="Z26" i="37"/>
  <c r="R26" i="37"/>
  <c r="Q26" i="37"/>
  <c r="M26" i="37"/>
  <c r="K26" i="37"/>
  <c r="J26" i="37"/>
  <c r="G26" i="37"/>
  <c r="AA25" i="37"/>
  <c r="AA97" i="37"/>
  <c r="Z25" i="37"/>
  <c r="R25" i="37"/>
  <c r="Q25" i="37"/>
  <c r="M25" i="37"/>
  <c r="K25" i="37"/>
  <c r="J25" i="37"/>
  <c r="G25" i="37"/>
  <c r="AA24" i="37"/>
  <c r="AA96" i="37"/>
  <c r="Z24" i="37"/>
  <c r="R24" i="37"/>
  <c r="Q24" i="37"/>
  <c r="M24" i="37"/>
  <c r="K24" i="37"/>
  <c r="J24" i="37"/>
  <c r="G24" i="37"/>
  <c r="AA23" i="37"/>
  <c r="AA95" i="37"/>
  <c r="Z23" i="37"/>
  <c r="R23" i="37"/>
  <c r="Q23" i="37"/>
  <c r="M23" i="37"/>
  <c r="K23" i="37"/>
  <c r="J23" i="37"/>
  <c r="G23" i="37"/>
  <c r="AA22" i="37"/>
  <c r="AA94" i="37"/>
  <c r="Z22" i="37"/>
  <c r="R22" i="37"/>
  <c r="Q22" i="37"/>
  <c r="M22" i="37"/>
  <c r="K22" i="37"/>
  <c r="J22" i="37"/>
  <c r="G22" i="37"/>
  <c r="AA21" i="37"/>
  <c r="AA93" i="37"/>
  <c r="Z21" i="37"/>
  <c r="R21" i="37"/>
  <c r="Q21" i="37"/>
  <c r="M21" i="37"/>
  <c r="K21" i="37"/>
  <c r="J21" i="37"/>
  <c r="G21" i="37"/>
  <c r="AA20" i="37"/>
  <c r="AA92" i="37"/>
  <c r="Z20" i="37"/>
  <c r="R20" i="37"/>
  <c r="Q20" i="37"/>
  <c r="M20" i="37"/>
  <c r="K20" i="37"/>
  <c r="J20" i="37"/>
  <c r="G20" i="37"/>
  <c r="AA19" i="37"/>
  <c r="AA91" i="37"/>
  <c r="Z19" i="37"/>
  <c r="R19" i="37"/>
  <c r="Q19" i="37"/>
  <c r="M19" i="37"/>
  <c r="K19" i="37"/>
  <c r="J19" i="37"/>
  <c r="G19" i="37"/>
  <c r="AA18" i="37"/>
  <c r="AA90" i="37"/>
  <c r="Z18" i="37"/>
  <c r="R18" i="37"/>
  <c r="Q18" i="37"/>
  <c r="M18" i="37"/>
  <c r="K18" i="37"/>
  <c r="J18" i="37"/>
  <c r="G18" i="37"/>
  <c r="AA17" i="37"/>
  <c r="AA89" i="37"/>
  <c r="Z17" i="37"/>
  <c r="R17" i="37"/>
  <c r="Q17" i="37"/>
  <c r="M17" i="37"/>
  <c r="K17" i="37"/>
  <c r="J17" i="37"/>
  <c r="G17" i="37"/>
  <c r="AA16" i="37"/>
  <c r="AA88" i="37"/>
  <c r="Z16" i="37"/>
  <c r="R16" i="37"/>
  <c r="Q16" i="37"/>
  <c r="M16" i="37"/>
  <c r="K16" i="37"/>
  <c r="J16" i="37"/>
  <c r="G16" i="37"/>
  <c r="AA15" i="37"/>
  <c r="AA87" i="37"/>
  <c r="Z15" i="37"/>
  <c r="R15" i="37"/>
  <c r="Q15" i="37"/>
  <c r="M15" i="37"/>
  <c r="K15" i="37"/>
  <c r="J15" i="37"/>
  <c r="G15" i="37"/>
  <c r="AA14" i="37"/>
  <c r="AA86" i="37"/>
  <c r="Z14" i="37"/>
  <c r="R14" i="37"/>
  <c r="Q14" i="37"/>
  <c r="M14" i="37"/>
  <c r="K14" i="37"/>
  <c r="J14" i="37"/>
  <c r="G14" i="37"/>
  <c r="W7" i="37"/>
  <c r="B5" i="36"/>
  <c r="B6" i="36"/>
  <c r="B7" i="36"/>
  <c r="B8" i="36"/>
  <c r="B9" i="36"/>
  <c r="B10" i="36"/>
  <c r="B11" i="36"/>
  <c r="B12" i="36"/>
  <c r="B13" i="36"/>
  <c r="B14" i="36"/>
  <c r="B15" i="36"/>
  <c r="B16" i="36"/>
  <c r="B17" i="36"/>
  <c r="B18" i="36"/>
  <c r="B19" i="36"/>
  <c r="B20" i="36"/>
  <c r="B21" i="36"/>
  <c r="B22" i="36"/>
  <c r="B23" i="36"/>
  <c r="B24" i="36"/>
  <c r="B4" i="36"/>
  <c r="AU312" i="36"/>
  <c r="AT312" i="36"/>
  <c r="AS312" i="36"/>
  <c r="AR312" i="36"/>
  <c r="AQ312" i="36"/>
  <c r="AP312" i="36"/>
  <c r="AO312" i="36"/>
  <c r="T312" i="36"/>
  <c r="S312" i="36"/>
  <c r="R312" i="36"/>
  <c r="Q312" i="36"/>
  <c r="P312" i="36"/>
  <c r="O312" i="36"/>
  <c r="N312" i="36"/>
  <c r="AU311" i="36"/>
  <c r="AT311" i="36"/>
  <c r="AS311" i="36"/>
  <c r="AR311" i="36"/>
  <c r="AQ311" i="36"/>
  <c r="AP311" i="36"/>
  <c r="AO311" i="36"/>
  <c r="T311" i="36"/>
  <c r="S311" i="36"/>
  <c r="R311" i="36"/>
  <c r="Q311" i="36"/>
  <c r="P311" i="36"/>
  <c r="O311" i="36"/>
  <c r="N311" i="36"/>
  <c r="AU310" i="36"/>
  <c r="AT310" i="36"/>
  <c r="AS310" i="36"/>
  <c r="AR310" i="36"/>
  <c r="AQ310" i="36"/>
  <c r="AP310" i="36"/>
  <c r="AO310" i="36"/>
  <c r="T310" i="36"/>
  <c r="S310" i="36"/>
  <c r="R310" i="36"/>
  <c r="Q310" i="36"/>
  <c r="P310" i="36"/>
  <c r="O310" i="36"/>
  <c r="N310" i="36"/>
  <c r="AU309" i="36"/>
  <c r="AT309" i="36"/>
  <c r="AS309" i="36"/>
  <c r="AR309" i="36"/>
  <c r="AQ309" i="36"/>
  <c r="AP309" i="36"/>
  <c r="AO309" i="36"/>
  <c r="T309" i="36"/>
  <c r="S309" i="36"/>
  <c r="R309" i="36"/>
  <c r="Q309" i="36"/>
  <c r="P309" i="36"/>
  <c r="O309" i="36"/>
  <c r="N309" i="36"/>
  <c r="AU308" i="36"/>
  <c r="AT308" i="36"/>
  <c r="AS308" i="36"/>
  <c r="AR308" i="36"/>
  <c r="AQ308" i="36"/>
  <c r="AP308" i="36"/>
  <c r="AO308" i="36"/>
  <c r="T308" i="36"/>
  <c r="S308" i="36"/>
  <c r="R308" i="36"/>
  <c r="Q308" i="36"/>
  <c r="P308" i="36"/>
  <c r="O308" i="36"/>
  <c r="N308" i="36"/>
  <c r="AU307" i="36"/>
  <c r="AT307" i="36"/>
  <c r="AS307" i="36"/>
  <c r="AR307" i="36"/>
  <c r="AQ307" i="36"/>
  <c r="AP307" i="36"/>
  <c r="AO307" i="36"/>
  <c r="T307" i="36"/>
  <c r="S307" i="36"/>
  <c r="R307" i="36"/>
  <c r="Q307" i="36"/>
  <c r="P307" i="36"/>
  <c r="O307" i="36"/>
  <c r="N307" i="36"/>
  <c r="AU306" i="36"/>
  <c r="AT306" i="36"/>
  <c r="AS306" i="36"/>
  <c r="AR306" i="36"/>
  <c r="AQ306" i="36"/>
  <c r="AP306" i="36"/>
  <c r="AO306" i="36"/>
  <c r="T306" i="36"/>
  <c r="S306" i="36"/>
  <c r="R306" i="36"/>
  <c r="Q306" i="36"/>
  <c r="P306" i="36"/>
  <c r="O306" i="36"/>
  <c r="N306" i="36"/>
  <c r="AU305" i="36"/>
  <c r="AT305" i="36"/>
  <c r="AS305" i="36"/>
  <c r="AR305" i="36"/>
  <c r="AQ305" i="36"/>
  <c r="AP305" i="36"/>
  <c r="AO305" i="36"/>
  <c r="T305" i="36"/>
  <c r="S305" i="36"/>
  <c r="R305" i="36"/>
  <c r="Q305" i="36"/>
  <c r="P305" i="36"/>
  <c r="O305" i="36"/>
  <c r="N305" i="36"/>
  <c r="AU304" i="36"/>
  <c r="AT304" i="36"/>
  <c r="AS304" i="36"/>
  <c r="AR304" i="36"/>
  <c r="AQ304" i="36"/>
  <c r="AP304" i="36"/>
  <c r="AO304" i="36"/>
  <c r="T304" i="36"/>
  <c r="S304" i="36"/>
  <c r="R304" i="36"/>
  <c r="Q304" i="36"/>
  <c r="P304" i="36"/>
  <c r="O304" i="36"/>
  <c r="N304" i="36"/>
  <c r="AU303" i="36"/>
  <c r="AT303" i="36"/>
  <c r="AS303" i="36"/>
  <c r="AR303" i="36"/>
  <c r="AQ303" i="36"/>
  <c r="AP303" i="36"/>
  <c r="AO303" i="36"/>
  <c r="T303" i="36"/>
  <c r="S303" i="36"/>
  <c r="R303" i="36"/>
  <c r="Q303" i="36"/>
  <c r="P303" i="36"/>
  <c r="O303" i="36"/>
  <c r="N303" i="36"/>
  <c r="AU302" i="36"/>
  <c r="AT302" i="36"/>
  <c r="AS302" i="36"/>
  <c r="AR302" i="36"/>
  <c r="AQ302" i="36"/>
  <c r="AP302" i="36"/>
  <c r="AO302" i="36"/>
  <c r="T302" i="36"/>
  <c r="S302" i="36"/>
  <c r="R302" i="36"/>
  <c r="Q302" i="36"/>
  <c r="P302" i="36"/>
  <c r="O302" i="36"/>
  <c r="N302" i="36"/>
  <c r="AU301" i="36"/>
  <c r="AT301" i="36"/>
  <c r="AS301" i="36"/>
  <c r="AR301" i="36"/>
  <c r="AQ301" i="36"/>
  <c r="AP301" i="36"/>
  <c r="AO301" i="36"/>
  <c r="T301" i="36"/>
  <c r="S301" i="36"/>
  <c r="R301" i="36"/>
  <c r="Q301" i="36"/>
  <c r="P301" i="36"/>
  <c r="O301" i="36"/>
  <c r="N301" i="36"/>
  <c r="AU300" i="36"/>
  <c r="AT300" i="36"/>
  <c r="AS300" i="36"/>
  <c r="AR300" i="36"/>
  <c r="AQ300" i="36"/>
  <c r="AP300" i="36"/>
  <c r="AO300" i="36"/>
  <c r="T300" i="36"/>
  <c r="S300" i="36"/>
  <c r="R300" i="36"/>
  <c r="Q300" i="36"/>
  <c r="P300" i="36"/>
  <c r="O300" i="36"/>
  <c r="N300" i="36"/>
  <c r="AU299" i="36"/>
  <c r="AT299" i="36"/>
  <c r="AS299" i="36"/>
  <c r="AR299" i="36"/>
  <c r="AQ299" i="36"/>
  <c r="AP299" i="36"/>
  <c r="AO299" i="36"/>
  <c r="T299" i="36"/>
  <c r="S299" i="36"/>
  <c r="R299" i="36"/>
  <c r="Q299" i="36"/>
  <c r="P299" i="36"/>
  <c r="O299" i="36"/>
  <c r="N299" i="36"/>
  <c r="AU298" i="36"/>
  <c r="AT298" i="36"/>
  <c r="AS298" i="36"/>
  <c r="AR298" i="36"/>
  <c r="AQ298" i="36"/>
  <c r="AP298" i="36"/>
  <c r="AO298" i="36"/>
  <c r="T298" i="36"/>
  <c r="S298" i="36"/>
  <c r="R298" i="36"/>
  <c r="Q298" i="36"/>
  <c r="P298" i="36"/>
  <c r="O298" i="36"/>
  <c r="N298" i="36"/>
  <c r="AU297" i="36"/>
  <c r="AT297" i="36"/>
  <c r="AS297" i="36"/>
  <c r="AR297" i="36"/>
  <c r="AQ297" i="36"/>
  <c r="AP297" i="36"/>
  <c r="AO297" i="36"/>
  <c r="T297" i="36"/>
  <c r="S297" i="36"/>
  <c r="R297" i="36"/>
  <c r="Q297" i="36"/>
  <c r="P297" i="36"/>
  <c r="O297" i="36"/>
  <c r="N297" i="36"/>
  <c r="AU296" i="36"/>
  <c r="AT296" i="36"/>
  <c r="AS296" i="36"/>
  <c r="AR296" i="36"/>
  <c r="AQ296" i="36"/>
  <c r="AP296" i="36"/>
  <c r="AO296" i="36"/>
  <c r="T296" i="36"/>
  <c r="S296" i="36"/>
  <c r="R296" i="36"/>
  <c r="Q296" i="36"/>
  <c r="P296" i="36"/>
  <c r="O296" i="36"/>
  <c r="N296" i="36"/>
  <c r="AU295" i="36"/>
  <c r="AT295" i="36"/>
  <c r="AS295" i="36"/>
  <c r="AR295" i="36"/>
  <c r="AQ295" i="36"/>
  <c r="AP295" i="36"/>
  <c r="AO295" i="36"/>
  <c r="T295" i="36"/>
  <c r="S295" i="36"/>
  <c r="R295" i="36"/>
  <c r="Q295" i="36"/>
  <c r="P295" i="36"/>
  <c r="O295" i="36"/>
  <c r="N295" i="36"/>
  <c r="AU294" i="36"/>
  <c r="AT294" i="36"/>
  <c r="AS294" i="36"/>
  <c r="AR294" i="36"/>
  <c r="AQ294" i="36"/>
  <c r="AP294" i="36"/>
  <c r="AO294" i="36"/>
  <c r="T294" i="36"/>
  <c r="S294" i="36"/>
  <c r="R294" i="36"/>
  <c r="Q294" i="36"/>
  <c r="P294" i="36"/>
  <c r="O294" i="36"/>
  <c r="N294" i="36"/>
  <c r="AU293" i="36"/>
  <c r="AT293" i="36"/>
  <c r="AS293" i="36"/>
  <c r="AR293" i="36"/>
  <c r="AQ293" i="36"/>
  <c r="AP293" i="36"/>
  <c r="AO293" i="36"/>
  <c r="T293" i="36"/>
  <c r="S293" i="36"/>
  <c r="R293" i="36"/>
  <c r="Q293" i="36"/>
  <c r="P293" i="36"/>
  <c r="O293" i="36"/>
  <c r="N293" i="36"/>
  <c r="AU292" i="36"/>
  <c r="AT292" i="36"/>
  <c r="AS292" i="36"/>
  <c r="AR292" i="36"/>
  <c r="AQ292" i="36"/>
  <c r="AP292" i="36"/>
  <c r="AO292" i="36"/>
  <c r="T292" i="36"/>
  <c r="S292" i="36"/>
  <c r="R292" i="36"/>
  <c r="Q292" i="36"/>
  <c r="P292" i="36"/>
  <c r="O292" i="36"/>
  <c r="N292" i="36"/>
  <c r="AU291" i="36"/>
  <c r="AT291" i="36"/>
  <c r="AS291" i="36"/>
  <c r="AR291" i="36"/>
  <c r="AQ291" i="36"/>
  <c r="AP291" i="36"/>
  <c r="AO291" i="36"/>
  <c r="T291" i="36"/>
  <c r="S291" i="36"/>
  <c r="R291" i="36"/>
  <c r="Q291" i="36"/>
  <c r="P291" i="36"/>
  <c r="O291" i="36"/>
  <c r="N291" i="36"/>
  <c r="AU290" i="36"/>
  <c r="AT290" i="36"/>
  <c r="AS290" i="36"/>
  <c r="AR290" i="36"/>
  <c r="AQ290" i="36"/>
  <c r="AP290" i="36"/>
  <c r="AO290" i="36"/>
  <c r="T290" i="36"/>
  <c r="S290" i="36"/>
  <c r="R290" i="36"/>
  <c r="Q290" i="36"/>
  <c r="P290" i="36"/>
  <c r="O290" i="36"/>
  <c r="N290" i="36"/>
  <c r="AU289" i="36"/>
  <c r="AT289" i="36"/>
  <c r="AS289" i="36"/>
  <c r="AR289" i="36"/>
  <c r="AQ289" i="36"/>
  <c r="AP289" i="36"/>
  <c r="AO289" i="36"/>
  <c r="T289" i="36"/>
  <c r="S289" i="36"/>
  <c r="R289" i="36"/>
  <c r="Q289" i="36"/>
  <c r="P289" i="36"/>
  <c r="O289" i="36"/>
  <c r="N289" i="36"/>
  <c r="AU288" i="36"/>
  <c r="AT288" i="36"/>
  <c r="AS288" i="36"/>
  <c r="AR288" i="36"/>
  <c r="AQ288" i="36"/>
  <c r="AP288" i="36"/>
  <c r="AO288" i="36"/>
  <c r="T288" i="36"/>
  <c r="S288" i="36"/>
  <c r="R288" i="36"/>
  <c r="Q288" i="36"/>
  <c r="P288" i="36"/>
  <c r="O288" i="36"/>
  <c r="N288" i="36"/>
  <c r="AU287" i="36"/>
  <c r="AT287" i="36"/>
  <c r="AS287" i="36"/>
  <c r="AR287" i="36"/>
  <c r="AQ287" i="36"/>
  <c r="AP287" i="36"/>
  <c r="AO287" i="36"/>
  <c r="T287" i="36"/>
  <c r="S287" i="36"/>
  <c r="R287" i="36"/>
  <c r="Q287" i="36"/>
  <c r="P287" i="36"/>
  <c r="O287" i="36"/>
  <c r="N287" i="36"/>
  <c r="AU286" i="36"/>
  <c r="AT286" i="36"/>
  <c r="AS286" i="36"/>
  <c r="AR286" i="36"/>
  <c r="AQ286" i="36"/>
  <c r="AP286" i="36"/>
  <c r="AO286" i="36"/>
  <c r="T286" i="36"/>
  <c r="S286" i="36"/>
  <c r="R286" i="36"/>
  <c r="Q286" i="36"/>
  <c r="P286" i="36"/>
  <c r="O286" i="36"/>
  <c r="N286" i="36"/>
  <c r="AU285" i="36"/>
  <c r="AT285" i="36"/>
  <c r="AS285" i="36"/>
  <c r="AR285" i="36"/>
  <c r="AQ285" i="36"/>
  <c r="AP285" i="36"/>
  <c r="AO285" i="36"/>
  <c r="T285" i="36"/>
  <c r="S285" i="36"/>
  <c r="R285" i="36"/>
  <c r="Q285" i="36"/>
  <c r="P285" i="36"/>
  <c r="O285" i="36"/>
  <c r="N285" i="36"/>
  <c r="AU284" i="36"/>
  <c r="AT284" i="36"/>
  <c r="AS284" i="36"/>
  <c r="AR284" i="36"/>
  <c r="AQ284" i="36"/>
  <c r="AP284" i="36"/>
  <c r="AO284" i="36"/>
  <c r="T284" i="36"/>
  <c r="S284" i="36"/>
  <c r="R284" i="36"/>
  <c r="Q284" i="36"/>
  <c r="P284" i="36"/>
  <c r="O284" i="36"/>
  <c r="N284" i="36"/>
  <c r="AU283" i="36"/>
  <c r="AT283" i="36"/>
  <c r="AS283" i="36"/>
  <c r="AR283" i="36"/>
  <c r="AQ283" i="36"/>
  <c r="AP283" i="36"/>
  <c r="AO283" i="36"/>
  <c r="T283" i="36"/>
  <c r="S283" i="36"/>
  <c r="R283" i="36"/>
  <c r="Q283" i="36"/>
  <c r="P283" i="36"/>
  <c r="O283" i="36"/>
  <c r="N283" i="36"/>
  <c r="AU282" i="36"/>
  <c r="AT282" i="36"/>
  <c r="AS282" i="36"/>
  <c r="AR282" i="36"/>
  <c r="AQ282" i="36"/>
  <c r="AP282" i="36"/>
  <c r="AO282" i="36"/>
  <c r="T282" i="36"/>
  <c r="S282" i="36"/>
  <c r="R282" i="36"/>
  <c r="Q282" i="36"/>
  <c r="P282" i="36"/>
  <c r="O282" i="36"/>
  <c r="N282" i="36"/>
  <c r="AU281" i="36"/>
  <c r="AT281" i="36"/>
  <c r="AS281" i="36"/>
  <c r="AR281" i="36"/>
  <c r="AQ281" i="36"/>
  <c r="AP281" i="36"/>
  <c r="AO281" i="36"/>
  <c r="T281" i="36"/>
  <c r="S281" i="36"/>
  <c r="R281" i="36"/>
  <c r="Q281" i="36"/>
  <c r="P281" i="36"/>
  <c r="O281" i="36"/>
  <c r="N281" i="36"/>
  <c r="AU280" i="36"/>
  <c r="AT280" i="36"/>
  <c r="AS280" i="36"/>
  <c r="AR280" i="36"/>
  <c r="AQ280" i="36"/>
  <c r="AP280" i="36"/>
  <c r="AO280" i="36"/>
  <c r="T280" i="36"/>
  <c r="S280" i="36"/>
  <c r="R280" i="36"/>
  <c r="Q280" i="36"/>
  <c r="P280" i="36"/>
  <c r="O280" i="36"/>
  <c r="N280" i="36"/>
  <c r="AU279" i="36"/>
  <c r="AT279" i="36"/>
  <c r="AS279" i="36"/>
  <c r="AR279" i="36"/>
  <c r="AQ279" i="36"/>
  <c r="AP279" i="36"/>
  <c r="AO279" i="36"/>
  <c r="T279" i="36"/>
  <c r="S279" i="36"/>
  <c r="R279" i="36"/>
  <c r="Q279" i="36"/>
  <c r="P279" i="36"/>
  <c r="O279" i="36"/>
  <c r="N279" i="36"/>
  <c r="AU278" i="36"/>
  <c r="AT278" i="36"/>
  <c r="AS278" i="36"/>
  <c r="AR278" i="36"/>
  <c r="AQ278" i="36"/>
  <c r="AP278" i="36"/>
  <c r="AO278" i="36"/>
  <c r="T278" i="36"/>
  <c r="S278" i="36"/>
  <c r="R278" i="36"/>
  <c r="Q278" i="36"/>
  <c r="P278" i="36"/>
  <c r="O278" i="36"/>
  <c r="N278" i="36"/>
  <c r="AU277" i="36"/>
  <c r="AT277" i="36"/>
  <c r="AS277" i="36"/>
  <c r="AR277" i="36"/>
  <c r="AQ277" i="36"/>
  <c r="AP277" i="36"/>
  <c r="AO277" i="36"/>
  <c r="T277" i="36"/>
  <c r="S277" i="36"/>
  <c r="R277" i="36"/>
  <c r="Q277" i="36"/>
  <c r="P277" i="36"/>
  <c r="O277" i="36"/>
  <c r="N277" i="36"/>
  <c r="AU276" i="36"/>
  <c r="AT276" i="36"/>
  <c r="AS276" i="36"/>
  <c r="AR276" i="36"/>
  <c r="AQ276" i="36"/>
  <c r="AP276" i="36"/>
  <c r="AO276" i="36"/>
  <c r="T276" i="36"/>
  <c r="S276" i="36"/>
  <c r="R276" i="36"/>
  <c r="Q276" i="36"/>
  <c r="P276" i="36"/>
  <c r="O276" i="36"/>
  <c r="N276" i="36"/>
  <c r="AU275" i="36"/>
  <c r="AT275" i="36"/>
  <c r="AS275" i="36"/>
  <c r="AR275" i="36"/>
  <c r="AQ275" i="36"/>
  <c r="AP275" i="36"/>
  <c r="AO275" i="36"/>
  <c r="T275" i="36"/>
  <c r="S275" i="36"/>
  <c r="R275" i="36"/>
  <c r="Q275" i="36"/>
  <c r="P275" i="36"/>
  <c r="O275" i="36"/>
  <c r="N275" i="36"/>
  <c r="AU274" i="36"/>
  <c r="AT274" i="36"/>
  <c r="AS274" i="36"/>
  <c r="AR274" i="36"/>
  <c r="AQ274" i="36"/>
  <c r="AP274" i="36"/>
  <c r="AO274" i="36"/>
  <c r="T274" i="36"/>
  <c r="S274" i="36"/>
  <c r="R274" i="36"/>
  <c r="Q274" i="36"/>
  <c r="P274" i="36"/>
  <c r="O274" i="36"/>
  <c r="N274" i="36"/>
  <c r="AU273" i="36"/>
  <c r="AT273" i="36"/>
  <c r="AS273" i="36"/>
  <c r="AR273" i="36"/>
  <c r="AQ273" i="36"/>
  <c r="AP273" i="36"/>
  <c r="AO273" i="36"/>
  <c r="T273" i="36"/>
  <c r="S273" i="36"/>
  <c r="R273" i="36"/>
  <c r="Q273" i="36"/>
  <c r="P273" i="36"/>
  <c r="O273" i="36"/>
  <c r="N273" i="36"/>
  <c r="AU272" i="36"/>
  <c r="AT272" i="36"/>
  <c r="AS272" i="36"/>
  <c r="AR272" i="36"/>
  <c r="AQ272" i="36"/>
  <c r="AP272" i="36"/>
  <c r="AO272" i="36"/>
  <c r="T272" i="36"/>
  <c r="S272" i="36"/>
  <c r="R272" i="36"/>
  <c r="Q272" i="36"/>
  <c r="P272" i="36"/>
  <c r="O272" i="36"/>
  <c r="N272" i="36"/>
  <c r="AU271" i="36"/>
  <c r="AT271" i="36"/>
  <c r="AS271" i="36"/>
  <c r="AR271" i="36"/>
  <c r="AQ271" i="36"/>
  <c r="AP271" i="36"/>
  <c r="AO271" i="36"/>
  <c r="T271" i="36"/>
  <c r="S271" i="36"/>
  <c r="R271" i="36"/>
  <c r="Q271" i="36"/>
  <c r="P271" i="36"/>
  <c r="O271" i="36"/>
  <c r="N271" i="36"/>
  <c r="AU270" i="36"/>
  <c r="AT270" i="36"/>
  <c r="AS270" i="36"/>
  <c r="AR270" i="36"/>
  <c r="AQ270" i="36"/>
  <c r="AP270" i="36"/>
  <c r="AO270" i="36"/>
  <c r="T270" i="36"/>
  <c r="S270" i="36"/>
  <c r="R270" i="36"/>
  <c r="Q270" i="36"/>
  <c r="P270" i="36"/>
  <c r="O270" i="36"/>
  <c r="N270" i="36"/>
  <c r="AU269" i="36"/>
  <c r="AT269" i="36"/>
  <c r="AS269" i="36"/>
  <c r="AR269" i="36"/>
  <c r="AQ269" i="36"/>
  <c r="AP269" i="36"/>
  <c r="AO269" i="36"/>
  <c r="T269" i="36"/>
  <c r="S269" i="36"/>
  <c r="R269" i="36"/>
  <c r="Q269" i="36"/>
  <c r="P269" i="36"/>
  <c r="O269" i="36"/>
  <c r="N269" i="36"/>
  <c r="AU268" i="36"/>
  <c r="AT268" i="36"/>
  <c r="AS268" i="36"/>
  <c r="AR268" i="36"/>
  <c r="AQ268" i="36"/>
  <c r="AP268" i="36"/>
  <c r="AO268" i="36"/>
  <c r="T268" i="36"/>
  <c r="S268" i="36"/>
  <c r="R268" i="36"/>
  <c r="Q268" i="36"/>
  <c r="P268" i="36"/>
  <c r="O268" i="36"/>
  <c r="N268" i="36"/>
  <c r="AU267" i="36"/>
  <c r="AT267" i="36"/>
  <c r="AS267" i="36"/>
  <c r="AR267" i="36"/>
  <c r="AQ267" i="36"/>
  <c r="AP267" i="36"/>
  <c r="AO267" i="36"/>
  <c r="T267" i="36"/>
  <c r="S267" i="36"/>
  <c r="R267" i="36"/>
  <c r="Q267" i="36"/>
  <c r="P267" i="36"/>
  <c r="O267" i="36"/>
  <c r="N267" i="36"/>
  <c r="AU266" i="36"/>
  <c r="AT266" i="36"/>
  <c r="AS266" i="36"/>
  <c r="AR266" i="36"/>
  <c r="AQ266" i="36"/>
  <c r="AP266" i="36"/>
  <c r="AO266" i="36"/>
  <c r="T266" i="36"/>
  <c r="S266" i="36"/>
  <c r="R266" i="36"/>
  <c r="Q266" i="36"/>
  <c r="P266" i="36"/>
  <c r="O266" i="36"/>
  <c r="N266" i="36"/>
  <c r="AU265" i="36"/>
  <c r="AT265" i="36"/>
  <c r="AS265" i="36"/>
  <c r="AR265" i="36"/>
  <c r="AQ265" i="36"/>
  <c r="AP265" i="36"/>
  <c r="AO265" i="36"/>
  <c r="T265" i="36"/>
  <c r="S265" i="36"/>
  <c r="R265" i="36"/>
  <c r="Q265" i="36"/>
  <c r="P265" i="36"/>
  <c r="O265" i="36"/>
  <c r="N265" i="36"/>
  <c r="AU264" i="36"/>
  <c r="AT264" i="36"/>
  <c r="AS264" i="36"/>
  <c r="AR264" i="36"/>
  <c r="AQ264" i="36"/>
  <c r="AP264" i="36"/>
  <c r="AO264" i="36"/>
  <c r="T264" i="36"/>
  <c r="S264" i="36"/>
  <c r="R264" i="36"/>
  <c r="Q264" i="36"/>
  <c r="P264" i="36"/>
  <c r="O264" i="36"/>
  <c r="N264" i="36"/>
  <c r="AU263" i="36"/>
  <c r="AT263" i="36"/>
  <c r="AS263" i="36"/>
  <c r="AR263" i="36"/>
  <c r="AQ263" i="36"/>
  <c r="AP263" i="36"/>
  <c r="AO263" i="36"/>
  <c r="T263" i="36"/>
  <c r="S263" i="36"/>
  <c r="R263" i="36"/>
  <c r="Q263" i="36"/>
  <c r="P263" i="36"/>
  <c r="O263" i="36"/>
  <c r="N263" i="36"/>
  <c r="AU262" i="36"/>
  <c r="AT262" i="36"/>
  <c r="AS262" i="36"/>
  <c r="AR262" i="36"/>
  <c r="AQ262" i="36"/>
  <c r="AP262" i="36"/>
  <c r="AO262" i="36"/>
  <c r="T262" i="36"/>
  <c r="S262" i="36"/>
  <c r="R262" i="36"/>
  <c r="Q262" i="36"/>
  <c r="P262" i="36"/>
  <c r="O262" i="36"/>
  <c r="N262" i="36"/>
  <c r="AU261" i="36"/>
  <c r="AT261" i="36"/>
  <c r="AS261" i="36"/>
  <c r="AR261" i="36"/>
  <c r="AQ261" i="36"/>
  <c r="AP261" i="36"/>
  <c r="AO261" i="36"/>
  <c r="T261" i="36"/>
  <c r="S261" i="36"/>
  <c r="R261" i="36"/>
  <c r="Q261" i="36"/>
  <c r="P261" i="36"/>
  <c r="O261" i="36"/>
  <c r="N261" i="36"/>
  <c r="AU260" i="36"/>
  <c r="AT260" i="36"/>
  <c r="AS260" i="36"/>
  <c r="AR260" i="36"/>
  <c r="AQ260" i="36"/>
  <c r="AP260" i="36"/>
  <c r="AO260" i="36"/>
  <c r="T260" i="36"/>
  <c r="S260" i="36"/>
  <c r="R260" i="36"/>
  <c r="Q260" i="36"/>
  <c r="P260" i="36"/>
  <c r="O260" i="36"/>
  <c r="N260" i="36"/>
  <c r="AU259" i="36"/>
  <c r="AT259" i="36"/>
  <c r="AS259" i="36"/>
  <c r="AR259" i="36"/>
  <c r="AQ259" i="36"/>
  <c r="AP259" i="36"/>
  <c r="AO259" i="36"/>
  <c r="T259" i="36"/>
  <c r="S259" i="36"/>
  <c r="R259" i="36"/>
  <c r="Q259" i="36"/>
  <c r="P259" i="36"/>
  <c r="O259" i="36"/>
  <c r="N259" i="36"/>
  <c r="AU258" i="36"/>
  <c r="AT258" i="36"/>
  <c r="AS258" i="36"/>
  <c r="AR258" i="36"/>
  <c r="AQ258" i="36"/>
  <c r="AP258" i="36"/>
  <c r="AO258" i="36"/>
  <c r="T258" i="36"/>
  <c r="S258" i="36"/>
  <c r="R258" i="36"/>
  <c r="Q258" i="36"/>
  <c r="P258" i="36"/>
  <c r="O258" i="36"/>
  <c r="N258" i="36"/>
  <c r="AU257" i="36"/>
  <c r="AT257" i="36"/>
  <c r="AS257" i="36"/>
  <c r="AR257" i="36"/>
  <c r="AQ257" i="36"/>
  <c r="AP257" i="36"/>
  <c r="AO257" i="36"/>
  <c r="T257" i="36"/>
  <c r="S257" i="36"/>
  <c r="R257" i="36"/>
  <c r="Q257" i="36"/>
  <c r="P257" i="36"/>
  <c r="O257" i="36"/>
  <c r="N257" i="36"/>
  <c r="AU256" i="36"/>
  <c r="AT256" i="36"/>
  <c r="AS256" i="36"/>
  <c r="AR256" i="36"/>
  <c r="AQ256" i="36"/>
  <c r="AP256" i="36"/>
  <c r="AO256" i="36"/>
  <c r="T256" i="36"/>
  <c r="S256" i="36"/>
  <c r="R256" i="36"/>
  <c r="Q256" i="36"/>
  <c r="P256" i="36"/>
  <c r="O256" i="36"/>
  <c r="N256" i="36"/>
  <c r="AU255" i="36"/>
  <c r="AT255" i="36"/>
  <c r="AS255" i="36"/>
  <c r="AR255" i="36"/>
  <c r="AQ255" i="36"/>
  <c r="AP255" i="36"/>
  <c r="AO255" i="36"/>
  <c r="T255" i="36"/>
  <c r="S255" i="36"/>
  <c r="R255" i="36"/>
  <c r="Q255" i="36"/>
  <c r="P255" i="36"/>
  <c r="O255" i="36"/>
  <c r="N255" i="36"/>
  <c r="AU254" i="36"/>
  <c r="AT254" i="36"/>
  <c r="AS254" i="36"/>
  <c r="AR254" i="36"/>
  <c r="AQ254" i="36"/>
  <c r="AP254" i="36"/>
  <c r="AO254" i="36"/>
  <c r="T254" i="36"/>
  <c r="S254" i="36"/>
  <c r="R254" i="36"/>
  <c r="Q254" i="36"/>
  <c r="P254" i="36"/>
  <c r="O254" i="36"/>
  <c r="N254" i="36"/>
  <c r="AU253" i="36"/>
  <c r="AT253" i="36"/>
  <c r="AS253" i="36"/>
  <c r="AR253" i="36"/>
  <c r="AQ253" i="36"/>
  <c r="AP253" i="36"/>
  <c r="AO253" i="36"/>
  <c r="T253" i="36"/>
  <c r="S253" i="36"/>
  <c r="R253" i="36"/>
  <c r="Q253" i="36"/>
  <c r="P253" i="36"/>
  <c r="O253" i="36"/>
  <c r="N253" i="36"/>
  <c r="AU252" i="36"/>
  <c r="AT252" i="36"/>
  <c r="AS252" i="36"/>
  <c r="AR252" i="36"/>
  <c r="AQ252" i="36"/>
  <c r="AP252" i="36"/>
  <c r="AO252" i="36"/>
  <c r="T252" i="36"/>
  <c r="S252" i="36"/>
  <c r="R252" i="36"/>
  <c r="Q252" i="36"/>
  <c r="P252" i="36"/>
  <c r="O252" i="36"/>
  <c r="N252" i="36"/>
  <c r="AU251" i="36"/>
  <c r="AT251" i="36"/>
  <c r="AS251" i="36"/>
  <c r="AR251" i="36"/>
  <c r="AQ251" i="36"/>
  <c r="AP251" i="36"/>
  <c r="AO251" i="36"/>
  <c r="T251" i="36"/>
  <c r="S251" i="36"/>
  <c r="R251" i="36"/>
  <c r="Q251" i="36"/>
  <c r="P251" i="36"/>
  <c r="O251" i="36"/>
  <c r="N251" i="36"/>
  <c r="AU250" i="36"/>
  <c r="AT250" i="36"/>
  <c r="AS250" i="36"/>
  <c r="AR250" i="36"/>
  <c r="AQ250" i="36"/>
  <c r="AP250" i="36"/>
  <c r="AO250" i="36"/>
  <c r="T250" i="36"/>
  <c r="S250" i="36"/>
  <c r="R250" i="36"/>
  <c r="Q250" i="36"/>
  <c r="P250" i="36"/>
  <c r="O250" i="36"/>
  <c r="N250" i="36"/>
  <c r="AU249" i="36"/>
  <c r="AT249" i="36"/>
  <c r="AS249" i="36"/>
  <c r="AR249" i="36"/>
  <c r="AQ249" i="36"/>
  <c r="AP249" i="36"/>
  <c r="AO249" i="36"/>
  <c r="T249" i="36"/>
  <c r="S249" i="36"/>
  <c r="R249" i="36"/>
  <c r="Q249" i="36"/>
  <c r="P249" i="36"/>
  <c r="O249" i="36"/>
  <c r="N249" i="36"/>
  <c r="AU248" i="36"/>
  <c r="AT248" i="36"/>
  <c r="AS248" i="36"/>
  <c r="AR248" i="36"/>
  <c r="AQ248" i="36"/>
  <c r="AP248" i="36"/>
  <c r="AO248" i="36"/>
  <c r="T248" i="36"/>
  <c r="S248" i="36"/>
  <c r="R248" i="36"/>
  <c r="Q248" i="36"/>
  <c r="P248" i="36"/>
  <c r="O248" i="36"/>
  <c r="N248" i="36"/>
  <c r="AU247" i="36"/>
  <c r="AT247" i="36"/>
  <c r="AS247" i="36"/>
  <c r="AR247" i="36"/>
  <c r="AQ247" i="36"/>
  <c r="AP247" i="36"/>
  <c r="AO247" i="36"/>
  <c r="T247" i="36"/>
  <c r="S247" i="36"/>
  <c r="R247" i="36"/>
  <c r="Q247" i="36"/>
  <c r="P247" i="36"/>
  <c r="O247" i="36"/>
  <c r="N247" i="36"/>
  <c r="AU246" i="36"/>
  <c r="AT246" i="36"/>
  <c r="AS246" i="36"/>
  <c r="AR246" i="36"/>
  <c r="AQ246" i="36"/>
  <c r="AP246" i="36"/>
  <c r="AO246" i="36"/>
  <c r="T246" i="36"/>
  <c r="S246" i="36"/>
  <c r="R246" i="36"/>
  <c r="Q246" i="36"/>
  <c r="P246" i="36"/>
  <c r="O246" i="36"/>
  <c r="N246" i="36"/>
  <c r="AU245" i="36"/>
  <c r="AT245" i="36"/>
  <c r="AS245" i="36"/>
  <c r="AR245" i="36"/>
  <c r="AQ245" i="36"/>
  <c r="AP245" i="36"/>
  <c r="AO245" i="36"/>
  <c r="T245" i="36"/>
  <c r="S245" i="36"/>
  <c r="R245" i="36"/>
  <c r="Q245" i="36"/>
  <c r="P245" i="36"/>
  <c r="O245" i="36"/>
  <c r="N245" i="36"/>
  <c r="AU244" i="36"/>
  <c r="AT244" i="36"/>
  <c r="AS244" i="36"/>
  <c r="AR244" i="36"/>
  <c r="AQ244" i="36"/>
  <c r="AP244" i="36"/>
  <c r="AO244" i="36"/>
  <c r="T244" i="36"/>
  <c r="S244" i="36"/>
  <c r="R244" i="36"/>
  <c r="Q244" i="36"/>
  <c r="P244" i="36"/>
  <c r="O244" i="36"/>
  <c r="N244" i="36"/>
  <c r="AU243" i="36"/>
  <c r="AT243" i="36"/>
  <c r="AS243" i="36"/>
  <c r="AR243" i="36"/>
  <c r="AQ243" i="36"/>
  <c r="AP243" i="36"/>
  <c r="AO243" i="36"/>
  <c r="T243" i="36"/>
  <c r="S243" i="36"/>
  <c r="R243" i="36"/>
  <c r="Q243" i="36"/>
  <c r="P243" i="36"/>
  <c r="O243" i="36"/>
  <c r="N243" i="36"/>
  <c r="AU242" i="36"/>
  <c r="AT242" i="36"/>
  <c r="AS242" i="36"/>
  <c r="AR242" i="36"/>
  <c r="AQ242" i="36"/>
  <c r="AP242" i="36"/>
  <c r="AO242" i="36"/>
  <c r="T242" i="36"/>
  <c r="S242" i="36"/>
  <c r="R242" i="36"/>
  <c r="Q242" i="36"/>
  <c r="P242" i="36"/>
  <c r="O242" i="36"/>
  <c r="N242" i="36"/>
  <c r="AA84" i="36"/>
  <c r="AA156" i="36"/>
  <c r="Z84" i="36"/>
  <c r="R84" i="36"/>
  <c r="Q84" i="36"/>
  <c r="P84" i="36"/>
  <c r="N84" i="36"/>
  <c r="M84" i="36"/>
  <c r="J84" i="36"/>
  <c r="H84" i="36"/>
  <c r="G84" i="36"/>
  <c r="AA83" i="36"/>
  <c r="AA155" i="36"/>
  <c r="Z83" i="36"/>
  <c r="R83" i="36"/>
  <c r="Q83" i="36"/>
  <c r="P83" i="36"/>
  <c r="N83" i="36"/>
  <c r="M83" i="36"/>
  <c r="J83" i="36"/>
  <c r="H83" i="36"/>
  <c r="G83" i="36"/>
  <c r="AA82" i="36"/>
  <c r="AA154" i="36"/>
  <c r="Z82" i="36"/>
  <c r="R82" i="36"/>
  <c r="Q82" i="36"/>
  <c r="P82" i="36"/>
  <c r="N82" i="36"/>
  <c r="M82" i="36"/>
  <c r="J82" i="36"/>
  <c r="H82" i="36"/>
  <c r="G82" i="36"/>
  <c r="AA81" i="36"/>
  <c r="AA153" i="36"/>
  <c r="Z81" i="36"/>
  <c r="R81" i="36"/>
  <c r="Q81" i="36"/>
  <c r="P81" i="36"/>
  <c r="N81" i="36"/>
  <c r="M81" i="36"/>
  <c r="J81" i="36"/>
  <c r="H81" i="36"/>
  <c r="G81" i="36"/>
  <c r="AA80" i="36"/>
  <c r="AA152" i="36"/>
  <c r="Z80" i="36"/>
  <c r="R80" i="36"/>
  <c r="Q80" i="36"/>
  <c r="P80" i="36"/>
  <c r="N80" i="36"/>
  <c r="M80" i="36"/>
  <c r="J80" i="36"/>
  <c r="H80" i="36"/>
  <c r="G80" i="36"/>
  <c r="AA79" i="36"/>
  <c r="AA151" i="36"/>
  <c r="Z79" i="36"/>
  <c r="R79" i="36"/>
  <c r="Q79" i="36"/>
  <c r="P79" i="36"/>
  <c r="N79" i="36"/>
  <c r="M79" i="36"/>
  <c r="J79" i="36"/>
  <c r="H79" i="36"/>
  <c r="G79" i="36"/>
  <c r="AA78" i="36"/>
  <c r="AA150" i="36"/>
  <c r="Z78" i="36"/>
  <c r="R78" i="36"/>
  <c r="Q78" i="36"/>
  <c r="P78" i="36"/>
  <c r="N78" i="36"/>
  <c r="M78" i="36"/>
  <c r="J78" i="36"/>
  <c r="H78" i="36"/>
  <c r="G78" i="36"/>
  <c r="AA77" i="36"/>
  <c r="AA149" i="36"/>
  <c r="Z77" i="36"/>
  <c r="R77" i="36"/>
  <c r="Q77" i="36"/>
  <c r="P77" i="36"/>
  <c r="N77" i="36"/>
  <c r="M77" i="36"/>
  <c r="J77" i="36"/>
  <c r="H77" i="36"/>
  <c r="G77" i="36"/>
  <c r="AA76" i="36"/>
  <c r="AA148" i="36"/>
  <c r="Z76" i="36"/>
  <c r="R76" i="36"/>
  <c r="Q76" i="36"/>
  <c r="P76" i="36"/>
  <c r="N76" i="36"/>
  <c r="M76" i="36"/>
  <c r="J76" i="36"/>
  <c r="H76" i="36"/>
  <c r="G76" i="36"/>
  <c r="AA75" i="36"/>
  <c r="AA147" i="36"/>
  <c r="Z75" i="36"/>
  <c r="R75" i="36"/>
  <c r="Q75" i="36"/>
  <c r="P75" i="36"/>
  <c r="N75" i="36"/>
  <c r="M75" i="36"/>
  <c r="J75" i="36"/>
  <c r="H75" i="36"/>
  <c r="G75" i="36"/>
  <c r="AA74" i="36"/>
  <c r="AA146" i="36"/>
  <c r="Z74" i="36"/>
  <c r="R74" i="36"/>
  <c r="Q74" i="36"/>
  <c r="P74" i="36"/>
  <c r="N74" i="36"/>
  <c r="M74" i="36"/>
  <c r="J74" i="36"/>
  <c r="H74" i="36"/>
  <c r="G74" i="36"/>
  <c r="AA73" i="36"/>
  <c r="AA145" i="36"/>
  <c r="Z73" i="36"/>
  <c r="R73" i="36"/>
  <c r="Q73" i="36"/>
  <c r="P73" i="36"/>
  <c r="N73" i="36"/>
  <c r="M73" i="36"/>
  <c r="J73" i="36"/>
  <c r="H73" i="36"/>
  <c r="G73" i="36"/>
  <c r="AA72" i="36"/>
  <c r="AA144" i="36"/>
  <c r="Z72" i="36"/>
  <c r="R72" i="36"/>
  <c r="Q72" i="36"/>
  <c r="P72" i="36"/>
  <c r="N72" i="36"/>
  <c r="M72" i="36"/>
  <c r="J72" i="36"/>
  <c r="H72" i="36"/>
  <c r="G72" i="36"/>
  <c r="AA71" i="36"/>
  <c r="AA143" i="36"/>
  <c r="Z71" i="36"/>
  <c r="R71" i="36"/>
  <c r="Q71" i="36"/>
  <c r="P71" i="36"/>
  <c r="N71" i="36"/>
  <c r="M71" i="36"/>
  <c r="J71" i="36"/>
  <c r="H71" i="36"/>
  <c r="G71" i="36"/>
  <c r="AA70" i="36"/>
  <c r="AA142" i="36"/>
  <c r="Z70" i="36"/>
  <c r="R70" i="36"/>
  <c r="Q70" i="36"/>
  <c r="P70" i="36"/>
  <c r="N70" i="36"/>
  <c r="M70" i="36"/>
  <c r="J70" i="36"/>
  <c r="H70" i="36"/>
  <c r="G70" i="36"/>
  <c r="AA69" i="36"/>
  <c r="AA141" i="36"/>
  <c r="Z69" i="36"/>
  <c r="R69" i="36"/>
  <c r="Q69" i="36"/>
  <c r="P69" i="36"/>
  <c r="N69" i="36"/>
  <c r="M69" i="36"/>
  <c r="J69" i="36"/>
  <c r="H69" i="36"/>
  <c r="G69" i="36"/>
  <c r="AA68" i="36"/>
  <c r="AA140" i="36"/>
  <c r="Z68" i="36"/>
  <c r="R68" i="36"/>
  <c r="Q68" i="36"/>
  <c r="P68" i="36"/>
  <c r="N68" i="36"/>
  <c r="M68" i="36"/>
  <c r="J68" i="36"/>
  <c r="H68" i="36"/>
  <c r="G68" i="36"/>
  <c r="AA67" i="36"/>
  <c r="AA139" i="36"/>
  <c r="Z67" i="36"/>
  <c r="R67" i="36"/>
  <c r="Q67" i="36"/>
  <c r="P67" i="36"/>
  <c r="N67" i="36"/>
  <c r="M67" i="36"/>
  <c r="J67" i="36"/>
  <c r="H67" i="36"/>
  <c r="G67" i="36"/>
  <c r="AA66" i="36"/>
  <c r="AA138" i="36"/>
  <c r="Z66" i="36"/>
  <c r="R66" i="36"/>
  <c r="Q66" i="36"/>
  <c r="P66" i="36"/>
  <c r="N66" i="36"/>
  <c r="M66" i="36"/>
  <c r="J66" i="36"/>
  <c r="H66" i="36"/>
  <c r="G66" i="36"/>
  <c r="AA65" i="36"/>
  <c r="AA137" i="36"/>
  <c r="Z65" i="36"/>
  <c r="R65" i="36"/>
  <c r="Q65" i="36"/>
  <c r="P65" i="36"/>
  <c r="N65" i="36"/>
  <c r="M65" i="36"/>
  <c r="J65" i="36"/>
  <c r="H65" i="36"/>
  <c r="G65" i="36"/>
  <c r="AA64" i="36"/>
  <c r="AA136" i="36"/>
  <c r="Z64" i="36"/>
  <c r="R64" i="36"/>
  <c r="Q64" i="36"/>
  <c r="P64" i="36"/>
  <c r="N64" i="36"/>
  <c r="M64" i="36"/>
  <c r="J64" i="36"/>
  <c r="H64" i="36"/>
  <c r="G64" i="36"/>
  <c r="AA63" i="36"/>
  <c r="AA135" i="36"/>
  <c r="Z63" i="36"/>
  <c r="R63" i="36"/>
  <c r="Q63" i="36"/>
  <c r="P63" i="36"/>
  <c r="N63" i="36"/>
  <c r="M63" i="36"/>
  <c r="J63" i="36"/>
  <c r="H63" i="36"/>
  <c r="G63" i="36"/>
  <c r="AA62" i="36"/>
  <c r="AA134" i="36"/>
  <c r="Z62" i="36"/>
  <c r="R62" i="36"/>
  <c r="Q62" i="36"/>
  <c r="P62" i="36"/>
  <c r="N62" i="36"/>
  <c r="M62" i="36"/>
  <c r="J62" i="36"/>
  <c r="H62" i="36"/>
  <c r="G62" i="36"/>
  <c r="AA61" i="36"/>
  <c r="AA133" i="36"/>
  <c r="Z61" i="36"/>
  <c r="R61" i="36"/>
  <c r="Q61" i="36"/>
  <c r="P61" i="36"/>
  <c r="N61" i="36"/>
  <c r="M61" i="36"/>
  <c r="J61" i="36"/>
  <c r="H61" i="36"/>
  <c r="G61" i="36"/>
  <c r="AA60" i="36"/>
  <c r="AA132" i="36"/>
  <c r="Z60" i="36"/>
  <c r="R60" i="36"/>
  <c r="Q60" i="36"/>
  <c r="P60" i="36"/>
  <c r="N60" i="36"/>
  <c r="M60" i="36"/>
  <c r="J60" i="36"/>
  <c r="H60" i="36"/>
  <c r="G60" i="36"/>
  <c r="AA59" i="36"/>
  <c r="AA131" i="36"/>
  <c r="Z59" i="36"/>
  <c r="R59" i="36"/>
  <c r="Q59" i="36"/>
  <c r="P59" i="36"/>
  <c r="N59" i="36"/>
  <c r="M59" i="36"/>
  <c r="J59" i="36"/>
  <c r="H59" i="36"/>
  <c r="G59" i="36"/>
  <c r="AA58" i="36"/>
  <c r="AA130" i="36"/>
  <c r="Z58" i="36"/>
  <c r="R58" i="36"/>
  <c r="Q58" i="36"/>
  <c r="P58" i="36"/>
  <c r="N58" i="36"/>
  <c r="M58" i="36"/>
  <c r="J58" i="36"/>
  <c r="H58" i="36"/>
  <c r="G58" i="36"/>
  <c r="AA57" i="36"/>
  <c r="AA129" i="36"/>
  <c r="Z57" i="36"/>
  <c r="R57" i="36"/>
  <c r="Q57" i="36"/>
  <c r="P57" i="36"/>
  <c r="N57" i="36"/>
  <c r="M57" i="36"/>
  <c r="J57" i="36"/>
  <c r="H57" i="36"/>
  <c r="G57" i="36"/>
  <c r="AA56" i="36"/>
  <c r="AA128" i="36"/>
  <c r="Z56" i="36"/>
  <c r="R56" i="36"/>
  <c r="Q56" i="36"/>
  <c r="P56" i="36"/>
  <c r="N56" i="36"/>
  <c r="M56" i="36"/>
  <c r="J56" i="36"/>
  <c r="H56" i="36"/>
  <c r="G56" i="36"/>
  <c r="AA55" i="36"/>
  <c r="AA127" i="36"/>
  <c r="Z55" i="36"/>
  <c r="R55" i="36"/>
  <c r="Q55" i="36"/>
  <c r="P55" i="36"/>
  <c r="N55" i="36"/>
  <c r="M55" i="36"/>
  <c r="J55" i="36"/>
  <c r="H55" i="36"/>
  <c r="G55" i="36"/>
  <c r="AA54" i="36"/>
  <c r="AA126" i="36"/>
  <c r="Z54" i="36"/>
  <c r="R54" i="36"/>
  <c r="Q54" i="36"/>
  <c r="P54" i="36"/>
  <c r="N54" i="36"/>
  <c r="M54" i="36"/>
  <c r="J54" i="36"/>
  <c r="H54" i="36"/>
  <c r="G54" i="36"/>
  <c r="AA53" i="36"/>
  <c r="AA125" i="36"/>
  <c r="Z53" i="36"/>
  <c r="R53" i="36"/>
  <c r="Q53" i="36"/>
  <c r="P53" i="36"/>
  <c r="N53" i="36"/>
  <c r="M53" i="36"/>
  <c r="J53" i="36"/>
  <c r="H53" i="36"/>
  <c r="G53" i="36"/>
  <c r="AA52" i="36"/>
  <c r="AA124" i="36"/>
  <c r="Z52" i="36"/>
  <c r="R52" i="36"/>
  <c r="Q52" i="36"/>
  <c r="P52" i="36"/>
  <c r="N52" i="36"/>
  <c r="M52" i="36"/>
  <c r="J52" i="36"/>
  <c r="H52" i="36"/>
  <c r="G52" i="36"/>
  <c r="AA51" i="36"/>
  <c r="AA123" i="36"/>
  <c r="Z51" i="36"/>
  <c r="R51" i="36"/>
  <c r="Q51" i="36"/>
  <c r="P51" i="36"/>
  <c r="N51" i="36"/>
  <c r="M51" i="36"/>
  <c r="J51" i="36"/>
  <c r="H51" i="36"/>
  <c r="G51" i="36"/>
  <c r="AA50" i="36"/>
  <c r="AA122" i="36"/>
  <c r="Z50" i="36"/>
  <c r="R50" i="36"/>
  <c r="Q50" i="36"/>
  <c r="P50" i="36"/>
  <c r="N50" i="36"/>
  <c r="M50" i="36"/>
  <c r="J50" i="36"/>
  <c r="H50" i="36"/>
  <c r="G50" i="36"/>
  <c r="AA49" i="36"/>
  <c r="AA121" i="36"/>
  <c r="Z49" i="36"/>
  <c r="R49" i="36"/>
  <c r="Q49" i="36"/>
  <c r="P49" i="36"/>
  <c r="N49" i="36"/>
  <c r="M49" i="36"/>
  <c r="J49" i="36"/>
  <c r="H49" i="36"/>
  <c r="G49" i="36"/>
  <c r="AA48" i="36"/>
  <c r="AA120" i="36"/>
  <c r="Z48" i="36"/>
  <c r="R48" i="36"/>
  <c r="Q48" i="36"/>
  <c r="P48" i="36"/>
  <c r="N48" i="36"/>
  <c r="M48" i="36"/>
  <c r="J48" i="36"/>
  <c r="H48" i="36"/>
  <c r="G48" i="36"/>
  <c r="AA47" i="36"/>
  <c r="AA119" i="36"/>
  <c r="Z47" i="36"/>
  <c r="R47" i="36"/>
  <c r="Q47" i="36"/>
  <c r="P47" i="36"/>
  <c r="N47" i="36"/>
  <c r="M47" i="36"/>
  <c r="J47" i="36"/>
  <c r="H47" i="36"/>
  <c r="G47" i="36"/>
  <c r="AA46" i="36"/>
  <c r="AA118" i="36"/>
  <c r="Z46" i="36"/>
  <c r="R46" i="36"/>
  <c r="Q46" i="36"/>
  <c r="P46" i="36"/>
  <c r="N46" i="36"/>
  <c r="M46" i="36"/>
  <c r="J46" i="36"/>
  <c r="H46" i="36"/>
  <c r="G46" i="36"/>
  <c r="AA45" i="36"/>
  <c r="AA117" i="36"/>
  <c r="Z45" i="36"/>
  <c r="R45" i="36"/>
  <c r="Q45" i="36"/>
  <c r="P45" i="36"/>
  <c r="N45" i="36"/>
  <c r="M45" i="36"/>
  <c r="J45" i="36"/>
  <c r="H45" i="36"/>
  <c r="G45" i="36"/>
  <c r="AA44" i="36"/>
  <c r="AA116" i="36"/>
  <c r="Z44" i="36"/>
  <c r="R44" i="36"/>
  <c r="Q44" i="36"/>
  <c r="P44" i="36"/>
  <c r="N44" i="36"/>
  <c r="M44" i="36"/>
  <c r="J44" i="36"/>
  <c r="H44" i="36"/>
  <c r="G44" i="36"/>
  <c r="AA43" i="36"/>
  <c r="AA115" i="36"/>
  <c r="Z43" i="36"/>
  <c r="R43" i="36"/>
  <c r="Q43" i="36"/>
  <c r="P43" i="36"/>
  <c r="N43" i="36"/>
  <c r="M43" i="36"/>
  <c r="J43" i="36"/>
  <c r="H43" i="36"/>
  <c r="G43" i="36"/>
  <c r="AA42" i="36"/>
  <c r="AA114" i="36"/>
  <c r="Z42" i="36"/>
  <c r="R42" i="36"/>
  <c r="Q42" i="36"/>
  <c r="P42" i="36"/>
  <c r="N42" i="36"/>
  <c r="M42" i="36"/>
  <c r="J42" i="36"/>
  <c r="H42" i="36"/>
  <c r="G42" i="36"/>
  <c r="AA41" i="36"/>
  <c r="AA113" i="36"/>
  <c r="Z41" i="36"/>
  <c r="R41" i="36"/>
  <c r="Q41" i="36"/>
  <c r="P41" i="36"/>
  <c r="N41" i="36"/>
  <c r="M41" i="36"/>
  <c r="J41" i="36"/>
  <c r="H41" i="36"/>
  <c r="G41" i="36"/>
  <c r="AA40" i="36"/>
  <c r="AA112" i="36"/>
  <c r="Z40" i="36"/>
  <c r="R40" i="36"/>
  <c r="Q40" i="36"/>
  <c r="P40" i="36"/>
  <c r="N40" i="36"/>
  <c r="M40" i="36"/>
  <c r="J40" i="36"/>
  <c r="H40" i="36"/>
  <c r="G40" i="36"/>
  <c r="AA39" i="36"/>
  <c r="AA111" i="36"/>
  <c r="Z39" i="36"/>
  <c r="R39" i="36"/>
  <c r="Q39" i="36"/>
  <c r="P39" i="36"/>
  <c r="N39" i="36"/>
  <c r="M39" i="36"/>
  <c r="J39" i="36"/>
  <c r="H39" i="36"/>
  <c r="G39" i="36"/>
  <c r="AA38" i="36"/>
  <c r="AA110" i="36"/>
  <c r="Z38" i="36"/>
  <c r="R38" i="36"/>
  <c r="Q38" i="36"/>
  <c r="P38" i="36"/>
  <c r="N38" i="36"/>
  <c r="M38" i="36"/>
  <c r="J38" i="36"/>
  <c r="H38" i="36"/>
  <c r="G38" i="36"/>
  <c r="AA37" i="36"/>
  <c r="AA109" i="36"/>
  <c r="Z37" i="36"/>
  <c r="R37" i="36"/>
  <c r="Q37" i="36"/>
  <c r="P37" i="36"/>
  <c r="N37" i="36"/>
  <c r="M37" i="36"/>
  <c r="J37" i="36"/>
  <c r="H37" i="36"/>
  <c r="G37" i="36"/>
  <c r="AA36" i="36"/>
  <c r="AA108" i="36"/>
  <c r="Z36" i="36"/>
  <c r="R36" i="36"/>
  <c r="Q36" i="36"/>
  <c r="P36" i="36"/>
  <c r="N36" i="36"/>
  <c r="M36" i="36"/>
  <c r="J36" i="36"/>
  <c r="H36" i="36"/>
  <c r="G36" i="36"/>
  <c r="AA35" i="36"/>
  <c r="AA107" i="36"/>
  <c r="Z35" i="36"/>
  <c r="R35" i="36"/>
  <c r="Q35" i="36"/>
  <c r="P35" i="36"/>
  <c r="N35" i="36"/>
  <c r="M35" i="36"/>
  <c r="J35" i="36"/>
  <c r="H35" i="36"/>
  <c r="G35" i="36"/>
  <c r="AA34" i="36"/>
  <c r="AA106" i="36"/>
  <c r="Z34" i="36"/>
  <c r="R34" i="36"/>
  <c r="Q34" i="36"/>
  <c r="P34" i="36"/>
  <c r="N34" i="36"/>
  <c r="M34" i="36"/>
  <c r="J34" i="36"/>
  <c r="H34" i="36"/>
  <c r="G34" i="36"/>
  <c r="AA33" i="36"/>
  <c r="AA105" i="36"/>
  <c r="Z33" i="36"/>
  <c r="R33" i="36"/>
  <c r="Q33" i="36"/>
  <c r="P33" i="36"/>
  <c r="N33" i="36"/>
  <c r="M33" i="36"/>
  <c r="J33" i="36"/>
  <c r="H33" i="36"/>
  <c r="G33" i="36"/>
  <c r="AA32" i="36"/>
  <c r="AA104" i="36"/>
  <c r="Z32" i="36"/>
  <c r="R32" i="36"/>
  <c r="Q32" i="36"/>
  <c r="P32" i="36"/>
  <c r="N32" i="36"/>
  <c r="M32" i="36"/>
  <c r="J32" i="36"/>
  <c r="H32" i="36"/>
  <c r="G32" i="36"/>
  <c r="AA31" i="36"/>
  <c r="AA103" i="36"/>
  <c r="Z31" i="36"/>
  <c r="R31" i="36"/>
  <c r="Q31" i="36"/>
  <c r="P31" i="36"/>
  <c r="N31" i="36"/>
  <c r="M31" i="36"/>
  <c r="J31" i="36"/>
  <c r="H31" i="36"/>
  <c r="G31" i="36"/>
  <c r="AA30" i="36"/>
  <c r="AA102" i="36"/>
  <c r="Z30" i="36"/>
  <c r="R30" i="36"/>
  <c r="Q30" i="36"/>
  <c r="P30" i="36"/>
  <c r="N30" i="36"/>
  <c r="M30" i="36"/>
  <c r="J30" i="36"/>
  <c r="H30" i="36"/>
  <c r="G30" i="36"/>
  <c r="AA29" i="36"/>
  <c r="AA101" i="36"/>
  <c r="Z29" i="36"/>
  <c r="R29" i="36"/>
  <c r="Q29" i="36"/>
  <c r="P29" i="36"/>
  <c r="N29" i="36"/>
  <c r="M29" i="36"/>
  <c r="J29" i="36"/>
  <c r="H29" i="36"/>
  <c r="G29" i="36"/>
  <c r="AA28" i="36"/>
  <c r="AA100" i="36"/>
  <c r="Z28" i="36"/>
  <c r="R28" i="36"/>
  <c r="Q28" i="36"/>
  <c r="P28" i="36"/>
  <c r="N28" i="36"/>
  <c r="M28" i="36"/>
  <c r="J28" i="36"/>
  <c r="H28" i="36"/>
  <c r="G28" i="36"/>
  <c r="AA27" i="36"/>
  <c r="AA99" i="36"/>
  <c r="Z27" i="36"/>
  <c r="R27" i="36"/>
  <c r="Q27" i="36"/>
  <c r="P27" i="36"/>
  <c r="N27" i="36"/>
  <c r="M27" i="36"/>
  <c r="J27" i="36"/>
  <c r="H27" i="36"/>
  <c r="G27" i="36"/>
  <c r="AA26" i="36"/>
  <c r="AA98" i="36"/>
  <c r="Z26" i="36"/>
  <c r="R26" i="36"/>
  <c r="Q26" i="36"/>
  <c r="P26" i="36"/>
  <c r="N26" i="36"/>
  <c r="M26" i="36"/>
  <c r="J26" i="36"/>
  <c r="H26" i="36"/>
  <c r="G26" i="36"/>
  <c r="AA25" i="36"/>
  <c r="AA97" i="36"/>
  <c r="Z25" i="36"/>
  <c r="R25" i="36"/>
  <c r="Q25" i="36"/>
  <c r="P25" i="36"/>
  <c r="N25" i="36"/>
  <c r="M25" i="36"/>
  <c r="J25" i="36"/>
  <c r="H25" i="36"/>
  <c r="G25" i="36"/>
  <c r="AA24" i="36"/>
  <c r="AA96" i="36"/>
  <c r="Z24" i="36"/>
  <c r="R24" i="36"/>
  <c r="Q24" i="36"/>
  <c r="P24" i="36"/>
  <c r="N24" i="36"/>
  <c r="M24" i="36"/>
  <c r="J24" i="36"/>
  <c r="H24" i="36"/>
  <c r="G24" i="36"/>
  <c r="AA23" i="36"/>
  <c r="AA95" i="36"/>
  <c r="Z23" i="36"/>
  <c r="R23" i="36"/>
  <c r="Q23" i="36"/>
  <c r="P23" i="36"/>
  <c r="N23" i="36"/>
  <c r="M23" i="36"/>
  <c r="J23" i="36"/>
  <c r="H23" i="36"/>
  <c r="G23" i="36"/>
  <c r="AA22" i="36"/>
  <c r="AA94" i="36"/>
  <c r="Z22" i="36"/>
  <c r="R22" i="36"/>
  <c r="Q22" i="36"/>
  <c r="P22" i="36"/>
  <c r="N22" i="36"/>
  <c r="M22" i="36"/>
  <c r="J22" i="36"/>
  <c r="H22" i="36"/>
  <c r="G22" i="36"/>
  <c r="AA21" i="36"/>
  <c r="AA93" i="36"/>
  <c r="Z21" i="36"/>
  <c r="R21" i="36"/>
  <c r="Q21" i="36"/>
  <c r="P21" i="36"/>
  <c r="N21" i="36"/>
  <c r="M21" i="36"/>
  <c r="J21" i="36"/>
  <c r="H21" i="36"/>
  <c r="G21" i="36"/>
  <c r="AA20" i="36"/>
  <c r="AA92" i="36"/>
  <c r="Z20" i="36"/>
  <c r="R20" i="36"/>
  <c r="Q20" i="36"/>
  <c r="P20" i="36"/>
  <c r="N20" i="36"/>
  <c r="M20" i="36"/>
  <c r="J20" i="36"/>
  <c r="H20" i="36"/>
  <c r="G20" i="36"/>
  <c r="AA19" i="36"/>
  <c r="AA91" i="36"/>
  <c r="Z19" i="36"/>
  <c r="R19" i="36"/>
  <c r="Q19" i="36"/>
  <c r="P19" i="36"/>
  <c r="N19" i="36"/>
  <c r="M19" i="36"/>
  <c r="J19" i="36"/>
  <c r="H19" i="36"/>
  <c r="G19" i="36"/>
  <c r="AA18" i="36"/>
  <c r="AA90" i="36"/>
  <c r="Z18" i="36"/>
  <c r="R18" i="36"/>
  <c r="Q18" i="36"/>
  <c r="P18" i="36"/>
  <c r="N18" i="36"/>
  <c r="M18" i="36"/>
  <c r="J18" i="36"/>
  <c r="H18" i="36"/>
  <c r="G18" i="36"/>
  <c r="AA17" i="36"/>
  <c r="AA89" i="36"/>
  <c r="Z17" i="36"/>
  <c r="R17" i="36"/>
  <c r="Q17" i="36"/>
  <c r="P17" i="36"/>
  <c r="N17" i="36"/>
  <c r="M17" i="36"/>
  <c r="J17" i="36"/>
  <c r="H17" i="36"/>
  <c r="G17" i="36"/>
  <c r="AA16" i="36"/>
  <c r="AA88" i="36"/>
  <c r="Z16" i="36"/>
  <c r="R16" i="36"/>
  <c r="Q16" i="36"/>
  <c r="P16" i="36"/>
  <c r="N16" i="36"/>
  <c r="M16" i="36"/>
  <c r="J16" i="36"/>
  <c r="H16" i="36"/>
  <c r="G16" i="36"/>
  <c r="AA15" i="36"/>
  <c r="AA87" i="36"/>
  <c r="Z15" i="36"/>
  <c r="R15" i="36"/>
  <c r="Q15" i="36"/>
  <c r="P15" i="36"/>
  <c r="N15" i="36"/>
  <c r="M15" i="36"/>
  <c r="J15" i="36"/>
  <c r="H15" i="36"/>
  <c r="G15" i="36"/>
  <c r="AA14" i="36"/>
  <c r="AA86" i="36"/>
  <c r="Z14" i="36"/>
  <c r="R14" i="36"/>
  <c r="Q14" i="36"/>
  <c r="P14" i="36"/>
  <c r="N14" i="36"/>
  <c r="M14" i="36"/>
  <c r="J14" i="36"/>
  <c r="H14" i="36"/>
  <c r="G14" i="36"/>
  <c r="W7" i="38"/>
  <c r="W81" i="38"/>
  <c r="W22" i="37"/>
  <c r="W14" i="37"/>
  <c r="W21" i="37"/>
  <c r="W18" i="37"/>
  <c r="AY7" i="38"/>
  <c r="AU7" i="38"/>
  <c r="AU8" i="38"/>
  <c r="V7" i="38"/>
  <c r="AX7" i="38"/>
  <c r="AT7" i="38"/>
  <c r="AT8" i="38"/>
  <c r="U7" i="38"/>
  <c r="T7" i="38"/>
  <c r="T8" i="38"/>
  <c r="AW7" i="38"/>
  <c r="S7" i="38"/>
  <c r="S8" i="38"/>
  <c r="AV7" i="38"/>
  <c r="AY7" i="37"/>
  <c r="AU7" i="37"/>
  <c r="AU8" i="37"/>
  <c r="AX7" i="37"/>
  <c r="T7" i="37"/>
  <c r="T8" i="37"/>
  <c r="W84" i="37"/>
  <c r="W83" i="37"/>
  <c r="W82" i="37"/>
  <c r="W81" i="37"/>
  <c r="W80" i="37"/>
  <c r="W79" i="37"/>
  <c r="W78" i="37"/>
  <c r="W77" i="37"/>
  <c r="W76" i="37"/>
  <c r="W75" i="37"/>
  <c r="W74" i="37"/>
  <c r="W73" i="37"/>
  <c r="W72" i="37"/>
  <c r="W71" i="37"/>
  <c r="W70" i="37"/>
  <c r="W69" i="37"/>
  <c r="W68" i="37"/>
  <c r="W67" i="37"/>
  <c r="W66" i="37"/>
  <c r="W65" i="37"/>
  <c r="W64" i="37"/>
  <c r="W63" i="37"/>
  <c r="W62" i="37"/>
  <c r="W61" i="37"/>
  <c r="W60" i="37"/>
  <c r="W59" i="37"/>
  <c r="W58" i="37"/>
  <c r="W57" i="37"/>
  <c r="W56" i="37"/>
  <c r="W55" i="37"/>
  <c r="W54" i="37"/>
  <c r="W53" i="37"/>
  <c r="W52" i="37"/>
  <c r="W51" i="37"/>
  <c r="W50" i="37"/>
  <c r="W49" i="37"/>
  <c r="W48" i="37"/>
  <c r="W47" i="37"/>
  <c r="W46" i="37"/>
  <c r="W45" i="37"/>
  <c r="W44" i="37"/>
  <c r="W43" i="37"/>
  <c r="W42" i="37"/>
  <c r="W41" i="37"/>
  <c r="W40" i="37"/>
  <c r="W39" i="37"/>
  <c r="W38" i="37"/>
  <c r="W37" i="37"/>
  <c r="W36" i="37"/>
  <c r="W35" i="37"/>
  <c r="W34" i="37"/>
  <c r="W33" i="37"/>
  <c r="W32" i="37"/>
  <c r="W31" i="37"/>
  <c r="W30" i="37"/>
  <c r="W29" i="37"/>
  <c r="W28" i="37"/>
  <c r="W27" i="37"/>
  <c r="W26" i="37"/>
  <c r="W25" i="37"/>
  <c r="W24" i="37"/>
  <c r="W20" i="37"/>
  <c r="W16" i="37"/>
  <c r="W23" i="37"/>
  <c r="W19" i="37"/>
  <c r="W15" i="37"/>
  <c r="W17" i="37"/>
  <c r="W7" i="36"/>
  <c r="S7" i="36"/>
  <c r="S8" i="36"/>
  <c r="AX7" i="36"/>
  <c r="AT7" i="36"/>
  <c r="AT8" i="36"/>
  <c r="U7" i="36"/>
  <c r="V7" i="36"/>
  <c r="AY7" i="36"/>
  <c r="AU7" i="36"/>
  <c r="AU8" i="36"/>
  <c r="T7" i="36"/>
  <c r="T8" i="36"/>
  <c r="AW7" i="36"/>
  <c r="X7" i="36"/>
  <c r="B5" i="11"/>
  <c r="B6" i="11"/>
  <c r="B7" i="11"/>
  <c r="B8" i="11"/>
  <c r="B9" i="11"/>
  <c r="B10" i="11"/>
  <c r="B11" i="11"/>
  <c r="B12" i="11"/>
  <c r="B13" i="11"/>
  <c r="B14" i="11"/>
  <c r="B15" i="11"/>
  <c r="B16" i="11"/>
  <c r="B17" i="11"/>
  <c r="B18" i="11"/>
  <c r="B19" i="11"/>
  <c r="B20" i="11"/>
  <c r="B21" i="11"/>
  <c r="B22" i="11"/>
  <c r="B23" i="11"/>
  <c r="B24" i="11"/>
  <c r="B4" i="11"/>
  <c r="BM2" i="35"/>
  <c r="BF2" i="35"/>
  <c r="AY2" i="35"/>
  <c r="AR2" i="35"/>
  <c r="W42" i="38"/>
  <c r="W58" i="38"/>
  <c r="W74" i="38"/>
  <c r="W26" i="38"/>
  <c r="W17" i="38"/>
  <c r="W22" i="38"/>
  <c r="W34" i="38"/>
  <c r="W50" i="38"/>
  <c r="W66" i="38"/>
  <c r="W82" i="38"/>
  <c r="W21" i="38"/>
  <c r="W30" i="38"/>
  <c r="W46" i="38"/>
  <c r="W62" i="38"/>
  <c r="W78" i="38"/>
  <c r="W16" i="38"/>
  <c r="W38" i="38"/>
  <c r="W54" i="38"/>
  <c r="W70" i="38"/>
  <c r="W15" i="38"/>
  <c r="W27" i="38"/>
  <c r="W35" i="38"/>
  <c r="W43" i="38"/>
  <c r="W51" i="38"/>
  <c r="W59" i="38"/>
  <c r="W71" i="38"/>
  <c r="W14" i="38"/>
  <c r="W19" i="38"/>
  <c r="W24" i="38"/>
  <c r="W28" i="38"/>
  <c r="W32" i="38"/>
  <c r="W36" i="38"/>
  <c r="W40" i="38"/>
  <c r="W44" i="38"/>
  <c r="W48" i="38"/>
  <c r="W52" i="38"/>
  <c r="W56" i="38"/>
  <c r="W60" i="38"/>
  <c r="W64" i="38"/>
  <c r="W68" i="38"/>
  <c r="W72" i="38"/>
  <c r="W76" i="38"/>
  <c r="W80" i="38"/>
  <c r="W84" i="38"/>
  <c r="W20" i="38"/>
  <c r="W31" i="38"/>
  <c r="W39" i="38"/>
  <c r="W47" i="38"/>
  <c r="W55" i="38"/>
  <c r="W63" i="38"/>
  <c r="W67" i="38"/>
  <c r="W75" i="38"/>
  <c r="W79" i="38"/>
  <c r="W83" i="38"/>
  <c r="W18" i="38"/>
  <c r="W23" i="38"/>
  <c r="W25" i="38"/>
  <c r="W29" i="38"/>
  <c r="W33" i="38"/>
  <c r="W37" i="38"/>
  <c r="W41" i="38"/>
  <c r="W45" i="38"/>
  <c r="W49" i="38"/>
  <c r="W53" i="38"/>
  <c r="W57" i="38"/>
  <c r="W61" i="38"/>
  <c r="W65" i="38"/>
  <c r="W69" i="38"/>
  <c r="W73" i="38"/>
  <c r="W77" i="38"/>
  <c r="S84" i="38"/>
  <c r="S156" i="38"/>
  <c r="S83" i="38"/>
  <c r="S155" i="38"/>
  <c r="S82" i="38"/>
  <c r="S154" i="38"/>
  <c r="S81" i="38"/>
  <c r="S153" i="38"/>
  <c r="S80" i="38"/>
  <c r="S152" i="38"/>
  <c r="S79" i="38"/>
  <c r="S151" i="38"/>
  <c r="S78" i="38"/>
  <c r="S150" i="38"/>
  <c r="S77" i="38"/>
  <c r="S149" i="38"/>
  <c r="S76" i="38"/>
  <c r="S148" i="38"/>
  <c r="S75" i="38"/>
  <c r="S147" i="38"/>
  <c r="S74" i="38"/>
  <c r="S146" i="38"/>
  <c r="S73" i="38"/>
  <c r="S145" i="38"/>
  <c r="S72" i="38"/>
  <c r="S144" i="38"/>
  <c r="S71" i="38"/>
  <c r="S143" i="38"/>
  <c r="S70" i="38"/>
  <c r="S142" i="38"/>
  <c r="S69" i="38"/>
  <c r="S141" i="38"/>
  <c r="S68" i="38"/>
  <c r="S140" i="38"/>
  <c r="S67" i="38"/>
  <c r="S139" i="38"/>
  <c r="S66" i="38"/>
  <c r="S138" i="38"/>
  <c r="S65" i="38"/>
  <c r="S137" i="38"/>
  <c r="S64" i="38"/>
  <c r="S136" i="38"/>
  <c r="S63" i="38"/>
  <c r="S135" i="38"/>
  <c r="S62" i="38"/>
  <c r="S134" i="38"/>
  <c r="S61" i="38"/>
  <c r="S133" i="38"/>
  <c r="S60" i="38"/>
  <c r="S132" i="38"/>
  <c r="S59" i="38"/>
  <c r="S131" i="38"/>
  <c r="S58" i="38"/>
  <c r="S130" i="38"/>
  <c r="S57" i="38"/>
  <c r="S129" i="38"/>
  <c r="S56" i="38"/>
  <c r="S128" i="38"/>
  <c r="S55" i="38"/>
  <c r="S127" i="38"/>
  <c r="S54" i="38"/>
  <c r="S126" i="38"/>
  <c r="S53" i="38"/>
  <c r="S125" i="38"/>
  <c r="S52" i="38"/>
  <c r="S124" i="38"/>
  <c r="S51" i="38"/>
  <c r="S123" i="38"/>
  <c r="S50" i="38"/>
  <c r="S122" i="38"/>
  <c r="S49" i="38"/>
  <c r="S121" i="38"/>
  <c r="S48" i="38"/>
  <c r="S120" i="38"/>
  <c r="S47" i="38"/>
  <c r="S119" i="38"/>
  <c r="S46" i="38"/>
  <c r="S118" i="38"/>
  <c r="S45" i="38"/>
  <c r="S117" i="38"/>
  <c r="S44" i="38"/>
  <c r="S116" i="38"/>
  <c r="S43" i="38"/>
  <c r="S115" i="38"/>
  <c r="S42" i="38"/>
  <c r="S114" i="38"/>
  <c r="S41" i="38"/>
  <c r="S113" i="38"/>
  <c r="S40" i="38"/>
  <c r="S112" i="38"/>
  <c r="S39" i="38"/>
  <c r="S111" i="38"/>
  <c r="S38" i="38"/>
  <c r="S110" i="38"/>
  <c r="S37" i="38"/>
  <c r="S109" i="38"/>
  <c r="S36" i="38"/>
  <c r="S108" i="38"/>
  <c r="S35" i="38"/>
  <c r="S107" i="38"/>
  <c r="S34" i="38"/>
  <c r="S106" i="38"/>
  <c r="S33" i="38"/>
  <c r="S105" i="38"/>
  <c r="S32" i="38"/>
  <c r="S104" i="38"/>
  <c r="S31" i="38"/>
  <c r="S103" i="38"/>
  <c r="S30" i="38"/>
  <c r="S102" i="38"/>
  <c r="S29" i="38"/>
  <c r="S101" i="38"/>
  <c r="S28" i="38"/>
  <c r="S100" i="38"/>
  <c r="S27" i="38"/>
  <c r="S99" i="38"/>
  <c r="S26" i="38"/>
  <c r="S98" i="38"/>
  <c r="S25" i="38"/>
  <c r="S97" i="38"/>
  <c r="S24" i="38"/>
  <c r="S96" i="38"/>
  <c r="S20" i="38"/>
  <c r="S92" i="38"/>
  <c r="S16" i="38"/>
  <c r="S88" i="38"/>
  <c r="S18" i="38"/>
  <c r="S90" i="38"/>
  <c r="S23" i="38"/>
  <c r="S95" i="38"/>
  <c r="S19" i="38"/>
  <c r="S91" i="38"/>
  <c r="S15" i="38"/>
  <c r="S87" i="38"/>
  <c r="S22" i="38"/>
  <c r="S94" i="38"/>
  <c r="S21" i="38"/>
  <c r="S93" i="38"/>
  <c r="S14" i="38"/>
  <c r="S86" i="38"/>
  <c r="S17" i="38"/>
  <c r="S89" i="38"/>
  <c r="U83" i="38"/>
  <c r="U81" i="38"/>
  <c r="U79" i="38"/>
  <c r="U77" i="38"/>
  <c r="U75" i="38"/>
  <c r="U73" i="38"/>
  <c r="U71" i="38"/>
  <c r="U69" i="38"/>
  <c r="U67" i="38"/>
  <c r="U64" i="38"/>
  <c r="U60" i="38"/>
  <c r="U56" i="38"/>
  <c r="U52" i="38"/>
  <c r="U48" i="38"/>
  <c r="U44" i="38"/>
  <c r="U40" i="38"/>
  <c r="U22" i="38"/>
  <c r="U18" i="38"/>
  <c r="U82" i="38"/>
  <c r="U76" i="38"/>
  <c r="U74" i="38"/>
  <c r="U72" i="38"/>
  <c r="U70" i="38"/>
  <c r="U62" i="38"/>
  <c r="U46" i="38"/>
  <c r="U38" i="38"/>
  <c r="U37" i="38"/>
  <c r="U36" i="38"/>
  <c r="U35" i="38"/>
  <c r="U33" i="38"/>
  <c r="U32" i="38"/>
  <c r="U31" i="38"/>
  <c r="U30" i="38"/>
  <c r="U29" i="38"/>
  <c r="U28" i="38"/>
  <c r="U27" i="38"/>
  <c r="U26" i="38"/>
  <c r="U63" i="38"/>
  <c r="U59" i="38"/>
  <c r="U55" i="38"/>
  <c r="U51" i="38"/>
  <c r="U45" i="38"/>
  <c r="U41" i="38"/>
  <c r="U21" i="38"/>
  <c r="U17" i="38"/>
  <c r="U14" i="38"/>
  <c r="U84" i="38"/>
  <c r="U80" i="38"/>
  <c r="U78" i="38"/>
  <c r="U68" i="38"/>
  <c r="U66" i="38"/>
  <c r="U58" i="38"/>
  <c r="U54" i="38"/>
  <c r="U50" i="38"/>
  <c r="U42" i="38"/>
  <c r="U34" i="38"/>
  <c r="U25" i="38"/>
  <c r="U24" i="38"/>
  <c r="U20" i="38"/>
  <c r="U53" i="38"/>
  <c r="U43" i="38"/>
  <c r="U23" i="38"/>
  <c r="U19" i="38"/>
  <c r="U47" i="38"/>
  <c r="U57" i="38"/>
  <c r="U39" i="38"/>
  <c r="U15" i="38"/>
  <c r="U65" i="38"/>
  <c r="U49" i="38"/>
  <c r="U16" i="38"/>
  <c r="U61" i="38"/>
  <c r="T65" i="38"/>
  <c r="T137" i="38"/>
  <c r="T61" i="38"/>
  <c r="T133" i="38"/>
  <c r="T57" i="38"/>
  <c r="T129" i="38"/>
  <c r="T53" i="38"/>
  <c r="T125" i="38"/>
  <c r="T49" i="38"/>
  <c r="T121" i="38"/>
  <c r="T47" i="38"/>
  <c r="T119" i="38"/>
  <c r="T43" i="38"/>
  <c r="T115" i="38"/>
  <c r="T39" i="38"/>
  <c r="T111" i="38"/>
  <c r="T23" i="38"/>
  <c r="T95" i="38"/>
  <c r="T19" i="38"/>
  <c r="T91" i="38"/>
  <c r="T15" i="38"/>
  <c r="T87" i="38"/>
  <c r="T45" i="38"/>
  <c r="T117" i="38"/>
  <c r="T41" i="38"/>
  <c r="T113" i="38"/>
  <c r="T21" i="38"/>
  <c r="T93" i="38"/>
  <c r="T83" i="38"/>
  <c r="T155" i="38"/>
  <c r="T81" i="38"/>
  <c r="T153" i="38"/>
  <c r="T79" i="38"/>
  <c r="T151" i="38"/>
  <c r="T77" i="38"/>
  <c r="T149" i="38"/>
  <c r="T75" i="38"/>
  <c r="T147" i="38"/>
  <c r="T73" i="38"/>
  <c r="T145" i="38"/>
  <c r="T71" i="38"/>
  <c r="T143" i="38"/>
  <c r="T69" i="38"/>
  <c r="T141" i="38"/>
  <c r="T67" i="38"/>
  <c r="T139" i="38"/>
  <c r="T64" i="38"/>
  <c r="T136" i="38"/>
  <c r="T60" i="38"/>
  <c r="T132" i="38"/>
  <c r="T56" i="38"/>
  <c r="T128" i="38"/>
  <c r="T52" i="38"/>
  <c r="T124" i="38"/>
  <c r="T48" i="38"/>
  <c r="T120" i="38"/>
  <c r="T44" i="38"/>
  <c r="T116" i="38"/>
  <c r="T40" i="38"/>
  <c r="T112" i="38"/>
  <c r="T22" i="38"/>
  <c r="T94" i="38"/>
  <c r="T18" i="38"/>
  <c r="T90" i="38"/>
  <c r="T63" i="38"/>
  <c r="T135" i="38"/>
  <c r="T59" i="38"/>
  <c r="T131" i="38"/>
  <c r="T55" i="38"/>
  <c r="T127" i="38"/>
  <c r="T51" i="38"/>
  <c r="T123" i="38"/>
  <c r="T84" i="38"/>
  <c r="T156" i="38"/>
  <c r="T76" i="38"/>
  <c r="T148" i="38"/>
  <c r="T68" i="38"/>
  <c r="T140" i="38"/>
  <c r="T54" i="38"/>
  <c r="T126" i="38"/>
  <c r="T27" i="38"/>
  <c r="T99" i="38"/>
  <c r="T82" i="38"/>
  <c r="T154" i="38"/>
  <c r="T24" i="38"/>
  <c r="T96" i="38"/>
  <c r="T20" i="38"/>
  <c r="T92" i="38"/>
  <c r="T80" i="38"/>
  <c r="T152" i="38"/>
  <c r="T46" i="38"/>
  <c r="T118" i="38"/>
  <c r="T29" i="38"/>
  <c r="T101" i="38"/>
  <c r="T25" i="38"/>
  <c r="T97" i="38"/>
  <c r="T78" i="38"/>
  <c r="T150" i="38"/>
  <c r="T70" i="38"/>
  <c r="T142" i="38"/>
  <c r="T58" i="38"/>
  <c r="T130" i="38"/>
  <c r="T38" i="38"/>
  <c r="T110" i="38"/>
  <c r="T37" i="38"/>
  <c r="T109" i="38"/>
  <c r="T36" i="38"/>
  <c r="T108" i="38"/>
  <c r="T35" i="38"/>
  <c r="T107" i="38"/>
  <c r="T34" i="38"/>
  <c r="T106" i="38"/>
  <c r="T33" i="38"/>
  <c r="T105" i="38"/>
  <c r="T32" i="38"/>
  <c r="T104" i="38"/>
  <c r="T31" i="38"/>
  <c r="T103" i="38"/>
  <c r="T30" i="38"/>
  <c r="T102" i="38"/>
  <c r="T26" i="38"/>
  <c r="T98" i="38"/>
  <c r="T14" i="38"/>
  <c r="T86" i="38"/>
  <c r="T74" i="38"/>
  <c r="T146" i="38"/>
  <c r="T66" i="38"/>
  <c r="T138" i="38"/>
  <c r="T50" i="38"/>
  <c r="T122" i="38"/>
  <c r="T42" i="38"/>
  <c r="T114" i="38"/>
  <c r="T28" i="38"/>
  <c r="T100" i="38"/>
  <c r="T72" i="38"/>
  <c r="T144" i="38"/>
  <c r="T62" i="38"/>
  <c r="T134" i="38"/>
  <c r="T17" i="38"/>
  <c r="T89" i="38"/>
  <c r="T16" i="38"/>
  <c r="T88" i="38"/>
  <c r="T84" i="37"/>
  <c r="T156" i="37"/>
  <c r="T83" i="37"/>
  <c r="T155" i="37"/>
  <c r="T82" i="37"/>
  <c r="T154" i="37"/>
  <c r="T81" i="37"/>
  <c r="T153" i="37"/>
  <c r="T80" i="37"/>
  <c r="T152" i="37"/>
  <c r="T79" i="37"/>
  <c r="T151" i="37"/>
  <c r="T78" i="37"/>
  <c r="T150" i="37"/>
  <c r="T77" i="37"/>
  <c r="T149" i="37"/>
  <c r="T76" i="37"/>
  <c r="T148" i="37"/>
  <c r="T75" i="37"/>
  <c r="T147" i="37"/>
  <c r="T74" i="37"/>
  <c r="T146" i="37"/>
  <c r="T73" i="37"/>
  <c r="T145" i="37"/>
  <c r="T72" i="37"/>
  <c r="T144" i="37"/>
  <c r="T71" i="37"/>
  <c r="T143" i="37"/>
  <c r="T70" i="37"/>
  <c r="T142" i="37"/>
  <c r="T69" i="37"/>
  <c r="T141" i="37"/>
  <c r="T68" i="37"/>
  <c r="T140" i="37"/>
  <c r="T67" i="37"/>
  <c r="T139" i="37"/>
  <c r="T66" i="37"/>
  <c r="T138" i="37"/>
  <c r="T65" i="37"/>
  <c r="T137" i="37"/>
  <c r="T64" i="37"/>
  <c r="T136" i="37"/>
  <c r="T63" i="37"/>
  <c r="T135" i="37"/>
  <c r="T62" i="37"/>
  <c r="T134" i="37"/>
  <c r="T61" i="37"/>
  <c r="T133" i="37"/>
  <c r="T60" i="37"/>
  <c r="T132" i="37"/>
  <c r="T59" i="37"/>
  <c r="T131" i="37"/>
  <c r="T58" i="37"/>
  <c r="T130" i="37"/>
  <c r="T57" i="37"/>
  <c r="T129" i="37"/>
  <c r="T56" i="37"/>
  <c r="T128" i="37"/>
  <c r="T53" i="37"/>
  <c r="T125" i="37"/>
  <c r="T23" i="37"/>
  <c r="T95" i="37"/>
  <c r="T19" i="37"/>
  <c r="T91" i="37"/>
  <c r="T15" i="37"/>
  <c r="T87" i="37"/>
  <c r="T54" i="37"/>
  <c r="T126" i="37"/>
  <c r="T22" i="37"/>
  <c r="T94" i="37"/>
  <c r="T18" i="37"/>
  <c r="T90" i="37"/>
  <c r="T55" i="37"/>
  <c r="T127" i="37"/>
  <c r="T51" i="37"/>
  <c r="T123" i="37"/>
  <c r="T21" i="37"/>
  <c r="T93" i="37"/>
  <c r="T20" i="37"/>
  <c r="T92" i="37"/>
  <c r="T38" i="37"/>
  <c r="T110" i="37"/>
  <c r="T36" i="37"/>
  <c r="T108" i="37"/>
  <c r="T34" i="37"/>
  <c r="T106" i="37"/>
  <c r="T32" i="37"/>
  <c r="T104" i="37"/>
  <c r="T30" i="37"/>
  <c r="T102" i="37"/>
  <c r="T28" i="37"/>
  <c r="T100" i="37"/>
  <c r="T26" i="37"/>
  <c r="T98" i="37"/>
  <c r="T14" i="37"/>
  <c r="T86" i="37"/>
  <c r="T52" i="37"/>
  <c r="T124" i="37"/>
  <c r="T50" i="37"/>
  <c r="T122" i="37"/>
  <c r="T49" i="37"/>
  <c r="T121" i="37"/>
  <c r="T48" i="37"/>
  <c r="T120" i="37"/>
  <c r="T47" i="37"/>
  <c r="T119" i="37"/>
  <c r="T46" i="37"/>
  <c r="T118" i="37"/>
  <c r="T45" i="37"/>
  <c r="T117" i="37"/>
  <c r="T44" i="37"/>
  <c r="T116" i="37"/>
  <c r="T43" i="37"/>
  <c r="T115" i="37"/>
  <c r="T42" i="37"/>
  <c r="T114" i="37"/>
  <c r="T41" i="37"/>
  <c r="T113" i="37"/>
  <c r="T40" i="37"/>
  <c r="T112" i="37"/>
  <c r="T39" i="37"/>
  <c r="T111" i="37"/>
  <c r="T37" i="37"/>
  <c r="T109" i="37"/>
  <c r="T35" i="37"/>
  <c r="T107" i="37"/>
  <c r="T33" i="37"/>
  <c r="T105" i="37"/>
  <c r="T31" i="37"/>
  <c r="T103" i="37"/>
  <c r="T29" i="37"/>
  <c r="T101" i="37"/>
  <c r="T27" i="37"/>
  <c r="T99" i="37"/>
  <c r="T25" i="37"/>
  <c r="T97" i="37"/>
  <c r="T17" i="37"/>
  <c r="T89" i="37"/>
  <c r="T16" i="37"/>
  <c r="T88" i="37"/>
  <c r="T24" i="37"/>
  <c r="T96" i="37"/>
  <c r="U23" i="36"/>
  <c r="U19" i="36"/>
  <c r="U15" i="36"/>
  <c r="U21" i="36"/>
  <c r="U17" i="36"/>
  <c r="U14" i="36"/>
  <c r="U84" i="36"/>
  <c r="U83" i="36"/>
  <c r="U82" i="36"/>
  <c r="U81" i="36"/>
  <c r="U80" i="36"/>
  <c r="U79" i="36"/>
  <c r="U78" i="36"/>
  <c r="U77" i="36"/>
  <c r="U76" i="36"/>
  <c r="U75" i="36"/>
  <c r="U74" i="36"/>
  <c r="U73" i="36"/>
  <c r="U72" i="36"/>
  <c r="U71" i="36"/>
  <c r="U70" i="36"/>
  <c r="U69" i="36"/>
  <c r="U68" i="36"/>
  <c r="U67" i="36"/>
  <c r="U66" i="36"/>
  <c r="U65" i="36"/>
  <c r="U64" i="36"/>
  <c r="U63" i="36"/>
  <c r="U62" i="36"/>
  <c r="U61" i="36"/>
  <c r="U60" i="36"/>
  <c r="U59" i="36"/>
  <c r="U58" i="36"/>
  <c r="U57" i="36"/>
  <c r="U56" i="36"/>
  <c r="U55" i="36"/>
  <c r="U54" i="36"/>
  <c r="U53" i="36"/>
  <c r="U52" i="36"/>
  <c r="U51" i="36"/>
  <c r="U50" i="36"/>
  <c r="U49" i="36"/>
  <c r="U48" i="36"/>
  <c r="U46" i="36"/>
  <c r="U42" i="36"/>
  <c r="U38" i="36"/>
  <c r="U34" i="36"/>
  <c r="U30" i="36"/>
  <c r="U28" i="36"/>
  <c r="U24" i="36"/>
  <c r="U20" i="36"/>
  <c r="U16" i="36"/>
  <c r="U47" i="36"/>
  <c r="U43" i="36"/>
  <c r="U39" i="36"/>
  <c r="U35" i="36"/>
  <c r="U31" i="36"/>
  <c r="U25" i="36"/>
  <c r="U44" i="36"/>
  <c r="U40" i="36"/>
  <c r="U36" i="36"/>
  <c r="U32" i="36"/>
  <c r="U26" i="36"/>
  <c r="U22" i="36"/>
  <c r="U18" i="36"/>
  <c r="U45" i="36"/>
  <c r="U41" i="36"/>
  <c r="U37" i="36"/>
  <c r="U33" i="36"/>
  <c r="U29" i="36"/>
  <c r="U27" i="36"/>
  <c r="S21" i="36"/>
  <c r="S93" i="36"/>
  <c r="S17" i="36"/>
  <c r="S89" i="36"/>
  <c r="S14" i="36"/>
  <c r="S86" i="36"/>
  <c r="S84" i="36"/>
  <c r="S156" i="36"/>
  <c r="S83" i="36"/>
  <c r="S155" i="36"/>
  <c r="S82" i="36"/>
  <c r="S154" i="36"/>
  <c r="S81" i="36"/>
  <c r="S153" i="36"/>
  <c r="S80" i="36"/>
  <c r="S152" i="36"/>
  <c r="S79" i="36"/>
  <c r="S151" i="36"/>
  <c r="S78" i="36"/>
  <c r="S150" i="36"/>
  <c r="S77" i="36"/>
  <c r="S149" i="36"/>
  <c r="S76" i="36"/>
  <c r="S148" i="36"/>
  <c r="S75" i="36"/>
  <c r="S147" i="36"/>
  <c r="S74" i="36"/>
  <c r="S146" i="36"/>
  <c r="S73" i="36"/>
  <c r="S145" i="36"/>
  <c r="S72" i="36"/>
  <c r="S144" i="36"/>
  <c r="S71" i="36"/>
  <c r="S143" i="36"/>
  <c r="S70" i="36"/>
  <c r="S142" i="36"/>
  <c r="S69" i="36"/>
  <c r="S141" i="36"/>
  <c r="S68" i="36"/>
  <c r="S140" i="36"/>
  <c r="S67" i="36"/>
  <c r="S139" i="36"/>
  <c r="S66" i="36"/>
  <c r="S138" i="36"/>
  <c r="S65" i="36"/>
  <c r="S137" i="36"/>
  <c r="S64" i="36"/>
  <c r="S136" i="36"/>
  <c r="S63" i="36"/>
  <c r="S135" i="36"/>
  <c r="S62" i="36"/>
  <c r="S134" i="36"/>
  <c r="S61" i="36"/>
  <c r="S133" i="36"/>
  <c r="S60" i="36"/>
  <c r="S132" i="36"/>
  <c r="S59" i="36"/>
  <c r="S131" i="36"/>
  <c r="S58" i="36"/>
  <c r="S130" i="36"/>
  <c r="S57" i="36"/>
  <c r="S129" i="36"/>
  <c r="S56" i="36"/>
  <c r="S128" i="36"/>
  <c r="S55" i="36"/>
  <c r="S127" i="36"/>
  <c r="S54" i="36"/>
  <c r="S126" i="36"/>
  <c r="S53" i="36"/>
  <c r="S125" i="36"/>
  <c r="S52" i="36"/>
  <c r="S124" i="36"/>
  <c r="S51" i="36"/>
  <c r="S123" i="36"/>
  <c r="S50" i="36"/>
  <c r="S122" i="36"/>
  <c r="S49" i="36"/>
  <c r="S121" i="36"/>
  <c r="S48" i="36"/>
  <c r="S120" i="36"/>
  <c r="S47" i="36"/>
  <c r="S119" i="36"/>
  <c r="S46" i="36"/>
  <c r="S118" i="36"/>
  <c r="S45" i="36"/>
  <c r="S117" i="36"/>
  <c r="S44" i="36"/>
  <c r="S116" i="36"/>
  <c r="S43" i="36"/>
  <c r="S115" i="36"/>
  <c r="S42" i="36"/>
  <c r="S114" i="36"/>
  <c r="S41" i="36"/>
  <c r="S113" i="36"/>
  <c r="S40" i="36"/>
  <c r="S112" i="36"/>
  <c r="S39" i="36"/>
  <c r="S111" i="36"/>
  <c r="S38" i="36"/>
  <c r="S110" i="36"/>
  <c r="S37" i="36"/>
  <c r="S109" i="36"/>
  <c r="S36" i="36"/>
  <c r="S108" i="36"/>
  <c r="S35" i="36"/>
  <c r="S107" i="36"/>
  <c r="S34" i="36"/>
  <c r="S106" i="36"/>
  <c r="S33" i="36"/>
  <c r="S105" i="36"/>
  <c r="S32" i="36"/>
  <c r="S104" i="36"/>
  <c r="S31" i="36"/>
  <c r="S103" i="36"/>
  <c r="S30" i="36"/>
  <c r="S102" i="36"/>
  <c r="S29" i="36"/>
  <c r="S101" i="36"/>
  <c r="S23" i="36"/>
  <c r="S95" i="36"/>
  <c r="S19" i="36"/>
  <c r="S91" i="36"/>
  <c r="S15" i="36"/>
  <c r="S87" i="36"/>
  <c r="S27" i="36"/>
  <c r="S99" i="36"/>
  <c r="S28" i="36"/>
  <c r="S100" i="36"/>
  <c r="S24" i="36"/>
  <c r="S96" i="36"/>
  <c r="S20" i="36"/>
  <c r="S92" i="36"/>
  <c r="S25" i="36"/>
  <c r="S97" i="36"/>
  <c r="S26" i="36"/>
  <c r="S98" i="36"/>
  <c r="S22" i="36"/>
  <c r="S94" i="36"/>
  <c r="S18" i="36"/>
  <c r="S90" i="36"/>
  <c r="S16" i="36"/>
  <c r="S88" i="36"/>
  <c r="T84" i="36"/>
  <c r="T156" i="36"/>
  <c r="T83" i="36"/>
  <c r="T155" i="36"/>
  <c r="T82" i="36"/>
  <c r="T154" i="36"/>
  <c r="T81" i="36"/>
  <c r="T153" i="36"/>
  <c r="T80" i="36"/>
  <c r="T152" i="36"/>
  <c r="T79" i="36"/>
  <c r="T151" i="36"/>
  <c r="T78" i="36"/>
  <c r="T150" i="36"/>
  <c r="T77" i="36"/>
  <c r="T149" i="36"/>
  <c r="T76" i="36"/>
  <c r="T148" i="36"/>
  <c r="T75" i="36"/>
  <c r="T147" i="36"/>
  <c r="T74" i="36"/>
  <c r="T146" i="36"/>
  <c r="T73" i="36"/>
  <c r="T145" i="36"/>
  <c r="T72" i="36"/>
  <c r="T144" i="36"/>
  <c r="T71" i="36"/>
  <c r="T143" i="36"/>
  <c r="T70" i="36"/>
  <c r="T142" i="36"/>
  <c r="T69" i="36"/>
  <c r="T141" i="36"/>
  <c r="T68" i="36"/>
  <c r="T140" i="36"/>
  <c r="T67" i="36"/>
  <c r="T139" i="36"/>
  <c r="T66" i="36"/>
  <c r="T138" i="36"/>
  <c r="T65" i="36"/>
  <c r="T137" i="36"/>
  <c r="T64" i="36"/>
  <c r="T136" i="36"/>
  <c r="T63" i="36"/>
  <c r="T135" i="36"/>
  <c r="T62" i="36"/>
  <c r="T134" i="36"/>
  <c r="T61" i="36"/>
  <c r="T133" i="36"/>
  <c r="T60" i="36"/>
  <c r="T132" i="36"/>
  <c r="T59" i="36"/>
  <c r="T131" i="36"/>
  <c r="T58" i="36"/>
  <c r="T130" i="36"/>
  <c r="T57" i="36"/>
  <c r="T129" i="36"/>
  <c r="T56" i="36"/>
  <c r="T128" i="36"/>
  <c r="T55" i="36"/>
  <c r="T127" i="36"/>
  <c r="T54" i="36"/>
  <c r="T126" i="36"/>
  <c r="T53" i="36"/>
  <c r="T125" i="36"/>
  <c r="T52" i="36"/>
  <c r="T124" i="36"/>
  <c r="T51" i="36"/>
  <c r="T123" i="36"/>
  <c r="T50" i="36"/>
  <c r="T122" i="36"/>
  <c r="T49" i="36"/>
  <c r="T121" i="36"/>
  <c r="T48" i="36"/>
  <c r="T120" i="36"/>
  <c r="T47" i="36"/>
  <c r="T119" i="36"/>
  <c r="T46" i="36"/>
  <c r="T118" i="36"/>
  <c r="T45" i="36"/>
  <c r="T117" i="36"/>
  <c r="T44" i="36"/>
  <c r="T116" i="36"/>
  <c r="T43" i="36"/>
  <c r="T115" i="36"/>
  <c r="T42" i="36"/>
  <c r="T114" i="36"/>
  <c r="T41" i="36"/>
  <c r="T113" i="36"/>
  <c r="T40" i="36"/>
  <c r="T112" i="36"/>
  <c r="T39" i="36"/>
  <c r="T111" i="36"/>
  <c r="T38" i="36"/>
  <c r="T110" i="36"/>
  <c r="T37" i="36"/>
  <c r="T109" i="36"/>
  <c r="T36" i="36"/>
  <c r="T108" i="36"/>
  <c r="T35" i="36"/>
  <c r="T107" i="36"/>
  <c r="T34" i="36"/>
  <c r="T106" i="36"/>
  <c r="T33" i="36"/>
  <c r="T105" i="36"/>
  <c r="T32" i="36"/>
  <c r="T104" i="36"/>
  <c r="T31" i="36"/>
  <c r="T103" i="36"/>
  <c r="T30" i="36"/>
  <c r="T102" i="36"/>
  <c r="T29" i="36"/>
  <c r="T101" i="36"/>
  <c r="T28" i="36"/>
  <c r="T100" i="36"/>
  <c r="T27" i="36"/>
  <c r="T99" i="36"/>
  <c r="T26" i="36"/>
  <c r="T98" i="36"/>
  <c r="T25" i="36"/>
  <c r="T97" i="36"/>
  <c r="T24" i="36"/>
  <c r="T96" i="36"/>
  <c r="T20" i="36"/>
  <c r="T92" i="36"/>
  <c r="T16" i="36"/>
  <c r="T88" i="36"/>
  <c r="T22" i="36"/>
  <c r="T94" i="36"/>
  <c r="T18" i="36"/>
  <c r="T90" i="36"/>
  <c r="T23" i="36"/>
  <c r="T95" i="36"/>
  <c r="T19" i="36"/>
  <c r="T91" i="36"/>
  <c r="T15" i="36"/>
  <c r="T87" i="36"/>
  <c r="T21" i="36"/>
  <c r="T93" i="36"/>
  <c r="T17" i="36"/>
  <c r="T89" i="36"/>
  <c r="T14" i="36"/>
  <c r="T86" i="36"/>
  <c r="W21" i="36"/>
  <c r="W17" i="36"/>
  <c r="W14" i="36"/>
  <c r="W84" i="36"/>
  <c r="W83" i="36"/>
  <c r="W82" i="36"/>
  <c r="W81" i="36"/>
  <c r="W80" i="36"/>
  <c r="W79" i="36"/>
  <c r="W78" i="36"/>
  <c r="W77" i="36"/>
  <c r="W76" i="36"/>
  <c r="W75" i="36"/>
  <c r="W74" i="36"/>
  <c r="W73" i="36"/>
  <c r="W72" i="36"/>
  <c r="W71" i="36"/>
  <c r="W70" i="36"/>
  <c r="W69" i="36"/>
  <c r="W68" i="36"/>
  <c r="W67" i="36"/>
  <c r="W66" i="36"/>
  <c r="W65" i="36"/>
  <c r="W64" i="36"/>
  <c r="W63" i="36"/>
  <c r="W62" i="36"/>
  <c r="W61" i="36"/>
  <c r="W60" i="36"/>
  <c r="W59" i="36"/>
  <c r="W58" i="36"/>
  <c r="W57" i="36"/>
  <c r="W56" i="36"/>
  <c r="W55" i="36"/>
  <c r="W54" i="36"/>
  <c r="W53" i="36"/>
  <c r="W52" i="36"/>
  <c r="W51" i="36"/>
  <c r="W50" i="36"/>
  <c r="W49" i="36"/>
  <c r="W48" i="36"/>
  <c r="W47" i="36"/>
  <c r="W46" i="36"/>
  <c r="W45" i="36"/>
  <c r="W44" i="36"/>
  <c r="W43" i="36"/>
  <c r="W42" i="36"/>
  <c r="W41" i="36"/>
  <c r="W40" i="36"/>
  <c r="W39" i="36"/>
  <c r="W38" i="36"/>
  <c r="W37" i="36"/>
  <c r="W36" i="36"/>
  <c r="W35" i="36"/>
  <c r="W34" i="36"/>
  <c r="W33" i="36"/>
  <c r="W32" i="36"/>
  <c r="W31" i="36"/>
  <c r="W30" i="36"/>
  <c r="W29" i="36"/>
  <c r="W23" i="36"/>
  <c r="W19" i="36"/>
  <c r="W15" i="36"/>
  <c r="W25" i="36"/>
  <c r="W26" i="36"/>
  <c r="W22" i="36"/>
  <c r="W27" i="36"/>
  <c r="W28" i="36"/>
  <c r="W24" i="36"/>
  <c r="W20" i="36"/>
  <c r="W16" i="36"/>
  <c r="W18" i="36"/>
  <c r="AE2" i="35"/>
  <c r="X2" i="35"/>
  <c r="AU312" i="11"/>
  <c r="AT312" i="11"/>
  <c r="AS312" i="11"/>
  <c r="AR312" i="11"/>
  <c r="AQ312" i="11"/>
  <c r="AP312" i="11"/>
  <c r="AO312" i="11"/>
  <c r="AU311" i="11"/>
  <c r="AT311" i="11"/>
  <c r="AS311" i="11"/>
  <c r="AR311" i="11"/>
  <c r="AQ311" i="11"/>
  <c r="AP311" i="11"/>
  <c r="AO311" i="11"/>
  <c r="AU310" i="11"/>
  <c r="AT310" i="11"/>
  <c r="AS310" i="11"/>
  <c r="AR310" i="11"/>
  <c r="AQ310" i="11"/>
  <c r="AP310" i="11"/>
  <c r="AO310" i="11"/>
  <c r="AU309" i="11"/>
  <c r="AT309" i="11"/>
  <c r="AS309" i="11"/>
  <c r="AR309" i="11"/>
  <c r="AQ309" i="11"/>
  <c r="AP309" i="11"/>
  <c r="AO309" i="11"/>
  <c r="AU308" i="11"/>
  <c r="AT308" i="11"/>
  <c r="AS308" i="11"/>
  <c r="AR308" i="11"/>
  <c r="AQ308" i="11"/>
  <c r="AP308" i="11"/>
  <c r="AO308" i="11"/>
  <c r="AU307" i="11"/>
  <c r="AT307" i="11"/>
  <c r="AS307" i="11"/>
  <c r="AR307" i="11"/>
  <c r="AQ307" i="11"/>
  <c r="AP307" i="11"/>
  <c r="AO307" i="11"/>
  <c r="AU306" i="11"/>
  <c r="AT306" i="11"/>
  <c r="AS306" i="11"/>
  <c r="AR306" i="11"/>
  <c r="AQ306" i="11"/>
  <c r="AP306" i="11"/>
  <c r="AO306" i="11"/>
  <c r="AU305" i="11"/>
  <c r="AT305" i="11"/>
  <c r="AS305" i="11"/>
  <c r="AR305" i="11"/>
  <c r="AQ305" i="11"/>
  <c r="AP305" i="11"/>
  <c r="AO305" i="11"/>
  <c r="AU304" i="11"/>
  <c r="AT304" i="11"/>
  <c r="AS304" i="11"/>
  <c r="AR304" i="11"/>
  <c r="AQ304" i="11"/>
  <c r="AP304" i="11"/>
  <c r="AO304" i="11"/>
  <c r="AU303" i="11"/>
  <c r="AT303" i="11"/>
  <c r="AS303" i="11"/>
  <c r="AR303" i="11"/>
  <c r="AQ303" i="11"/>
  <c r="AP303" i="11"/>
  <c r="AO303" i="11"/>
  <c r="AU302" i="11"/>
  <c r="AT302" i="11"/>
  <c r="AS302" i="11"/>
  <c r="AR302" i="11"/>
  <c r="AQ302" i="11"/>
  <c r="AP302" i="11"/>
  <c r="AO302" i="11"/>
  <c r="AU301" i="11"/>
  <c r="AT301" i="11"/>
  <c r="AS301" i="11"/>
  <c r="AR301" i="11"/>
  <c r="AQ301" i="11"/>
  <c r="AP301" i="11"/>
  <c r="AO301" i="11"/>
  <c r="AU300" i="11"/>
  <c r="AT300" i="11"/>
  <c r="AS300" i="11"/>
  <c r="AR300" i="11"/>
  <c r="AQ300" i="11"/>
  <c r="AP300" i="11"/>
  <c r="AO300" i="11"/>
  <c r="AU299" i="11"/>
  <c r="AT299" i="11"/>
  <c r="AS299" i="11"/>
  <c r="AR299" i="11"/>
  <c r="AQ299" i="11"/>
  <c r="AP299" i="11"/>
  <c r="AO299" i="11"/>
  <c r="AU298" i="11"/>
  <c r="AT298" i="11"/>
  <c r="AS298" i="11"/>
  <c r="AR298" i="11"/>
  <c r="AQ298" i="11"/>
  <c r="AP298" i="11"/>
  <c r="AO298" i="11"/>
  <c r="AU297" i="11"/>
  <c r="AT297" i="11"/>
  <c r="AS297" i="11"/>
  <c r="AR297" i="11"/>
  <c r="AQ297" i="11"/>
  <c r="AP297" i="11"/>
  <c r="AO297" i="11"/>
  <c r="AU296" i="11"/>
  <c r="AT296" i="11"/>
  <c r="AS296" i="11"/>
  <c r="AR296" i="11"/>
  <c r="AQ296" i="11"/>
  <c r="AP296" i="11"/>
  <c r="AO296" i="11"/>
  <c r="AU295" i="11"/>
  <c r="AT295" i="11"/>
  <c r="AS295" i="11"/>
  <c r="AR295" i="11"/>
  <c r="AQ295" i="11"/>
  <c r="AP295" i="11"/>
  <c r="AO295" i="11"/>
  <c r="AU294" i="11"/>
  <c r="AT294" i="11"/>
  <c r="AS294" i="11"/>
  <c r="AR294" i="11"/>
  <c r="AQ294" i="11"/>
  <c r="AP294" i="11"/>
  <c r="AO294" i="11"/>
  <c r="AU293" i="11"/>
  <c r="AT293" i="11"/>
  <c r="AS293" i="11"/>
  <c r="AR293" i="11"/>
  <c r="AQ293" i="11"/>
  <c r="AP293" i="11"/>
  <c r="AO293" i="11"/>
  <c r="AU292" i="11"/>
  <c r="AT292" i="11"/>
  <c r="AS292" i="11"/>
  <c r="AR292" i="11"/>
  <c r="AQ292" i="11"/>
  <c r="AP292" i="11"/>
  <c r="AO292" i="11"/>
  <c r="AU291" i="11"/>
  <c r="AT291" i="11"/>
  <c r="AS291" i="11"/>
  <c r="AR291" i="11"/>
  <c r="AQ291" i="11"/>
  <c r="AP291" i="11"/>
  <c r="AO291" i="11"/>
  <c r="AU290" i="11"/>
  <c r="AT290" i="11"/>
  <c r="AS290" i="11"/>
  <c r="AR290" i="11"/>
  <c r="AQ290" i="11"/>
  <c r="AP290" i="11"/>
  <c r="AO290" i="11"/>
  <c r="AU289" i="11"/>
  <c r="AT289" i="11"/>
  <c r="AS289" i="11"/>
  <c r="AR289" i="11"/>
  <c r="AQ289" i="11"/>
  <c r="AP289" i="11"/>
  <c r="AO289" i="11"/>
  <c r="AU288" i="11"/>
  <c r="AT288" i="11"/>
  <c r="AS288" i="11"/>
  <c r="AR288" i="11"/>
  <c r="AQ288" i="11"/>
  <c r="AP288" i="11"/>
  <c r="AO288" i="11"/>
  <c r="AU287" i="11"/>
  <c r="AT287" i="11"/>
  <c r="AS287" i="11"/>
  <c r="AR287" i="11"/>
  <c r="AQ287" i="11"/>
  <c r="AP287" i="11"/>
  <c r="AO287" i="11"/>
  <c r="AU286" i="11"/>
  <c r="AT286" i="11"/>
  <c r="AS286" i="11"/>
  <c r="AR286" i="11"/>
  <c r="AQ286" i="11"/>
  <c r="AP286" i="11"/>
  <c r="AO286" i="11"/>
  <c r="AU285" i="11"/>
  <c r="AT285" i="11"/>
  <c r="AS285" i="11"/>
  <c r="AR285" i="11"/>
  <c r="AQ285" i="11"/>
  <c r="AP285" i="11"/>
  <c r="AO285" i="11"/>
  <c r="AU284" i="11"/>
  <c r="AT284" i="11"/>
  <c r="AS284" i="11"/>
  <c r="AR284" i="11"/>
  <c r="AQ284" i="11"/>
  <c r="AP284" i="11"/>
  <c r="AO284" i="11"/>
  <c r="AU283" i="11"/>
  <c r="AT283" i="11"/>
  <c r="AS283" i="11"/>
  <c r="AR283" i="11"/>
  <c r="AQ283" i="11"/>
  <c r="AP283" i="11"/>
  <c r="AO283" i="11"/>
  <c r="AU282" i="11"/>
  <c r="AT282" i="11"/>
  <c r="AS282" i="11"/>
  <c r="AR282" i="11"/>
  <c r="AQ282" i="11"/>
  <c r="AP282" i="11"/>
  <c r="AO282" i="11"/>
  <c r="AU281" i="11"/>
  <c r="AT281" i="11"/>
  <c r="AS281" i="11"/>
  <c r="AR281" i="11"/>
  <c r="AQ281" i="11"/>
  <c r="AP281" i="11"/>
  <c r="AO281" i="11"/>
  <c r="AU280" i="11"/>
  <c r="AT280" i="11"/>
  <c r="AS280" i="11"/>
  <c r="AR280" i="11"/>
  <c r="AQ280" i="11"/>
  <c r="AP280" i="11"/>
  <c r="AO280" i="11"/>
  <c r="AU279" i="11"/>
  <c r="AT279" i="11"/>
  <c r="AS279" i="11"/>
  <c r="AR279" i="11"/>
  <c r="AQ279" i="11"/>
  <c r="AP279" i="11"/>
  <c r="AO279" i="11"/>
  <c r="AU278" i="11"/>
  <c r="AT278" i="11"/>
  <c r="AS278" i="11"/>
  <c r="AR278" i="11"/>
  <c r="AQ278" i="11"/>
  <c r="AP278" i="11"/>
  <c r="AO278" i="11"/>
  <c r="AU277" i="11"/>
  <c r="AT277" i="11"/>
  <c r="AS277" i="11"/>
  <c r="AR277" i="11"/>
  <c r="AQ277" i="11"/>
  <c r="AP277" i="11"/>
  <c r="AO277" i="11"/>
  <c r="AU276" i="11"/>
  <c r="AT276" i="11"/>
  <c r="AS276" i="11"/>
  <c r="AR276" i="11"/>
  <c r="AQ276" i="11"/>
  <c r="AP276" i="11"/>
  <c r="AO276" i="11"/>
  <c r="AU275" i="11"/>
  <c r="AT275" i="11"/>
  <c r="AS275" i="11"/>
  <c r="AR275" i="11"/>
  <c r="AQ275" i="11"/>
  <c r="AP275" i="11"/>
  <c r="AO275" i="11"/>
  <c r="AU274" i="11"/>
  <c r="AT274" i="11"/>
  <c r="AS274" i="11"/>
  <c r="AR274" i="11"/>
  <c r="AQ274" i="11"/>
  <c r="AP274" i="11"/>
  <c r="AO274" i="11"/>
  <c r="AU273" i="11"/>
  <c r="AT273" i="11"/>
  <c r="AS273" i="11"/>
  <c r="AR273" i="11"/>
  <c r="AQ273" i="11"/>
  <c r="AP273" i="11"/>
  <c r="AO273" i="11"/>
  <c r="AU272" i="11"/>
  <c r="AT272" i="11"/>
  <c r="AS272" i="11"/>
  <c r="AR272" i="11"/>
  <c r="AQ272" i="11"/>
  <c r="AP272" i="11"/>
  <c r="AO272" i="11"/>
  <c r="AU271" i="11"/>
  <c r="AT271" i="11"/>
  <c r="AS271" i="11"/>
  <c r="AR271" i="11"/>
  <c r="AQ271" i="11"/>
  <c r="AP271" i="11"/>
  <c r="AO271" i="11"/>
  <c r="AU270" i="11"/>
  <c r="AT270" i="11"/>
  <c r="AS270" i="11"/>
  <c r="AR270" i="11"/>
  <c r="AQ270" i="11"/>
  <c r="AP270" i="11"/>
  <c r="AO270" i="11"/>
  <c r="AU269" i="11"/>
  <c r="AT269" i="11"/>
  <c r="AS269" i="11"/>
  <c r="AR269" i="11"/>
  <c r="AQ269" i="11"/>
  <c r="AP269" i="11"/>
  <c r="AO269" i="11"/>
  <c r="AU268" i="11"/>
  <c r="AT268" i="11"/>
  <c r="AS268" i="11"/>
  <c r="AR268" i="11"/>
  <c r="AQ268" i="11"/>
  <c r="AP268" i="11"/>
  <c r="AO268" i="11"/>
  <c r="AU267" i="11"/>
  <c r="AT267" i="11"/>
  <c r="AS267" i="11"/>
  <c r="AR267" i="11"/>
  <c r="AQ267" i="11"/>
  <c r="AP267" i="11"/>
  <c r="AO267" i="11"/>
  <c r="AU266" i="11"/>
  <c r="AT266" i="11"/>
  <c r="AS266" i="11"/>
  <c r="AR266" i="11"/>
  <c r="AQ266" i="11"/>
  <c r="AP266" i="11"/>
  <c r="AO266" i="11"/>
  <c r="AU265" i="11"/>
  <c r="AT265" i="11"/>
  <c r="AS265" i="11"/>
  <c r="AR265" i="11"/>
  <c r="AQ265" i="11"/>
  <c r="AP265" i="11"/>
  <c r="AO265" i="11"/>
  <c r="AU264" i="11"/>
  <c r="AT264" i="11"/>
  <c r="AS264" i="11"/>
  <c r="AR264" i="11"/>
  <c r="AQ264" i="11"/>
  <c r="AP264" i="11"/>
  <c r="AO264" i="11"/>
  <c r="AU263" i="11"/>
  <c r="AT263" i="11"/>
  <c r="AS263" i="11"/>
  <c r="AR263" i="11"/>
  <c r="AQ263" i="11"/>
  <c r="AP263" i="11"/>
  <c r="AO263" i="11"/>
  <c r="AU262" i="11"/>
  <c r="AT262" i="11"/>
  <c r="AS262" i="11"/>
  <c r="AR262" i="11"/>
  <c r="AQ262" i="11"/>
  <c r="AP262" i="11"/>
  <c r="AO262" i="11"/>
  <c r="AU261" i="11"/>
  <c r="AT261" i="11"/>
  <c r="AS261" i="11"/>
  <c r="AR261" i="11"/>
  <c r="AQ261" i="11"/>
  <c r="AP261" i="11"/>
  <c r="AO261" i="11"/>
  <c r="AU260" i="11"/>
  <c r="AT260" i="11"/>
  <c r="AS260" i="11"/>
  <c r="AR260" i="11"/>
  <c r="AQ260" i="11"/>
  <c r="AP260" i="11"/>
  <c r="AO260" i="11"/>
  <c r="AU259" i="11"/>
  <c r="AT259" i="11"/>
  <c r="AS259" i="11"/>
  <c r="AR259" i="11"/>
  <c r="AQ259" i="11"/>
  <c r="AP259" i="11"/>
  <c r="AO259" i="11"/>
  <c r="AU258" i="11"/>
  <c r="AT258" i="11"/>
  <c r="AS258" i="11"/>
  <c r="AR258" i="11"/>
  <c r="AQ258" i="11"/>
  <c r="AP258" i="11"/>
  <c r="AO258" i="11"/>
  <c r="AU257" i="11"/>
  <c r="AT257" i="11"/>
  <c r="AS257" i="11"/>
  <c r="AR257" i="11"/>
  <c r="AQ257" i="11"/>
  <c r="AP257" i="11"/>
  <c r="AO257" i="11"/>
  <c r="AU256" i="11"/>
  <c r="AT256" i="11"/>
  <c r="AS256" i="11"/>
  <c r="AR256" i="11"/>
  <c r="AQ256" i="11"/>
  <c r="AP256" i="11"/>
  <c r="AO256" i="11"/>
  <c r="AU255" i="11"/>
  <c r="AT255" i="11"/>
  <c r="AS255" i="11"/>
  <c r="AR255" i="11"/>
  <c r="AQ255" i="11"/>
  <c r="AP255" i="11"/>
  <c r="AO255" i="11"/>
  <c r="AU254" i="11"/>
  <c r="AT254" i="11"/>
  <c r="AS254" i="11"/>
  <c r="AR254" i="11"/>
  <c r="AQ254" i="11"/>
  <c r="AP254" i="11"/>
  <c r="AO254" i="11"/>
  <c r="AU253" i="11"/>
  <c r="AT253" i="11"/>
  <c r="AS253" i="11"/>
  <c r="AR253" i="11"/>
  <c r="AQ253" i="11"/>
  <c r="AP253" i="11"/>
  <c r="AO253" i="11"/>
  <c r="AU252" i="11"/>
  <c r="AT252" i="11"/>
  <c r="AS252" i="11"/>
  <c r="AR252" i="11"/>
  <c r="AQ252" i="11"/>
  <c r="AP252" i="11"/>
  <c r="AO252" i="11"/>
  <c r="AU251" i="11"/>
  <c r="AT251" i="11"/>
  <c r="AS251" i="11"/>
  <c r="AR251" i="11"/>
  <c r="AQ251" i="11"/>
  <c r="AP251" i="11"/>
  <c r="AO251" i="11"/>
  <c r="AU250" i="11"/>
  <c r="AT250" i="11"/>
  <c r="AS250" i="11"/>
  <c r="AR250" i="11"/>
  <c r="AQ250" i="11"/>
  <c r="AP250" i="11"/>
  <c r="AO250" i="11"/>
  <c r="AU249" i="11"/>
  <c r="AT249" i="11"/>
  <c r="AS249" i="11"/>
  <c r="AR249" i="11"/>
  <c r="AQ249" i="11"/>
  <c r="AP249" i="11"/>
  <c r="AO249" i="11"/>
  <c r="AU248" i="11"/>
  <c r="AT248" i="11"/>
  <c r="AS248" i="11"/>
  <c r="AR248" i="11"/>
  <c r="AQ248" i="11"/>
  <c r="AP248" i="11"/>
  <c r="AO248" i="11"/>
  <c r="AU247" i="11"/>
  <c r="AT247" i="11"/>
  <c r="AS247" i="11"/>
  <c r="AR247" i="11"/>
  <c r="AQ247" i="11"/>
  <c r="AP247" i="11"/>
  <c r="AO247" i="11"/>
  <c r="AU246" i="11"/>
  <c r="AT246" i="11"/>
  <c r="AS246" i="11"/>
  <c r="AR246" i="11"/>
  <c r="AQ246" i="11"/>
  <c r="AP246" i="11"/>
  <c r="AO246" i="11"/>
  <c r="AU245" i="11"/>
  <c r="AT245" i="11"/>
  <c r="AS245" i="11"/>
  <c r="AR245" i="11"/>
  <c r="AQ245" i="11"/>
  <c r="AP245" i="11"/>
  <c r="AO245" i="11"/>
  <c r="AU244" i="11"/>
  <c r="AT244" i="11"/>
  <c r="AS244" i="11"/>
  <c r="AR244" i="11"/>
  <c r="AQ244" i="11"/>
  <c r="AP244" i="11"/>
  <c r="AO244" i="11"/>
  <c r="AU243" i="11"/>
  <c r="AT243" i="11"/>
  <c r="AS243" i="11"/>
  <c r="AR243" i="11"/>
  <c r="AQ243" i="11"/>
  <c r="AP243" i="11"/>
  <c r="AO243" i="11"/>
  <c r="AU242" i="11"/>
  <c r="AT242" i="11"/>
  <c r="AS242" i="11"/>
  <c r="AR242" i="11"/>
  <c r="AQ242" i="11"/>
  <c r="AP242" i="11"/>
  <c r="AO242" i="11"/>
  <c r="Z14" i="11"/>
  <c r="N256" i="11"/>
  <c r="O256" i="11"/>
  <c r="P256" i="11"/>
  <c r="Q256" i="11"/>
  <c r="R256" i="11"/>
  <c r="S256" i="11"/>
  <c r="T256" i="11"/>
  <c r="N257" i="11"/>
  <c r="O257" i="11"/>
  <c r="P257" i="11"/>
  <c r="Q257" i="11"/>
  <c r="R257" i="11"/>
  <c r="S257" i="11"/>
  <c r="T257" i="11"/>
  <c r="N258" i="11"/>
  <c r="O258" i="11"/>
  <c r="P258" i="11"/>
  <c r="Q258" i="11"/>
  <c r="R258" i="11"/>
  <c r="S258" i="11"/>
  <c r="T258" i="11"/>
  <c r="N259" i="11"/>
  <c r="O259" i="11"/>
  <c r="P259" i="11"/>
  <c r="Q259" i="11"/>
  <c r="R259" i="11"/>
  <c r="S259" i="11"/>
  <c r="T259" i="11"/>
  <c r="N260" i="11"/>
  <c r="O260" i="11"/>
  <c r="P260" i="11"/>
  <c r="Q260" i="11"/>
  <c r="R260" i="11"/>
  <c r="S260" i="11"/>
  <c r="T260" i="11"/>
  <c r="N261" i="11"/>
  <c r="O261" i="11"/>
  <c r="P261" i="11"/>
  <c r="Q261" i="11"/>
  <c r="R261" i="11"/>
  <c r="S261" i="11"/>
  <c r="T261" i="11"/>
  <c r="N262" i="11"/>
  <c r="O262" i="11"/>
  <c r="P262" i="11"/>
  <c r="Q262" i="11"/>
  <c r="R262" i="11"/>
  <c r="S262" i="11"/>
  <c r="T262" i="11"/>
  <c r="N263" i="11"/>
  <c r="O263" i="11"/>
  <c r="P263" i="11"/>
  <c r="Q263" i="11"/>
  <c r="R263" i="11"/>
  <c r="S263" i="11"/>
  <c r="T263" i="11"/>
  <c r="N264" i="11"/>
  <c r="O264" i="11"/>
  <c r="P264" i="11"/>
  <c r="Q264" i="11"/>
  <c r="R264" i="11"/>
  <c r="S264" i="11"/>
  <c r="T264" i="11"/>
  <c r="N265" i="11"/>
  <c r="O265" i="11"/>
  <c r="P265" i="11"/>
  <c r="Q265" i="11"/>
  <c r="R265" i="11"/>
  <c r="S265" i="11"/>
  <c r="T265" i="11"/>
  <c r="N266" i="11"/>
  <c r="O266" i="11"/>
  <c r="P266" i="11"/>
  <c r="Q266" i="11"/>
  <c r="R266" i="11"/>
  <c r="S266" i="11"/>
  <c r="T266" i="11"/>
  <c r="N267" i="11"/>
  <c r="O267" i="11"/>
  <c r="P267" i="11"/>
  <c r="Q267" i="11"/>
  <c r="R267" i="11"/>
  <c r="S267" i="11"/>
  <c r="T267" i="11"/>
  <c r="N268" i="11"/>
  <c r="O268" i="11"/>
  <c r="P268" i="11"/>
  <c r="Q268" i="11"/>
  <c r="R268" i="11"/>
  <c r="S268" i="11"/>
  <c r="T268" i="11"/>
  <c r="N269" i="11"/>
  <c r="O269" i="11"/>
  <c r="P269" i="11"/>
  <c r="Q269" i="11"/>
  <c r="R269" i="11"/>
  <c r="S269" i="11"/>
  <c r="T269" i="11"/>
  <c r="N270" i="11"/>
  <c r="O270" i="11"/>
  <c r="P270" i="11"/>
  <c r="Q270" i="11"/>
  <c r="R270" i="11"/>
  <c r="S270" i="11"/>
  <c r="T270" i="11"/>
  <c r="N271" i="11"/>
  <c r="O271" i="11"/>
  <c r="P271" i="11"/>
  <c r="Q271" i="11"/>
  <c r="R271" i="11"/>
  <c r="S271" i="11"/>
  <c r="T271" i="11"/>
  <c r="N272" i="11"/>
  <c r="O272" i="11"/>
  <c r="P272" i="11"/>
  <c r="Q272" i="11"/>
  <c r="R272" i="11"/>
  <c r="S272" i="11"/>
  <c r="T272" i="11"/>
  <c r="N273" i="11"/>
  <c r="O273" i="11"/>
  <c r="P273" i="11"/>
  <c r="Q273" i="11"/>
  <c r="R273" i="11"/>
  <c r="S273" i="11"/>
  <c r="T273" i="11"/>
  <c r="N274" i="11"/>
  <c r="O274" i="11"/>
  <c r="P274" i="11"/>
  <c r="Q274" i="11"/>
  <c r="R274" i="11"/>
  <c r="S274" i="11"/>
  <c r="T274" i="11"/>
  <c r="N275" i="11"/>
  <c r="O275" i="11"/>
  <c r="P275" i="11"/>
  <c r="Q275" i="11"/>
  <c r="R275" i="11"/>
  <c r="S275" i="11"/>
  <c r="T275" i="11"/>
  <c r="N276" i="11"/>
  <c r="O276" i="11"/>
  <c r="P276" i="11"/>
  <c r="Q276" i="11"/>
  <c r="R276" i="11"/>
  <c r="S276" i="11"/>
  <c r="T276" i="11"/>
  <c r="N277" i="11"/>
  <c r="O277" i="11"/>
  <c r="P277" i="11"/>
  <c r="Q277" i="11"/>
  <c r="R277" i="11"/>
  <c r="S277" i="11"/>
  <c r="T277" i="11"/>
  <c r="N278" i="11"/>
  <c r="O278" i="11"/>
  <c r="P278" i="11"/>
  <c r="Q278" i="11"/>
  <c r="R278" i="11"/>
  <c r="S278" i="11"/>
  <c r="T278" i="11"/>
  <c r="N279" i="11"/>
  <c r="O279" i="11"/>
  <c r="P279" i="11"/>
  <c r="Q279" i="11"/>
  <c r="R279" i="11"/>
  <c r="S279" i="11"/>
  <c r="T279" i="11"/>
  <c r="N280" i="11"/>
  <c r="O280" i="11"/>
  <c r="P280" i="11"/>
  <c r="Q280" i="11"/>
  <c r="R280" i="11"/>
  <c r="S280" i="11"/>
  <c r="T280" i="11"/>
  <c r="N281" i="11"/>
  <c r="O281" i="11"/>
  <c r="P281" i="11"/>
  <c r="Q281" i="11"/>
  <c r="R281" i="11"/>
  <c r="S281" i="11"/>
  <c r="T281" i="11"/>
  <c r="N282" i="11"/>
  <c r="O282" i="11"/>
  <c r="P282" i="11"/>
  <c r="Q282" i="11"/>
  <c r="R282" i="11"/>
  <c r="S282" i="11"/>
  <c r="T282" i="11"/>
  <c r="N283" i="11"/>
  <c r="O283" i="11"/>
  <c r="P283" i="11"/>
  <c r="Q283" i="11"/>
  <c r="R283" i="11"/>
  <c r="S283" i="11"/>
  <c r="T283" i="11"/>
  <c r="N284" i="11"/>
  <c r="O284" i="11"/>
  <c r="P284" i="11"/>
  <c r="Q284" i="11"/>
  <c r="R284" i="11"/>
  <c r="S284" i="11"/>
  <c r="T284" i="11"/>
  <c r="N285" i="11"/>
  <c r="O285" i="11"/>
  <c r="P285" i="11"/>
  <c r="Q285" i="11"/>
  <c r="R285" i="11"/>
  <c r="S285" i="11"/>
  <c r="T285" i="11"/>
  <c r="N286" i="11"/>
  <c r="O286" i="11"/>
  <c r="P286" i="11"/>
  <c r="Q286" i="11"/>
  <c r="R286" i="11"/>
  <c r="S286" i="11"/>
  <c r="T286" i="11"/>
  <c r="N287" i="11"/>
  <c r="O287" i="11"/>
  <c r="P287" i="11"/>
  <c r="Q287" i="11"/>
  <c r="R287" i="11"/>
  <c r="S287" i="11"/>
  <c r="T287" i="11"/>
  <c r="N288" i="11"/>
  <c r="O288" i="11"/>
  <c r="P288" i="11"/>
  <c r="Q288" i="11"/>
  <c r="R288" i="11"/>
  <c r="S288" i="11"/>
  <c r="T288" i="11"/>
  <c r="N289" i="11"/>
  <c r="O289" i="11"/>
  <c r="P289" i="11"/>
  <c r="Q289" i="11"/>
  <c r="R289" i="11"/>
  <c r="S289" i="11"/>
  <c r="T289" i="11"/>
  <c r="N290" i="11"/>
  <c r="O290" i="11"/>
  <c r="P290" i="11"/>
  <c r="Q290" i="11"/>
  <c r="R290" i="11"/>
  <c r="S290" i="11"/>
  <c r="T290" i="11"/>
  <c r="N291" i="11"/>
  <c r="O291" i="11"/>
  <c r="P291" i="11"/>
  <c r="Q291" i="11"/>
  <c r="R291" i="11"/>
  <c r="S291" i="11"/>
  <c r="T291" i="11"/>
  <c r="N292" i="11"/>
  <c r="O292" i="11"/>
  <c r="P292" i="11"/>
  <c r="Q292" i="11"/>
  <c r="R292" i="11"/>
  <c r="S292" i="11"/>
  <c r="T292" i="11"/>
  <c r="N293" i="11"/>
  <c r="O293" i="11"/>
  <c r="P293" i="11"/>
  <c r="Q293" i="11"/>
  <c r="R293" i="11"/>
  <c r="S293" i="11"/>
  <c r="T293" i="11"/>
  <c r="N294" i="11"/>
  <c r="O294" i="11"/>
  <c r="P294" i="11"/>
  <c r="Q294" i="11"/>
  <c r="R294" i="11"/>
  <c r="S294" i="11"/>
  <c r="T294" i="11"/>
  <c r="N295" i="11"/>
  <c r="O295" i="11"/>
  <c r="P295" i="11"/>
  <c r="Q295" i="11"/>
  <c r="R295" i="11"/>
  <c r="S295" i="11"/>
  <c r="T295" i="11"/>
  <c r="N296" i="11"/>
  <c r="O296" i="11"/>
  <c r="P296" i="11"/>
  <c r="Q296" i="11"/>
  <c r="R296" i="11"/>
  <c r="S296" i="11"/>
  <c r="T296" i="11"/>
  <c r="N297" i="11"/>
  <c r="O297" i="11"/>
  <c r="P297" i="11"/>
  <c r="Q297" i="11"/>
  <c r="R297" i="11"/>
  <c r="S297" i="11"/>
  <c r="T297" i="11"/>
  <c r="N298" i="11"/>
  <c r="O298" i="11"/>
  <c r="P298" i="11"/>
  <c r="Q298" i="11"/>
  <c r="R298" i="11"/>
  <c r="S298" i="11"/>
  <c r="T298" i="11"/>
  <c r="N299" i="11"/>
  <c r="O299" i="11"/>
  <c r="P299" i="11"/>
  <c r="Q299" i="11"/>
  <c r="R299" i="11"/>
  <c r="S299" i="11"/>
  <c r="T299" i="11"/>
  <c r="N300" i="11"/>
  <c r="O300" i="11"/>
  <c r="P300" i="11"/>
  <c r="Q300" i="11"/>
  <c r="R300" i="11"/>
  <c r="S300" i="11"/>
  <c r="T300" i="11"/>
  <c r="N301" i="11"/>
  <c r="O301" i="11"/>
  <c r="P301" i="11"/>
  <c r="Q301" i="11"/>
  <c r="R301" i="11"/>
  <c r="S301" i="11"/>
  <c r="T301" i="11"/>
  <c r="N302" i="11"/>
  <c r="O302" i="11"/>
  <c r="P302" i="11"/>
  <c r="Q302" i="11"/>
  <c r="R302" i="11"/>
  <c r="S302" i="11"/>
  <c r="T302" i="11"/>
  <c r="N303" i="11"/>
  <c r="O303" i="11"/>
  <c r="P303" i="11"/>
  <c r="Q303" i="11"/>
  <c r="R303" i="11"/>
  <c r="S303" i="11"/>
  <c r="T303" i="11"/>
  <c r="N304" i="11"/>
  <c r="O304" i="11"/>
  <c r="P304" i="11"/>
  <c r="Q304" i="11"/>
  <c r="R304" i="11"/>
  <c r="S304" i="11"/>
  <c r="T304" i="11"/>
  <c r="N305" i="11"/>
  <c r="O305" i="11"/>
  <c r="P305" i="11"/>
  <c r="Q305" i="11"/>
  <c r="R305" i="11"/>
  <c r="S305" i="11"/>
  <c r="T305" i="11"/>
  <c r="N306" i="11"/>
  <c r="O306" i="11"/>
  <c r="P306" i="11"/>
  <c r="Q306" i="11"/>
  <c r="R306" i="11"/>
  <c r="S306" i="11"/>
  <c r="T306" i="11"/>
  <c r="N307" i="11"/>
  <c r="O307" i="11"/>
  <c r="P307" i="11"/>
  <c r="Q307" i="11"/>
  <c r="R307" i="11"/>
  <c r="S307" i="11"/>
  <c r="T307" i="11"/>
  <c r="N308" i="11"/>
  <c r="O308" i="11"/>
  <c r="P308" i="11"/>
  <c r="Q308" i="11"/>
  <c r="R308" i="11"/>
  <c r="S308" i="11"/>
  <c r="T308" i="11"/>
  <c r="N309" i="11"/>
  <c r="O309" i="11"/>
  <c r="P309" i="11"/>
  <c r="Q309" i="11"/>
  <c r="R309" i="11"/>
  <c r="S309" i="11"/>
  <c r="T309" i="11"/>
  <c r="N310" i="11"/>
  <c r="O310" i="11"/>
  <c r="P310" i="11"/>
  <c r="Q310" i="11"/>
  <c r="R310" i="11"/>
  <c r="S310" i="11"/>
  <c r="T310" i="11"/>
  <c r="N311" i="11"/>
  <c r="O311" i="11"/>
  <c r="P311" i="11"/>
  <c r="Q311" i="11"/>
  <c r="R311" i="11"/>
  <c r="S311" i="11"/>
  <c r="T311" i="11"/>
  <c r="N312" i="11"/>
  <c r="O312" i="11"/>
  <c r="P312" i="11"/>
  <c r="Q312" i="11"/>
  <c r="R312" i="11"/>
  <c r="S312" i="11"/>
  <c r="T312" i="11"/>
  <c r="N243" i="11"/>
  <c r="O243" i="11"/>
  <c r="P243" i="11"/>
  <c r="Q243" i="11"/>
  <c r="R243" i="11"/>
  <c r="S243" i="11"/>
  <c r="T243" i="11"/>
  <c r="N244" i="11"/>
  <c r="O244" i="11"/>
  <c r="P244" i="11"/>
  <c r="Q244" i="11"/>
  <c r="R244" i="11"/>
  <c r="S244" i="11"/>
  <c r="T244" i="11"/>
  <c r="N245" i="11"/>
  <c r="O245" i="11"/>
  <c r="P245" i="11"/>
  <c r="Q245" i="11"/>
  <c r="R245" i="11"/>
  <c r="S245" i="11"/>
  <c r="T245" i="11"/>
  <c r="N246" i="11"/>
  <c r="O246" i="11"/>
  <c r="P246" i="11"/>
  <c r="Q246" i="11"/>
  <c r="R246" i="11"/>
  <c r="S246" i="11"/>
  <c r="T246" i="11"/>
  <c r="N247" i="11"/>
  <c r="O247" i="11"/>
  <c r="P247" i="11"/>
  <c r="Q247" i="11"/>
  <c r="R247" i="11"/>
  <c r="S247" i="11"/>
  <c r="T247" i="11"/>
  <c r="N248" i="11"/>
  <c r="O248" i="11"/>
  <c r="P248" i="11"/>
  <c r="Q248" i="11"/>
  <c r="R248" i="11"/>
  <c r="S248" i="11"/>
  <c r="T248" i="11"/>
  <c r="N249" i="11"/>
  <c r="O249" i="11"/>
  <c r="P249" i="11"/>
  <c r="Q249" i="11"/>
  <c r="R249" i="11"/>
  <c r="S249" i="11"/>
  <c r="T249" i="11"/>
  <c r="N250" i="11"/>
  <c r="O250" i="11"/>
  <c r="P250" i="11"/>
  <c r="Q250" i="11"/>
  <c r="R250" i="11"/>
  <c r="S250" i="11"/>
  <c r="T250" i="11"/>
  <c r="N251" i="11"/>
  <c r="O251" i="11"/>
  <c r="P251" i="11"/>
  <c r="Q251" i="11"/>
  <c r="R251" i="11"/>
  <c r="S251" i="11"/>
  <c r="T251" i="11"/>
  <c r="N252" i="11"/>
  <c r="O252" i="11"/>
  <c r="P252" i="11"/>
  <c r="Q252" i="11"/>
  <c r="R252" i="11"/>
  <c r="S252" i="11"/>
  <c r="T252" i="11"/>
  <c r="N253" i="11"/>
  <c r="O253" i="11"/>
  <c r="P253" i="11"/>
  <c r="Q253" i="11"/>
  <c r="R253" i="11"/>
  <c r="S253" i="11"/>
  <c r="T253" i="11"/>
  <c r="N254" i="11"/>
  <c r="O254" i="11"/>
  <c r="P254" i="11"/>
  <c r="Q254" i="11"/>
  <c r="R254" i="11"/>
  <c r="S254" i="11"/>
  <c r="T254" i="11"/>
  <c r="N255" i="11"/>
  <c r="O255" i="11"/>
  <c r="P255" i="11"/>
  <c r="Q255" i="11"/>
  <c r="R255" i="11"/>
  <c r="S255" i="11"/>
  <c r="T255" i="11"/>
  <c r="N242" i="11"/>
  <c r="O242" i="11"/>
  <c r="P242" i="11"/>
  <c r="Q242" i="11"/>
  <c r="R242" i="11"/>
  <c r="S242" i="11"/>
  <c r="T242" i="11"/>
  <c r="Z22" i="11"/>
  <c r="AA22" i="11"/>
  <c r="AA94" i="11"/>
  <c r="Z23" i="11"/>
  <c r="AA23" i="11"/>
  <c r="AA95" i="11"/>
  <c r="Z24" i="11"/>
  <c r="AA24" i="11"/>
  <c r="AA96" i="11"/>
  <c r="Z25" i="11"/>
  <c r="AA25" i="11"/>
  <c r="AA97" i="11"/>
  <c r="Z26" i="11"/>
  <c r="AA26" i="11"/>
  <c r="AA98" i="11"/>
  <c r="Z27" i="11"/>
  <c r="AA27" i="11"/>
  <c r="AA99" i="11"/>
  <c r="Z28" i="11"/>
  <c r="AA28" i="11"/>
  <c r="AA100" i="11"/>
  <c r="Z29" i="11"/>
  <c r="AA29" i="11"/>
  <c r="AA101" i="11"/>
  <c r="Z30" i="11"/>
  <c r="AA30" i="11"/>
  <c r="AA102" i="11"/>
  <c r="Z31" i="11"/>
  <c r="AA31" i="11"/>
  <c r="AA103" i="11"/>
  <c r="Z32" i="11"/>
  <c r="AA32" i="11"/>
  <c r="AA104" i="11"/>
  <c r="Z33" i="11"/>
  <c r="AA33" i="11"/>
  <c r="AA105" i="11"/>
  <c r="Z34" i="11"/>
  <c r="AA34" i="11"/>
  <c r="AA106" i="11"/>
  <c r="Z35" i="11"/>
  <c r="AA35" i="11"/>
  <c r="AA107" i="11"/>
  <c r="Z36" i="11"/>
  <c r="AA36" i="11"/>
  <c r="AA108" i="11"/>
  <c r="Z37" i="11"/>
  <c r="AA37" i="11"/>
  <c r="AA109" i="11"/>
  <c r="Z38" i="11"/>
  <c r="AA38" i="11"/>
  <c r="AA110" i="11"/>
  <c r="Z39" i="11"/>
  <c r="AA39" i="11"/>
  <c r="AA111" i="11"/>
  <c r="Z40" i="11"/>
  <c r="AA40" i="11"/>
  <c r="AA112" i="11"/>
  <c r="Z41" i="11"/>
  <c r="AA41" i="11"/>
  <c r="AA113" i="11"/>
  <c r="Z42" i="11"/>
  <c r="AA42" i="11"/>
  <c r="AA114" i="11"/>
  <c r="Z43" i="11"/>
  <c r="AA43" i="11"/>
  <c r="AA115" i="11"/>
  <c r="Z44" i="11"/>
  <c r="AA44" i="11"/>
  <c r="AA116" i="11"/>
  <c r="Z45" i="11"/>
  <c r="AA45" i="11"/>
  <c r="AA117" i="11"/>
  <c r="Z46" i="11"/>
  <c r="AA46" i="11"/>
  <c r="AA118" i="11"/>
  <c r="Z47" i="11"/>
  <c r="AA47" i="11"/>
  <c r="AA119" i="11"/>
  <c r="Z48" i="11"/>
  <c r="AA48" i="11"/>
  <c r="AA120" i="11"/>
  <c r="Z49" i="11"/>
  <c r="AA49" i="11"/>
  <c r="AA121" i="11"/>
  <c r="Z50" i="11"/>
  <c r="AA50" i="11"/>
  <c r="AA122" i="11"/>
  <c r="Z51" i="11"/>
  <c r="AA51" i="11"/>
  <c r="AA123" i="11"/>
  <c r="Z52" i="11"/>
  <c r="AA52" i="11"/>
  <c r="AA124" i="11"/>
  <c r="Z53" i="11"/>
  <c r="AA53" i="11"/>
  <c r="AA125" i="11"/>
  <c r="Z54" i="11"/>
  <c r="AA54" i="11"/>
  <c r="AA126" i="11"/>
  <c r="Z55" i="11"/>
  <c r="AA55" i="11"/>
  <c r="AA127" i="11"/>
  <c r="Z56" i="11"/>
  <c r="AA56" i="11"/>
  <c r="AA128" i="11"/>
  <c r="Z57" i="11"/>
  <c r="AA57" i="11"/>
  <c r="AA129" i="11"/>
  <c r="Z58" i="11"/>
  <c r="AA58" i="11"/>
  <c r="AA130" i="11"/>
  <c r="Z59" i="11"/>
  <c r="AA59" i="11"/>
  <c r="AA131" i="11"/>
  <c r="Z60" i="11"/>
  <c r="AA60" i="11"/>
  <c r="AA132" i="11"/>
  <c r="Z61" i="11"/>
  <c r="AA61" i="11"/>
  <c r="AA133" i="11"/>
  <c r="Z62" i="11"/>
  <c r="AA62" i="11"/>
  <c r="AA134" i="11"/>
  <c r="Z63" i="11"/>
  <c r="AA63" i="11"/>
  <c r="AA135" i="11"/>
  <c r="Z64" i="11"/>
  <c r="AA64" i="11"/>
  <c r="AA136" i="11"/>
  <c r="Z65" i="11"/>
  <c r="AA65" i="11"/>
  <c r="AA137" i="11"/>
  <c r="Z66" i="11"/>
  <c r="AA66" i="11"/>
  <c r="AA138" i="11"/>
  <c r="Z67" i="11"/>
  <c r="AA67" i="11"/>
  <c r="AA139" i="11"/>
  <c r="Z68" i="11"/>
  <c r="AA68" i="11"/>
  <c r="AA140" i="11"/>
  <c r="Z69" i="11"/>
  <c r="AA69" i="11"/>
  <c r="AA141" i="11"/>
  <c r="Z70" i="11"/>
  <c r="AA70" i="11"/>
  <c r="AA142" i="11"/>
  <c r="Z71" i="11"/>
  <c r="AA71" i="11"/>
  <c r="AA143" i="11"/>
  <c r="Z72" i="11"/>
  <c r="AA72" i="11"/>
  <c r="AA144" i="11"/>
  <c r="Z73" i="11"/>
  <c r="AA73" i="11"/>
  <c r="AA145" i="11"/>
  <c r="Z74" i="11"/>
  <c r="AA74" i="11"/>
  <c r="AA146" i="11"/>
  <c r="Z75" i="11"/>
  <c r="AA75" i="11"/>
  <c r="AA147" i="11"/>
  <c r="Z76" i="11"/>
  <c r="AA76" i="11"/>
  <c r="AA148" i="11"/>
  <c r="Z77" i="11"/>
  <c r="AA77" i="11"/>
  <c r="AA149" i="11"/>
  <c r="Z78" i="11"/>
  <c r="AA78" i="11"/>
  <c r="AA150" i="11"/>
  <c r="Z79" i="11"/>
  <c r="AA79" i="11"/>
  <c r="AA151" i="11"/>
  <c r="Z80" i="11"/>
  <c r="AA80" i="11"/>
  <c r="AA152" i="11"/>
  <c r="Z81" i="11"/>
  <c r="AA81" i="11"/>
  <c r="AA153" i="11"/>
  <c r="Z82" i="11"/>
  <c r="AA82" i="11"/>
  <c r="AA154" i="11"/>
  <c r="Z83" i="11"/>
  <c r="AA83" i="11"/>
  <c r="AA155" i="11"/>
  <c r="Z84" i="11"/>
  <c r="AA84" i="11"/>
  <c r="AA156" i="11"/>
  <c r="Z15" i="11"/>
  <c r="AA15" i="11"/>
  <c r="AA87" i="11"/>
  <c r="Z16" i="11"/>
  <c r="AA16" i="11"/>
  <c r="AA88" i="11"/>
  <c r="Z17" i="11"/>
  <c r="AA17" i="11"/>
  <c r="AA89" i="11"/>
  <c r="Z18" i="11"/>
  <c r="AA18" i="11"/>
  <c r="AA90" i="11"/>
  <c r="Z19" i="11"/>
  <c r="AA19" i="11"/>
  <c r="AA91" i="11"/>
  <c r="Z20" i="11"/>
  <c r="AA20" i="11"/>
  <c r="AA92" i="11"/>
  <c r="Z21" i="11"/>
  <c r="AA21" i="11"/>
  <c r="AA93" i="11"/>
  <c r="AA14" i="11"/>
  <c r="AA86" i="11"/>
  <c r="P21" i="11"/>
  <c r="Q21" i="11"/>
  <c r="R21" i="11"/>
  <c r="P22" i="11"/>
  <c r="Q22" i="11"/>
  <c r="R22" i="11"/>
  <c r="P23" i="11"/>
  <c r="Q23" i="11"/>
  <c r="R23" i="11"/>
  <c r="P24" i="11"/>
  <c r="Q24" i="11"/>
  <c r="R24" i="11"/>
  <c r="P25" i="11"/>
  <c r="Q25" i="11"/>
  <c r="R25" i="11"/>
  <c r="P26" i="11"/>
  <c r="Q26" i="11"/>
  <c r="R26" i="11"/>
  <c r="P27" i="11"/>
  <c r="Q27" i="11"/>
  <c r="R27" i="11"/>
  <c r="P28" i="11"/>
  <c r="Q28" i="11"/>
  <c r="R28" i="11"/>
  <c r="P29" i="11"/>
  <c r="Q29" i="11"/>
  <c r="R29" i="11"/>
  <c r="P30" i="11"/>
  <c r="Q30" i="11"/>
  <c r="R30" i="11"/>
  <c r="P31" i="11"/>
  <c r="Q31" i="11"/>
  <c r="R31" i="11"/>
  <c r="P32" i="11"/>
  <c r="Q32" i="11"/>
  <c r="R32" i="11"/>
  <c r="P33" i="11"/>
  <c r="Q33" i="11"/>
  <c r="R33" i="11"/>
  <c r="P34" i="11"/>
  <c r="Q34" i="11"/>
  <c r="R34" i="11"/>
  <c r="P35" i="11"/>
  <c r="Q35" i="11"/>
  <c r="R35" i="11"/>
  <c r="P36" i="11"/>
  <c r="Q36" i="11"/>
  <c r="R36" i="11"/>
  <c r="P37" i="11"/>
  <c r="Q37" i="11"/>
  <c r="R37" i="11"/>
  <c r="P38" i="11"/>
  <c r="Q38" i="11"/>
  <c r="R38" i="11"/>
  <c r="P39" i="11"/>
  <c r="Q39" i="11"/>
  <c r="R39" i="11"/>
  <c r="P40" i="11"/>
  <c r="Q40" i="11"/>
  <c r="R40" i="11"/>
  <c r="P41" i="11"/>
  <c r="Q41" i="11"/>
  <c r="R41" i="11"/>
  <c r="P42" i="11"/>
  <c r="Q42" i="11"/>
  <c r="R42" i="11"/>
  <c r="P43" i="11"/>
  <c r="Q43" i="11"/>
  <c r="R43" i="11"/>
  <c r="P44" i="11"/>
  <c r="Q44" i="11"/>
  <c r="R44" i="11"/>
  <c r="P45" i="11"/>
  <c r="Q45" i="11"/>
  <c r="R45" i="11"/>
  <c r="P46" i="11"/>
  <c r="Q46" i="11"/>
  <c r="R46" i="11"/>
  <c r="P47" i="11"/>
  <c r="Q47" i="11"/>
  <c r="R47" i="11"/>
  <c r="P48" i="11"/>
  <c r="Q48" i="11"/>
  <c r="R48" i="11"/>
  <c r="P49" i="11"/>
  <c r="Q49" i="11"/>
  <c r="R49" i="11"/>
  <c r="P50" i="11"/>
  <c r="Q50" i="11"/>
  <c r="R50" i="11"/>
  <c r="P51" i="11"/>
  <c r="Q51" i="11"/>
  <c r="R51" i="11"/>
  <c r="P52" i="11"/>
  <c r="Q52" i="11"/>
  <c r="R52" i="11"/>
  <c r="P53" i="11"/>
  <c r="Q53" i="11"/>
  <c r="R53" i="11"/>
  <c r="P54" i="11"/>
  <c r="Q54" i="11"/>
  <c r="R54" i="11"/>
  <c r="P55" i="11"/>
  <c r="Q55" i="11"/>
  <c r="R55" i="11"/>
  <c r="P56" i="11"/>
  <c r="Q56" i="11"/>
  <c r="R56" i="11"/>
  <c r="P57" i="11"/>
  <c r="Q57" i="11"/>
  <c r="R57" i="11"/>
  <c r="P58" i="11"/>
  <c r="Q58" i="11"/>
  <c r="R58" i="11"/>
  <c r="P59" i="11"/>
  <c r="Q59" i="11"/>
  <c r="R59" i="11"/>
  <c r="P60" i="11"/>
  <c r="Q60" i="11"/>
  <c r="R60" i="11"/>
  <c r="P61" i="11"/>
  <c r="Q61" i="11"/>
  <c r="R61" i="11"/>
  <c r="P62" i="11"/>
  <c r="Q62" i="11"/>
  <c r="R62" i="11"/>
  <c r="P63" i="11"/>
  <c r="Q63" i="11"/>
  <c r="R63" i="11"/>
  <c r="P64" i="11"/>
  <c r="Q64" i="11"/>
  <c r="R64" i="11"/>
  <c r="P65" i="11"/>
  <c r="Q65" i="11"/>
  <c r="R65" i="11"/>
  <c r="P66" i="11"/>
  <c r="Q66" i="11"/>
  <c r="R66" i="11"/>
  <c r="P67" i="11"/>
  <c r="Q67" i="11"/>
  <c r="R67" i="11"/>
  <c r="P68" i="11"/>
  <c r="Q68" i="11"/>
  <c r="R68" i="11"/>
  <c r="P69" i="11"/>
  <c r="Q69" i="11"/>
  <c r="R69" i="11"/>
  <c r="P70" i="11"/>
  <c r="Q70" i="11"/>
  <c r="R70" i="11"/>
  <c r="P71" i="11"/>
  <c r="Q71" i="11"/>
  <c r="R71" i="11"/>
  <c r="P72" i="11"/>
  <c r="Q72" i="11"/>
  <c r="R72" i="11"/>
  <c r="P73" i="11"/>
  <c r="Q73" i="11"/>
  <c r="R73" i="11"/>
  <c r="P74" i="11"/>
  <c r="Q74" i="11"/>
  <c r="R74" i="11"/>
  <c r="P75" i="11"/>
  <c r="Q75" i="11"/>
  <c r="R75" i="11"/>
  <c r="P76" i="11"/>
  <c r="Q76" i="11"/>
  <c r="R76" i="11"/>
  <c r="P77" i="11"/>
  <c r="Q77" i="11"/>
  <c r="R77" i="11"/>
  <c r="P78" i="11"/>
  <c r="Q78" i="11"/>
  <c r="R78" i="11"/>
  <c r="P79" i="11"/>
  <c r="Q79" i="11"/>
  <c r="R79" i="11"/>
  <c r="P80" i="11"/>
  <c r="Q80" i="11"/>
  <c r="R80" i="11"/>
  <c r="P81" i="11"/>
  <c r="Q81" i="11"/>
  <c r="R81" i="11"/>
  <c r="P82" i="11"/>
  <c r="Q82" i="11"/>
  <c r="R82" i="11"/>
  <c r="P83" i="11"/>
  <c r="Q83" i="11"/>
  <c r="R83" i="11"/>
  <c r="P84" i="11"/>
  <c r="Q84" i="11"/>
  <c r="R84" i="11"/>
  <c r="P15" i="11"/>
  <c r="Q15" i="11"/>
  <c r="R15" i="11"/>
  <c r="P16" i="11"/>
  <c r="Q16" i="11"/>
  <c r="R16" i="11"/>
  <c r="P17" i="11"/>
  <c r="Q17" i="11"/>
  <c r="R17" i="11"/>
  <c r="P18" i="11"/>
  <c r="Q18" i="11"/>
  <c r="R18" i="11"/>
  <c r="P19" i="11"/>
  <c r="Q19" i="11"/>
  <c r="R19" i="11"/>
  <c r="P20" i="11"/>
  <c r="Q20" i="11"/>
  <c r="R20" i="11"/>
  <c r="Q14" i="11"/>
  <c r="R14" i="11"/>
  <c r="P14" i="11"/>
  <c r="N22" i="11"/>
  <c r="N23" i="11"/>
  <c r="N24" i="11"/>
  <c r="N25" i="11"/>
  <c r="N26" i="11"/>
  <c r="N27" i="11"/>
  <c r="N28" i="11"/>
  <c r="N29" i="11"/>
  <c r="N30" i="11"/>
  <c r="N31" i="11"/>
  <c r="N32" i="11"/>
  <c r="N33" i="11"/>
  <c r="N34" i="11"/>
  <c r="N35" i="11"/>
  <c r="N36" i="11"/>
  <c r="N37" i="11"/>
  <c r="N38" i="11"/>
  <c r="N39" i="11"/>
  <c r="N40" i="11"/>
  <c r="N41" i="11"/>
  <c r="N42" i="11"/>
  <c r="N43" i="11"/>
  <c r="N44" i="11"/>
  <c r="N45" i="11"/>
  <c r="N46" i="11"/>
  <c r="N47" i="11"/>
  <c r="N48" i="11"/>
  <c r="N49" i="11"/>
  <c r="N50" i="11"/>
  <c r="N51" i="11"/>
  <c r="N52" i="11"/>
  <c r="N53" i="11"/>
  <c r="N54" i="11"/>
  <c r="N55" i="11"/>
  <c r="N56" i="11"/>
  <c r="N57" i="11"/>
  <c r="N58" i="11"/>
  <c r="N59" i="11"/>
  <c r="N60" i="11"/>
  <c r="N61" i="11"/>
  <c r="N62" i="11"/>
  <c r="N63" i="11"/>
  <c r="N64" i="11"/>
  <c r="N65" i="11"/>
  <c r="N66" i="11"/>
  <c r="N67" i="11"/>
  <c r="N68" i="11"/>
  <c r="N69" i="11"/>
  <c r="N70" i="11"/>
  <c r="N71" i="11"/>
  <c r="N72" i="11"/>
  <c r="N73" i="11"/>
  <c r="N74" i="11"/>
  <c r="N75" i="11"/>
  <c r="N76" i="11"/>
  <c r="N77" i="11"/>
  <c r="N78" i="11"/>
  <c r="N79" i="11"/>
  <c r="N80" i="11"/>
  <c r="N81" i="11"/>
  <c r="N82" i="11"/>
  <c r="N83" i="11"/>
  <c r="N84" i="11"/>
  <c r="N15" i="11"/>
  <c r="N16" i="11"/>
  <c r="N17" i="11"/>
  <c r="N18" i="11"/>
  <c r="N19" i="11"/>
  <c r="N20" i="11"/>
  <c r="N21" i="11"/>
  <c r="N14" i="11"/>
  <c r="M84" i="11"/>
  <c r="M83" i="11"/>
  <c r="M82" i="11"/>
  <c r="M81" i="11"/>
  <c r="M80" i="11"/>
  <c r="M79" i="11"/>
  <c r="M78" i="11"/>
  <c r="M77" i="11"/>
  <c r="M76" i="11"/>
  <c r="M75" i="11"/>
  <c r="M74" i="11"/>
  <c r="M73" i="11"/>
  <c r="M72" i="11"/>
  <c r="M71" i="11"/>
  <c r="M70" i="11"/>
  <c r="M69" i="11"/>
  <c r="M68" i="11"/>
  <c r="M67" i="11"/>
  <c r="M66" i="11"/>
  <c r="M65" i="11"/>
  <c r="M64" i="11"/>
  <c r="M63" i="11"/>
  <c r="M62" i="11"/>
  <c r="M61" i="11"/>
  <c r="M60" i="11"/>
  <c r="M59" i="11"/>
  <c r="M58" i="11"/>
  <c r="M57" i="11"/>
  <c r="M56" i="11"/>
  <c r="M55" i="11"/>
  <c r="M54" i="11"/>
  <c r="M53" i="11"/>
  <c r="M52" i="11"/>
  <c r="M51" i="11"/>
  <c r="M50" i="11"/>
  <c r="M49" i="11"/>
  <c r="M48" i="11"/>
  <c r="M47" i="11"/>
  <c r="M46" i="11"/>
  <c r="M45" i="11"/>
  <c r="M44" i="11"/>
  <c r="M43" i="11"/>
  <c r="M42" i="11"/>
  <c r="M41" i="11"/>
  <c r="M40" i="11"/>
  <c r="M39" i="11"/>
  <c r="M38" i="11"/>
  <c r="M37" i="11"/>
  <c r="M36" i="11"/>
  <c r="M35" i="11"/>
  <c r="M34" i="11"/>
  <c r="M33" i="11"/>
  <c r="M32" i="11"/>
  <c r="M31" i="11"/>
  <c r="M30" i="11"/>
  <c r="M29" i="11"/>
  <c r="M28" i="11"/>
  <c r="M27" i="11"/>
  <c r="M26" i="11"/>
  <c r="M25" i="11"/>
  <c r="M24" i="11"/>
  <c r="M23" i="11"/>
  <c r="M22" i="11"/>
  <c r="M21" i="11"/>
  <c r="M20" i="11"/>
  <c r="M19" i="11"/>
  <c r="M18" i="11"/>
  <c r="M17" i="11"/>
  <c r="M16" i="11"/>
  <c r="M15" i="11"/>
  <c r="M14" i="11"/>
  <c r="H14" i="11"/>
  <c r="K14" i="11"/>
  <c r="H15" i="11"/>
  <c r="K15" i="11"/>
  <c r="H16" i="11"/>
  <c r="K16" i="11"/>
  <c r="H17" i="11"/>
  <c r="K17" i="11"/>
  <c r="H18" i="11"/>
  <c r="K18" i="11"/>
  <c r="H19" i="11"/>
  <c r="K19" i="11"/>
  <c r="H20" i="11"/>
  <c r="K20" i="11"/>
  <c r="H21" i="11"/>
  <c r="K21" i="11"/>
  <c r="H22" i="11"/>
  <c r="K22" i="11"/>
  <c r="H23" i="11"/>
  <c r="K23" i="11"/>
  <c r="H24" i="11"/>
  <c r="K24" i="11"/>
  <c r="H25" i="11"/>
  <c r="K25" i="11"/>
  <c r="H26" i="11"/>
  <c r="K26" i="11"/>
  <c r="H27" i="11"/>
  <c r="K27" i="11"/>
  <c r="H28" i="11"/>
  <c r="K28" i="11"/>
  <c r="H29" i="11"/>
  <c r="K29" i="11"/>
  <c r="H30" i="11"/>
  <c r="K30" i="11"/>
  <c r="H31" i="11"/>
  <c r="K31" i="11"/>
  <c r="H32" i="11"/>
  <c r="K32" i="11"/>
  <c r="H33" i="11"/>
  <c r="K33" i="11"/>
  <c r="H34" i="11"/>
  <c r="K34" i="11"/>
  <c r="H35" i="11"/>
  <c r="K35" i="11"/>
  <c r="H36" i="11"/>
  <c r="K36" i="11"/>
  <c r="H37" i="11"/>
  <c r="K37" i="11"/>
  <c r="H38" i="11"/>
  <c r="K38" i="11"/>
  <c r="H39" i="11"/>
  <c r="K39" i="11"/>
  <c r="H40" i="11"/>
  <c r="K40" i="11"/>
  <c r="H41" i="11"/>
  <c r="K41" i="11"/>
  <c r="H42" i="11"/>
  <c r="K42" i="11"/>
  <c r="H43" i="11"/>
  <c r="K43" i="11"/>
  <c r="H44" i="11"/>
  <c r="K44" i="11"/>
  <c r="H45" i="11"/>
  <c r="K45" i="11"/>
  <c r="H46" i="11"/>
  <c r="K46" i="11"/>
  <c r="H47" i="11"/>
  <c r="K47" i="11"/>
  <c r="H48" i="11"/>
  <c r="K48" i="11"/>
  <c r="H49" i="11"/>
  <c r="K49" i="11"/>
  <c r="H50" i="11"/>
  <c r="K50" i="11"/>
  <c r="H51" i="11"/>
  <c r="K51" i="11"/>
  <c r="H52" i="11"/>
  <c r="K52" i="11"/>
  <c r="H53" i="11"/>
  <c r="K53" i="11"/>
  <c r="H54" i="11"/>
  <c r="K54" i="11"/>
  <c r="H55" i="11"/>
  <c r="K55" i="11"/>
  <c r="H56" i="11"/>
  <c r="K56" i="11"/>
  <c r="H57" i="11"/>
  <c r="K57" i="11"/>
  <c r="H58" i="11"/>
  <c r="K58" i="11"/>
  <c r="H59" i="11"/>
  <c r="K59" i="11"/>
  <c r="H60" i="11"/>
  <c r="K60" i="11"/>
  <c r="H61" i="11"/>
  <c r="K61" i="11"/>
  <c r="H62" i="11"/>
  <c r="K62" i="11"/>
  <c r="H63" i="11"/>
  <c r="K63" i="11"/>
  <c r="H64" i="11"/>
  <c r="K64" i="11"/>
  <c r="H65" i="11"/>
  <c r="K65" i="11"/>
  <c r="H66" i="11"/>
  <c r="K66" i="11"/>
  <c r="H67" i="11"/>
  <c r="K67" i="11"/>
  <c r="H68" i="11"/>
  <c r="K68" i="11"/>
  <c r="H69" i="11"/>
  <c r="K69" i="11"/>
  <c r="H70" i="11"/>
  <c r="K70" i="11"/>
  <c r="H71" i="11"/>
  <c r="K71" i="11"/>
  <c r="H72" i="11"/>
  <c r="K72" i="11"/>
  <c r="H73" i="11"/>
  <c r="K73" i="11"/>
  <c r="H74" i="11"/>
  <c r="K74" i="11"/>
  <c r="H75" i="11"/>
  <c r="K75" i="11"/>
  <c r="H76" i="11"/>
  <c r="K76" i="11"/>
  <c r="H77" i="11"/>
  <c r="K77" i="11"/>
  <c r="H78" i="11"/>
  <c r="K78" i="11"/>
  <c r="H79" i="11"/>
  <c r="K79" i="11"/>
  <c r="H80" i="11"/>
  <c r="K80" i="11"/>
  <c r="H81" i="11"/>
  <c r="K81" i="11"/>
  <c r="H82" i="11"/>
  <c r="K82" i="11"/>
  <c r="H83" i="11"/>
  <c r="K83" i="11"/>
  <c r="H84" i="11"/>
  <c r="K84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48" i="11"/>
  <c r="G49" i="11"/>
  <c r="G50" i="11"/>
  <c r="G51" i="11"/>
  <c r="G52" i="11"/>
  <c r="G53" i="11"/>
  <c r="G54" i="11"/>
  <c r="G55" i="11"/>
  <c r="G56" i="11"/>
  <c r="G57" i="11"/>
  <c r="G58" i="11"/>
  <c r="G59" i="11"/>
  <c r="G60" i="11"/>
  <c r="G61" i="11"/>
  <c r="G62" i="11"/>
  <c r="G63" i="11"/>
  <c r="G64" i="11"/>
  <c r="G65" i="11"/>
  <c r="G66" i="11"/>
  <c r="G67" i="11"/>
  <c r="G68" i="11"/>
  <c r="G69" i="11"/>
  <c r="G70" i="11"/>
  <c r="G71" i="11"/>
  <c r="G72" i="11"/>
  <c r="G73" i="11"/>
  <c r="G74" i="11"/>
  <c r="G75" i="11"/>
  <c r="G76" i="11"/>
  <c r="G77" i="11"/>
  <c r="G78" i="11"/>
  <c r="G79" i="11"/>
  <c r="G80" i="11"/>
  <c r="G81" i="11"/>
  <c r="G82" i="11"/>
  <c r="G83" i="11"/>
  <c r="G84" i="11"/>
  <c r="G15" i="11"/>
  <c r="G16" i="11"/>
  <c r="G17" i="11"/>
  <c r="G18" i="11"/>
  <c r="G19" i="11"/>
  <c r="G20" i="11"/>
  <c r="G14" i="11"/>
  <c r="O81" i="38"/>
  <c r="O77" i="38"/>
  <c r="O73" i="38"/>
  <c r="O69" i="38"/>
  <c r="O38" i="38"/>
  <c r="O34" i="38"/>
  <c r="O21" i="38"/>
  <c r="AW11" i="38"/>
  <c r="AW12" i="38"/>
  <c r="AQ11" i="38"/>
  <c r="AM11" i="38"/>
  <c r="AM160" i="38"/>
  <c r="AI11" i="38"/>
  <c r="W11" i="38"/>
  <c r="Q11" i="38"/>
  <c r="M11" i="38"/>
  <c r="O84" i="38"/>
  <c r="O80" i="38"/>
  <c r="O76" i="38"/>
  <c r="O72" i="38"/>
  <c r="O68" i="38"/>
  <c r="O37" i="38"/>
  <c r="O33" i="38"/>
  <c r="O17" i="38"/>
  <c r="BA11" i="38"/>
  <c r="BA12" i="38"/>
  <c r="AV11" i="38"/>
  <c r="AV12" i="38"/>
  <c r="AP11" i="38"/>
  <c r="AL11" i="38"/>
  <c r="AH11" i="38"/>
  <c r="AH12" i="38"/>
  <c r="V11" i="38"/>
  <c r="V12" i="38"/>
  <c r="P11" i="38"/>
  <c r="L11" i="38"/>
  <c r="L160" i="38"/>
  <c r="H11" i="38"/>
  <c r="O82" i="38"/>
  <c r="O78" i="38"/>
  <c r="O74" i="38"/>
  <c r="O70" i="38"/>
  <c r="O39" i="38"/>
  <c r="B159" i="38"/>
  <c r="AC159" i="38"/>
  <c r="O75" i="38"/>
  <c r="O35" i="38"/>
  <c r="AX11" i="38"/>
  <c r="AN11" i="38"/>
  <c r="X11" i="38"/>
  <c r="N11" i="38"/>
  <c r="AS11" i="37"/>
  <c r="AO11" i="37"/>
  <c r="AK11" i="37"/>
  <c r="Z11" i="37"/>
  <c r="Z12" i="37"/>
  <c r="O11" i="37"/>
  <c r="K11" i="37"/>
  <c r="G11" i="37"/>
  <c r="G12" i="37"/>
  <c r="O81" i="36"/>
  <c r="O77" i="36"/>
  <c r="O73" i="36"/>
  <c r="O69" i="36"/>
  <c r="O65" i="36"/>
  <c r="O61" i="36"/>
  <c r="O57" i="36"/>
  <c r="O53" i="36"/>
  <c r="O49" i="36"/>
  <c r="O45" i="36"/>
  <c r="O41" i="36"/>
  <c r="O37" i="36"/>
  <c r="O33" i="36"/>
  <c r="O29" i="36"/>
  <c r="O25" i="36"/>
  <c r="O18" i="36"/>
  <c r="O71" i="38"/>
  <c r="O32" i="38"/>
  <c r="AS11" i="38"/>
  <c r="AK11" i="38"/>
  <c r="U11" i="38"/>
  <c r="U12" i="38"/>
  <c r="K11" i="38"/>
  <c r="AX11" i="37"/>
  <c r="AR11" i="37"/>
  <c r="AN11" i="37"/>
  <c r="R11" i="37"/>
  <c r="J11" i="37"/>
  <c r="O84" i="36"/>
  <c r="O80" i="36"/>
  <c r="O76" i="36"/>
  <c r="O72" i="36"/>
  <c r="O68" i="36"/>
  <c r="O64" i="36"/>
  <c r="O60" i="36"/>
  <c r="O56" i="36"/>
  <c r="O52" i="36"/>
  <c r="O48" i="36"/>
  <c r="O83" i="38"/>
  <c r="O67" i="38"/>
  <c r="O31" i="38"/>
  <c r="AR11" i="38"/>
  <c r="R11" i="38"/>
  <c r="J11" i="38"/>
  <c r="AM11" i="37"/>
  <c r="AM160" i="37"/>
  <c r="AI11" i="37"/>
  <c r="W11" i="37"/>
  <c r="Q11" i="37"/>
  <c r="M11" i="37"/>
  <c r="O83" i="36"/>
  <c r="O79" i="36"/>
  <c r="O75" i="36"/>
  <c r="O71" i="36"/>
  <c r="O67" i="36"/>
  <c r="O63" i="36"/>
  <c r="O59" i="36"/>
  <c r="O55" i="36"/>
  <c r="O51" i="36"/>
  <c r="O47" i="36"/>
  <c r="O43" i="36"/>
  <c r="O39" i="36"/>
  <c r="O35" i="36"/>
  <c r="O31" i="36"/>
  <c r="O27" i="36"/>
  <c r="O22" i="36"/>
  <c r="O11" i="38"/>
  <c r="AL11" i="37"/>
  <c r="L11" i="37"/>
  <c r="L160" i="37"/>
  <c r="O70" i="36"/>
  <c r="O54" i="36"/>
  <c r="O42" i="36"/>
  <c r="O34" i="36"/>
  <c r="O26" i="36"/>
  <c r="AY11" i="36"/>
  <c r="AS11" i="36"/>
  <c r="AO11" i="36"/>
  <c r="AK11" i="36"/>
  <c r="Z11" i="36"/>
  <c r="Z12" i="36"/>
  <c r="U11" i="36"/>
  <c r="U12" i="36"/>
  <c r="O11" i="36"/>
  <c r="G11" i="36"/>
  <c r="G12" i="36"/>
  <c r="O66" i="36"/>
  <c r="O50" i="36"/>
  <c r="O24" i="36"/>
  <c r="AR11" i="36"/>
  <c r="X11" i="36"/>
  <c r="J11" i="36"/>
  <c r="O62" i="36"/>
  <c r="O30" i="36"/>
  <c r="O20" i="36"/>
  <c r="AQ11" i="36"/>
  <c r="AM11" i="36"/>
  <c r="AM160" i="36"/>
  <c r="AI11" i="36"/>
  <c r="M11" i="36"/>
  <c r="Z11" i="38"/>
  <c r="Z12" i="38"/>
  <c r="O58" i="36"/>
  <c r="AH11" i="36"/>
  <c r="AH12" i="36"/>
  <c r="V11" i="36"/>
  <c r="V12" i="36"/>
  <c r="O79" i="38"/>
  <c r="AY11" i="38"/>
  <c r="G11" i="38"/>
  <c r="G12" i="38"/>
  <c r="B159" i="37"/>
  <c r="AC159" i="37"/>
  <c r="BA11" i="37"/>
  <c r="BA12" i="37"/>
  <c r="AH11" i="37"/>
  <c r="AH12" i="37"/>
  <c r="O82" i="36"/>
  <c r="O40" i="36"/>
  <c r="O32" i="36"/>
  <c r="AX11" i="36"/>
  <c r="AN11" i="36"/>
  <c r="R11" i="36"/>
  <c r="O78" i="36"/>
  <c r="O46" i="36"/>
  <c r="O38" i="36"/>
  <c r="AW11" i="36"/>
  <c r="AW12" i="36"/>
  <c r="Q11" i="36"/>
  <c r="AP11" i="37"/>
  <c r="O44" i="36"/>
  <c r="O28" i="36"/>
  <c r="O16" i="36"/>
  <c r="AP11" i="36"/>
  <c r="P11" i="36"/>
  <c r="O36" i="38"/>
  <c r="AO11" i="38"/>
  <c r="W11" i="36"/>
  <c r="O14" i="38"/>
  <c r="B159" i="36"/>
  <c r="AC159" i="36"/>
  <c r="O74" i="36"/>
  <c r="O36" i="36"/>
  <c r="BA11" i="36"/>
  <c r="BA12" i="36"/>
  <c r="L11" i="36"/>
  <c r="L160" i="36"/>
  <c r="O53" i="38"/>
  <c r="O60" i="38"/>
  <c r="O63" i="38"/>
  <c r="O20" i="38"/>
  <c r="O40" i="38"/>
  <c r="O43" i="38"/>
  <c r="O47" i="38"/>
  <c r="O51" i="38"/>
  <c r="O55" i="38"/>
  <c r="O57" i="38"/>
  <c r="O64" i="38"/>
  <c r="O27" i="38"/>
  <c r="O42" i="38"/>
  <c r="O16" i="38"/>
  <c r="O44" i="38"/>
  <c r="O48" i="38"/>
  <c r="O61" i="38"/>
  <c r="O65" i="38"/>
  <c r="O19" i="38"/>
  <c r="O15" i="38"/>
  <c r="O18" i="38"/>
  <c r="O56" i="38"/>
  <c r="O28" i="38"/>
  <c r="O46" i="38"/>
  <c r="O23" i="38"/>
  <c r="O59" i="38"/>
  <c r="O49" i="38"/>
  <c r="O41" i="38"/>
  <c r="O24" i="38"/>
  <c r="O50" i="38"/>
  <c r="O66" i="38"/>
  <c r="O22" i="38"/>
  <c r="O26" i="38"/>
  <c r="O30" i="38"/>
  <c r="O54" i="38"/>
  <c r="O58" i="38"/>
  <c r="O52" i="38"/>
  <c r="O45" i="38"/>
  <c r="O29" i="38"/>
  <c r="O62" i="38"/>
  <c r="O17" i="36"/>
  <c r="O21" i="36"/>
  <c r="O25" i="38"/>
  <c r="O15" i="36"/>
  <c r="O23" i="36"/>
  <c r="O14" i="36"/>
  <c r="O19" i="36"/>
  <c r="B159" i="11"/>
  <c r="BA11" i="11"/>
  <c r="BA12" i="11"/>
  <c r="AV11" i="11"/>
  <c r="AV12" i="11"/>
  <c r="AP11" i="11"/>
  <c r="AY11" i="11"/>
  <c r="AW11" i="11"/>
  <c r="AW12" i="11"/>
  <c r="AQ11" i="11"/>
  <c r="AM11" i="11"/>
  <c r="AM160" i="11"/>
  <c r="AI11" i="11"/>
  <c r="AR11" i="11"/>
  <c r="AN11" i="11"/>
  <c r="AO11" i="11"/>
  <c r="AX11" i="11"/>
  <c r="AS11" i="11"/>
  <c r="AL11" i="11"/>
  <c r="AH11" i="11"/>
  <c r="AH12" i="11"/>
  <c r="O25" i="11"/>
  <c r="O27" i="11"/>
  <c r="O43" i="11"/>
  <c r="O51" i="11"/>
  <c r="O63" i="11"/>
  <c r="O75" i="11"/>
  <c r="O22" i="11"/>
  <c r="O26" i="11"/>
  <c r="O30" i="11"/>
  <c r="O34" i="11"/>
  <c r="O38" i="11"/>
  <c r="O42" i="11"/>
  <c r="O46" i="11"/>
  <c r="O50" i="11"/>
  <c r="O54" i="11"/>
  <c r="O58" i="11"/>
  <c r="O62" i="11"/>
  <c r="O66" i="11"/>
  <c r="O70" i="11"/>
  <c r="O74" i="11"/>
  <c r="O82" i="11"/>
  <c r="O31" i="11"/>
  <c r="O59" i="11"/>
  <c r="O71" i="11"/>
  <c r="O83" i="11"/>
  <c r="O24" i="11"/>
  <c r="O28" i="11"/>
  <c r="O32" i="11"/>
  <c r="O36" i="11"/>
  <c r="O40" i="11"/>
  <c r="O44" i="11"/>
  <c r="O48" i="11"/>
  <c r="O52" i="11"/>
  <c r="O56" i="11"/>
  <c r="O60" i="11"/>
  <c r="O64" i="11"/>
  <c r="O68" i="11"/>
  <c r="O72" i="11"/>
  <c r="O76" i="11"/>
  <c r="O80" i="11"/>
  <c r="O84" i="11"/>
  <c r="O21" i="11"/>
  <c r="O29" i="11"/>
  <c r="O33" i="11"/>
  <c r="O37" i="11"/>
  <c r="O41" i="11"/>
  <c r="O45" i="11"/>
  <c r="O49" i="11"/>
  <c r="O53" i="11"/>
  <c r="O57" i="11"/>
  <c r="O61" i="11"/>
  <c r="O65" i="11"/>
  <c r="O69" i="11"/>
  <c r="O73" i="11"/>
  <c r="O77" i="11"/>
  <c r="O81" i="11"/>
  <c r="O78" i="11"/>
  <c r="O23" i="11"/>
  <c r="O35" i="11"/>
  <c r="O39" i="11"/>
  <c r="O47" i="11"/>
  <c r="O55" i="11"/>
  <c r="O67" i="11"/>
  <c r="O79" i="11"/>
  <c r="O15" i="11"/>
  <c r="K11" i="11"/>
  <c r="N11" i="11"/>
  <c r="O17" i="11"/>
  <c r="W11" i="11"/>
  <c r="O16" i="11"/>
  <c r="O20" i="11"/>
  <c r="X11" i="11"/>
  <c r="Q11" i="11"/>
  <c r="O18" i="11"/>
  <c r="V11" i="11"/>
  <c r="V12" i="11"/>
  <c r="P11" i="11"/>
  <c r="L11" i="11"/>
  <c r="L160" i="11"/>
  <c r="H11" i="11"/>
  <c r="O19" i="11"/>
  <c r="Z11" i="11"/>
  <c r="Z12" i="11"/>
  <c r="U11" i="11"/>
  <c r="U12" i="11"/>
  <c r="O11" i="11"/>
  <c r="G11" i="11"/>
  <c r="G12" i="11"/>
  <c r="R11" i="11"/>
  <c r="O14" i="11"/>
  <c r="M11" i="11"/>
  <c r="V23" i="36"/>
  <c r="V95" i="36"/>
  <c r="X23" i="36"/>
  <c r="X25" i="38"/>
  <c r="V25" i="38"/>
  <c r="V97" i="38"/>
  <c r="V45" i="38"/>
  <c r="V117" i="38"/>
  <c r="X45" i="38"/>
  <c r="X50" i="38"/>
  <c r="V50" i="38"/>
  <c r="V122" i="38"/>
  <c r="X28" i="38"/>
  <c r="V28" i="38"/>
  <c r="V100" i="38"/>
  <c r="X27" i="38"/>
  <c r="V27" i="38"/>
  <c r="V99" i="38"/>
  <c r="X55" i="38"/>
  <c r="V55" i="38"/>
  <c r="V127" i="38"/>
  <c r="X40" i="38"/>
  <c r="V40" i="38"/>
  <c r="V112" i="38"/>
  <c r="X63" i="38"/>
  <c r="V63" i="38"/>
  <c r="V135" i="38"/>
  <c r="W160" i="36"/>
  <c r="W12" i="36"/>
  <c r="V46" i="36"/>
  <c r="V118" i="36"/>
  <c r="X46" i="36"/>
  <c r="H12" i="36"/>
  <c r="V62" i="36"/>
  <c r="V134" i="36"/>
  <c r="X62" i="36"/>
  <c r="V66" i="36"/>
  <c r="V138" i="36"/>
  <c r="X66" i="36"/>
  <c r="AS12" i="36"/>
  <c r="AS159" i="36"/>
  <c r="AS158" i="36"/>
  <c r="AL160" i="37"/>
  <c r="AL12" i="37"/>
  <c r="X27" i="36"/>
  <c r="V27" i="36"/>
  <c r="V99" i="36"/>
  <c r="X59" i="36"/>
  <c r="V59" i="36"/>
  <c r="V131" i="36"/>
  <c r="X67" i="38"/>
  <c r="V67" i="38"/>
  <c r="V139" i="38"/>
  <c r="X56" i="36"/>
  <c r="V56" i="36"/>
  <c r="V128" i="36"/>
  <c r="J160" i="37"/>
  <c r="J12" i="37"/>
  <c r="K160" i="38"/>
  <c r="K12" i="38"/>
  <c r="X29" i="36"/>
  <c r="V29" i="36"/>
  <c r="V101" i="36"/>
  <c r="X45" i="36"/>
  <c r="V45" i="36"/>
  <c r="V117" i="36"/>
  <c r="X77" i="36"/>
  <c r="V77" i="36"/>
  <c r="V149" i="36"/>
  <c r="AO160" i="37"/>
  <c r="AO12" i="37"/>
  <c r="X35" i="38"/>
  <c r="V35" i="38"/>
  <c r="V107" i="38"/>
  <c r="X70" i="38"/>
  <c r="V70" i="38"/>
  <c r="V142" i="38"/>
  <c r="H160" i="38"/>
  <c r="H12" i="38"/>
  <c r="X68" i="38"/>
  <c r="V68" i="38"/>
  <c r="V140" i="38"/>
  <c r="X84" i="38"/>
  <c r="V84" i="38"/>
  <c r="V156" i="38"/>
  <c r="W160" i="38"/>
  <c r="W12" i="38"/>
  <c r="X69" i="38"/>
  <c r="V69" i="38"/>
  <c r="V141" i="38"/>
  <c r="X15" i="36"/>
  <c r="V15" i="36"/>
  <c r="V87" i="36"/>
  <c r="V30" i="38"/>
  <c r="V102" i="38"/>
  <c r="X30" i="38"/>
  <c r="X24" i="38"/>
  <c r="V24" i="38"/>
  <c r="V96" i="38"/>
  <c r="X59" i="38"/>
  <c r="V59" i="38"/>
  <c r="V131" i="38"/>
  <c r="X19" i="38"/>
  <c r="V19" i="38"/>
  <c r="V91" i="38"/>
  <c r="X51" i="38"/>
  <c r="V51" i="38"/>
  <c r="V123" i="38"/>
  <c r="X36" i="38"/>
  <c r="V36" i="38"/>
  <c r="V108" i="38"/>
  <c r="Q158" i="36"/>
  <c r="Q12" i="36"/>
  <c r="Q159" i="36"/>
  <c r="V78" i="36"/>
  <c r="V150" i="36"/>
  <c r="X78" i="36"/>
  <c r="AQ12" i="36"/>
  <c r="AQ158" i="36"/>
  <c r="AQ159" i="36"/>
  <c r="J160" i="36"/>
  <c r="J12" i="36"/>
  <c r="AR12" i="36"/>
  <c r="AR159" i="36"/>
  <c r="AR158" i="36"/>
  <c r="Z102" i="36"/>
  <c r="Z112" i="36"/>
  <c r="Z131" i="36"/>
  <c r="Z147" i="36"/>
  <c r="Z125" i="36"/>
  <c r="Z141" i="36"/>
  <c r="Z116" i="36"/>
  <c r="Z108" i="36"/>
  <c r="Z110" i="36"/>
  <c r="Z106" i="36"/>
  <c r="Z86" i="36"/>
  <c r="Z99" i="36"/>
  <c r="Z135" i="36"/>
  <c r="Z151" i="36"/>
  <c r="Z97" i="36"/>
  <c r="Z129" i="36"/>
  <c r="Z145" i="36"/>
  <c r="Z118" i="36"/>
  <c r="Z114" i="36"/>
  <c r="Z123" i="36"/>
  <c r="Z139" i="36"/>
  <c r="Z155" i="36"/>
  <c r="Z133" i="36"/>
  <c r="Z149" i="36"/>
  <c r="Z127" i="36"/>
  <c r="Z121" i="36"/>
  <c r="Z104" i="36"/>
  <c r="Z143" i="36"/>
  <c r="Z137" i="36"/>
  <c r="Z153" i="36"/>
  <c r="Z90" i="36"/>
  <c r="Z94" i="36"/>
  <c r="Z95" i="36"/>
  <c r="Z89" i="36"/>
  <c r="Z96" i="36"/>
  <c r="Z111" i="36"/>
  <c r="Z119" i="36"/>
  <c r="Z122" i="36"/>
  <c r="Z126" i="36"/>
  <c r="Z130" i="36"/>
  <c r="Z134" i="36"/>
  <c r="Z138" i="36"/>
  <c r="Z142" i="36"/>
  <c r="Z146" i="36"/>
  <c r="Z150" i="36"/>
  <c r="Z154" i="36"/>
  <c r="Z91" i="36"/>
  <c r="Z105" i="36"/>
  <c r="Z87" i="36"/>
  <c r="Z100" i="36"/>
  <c r="Z117" i="36"/>
  <c r="Z107" i="36"/>
  <c r="Z115" i="36"/>
  <c r="Z120" i="36"/>
  <c r="Z124" i="36"/>
  <c r="Z128" i="36"/>
  <c r="Z132" i="36"/>
  <c r="Z136" i="36"/>
  <c r="Z140" i="36"/>
  <c r="Z144" i="36"/>
  <c r="Z148" i="36"/>
  <c r="Z152" i="36"/>
  <c r="Z156" i="36"/>
  <c r="Z88" i="36"/>
  <c r="Z113" i="36"/>
  <c r="Z98" i="36"/>
  <c r="Z93" i="36"/>
  <c r="Z92" i="36"/>
  <c r="Z101" i="36"/>
  <c r="Z109" i="36"/>
  <c r="Z103" i="36"/>
  <c r="V54" i="36"/>
  <c r="V126" i="36"/>
  <c r="X54" i="36"/>
  <c r="X47" i="36"/>
  <c r="V47" i="36"/>
  <c r="V119" i="36"/>
  <c r="V63" i="36"/>
  <c r="V135" i="36"/>
  <c r="X63" i="36"/>
  <c r="X79" i="36"/>
  <c r="V79" i="36"/>
  <c r="V151" i="36"/>
  <c r="Q12" i="37"/>
  <c r="Q158" i="37"/>
  <c r="Q159" i="37"/>
  <c r="X83" i="38"/>
  <c r="V83" i="38"/>
  <c r="V155" i="38"/>
  <c r="X60" i="36"/>
  <c r="V60" i="36"/>
  <c r="V132" i="36"/>
  <c r="X76" i="36"/>
  <c r="V76" i="36"/>
  <c r="V148" i="36"/>
  <c r="N12" i="37"/>
  <c r="AN159" i="37"/>
  <c r="AN12" i="37"/>
  <c r="U97" i="38"/>
  <c r="U123" i="38"/>
  <c r="U118" i="38"/>
  <c r="U139" i="38"/>
  <c r="U125" i="38"/>
  <c r="U93" i="38"/>
  <c r="U108" i="38"/>
  <c r="U128" i="38"/>
  <c r="U87" i="38"/>
  <c r="U138" i="38"/>
  <c r="U100" i="38"/>
  <c r="U154" i="38"/>
  <c r="U151" i="38"/>
  <c r="U96" i="38"/>
  <c r="U117" i="38"/>
  <c r="U110" i="38"/>
  <c r="U136" i="38"/>
  <c r="U130" i="38"/>
  <c r="U101" i="38"/>
  <c r="U115" i="38"/>
  <c r="U124" i="38"/>
  <c r="U152" i="38"/>
  <c r="U133" i="38"/>
  <c r="U142" i="38"/>
  <c r="U86" i="38"/>
  <c r="U121" i="38"/>
  <c r="U126" i="38"/>
  <c r="U98" i="38"/>
  <c r="U146" i="38"/>
  <c r="U147" i="38"/>
  <c r="U106" i="38"/>
  <c r="U127" i="38"/>
  <c r="U134" i="38"/>
  <c r="U141" i="38"/>
  <c r="U91" i="38"/>
  <c r="U156" i="38"/>
  <c r="U104" i="38"/>
  <c r="U116" i="38"/>
  <c r="U88" i="38"/>
  <c r="U122" i="38"/>
  <c r="U135" i="38"/>
  <c r="U144" i="38"/>
  <c r="U145" i="38"/>
  <c r="U129" i="38"/>
  <c r="U150" i="38"/>
  <c r="U102" i="38"/>
  <c r="U94" i="38"/>
  <c r="U155" i="38"/>
  <c r="U137" i="38"/>
  <c r="U99" i="38"/>
  <c r="U148" i="38"/>
  <c r="U149" i="38"/>
  <c r="U92" i="38"/>
  <c r="U113" i="38"/>
  <c r="U109" i="38"/>
  <c r="U132" i="38"/>
  <c r="U111" i="38"/>
  <c r="U140" i="38"/>
  <c r="U90" i="38"/>
  <c r="U153" i="38"/>
  <c r="U89" i="38"/>
  <c r="U107" i="38"/>
  <c r="U119" i="38"/>
  <c r="U103" i="38"/>
  <c r="U112" i="38"/>
  <c r="U114" i="38"/>
  <c r="U131" i="38"/>
  <c r="U143" i="38"/>
  <c r="U95" i="38"/>
  <c r="U105" i="38"/>
  <c r="U120" i="38"/>
  <c r="X71" i="38"/>
  <c r="V71" i="38"/>
  <c r="V143" i="38"/>
  <c r="X33" i="36"/>
  <c r="V33" i="36"/>
  <c r="V105" i="36"/>
  <c r="X49" i="36"/>
  <c r="V49" i="36"/>
  <c r="V121" i="36"/>
  <c r="X65" i="36"/>
  <c r="V65" i="36"/>
  <c r="V137" i="36"/>
  <c r="X81" i="36"/>
  <c r="V81" i="36"/>
  <c r="V153" i="36"/>
  <c r="AS12" i="37"/>
  <c r="AS158" i="37"/>
  <c r="AS159" i="37"/>
  <c r="X160" i="38"/>
  <c r="X12" i="38"/>
  <c r="X75" i="38"/>
  <c r="V75" i="38"/>
  <c r="V147" i="38"/>
  <c r="X74" i="38"/>
  <c r="V74" i="38"/>
  <c r="V146" i="38"/>
  <c r="AL12" i="38"/>
  <c r="AL160" i="38"/>
  <c r="X17" i="38"/>
  <c r="V17" i="38"/>
  <c r="V89" i="38"/>
  <c r="X72" i="38"/>
  <c r="V72" i="38"/>
  <c r="V144" i="38"/>
  <c r="AI160" i="38"/>
  <c r="AI12" i="38"/>
  <c r="X21" i="38"/>
  <c r="V21" i="38"/>
  <c r="V93" i="38"/>
  <c r="X73" i="38"/>
  <c r="V73" i="38"/>
  <c r="V145" i="38"/>
  <c r="V19" i="36"/>
  <c r="V91" i="36"/>
  <c r="X19" i="36"/>
  <c r="X17" i="36"/>
  <c r="V17" i="36"/>
  <c r="V89" i="36"/>
  <c r="X26" i="38"/>
  <c r="V26" i="38"/>
  <c r="V98" i="38"/>
  <c r="V41" i="38"/>
  <c r="V113" i="38"/>
  <c r="X41" i="38"/>
  <c r="X23" i="38"/>
  <c r="V23" i="38"/>
  <c r="V95" i="38"/>
  <c r="V18" i="38"/>
  <c r="V90" i="38"/>
  <c r="X18" i="38"/>
  <c r="X65" i="38"/>
  <c r="V65" i="38"/>
  <c r="V137" i="38"/>
  <c r="X16" i="38"/>
  <c r="V16" i="38"/>
  <c r="V88" i="38"/>
  <c r="X64" i="38"/>
  <c r="V64" i="38"/>
  <c r="V136" i="38"/>
  <c r="X47" i="38"/>
  <c r="V47" i="38"/>
  <c r="V119" i="38"/>
  <c r="X53" i="38"/>
  <c r="V53" i="38"/>
  <c r="V125" i="38"/>
  <c r="V36" i="36"/>
  <c r="V108" i="36"/>
  <c r="X36" i="36"/>
  <c r="P12" i="36"/>
  <c r="P158" i="36"/>
  <c r="P159" i="36"/>
  <c r="X28" i="36"/>
  <c r="V28" i="36"/>
  <c r="V100" i="36"/>
  <c r="R159" i="36"/>
  <c r="R12" i="36"/>
  <c r="R158" i="36"/>
  <c r="X40" i="36"/>
  <c r="V40" i="36"/>
  <c r="V112" i="36"/>
  <c r="AY160" i="38"/>
  <c r="AY12" i="38"/>
  <c r="M159" i="36"/>
  <c r="M12" i="36"/>
  <c r="X20" i="36"/>
  <c r="V20" i="36"/>
  <c r="V92" i="36"/>
  <c r="N12" i="36"/>
  <c r="V24" i="36"/>
  <c r="V96" i="36"/>
  <c r="X24" i="36"/>
  <c r="AK160" i="36"/>
  <c r="AK12" i="36"/>
  <c r="V26" i="36"/>
  <c r="V98" i="36"/>
  <c r="X26" i="36"/>
  <c r="V70" i="36"/>
  <c r="V142" i="36"/>
  <c r="X70" i="36"/>
  <c r="O160" i="38"/>
  <c r="O12" i="38"/>
  <c r="O117" i="38"/>
  <c r="X35" i="36"/>
  <c r="V35" i="36"/>
  <c r="V107" i="36"/>
  <c r="V51" i="36"/>
  <c r="V123" i="36"/>
  <c r="X51" i="36"/>
  <c r="X67" i="36"/>
  <c r="V67" i="36"/>
  <c r="V139" i="36"/>
  <c r="X83" i="36"/>
  <c r="V83" i="36"/>
  <c r="V155" i="36"/>
  <c r="W160" i="37"/>
  <c r="W12" i="37"/>
  <c r="AR12" i="38"/>
  <c r="AR158" i="38"/>
  <c r="AR159" i="38"/>
  <c r="X48" i="36"/>
  <c r="V48" i="36"/>
  <c r="V120" i="36"/>
  <c r="X64" i="36"/>
  <c r="V64" i="36"/>
  <c r="V136" i="36"/>
  <c r="X80" i="36"/>
  <c r="V80" i="36"/>
  <c r="V152" i="36"/>
  <c r="R159" i="37"/>
  <c r="R158" i="37"/>
  <c r="R12" i="37"/>
  <c r="AR12" i="37"/>
  <c r="AR159" i="37"/>
  <c r="AR158" i="37"/>
  <c r="AK160" i="38"/>
  <c r="AK12" i="38"/>
  <c r="V18" i="36"/>
  <c r="V90" i="36"/>
  <c r="X18" i="36"/>
  <c r="X37" i="36"/>
  <c r="V37" i="36"/>
  <c r="V109" i="36"/>
  <c r="X53" i="36"/>
  <c r="V53" i="36"/>
  <c r="V125" i="36"/>
  <c r="X69" i="36"/>
  <c r="V69" i="36"/>
  <c r="V141" i="36"/>
  <c r="G155" i="37"/>
  <c r="G86" i="37"/>
  <c r="G115" i="37"/>
  <c r="G92" i="37"/>
  <c r="G95" i="37"/>
  <c r="G98" i="37"/>
  <c r="G102" i="37"/>
  <c r="G108" i="37"/>
  <c r="G126" i="37"/>
  <c r="G123" i="37"/>
  <c r="G87" i="37"/>
  <c r="G89" i="37"/>
  <c r="G100" i="37"/>
  <c r="G91" i="37"/>
  <c r="G99" i="37"/>
  <c r="G96" i="37"/>
  <c r="G104" i="37"/>
  <c r="G107" i="37"/>
  <c r="G139" i="37"/>
  <c r="G127" i="37"/>
  <c r="G148" i="37"/>
  <c r="G143" i="37"/>
  <c r="G152" i="37"/>
  <c r="G140" i="37"/>
  <c r="G135" i="37"/>
  <c r="G136" i="37"/>
  <c r="G151" i="37"/>
  <c r="G132" i="37"/>
  <c r="G110" i="37"/>
  <c r="G93" i="37"/>
  <c r="G112" i="37"/>
  <c r="G118" i="37"/>
  <c r="G129" i="37"/>
  <c r="G138" i="37"/>
  <c r="G145" i="37"/>
  <c r="G144" i="37"/>
  <c r="G101" i="37"/>
  <c r="G103" i="37"/>
  <c r="G105" i="37"/>
  <c r="G109" i="37"/>
  <c r="G111" i="37"/>
  <c r="G117" i="37"/>
  <c r="G94" i="37"/>
  <c r="G134" i="37"/>
  <c r="G141" i="37"/>
  <c r="G150" i="37"/>
  <c r="G124" i="37"/>
  <c r="G88" i="37"/>
  <c r="G114" i="37"/>
  <c r="G116" i="37"/>
  <c r="G120" i="37"/>
  <c r="G121" i="37"/>
  <c r="G122" i="37"/>
  <c r="G147" i="37"/>
  <c r="G90" i="37"/>
  <c r="G130" i="37"/>
  <c r="G137" i="37"/>
  <c r="G146" i="37"/>
  <c r="G153" i="37"/>
  <c r="G125" i="37"/>
  <c r="G128" i="37"/>
  <c r="G106" i="37"/>
  <c r="G149" i="37"/>
  <c r="G154" i="37"/>
  <c r="G97" i="37"/>
  <c r="G113" i="37"/>
  <c r="G119" i="37"/>
  <c r="G131" i="37"/>
  <c r="G133" i="37"/>
  <c r="G142" i="37"/>
  <c r="G156" i="37"/>
  <c r="Z153" i="37"/>
  <c r="Z137" i="37"/>
  <c r="Z121" i="37"/>
  <c r="Z105" i="37"/>
  <c r="Z89" i="37"/>
  <c r="Z95" i="37"/>
  <c r="Z117" i="37"/>
  <c r="Z114" i="37"/>
  <c r="Z118" i="37"/>
  <c r="Z125" i="37"/>
  <c r="Z97" i="37"/>
  <c r="Z122" i="37"/>
  <c r="Z126" i="37"/>
  <c r="Z90" i="37"/>
  <c r="Z133" i="37"/>
  <c r="Z149" i="37"/>
  <c r="Z146" i="37"/>
  <c r="Z92" i="37"/>
  <c r="Z138" i="37"/>
  <c r="Z109" i="37"/>
  <c r="Z87" i="37"/>
  <c r="Z141" i="37"/>
  <c r="Z155" i="37"/>
  <c r="Z93" i="37"/>
  <c r="Z129" i="37"/>
  <c r="Z103" i="37"/>
  <c r="Z130" i="37"/>
  <c r="Z94" i="37"/>
  <c r="Z134" i="37"/>
  <c r="Z99" i="37"/>
  <c r="Z88" i="37"/>
  <c r="Z150" i="37"/>
  <c r="Z145" i="37"/>
  <c r="Z101" i="37"/>
  <c r="Z113" i="37"/>
  <c r="Z100" i="37"/>
  <c r="Z102" i="37"/>
  <c r="Z104" i="37"/>
  <c r="Z106" i="37"/>
  <c r="Z108" i="37"/>
  <c r="Z110" i="37"/>
  <c r="Z131" i="37"/>
  <c r="Z140" i="37"/>
  <c r="Z147" i="37"/>
  <c r="Z156" i="37"/>
  <c r="Z115" i="37"/>
  <c r="Z98" i="37"/>
  <c r="Z124" i="37"/>
  <c r="Z111" i="37"/>
  <c r="Z136" i="37"/>
  <c r="Z143" i="37"/>
  <c r="Z152" i="37"/>
  <c r="Z154" i="37"/>
  <c r="Z119" i="37"/>
  <c r="Z123" i="37"/>
  <c r="Z127" i="37"/>
  <c r="Z96" i="37"/>
  <c r="Z116" i="37"/>
  <c r="Z132" i="37"/>
  <c r="Z139" i="37"/>
  <c r="Z148" i="37"/>
  <c r="Z135" i="37"/>
  <c r="Z144" i="37"/>
  <c r="Z107" i="37"/>
  <c r="Z91" i="37"/>
  <c r="Z112" i="37"/>
  <c r="Z128" i="37"/>
  <c r="Z142" i="37"/>
  <c r="Z86" i="37"/>
  <c r="Z120" i="37"/>
  <c r="Z151" i="37"/>
  <c r="AN159" i="38"/>
  <c r="AN12" i="38"/>
  <c r="X78" i="38"/>
  <c r="V78" i="38"/>
  <c r="V150" i="38"/>
  <c r="P159" i="38"/>
  <c r="P158" i="38"/>
  <c r="P12" i="38"/>
  <c r="AP160" i="38"/>
  <c r="AP12" i="38"/>
  <c r="X33" i="38"/>
  <c r="V33" i="38"/>
  <c r="V105" i="38"/>
  <c r="X76" i="38"/>
  <c r="V76" i="38"/>
  <c r="V148" i="38"/>
  <c r="M159" i="38"/>
  <c r="M12" i="38"/>
  <c r="X34" i="38"/>
  <c r="V34" i="38"/>
  <c r="V106" i="38"/>
  <c r="X77" i="38"/>
  <c r="V77" i="38"/>
  <c r="V149" i="38"/>
  <c r="V29" i="38"/>
  <c r="V101" i="38"/>
  <c r="X29" i="38"/>
  <c r="V54" i="38"/>
  <c r="V126" i="38"/>
  <c r="X54" i="38"/>
  <c r="X49" i="38"/>
  <c r="V49" i="38"/>
  <c r="V121" i="38"/>
  <c r="X48" i="38"/>
  <c r="V48" i="38"/>
  <c r="V120" i="38"/>
  <c r="AO160" i="38"/>
  <c r="AO12" i="38"/>
  <c r="AP160" i="37"/>
  <c r="AP12" i="37"/>
  <c r="AX12" i="36"/>
  <c r="AX160" i="36"/>
  <c r="H12" i="37"/>
  <c r="Z117" i="38"/>
  <c r="Z93" i="38"/>
  <c r="Z125" i="38"/>
  <c r="Z141" i="38"/>
  <c r="Z109" i="38"/>
  <c r="Z133" i="38"/>
  <c r="Z108" i="38"/>
  <c r="Z118" i="38"/>
  <c r="Z128" i="38"/>
  <c r="Z105" i="38"/>
  <c r="Z91" i="38"/>
  <c r="Z95" i="38"/>
  <c r="Z148" i="38"/>
  <c r="Z132" i="38"/>
  <c r="Z88" i="38"/>
  <c r="Z104" i="38"/>
  <c r="Z123" i="38"/>
  <c r="Z127" i="38"/>
  <c r="Z129" i="38"/>
  <c r="Z145" i="38"/>
  <c r="Z87" i="38"/>
  <c r="Z113" i="38"/>
  <c r="Z89" i="38"/>
  <c r="Z92" i="38"/>
  <c r="Z112" i="38"/>
  <c r="Z98" i="38"/>
  <c r="Z102" i="38"/>
  <c r="Z136" i="38"/>
  <c r="Z107" i="38"/>
  <c r="Z139" i="38"/>
  <c r="Z151" i="38"/>
  <c r="Z96" i="38"/>
  <c r="Z100" i="38"/>
  <c r="Z135" i="38"/>
  <c r="Z149" i="38"/>
  <c r="Z156" i="38"/>
  <c r="Z97" i="38"/>
  <c r="Z121" i="38"/>
  <c r="Z101" i="38"/>
  <c r="Z99" i="38"/>
  <c r="Z103" i="38"/>
  <c r="Z147" i="38"/>
  <c r="Z153" i="38"/>
  <c r="Z116" i="38"/>
  <c r="Z140" i="38"/>
  <c r="Z114" i="38"/>
  <c r="Z106" i="38"/>
  <c r="Z94" i="38"/>
  <c r="Z115" i="38"/>
  <c r="Z146" i="38"/>
  <c r="Z154" i="38"/>
  <c r="Z124" i="38"/>
  <c r="Z131" i="38"/>
  <c r="Z155" i="38"/>
  <c r="Z126" i="38"/>
  <c r="Z134" i="38"/>
  <c r="Z142" i="38"/>
  <c r="Z150" i="38"/>
  <c r="Z152" i="38"/>
  <c r="Z144" i="38"/>
  <c r="Z120" i="38"/>
  <c r="Z110" i="38"/>
  <c r="Z143" i="38"/>
  <c r="Z90" i="38"/>
  <c r="Z111" i="38"/>
  <c r="Z119" i="38"/>
  <c r="Z137" i="38"/>
  <c r="Z86" i="38"/>
  <c r="Z138" i="38"/>
  <c r="Z130" i="38"/>
  <c r="Z122" i="38"/>
  <c r="U107" i="36"/>
  <c r="U123" i="36"/>
  <c r="U139" i="36"/>
  <c r="U155" i="36"/>
  <c r="U103" i="36"/>
  <c r="U122" i="36"/>
  <c r="U138" i="36"/>
  <c r="U154" i="36"/>
  <c r="U116" i="36"/>
  <c r="U120" i="36"/>
  <c r="U136" i="36"/>
  <c r="U152" i="36"/>
  <c r="U117" i="36"/>
  <c r="U96" i="36"/>
  <c r="U129" i="36"/>
  <c r="U145" i="36"/>
  <c r="U91" i="36"/>
  <c r="U118" i="36"/>
  <c r="U108" i="36"/>
  <c r="U150" i="36"/>
  <c r="U106" i="36"/>
  <c r="U101" i="36"/>
  <c r="U141" i="36"/>
  <c r="U109" i="36"/>
  <c r="U88" i="36"/>
  <c r="U127" i="36"/>
  <c r="U143" i="36"/>
  <c r="U93" i="36"/>
  <c r="U105" i="36"/>
  <c r="U119" i="36"/>
  <c r="U126" i="36"/>
  <c r="U142" i="36"/>
  <c r="U89" i="36"/>
  <c r="U99" i="36"/>
  <c r="U111" i="36"/>
  <c r="U124" i="36"/>
  <c r="U140" i="36"/>
  <c r="U156" i="36"/>
  <c r="U104" i="36"/>
  <c r="U110" i="36"/>
  <c r="U133" i="36"/>
  <c r="U149" i="36"/>
  <c r="U94" i="36"/>
  <c r="U102" i="36"/>
  <c r="U131" i="36"/>
  <c r="U147" i="36"/>
  <c r="U90" i="36"/>
  <c r="U100" i="36"/>
  <c r="U130" i="36"/>
  <c r="U146" i="36"/>
  <c r="U95" i="36"/>
  <c r="U113" i="36"/>
  <c r="U92" i="36"/>
  <c r="U128" i="36"/>
  <c r="U144" i="36"/>
  <c r="U87" i="36"/>
  <c r="U97" i="36"/>
  <c r="U121" i="36"/>
  <c r="U137" i="36"/>
  <c r="U153" i="36"/>
  <c r="U112" i="36"/>
  <c r="U135" i="36"/>
  <c r="U151" i="36"/>
  <c r="U114" i="36"/>
  <c r="U134" i="36"/>
  <c r="U98" i="36"/>
  <c r="U132" i="36"/>
  <c r="U148" i="36"/>
  <c r="U115" i="36"/>
  <c r="U125" i="36"/>
  <c r="U86" i="36"/>
  <c r="V42" i="36"/>
  <c r="V114" i="36"/>
  <c r="X42" i="36"/>
  <c r="V43" i="36"/>
  <c r="V115" i="36"/>
  <c r="X43" i="36"/>
  <c r="V75" i="36"/>
  <c r="V147" i="36"/>
  <c r="X75" i="36"/>
  <c r="M159" i="37"/>
  <c r="M12" i="37"/>
  <c r="R158" i="38"/>
  <c r="R159" i="38"/>
  <c r="R12" i="38"/>
  <c r="X72" i="36"/>
  <c r="V72" i="36"/>
  <c r="V144" i="36"/>
  <c r="X32" i="38"/>
  <c r="V32" i="38"/>
  <c r="V104" i="38"/>
  <c r="X61" i="36"/>
  <c r="V61" i="36"/>
  <c r="V133" i="36"/>
  <c r="O12" i="37"/>
  <c r="O91" i="37"/>
  <c r="O160" i="37"/>
  <c r="N160" i="38"/>
  <c r="N12" i="38"/>
  <c r="V21" i="36"/>
  <c r="V93" i="36"/>
  <c r="X21" i="36"/>
  <c r="X52" i="38"/>
  <c r="V52" i="38"/>
  <c r="V124" i="38"/>
  <c r="X58" i="38"/>
  <c r="V58" i="38"/>
  <c r="V130" i="38"/>
  <c r="X56" i="38"/>
  <c r="V56" i="38"/>
  <c r="V128" i="38"/>
  <c r="X44" i="38"/>
  <c r="V44" i="38"/>
  <c r="V116" i="38"/>
  <c r="X60" i="38"/>
  <c r="V60" i="38"/>
  <c r="V132" i="38"/>
  <c r="V16" i="36"/>
  <c r="V88" i="36"/>
  <c r="X16" i="36"/>
  <c r="X32" i="36"/>
  <c r="V32" i="36"/>
  <c r="V104" i="36"/>
  <c r="G127" i="38"/>
  <c r="G135" i="38"/>
  <c r="G87" i="38"/>
  <c r="G119" i="38"/>
  <c r="G143" i="38"/>
  <c r="G95" i="38"/>
  <c r="G107" i="38"/>
  <c r="G94" i="38"/>
  <c r="G102" i="38"/>
  <c r="G110" i="38"/>
  <c r="G116" i="38"/>
  <c r="G126" i="38"/>
  <c r="G120" i="38"/>
  <c r="G103" i="38"/>
  <c r="G142" i="38"/>
  <c r="G86" i="38"/>
  <c r="G108" i="38"/>
  <c r="G128" i="38"/>
  <c r="G105" i="38"/>
  <c r="G91" i="38"/>
  <c r="G98" i="38"/>
  <c r="G112" i="38"/>
  <c r="G124" i="38"/>
  <c r="G131" i="38"/>
  <c r="G89" i="38"/>
  <c r="G150" i="38"/>
  <c r="G104" i="38"/>
  <c r="G96" i="38"/>
  <c r="G122" i="38"/>
  <c r="G123" i="38"/>
  <c r="G132" i="38"/>
  <c r="G144" i="38"/>
  <c r="G152" i="38"/>
  <c r="G99" i="38"/>
  <c r="G115" i="38"/>
  <c r="G109" i="38"/>
  <c r="G100" i="38"/>
  <c r="G90" i="38"/>
  <c r="G114" i="38"/>
  <c r="G118" i="38"/>
  <c r="G139" i="38"/>
  <c r="G93" i="38"/>
  <c r="G125" i="38"/>
  <c r="G137" i="38"/>
  <c r="G111" i="38"/>
  <c r="G92" i="38"/>
  <c r="G138" i="38"/>
  <c r="G88" i="38"/>
  <c r="G134" i="38"/>
  <c r="G156" i="38"/>
  <c r="G121" i="38"/>
  <c r="G133" i="38"/>
  <c r="G106" i="38"/>
  <c r="G130" i="38"/>
  <c r="G129" i="38"/>
  <c r="G154" i="38"/>
  <c r="G113" i="38"/>
  <c r="G149" i="38"/>
  <c r="G101" i="38"/>
  <c r="G146" i="38"/>
  <c r="G141" i="38"/>
  <c r="G147" i="38"/>
  <c r="G155" i="38"/>
  <c r="G140" i="38"/>
  <c r="G117" i="38"/>
  <c r="G153" i="38"/>
  <c r="G148" i="38"/>
  <c r="G97" i="38"/>
  <c r="G151" i="38"/>
  <c r="G136" i="38"/>
  <c r="G145" i="38"/>
  <c r="G86" i="36"/>
  <c r="G149" i="36"/>
  <c r="G117" i="36"/>
  <c r="G153" i="36"/>
  <c r="G121" i="36"/>
  <c r="G99" i="36"/>
  <c r="G87" i="36"/>
  <c r="G91" i="36"/>
  <c r="G89" i="36"/>
  <c r="G92" i="36"/>
  <c r="G107" i="36"/>
  <c r="G115" i="36"/>
  <c r="G131" i="36"/>
  <c r="G106" i="36"/>
  <c r="G114" i="36"/>
  <c r="G122" i="36"/>
  <c r="G130" i="36"/>
  <c r="G138" i="36"/>
  <c r="G146" i="36"/>
  <c r="G154" i="36"/>
  <c r="G141" i="36"/>
  <c r="G109" i="36"/>
  <c r="G145" i="36"/>
  <c r="G113" i="36"/>
  <c r="G95" i="36"/>
  <c r="G133" i="36"/>
  <c r="G101" i="36"/>
  <c r="G137" i="36"/>
  <c r="G105" i="36"/>
  <c r="G90" i="36"/>
  <c r="G88" i="36"/>
  <c r="G93" i="36"/>
  <c r="G96" i="36"/>
  <c r="G111" i="36"/>
  <c r="G119" i="36"/>
  <c r="G147" i="36"/>
  <c r="G102" i="36"/>
  <c r="G110" i="36"/>
  <c r="G118" i="36"/>
  <c r="G126" i="36"/>
  <c r="G134" i="36"/>
  <c r="G142" i="36"/>
  <c r="G150" i="36"/>
  <c r="G125" i="36"/>
  <c r="G135" i="36"/>
  <c r="G143" i="36"/>
  <c r="G112" i="36"/>
  <c r="G128" i="36"/>
  <c r="G144" i="36"/>
  <c r="G152" i="36"/>
  <c r="G97" i="36"/>
  <c r="G98" i="36"/>
  <c r="G123" i="36"/>
  <c r="G151" i="36"/>
  <c r="G108" i="36"/>
  <c r="G124" i="36"/>
  <c r="G140" i="36"/>
  <c r="G156" i="36"/>
  <c r="G129" i="36"/>
  <c r="G103" i="36"/>
  <c r="G139" i="36"/>
  <c r="G104" i="36"/>
  <c r="G120" i="36"/>
  <c r="G136" i="36"/>
  <c r="G148" i="36"/>
  <c r="G94" i="36"/>
  <c r="G127" i="36"/>
  <c r="G155" i="36"/>
  <c r="G100" i="36"/>
  <c r="G116" i="36"/>
  <c r="G132" i="36"/>
  <c r="AY160" i="36"/>
  <c r="AY12" i="36"/>
  <c r="V31" i="36"/>
  <c r="V103" i="36"/>
  <c r="X31" i="36"/>
  <c r="V14" i="36"/>
  <c r="V86" i="36"/>
  <c r="X14" i="36"/>
  <c r="V62" i="38"/>
  <c r="V134" i="38"/>
  <c r="X62" i="38"/>
  <c r="O149" i="37"/>
  <c r="X22" i="38"/>
  <c r="V22" i="38"/>
  <c r="V94" i="38"/>
  <c r="X66" i="38"/>
  <c r="V66" i="38"/>
  <c r="V138" i="38"/>
  <c r="V46" i="38"/>
  <c r="V118" i="38"/>
  <c r="X46" i="38"/>
  <c r="X15" i="38"/>
  <c r="V15" i="38"/>
  <c r="V87" i="38"/>
  <c r="X61" i="38"/>
  <c r="V61" i="38"/>
  <c r="V133" i="38"/>
  <c r="V42" i="38"/>
  <c r="V114" i="38"/>
  <c r="X42" i="38"/>
  <c r="X57" i="38"/>
  <c r="V57" i="38"/>
  <c r="V129" i="38"/>
  <c r="X43" i="38"/>
  <c r="V43" i="38"/>
  <c r="V115" i="38"/>
  <c r="X20" i="38"/>
  <c r="V20" i="38"/>
  <c r="V92" i="38"/>
  <c r="V74" i="36"/>
  <c r="V146" i="36"/>
  <c r="X74" i="36"/>
  <c r="X14" i="38"/>
  <c r="V14" i="38"/>
  <c r="V86" i="38"/>
  <c r="AP160" i="36"/>
  <c r="AP12" i="36"/>
  <c r="X44" i="36"/>
  <c r="V44" i="36"/>
  <c r="V116" i="36"/>
  <c r="V38" i="36"/>
  <c r="V110" i="36"/>
  <c r="X38" i="36"/>
  <c r="AN12" i="36"/>
  <c r="AN159" i="36"/>
  <c r="V82" i="36"/>
  <c r="V154" i="36"/>
  <c r="X82" i="36"/>
  <c r="X79" i="38"/>
  <c r="V79" i="38"/>
  <c r="V151" i="38"/>
  <c r="V58" i="36"/>
  <c r="V130" i="36"/>
  <c r="X58" i="36"/>
  <c r="AI160" i="36"/>
  <c r="AI12" i="36"/>
  <c r="V30" i="36"/>
  <c r="V102" i="36"/>
  <c r="X30" i="36"/>
  <c r="X160" i="36"/>
  <c r="X12" i="36"/>
  <c r="V50" i="36"/>
  <c r="V122" i="36"/>
  <c r="X50" i="36"/>
  <c r="O160" i="36"/>
  <c r="O12" i="36"/>
  <c r="AO160" i="36"/>
  <c r="AO12" i="36"/>
  <c r="V34" i="36"/>
  <c r="V106" i="36"/>
  <c r="X34" i="36"/>
  <c r="V22" i="36"/>
  <c r="V94" i="36"/>
  <c r="X22" i="36"/>
  <c r="X39" i="36"/>
  <c r="V39" i="36"/>
  <c r="V111" i="36"/>
  <c r="X55" i="36"/>
  <c r="V55" i="36"/>
  <c r="V127" i="36"/>
  <c r="X71" i="36"/>
  <c r="V71" i="36"/>
  <c r="V143" i="36"/>
  <c r="AI160" i="37"/>
  <c r="AI12" i="37"/>
  <c r="J160" i="38"/>
  <c r="J12" i="38"/>
  <c r="X31" i="38"/>
  <c r="V31" i="38"/>
  <c r="V103" i="38"/>
  <c r="V52" i="36"/>
  <c r="V124" i="36"/>
  <c r="X52" i="36"/>
  <c r="V68" i="36"/>
  <c r="V140" i="36"/>
  <c r="X68" i="36"/>
  <c r="V84" i="36"/>
  <c r="V156" i="36"/>
  <c r="X84" i="36"/>
  <c r="AX12" i="37"/>
  <c r="AX160" i="37"/>
  <c r="AS159" i="38"/>
  <c r="AS12" i="38"/>
  <c r="AS158" i="38"/>
  <c r="X25" i="36"/>
  <c r="V25" i="36"/>
  <c r="V97" i="36"/>
  <c r="X41" i="36"/>
  <c r="V41" i="36"/>
  <c r="V113" i="36"/>
  <c r="X57" i="36"/>
  <c r="V57" i="36"/>
  <c r="V129" i="36"/>
  <c r="X73" i="36"/>
  <c r="V73" i="36"/>
  <c r="V145" i="36"/>
  <c r="K160" i="37"/>
  <c r="K12" i="37"/>
  <c r="AK160" i="37"/>
  <c r="AK12" i="37"/>
  <c r="AX160" i="38"/>
  <c r="AX12" i="38"/>
  <c r="X39" i="38"/>
  <c r="V39" i="38"/>
  <c r="V111" i="38"/>
  <c r="X82" i="38"/>
  <c r="V82" i="38"/>
  <c r="V154" i="38"/>
  <c r="X37" i="38"/>
  <c r="V37" i="38"/>
  <c r="V109" i="38"/>
  <c r="X80" i="38"/>
  <c r="X152" i="38"/>
  <c r="V80" i="38"/>
  <c r="V152" i="38"/>
  <c r="Q12" i="38"/>
  <c r="Q158" i="38"/>
  <c r="Q159" i="38"/>
  <c r="AQ158" i="38"/>
  <c r="AQ159" i="38"/>
  <c r="AQ12" i="38"/>
  <c r="X38" i="38"/>
  <c r="V38" i="38"/>
  <c r="V110" i="38"/>
  <c r="X81" i="38"/>
  <c r="V81" i="38"/>
  <c r="V153" i="38"/>
  <c r="AS12" i="11"/>
  <c r="AS159" i="11"/>
  <c r="AS158" i="11"/>
  <c r="AN12" i="11"/>
  <c r="AN159" i="11"/>
  <c r="AP12" i="11"/>
  <c r="AP160" i="11"/>
  <c r="R12" i="11"/>
  <c r="R104" i="11"/>
  <c r="R159" i="11"/>
  <c r="R158" i="11"/>
  <c r="P12" i="11"/>
  <c r="P106" i="11"/>
  <c r="P159" i="11"/>
  <c r="P158" i="11"/>
  <c r="X12" i="11"/>
  <c r="X160" i="11"/>
  <c r="W12" i="11"/>
  <c r="W160" i="11"/>
  <c r="AX12" i="11"/>
  <c r="AX160" i="11"/>
  <c r="AQ12" i="11"/>
  <c r="AQ159" i="11"/>
  <c r="AQ158" i="11"/>
  <c r="Q12" i="11"/>
  <c r="Q115" i="11"/>
  <c r="Q159" i="11"/>
  <c r="Q158" i="11"/>
  <c r="M12" i="11"/>
  <c r="M122" i="11"/>
  <c r="M159" i="11"/>
  <c r="AR12" i="11"/>
  <c r="AR159" i="11"/>
  <c r="AR158" i="11"/>
  <c r="K12" i="11"/>
  <c r="K102" i="11"/>
  <c r="K160" i="11"/>
  <c r="O12" i="11"/>
  <c r="O107" i="11"/>
  <c r="O160" i="11"/>
  <c r="O321" i="11"/>
  <c r="H12" i="11"/>
  <c r="H141" i="11"/>
  <c r="H160" i="11"/>
  <c r="N12" i="11"/>
  <c r="N122" i="11"/>
  <c r="N160" i="11"/>
  <c r="N337" i="11"/>
  <c r="AL12" i="11"/>
  <c r="AL160" i="11"/>
  <c r="AO12" i="11"/>
  <c r="AO160" i="11"/>
  <c r="AI12" i="11"/>
  <c r="AI160" i="11"/>
  <c r="AY12" i="11"/>
  <c r="AY160" i="11"/>
  <c r="AC159" i="11"/>
  <c r="G102" i="11"/>
  <c r="G106" i="11"/>
  <c r="G110" i="11"/>
  <c r="G114" i="11"/>
  <c r="G118" i="11"/>
  <c r="G101" i="11"/>
  <c r="G105" i="11"/>
  <c r="G109" i="11"/>
  <c r="G113" i="11"/>
  <c r="G100" i="11"/>
  <c r="G104" i="11"/>
  <c r="G108" i="11"/>
  <c r="G112" i="11"/>
  <c r="G119" i="11"/>
  <c r="G125" i="11"/>
  <c r="G117" i="11"/>
  <c r="G121" i="11"/>
  <c r="G124" i="11"/>
  <c r="G115" i="11"/>
  <c r="G122" i="11"/>
  <c r="G126" i="11"/>
  <c r="G132" i="11"/>
  <c r="G136" i="11"/>
  <c r="G140" i="11"/>
  <c r="G103" i="11"/>
  <c r="G111" i="11"/>
  <c r="G144" i="11"/>
  <c r="G123" i="11"/>
  <c r="G127" i="11"/>
  <c r="G141" i="11"/>
  <c r="G145" i="11"/>
  <c r="G147" i="11"/>
  <c r="G151" i="11"/>
  <c r="G155" i="11"/>
  <c r="G95" i="11"/>
  <c r="G99" i="11"/>
  <c r="G90" i="11"/>
  <c r="G120" i="11"/>
  <c r="G148" i="11"/>
  <c r="G152" i="11"/>
  <c r="G156" i="11"/>
  <c r="G96" i="11"/>
  <c r="G89" i="11"/>
  <c r="G130" i="11"/>
  <c r="G133" i="11"/>
  <c r="G135" i="11"/>
  <c r="G91" i="11"/>
  <c r="G107" i="11"/>
  <c r="G129" i="11"/>
  <c r="G131" i="11"/>
  <c r="G88" i="11"/>
  <c r="G138" i="11"/>
  <c r="G153" i="11"/>
  <c r="G97" i="11"/>
  <c r="G87" i="11"/>
  <c r="G134" i="11"/>
  <c r="G137" i="11"/>
  <c r="G139" i="11"/>
  <c r="G142" i="11"/>
  <c r="G92" i="11"/>
  <c r="G143" i="11"/>
  <c r="G146" i="11"/>
  <c r="G150" i="11"/>
  <c r="G154" i="11"/>
  <c r="G94" i="11"/>
  <c r="G98" i="11"/>
  <c r="G116" i="11"/>
  <c r="G128" i="11"/>
  <c r="G149" i="11"/>
  <c r="G93" i="11"/>
  <c r="G86" i="11"/>
  <c r="R120" i="11"/>
  <c r="R136" i="11"/>
  <c r="R119" i="11"/>
  <c r="Z103" i="11"/>
  <c r="Z107" i="11"/>
  <c r="Z111" i="11"/>
  <c r="Z115" i="11"/>
  <c r="Z119" i="11"/>
  <c r="Z102" i="11"/>
  <c r="Z106" i="11"/>
  <c r="Z110" i="11"/>
  <c r="Z114" i="11"/>
  <c r="Z122" i="11"/>
  <c r="Z126" i="11"/>
  <c r="Z121" i="11"/>
  <c r="Z125" i="11"/>
  <c r="Z100" i="11"/>
  <c r="Z104" i="11"/>
  <c r="Z113" i="11"/>
  <c r="Z116" i="11"/>
  <c r="Z120" i="11"/>
  <c r="Z123" i="11"/>
  <c r="Z124" i="11"/>
  <c r="Z129" i="11"/>
  <c r="Z133" i="11"/>
  <c r="Z137" i="11"/>
  <c r="Z101" i="11"/>
  <c r="Z109" i="11"/>
  <c r="Z127" i="11"/>
  <c r="Z130" i="11"/>
  <c r="Z131" i="11"/>
  <c r="Z134" i="11"/>
  <c r="Z135" i="11"/>
  <c r="Z138" i="11"/>
  <c r="Z139" i="11"/>
  <c r="Z141" i="11"/>
  <c r="Z105" i="11"/>
  <c r="Z128" i="11"/>
  <c r="Z132" i="11"/>
  <c r="Z136" i="11"/>
  <c r="Z148" i="11"/>
  <c r="Z152" i="11"/>
  <c r="Z156" i="11"/>
  <c r="Z96" i="11"/>
  <c r="Z86" i="11"/>
  <c r="Z108" i="11"/>
  <c r="Z112" i="11"/>
  <c r="Z118" i="11"/>
  <c r="Z142" i="11"/>
  <c r="Z143" i="11"/>
  <c r="Z145" i="11"/>
  <c r="Z149" i="11"/>
  <c r="Z153" i="11"/>
  <c r="Z93" i="11"/>
  <c r="Z97" i="11"/>
  <c r="Z87" i="11"/>
  <c r="Z89" i="11"/>
  <c r="Z91" i="11"/>
  <c r="Z88" i="11"/>
  <c r="Z146" i="11"/>
  <c r="Z147" i="11"/>
  <c r="Z94" i="11"/>
  <c r="Z95" i="11"/>
  <c r="Z92" i="11"/>
  <c r="Z90" i="11"/>
  <c r="Z117" i="11"/>
  <c r="Z140" i="11"/>
  <c r="Z144" i="11"/>
  <c r="Z150" i="11"/>
  <c r="Z151" i="11"/>
  <c r="Z154" i="11"/>
  <c r="Z155" i="11"/>
  <c r="Z98" i="11"/>
  <c r="Z99" i="11"/>
  <c r="E6" i="24"/>
  <c r="E7" i="24"/>
  <c r="E8" i="24"/>
  <c r="E9" i="24"/>
  <c r="E10" i="24"/>
  <c r="E11" i="24"/>
  <c r="E12" i="24"/>
  <c r="E13" i="24"/>
  <c r="E14" i="24"/>
  <c r="E15" i="24"/>
  <c r="E16" i="24"/>
  <c r="E17" i="24"/>
  <c r="E18" i="24"/>
  <c r="E19" i="24"/>
  <c r="E20" i="24"/>
  <c r="E21" i="24"/>
  <c r="E22" i="24"/>
  <c r="E23" i="24"/>
  <c r="E24" i="24"/>
  <c r="E25" i="24"/>
  <c r="E26" i="24"/>
  <c r="E27" i="24"/>
  <c r="E28" i="24"/>
  <c r="E29" i="24"/>
  <c r="E30" i="24"/>
  <c r="E31" i="24"/>
  <c r="E32" i="24"/>
  <c r="E33" i="24"/>
  <c r="E34" i="24"/>
  <c r="E35" i="24"/>
  <c r="E5" i="24"/>
  <c r="R124" i="11"/>
  <c r="R143" i="11"/>
  <c r="R109" i="11"/>
  <c r="R88" i="11"/>
  <c r="R108" i="11"/>
  <c r="M94" i="11"/>
  <c r="R91" i="11"/>
  <c r="R144" i="11"/>
  <c r="M101" i="11"/>
  <c r="R99" i="11"/>
  <c r="R141" i="11"/>
  <c r="R115" i="11"/>
  <c r="R110" i="11"/>
  <c r="O358" i="11"/>
  <c r="R105" i="11"/>
  <c r="R151" i="11"/>
  <c r="R87" i="11"/>
  <c r="R97" i="11"/>
  <c r="R130" i="11"/>
  <c r="R106" i="11"/>
  <c r="M112" i="11"/>
  <c r="O326" i="11"/>
  <c r="M156" i="11"/>
  <c r="O369" i="11"/>
  <c r="P125" i="11"/>
  <c r="M151" i="11"/>
  <c r="M103" i="11"/>
  <c r="P93" i="11"/>
  <c r="N369" i="11"/>
  <c r="O129" i="11"/>
  <c r="O140" i="11"/>
  <c r="K95" i="11"/>
  <c r="N357" i="11"/>
  <c r="P99" i="11"/>
  <c r="M152" i="11"/>
  <c r="O106" i="11"/>
  <c r="O382" i="11"/>
  <c r="O324" i="11"/>
  <c r="N370" i="11"/>
  <c r="O342" i="11"/>
  <c r="N350" i="11"/>
  <c r="N422" i="11"/>
  <c r="N149" i="11"/>
  <c r="K128" i="11"/>
  <c r="R86" i="11"/>
  <c r="R156" i="11"/>
  <c r="R121" i="11"/>
  <c r="R150" i="11"/>
  <c r="R131" i="11"/>
  <c r="R145" i="11"/>
  <c r="R129" i="11"/>
  <c r="R122" i="11"/>
  <c r="R118" i="11"/>
  <c r="R103" i="11"/>
  <c r="Q136" i="11"/>
  <c r="H126" i="11"/>
  <c r="M147" i="11"/>
  <c r="M90" i="11"/>
  <c r="M130" i="11"/>
  <c r="M118" i="11"/>
  <c r="O314" i="11"/>
  <c r="O347" i="11"/>
  <c r="N346" i="11"/>
  <c r="N368" i="11"/>
  <c r="N349" i="11"/>
  <c r="R147" i="11"/>
  <c r="R125" i="11"/>
  <c r="R154" i="11"/>
  <c r="R132" i="11"/>
  <c r="R93" i="11"/>
  <c r="R137" i="11"/>
  <c r="R126" i="11"/>
  <c r="R127" i="11"/>
  <c r="R107" i="11"/>
  <c r="Q149" i="11"/>
  <c r="H153" i="11"/>
  <c r="M104" i="11"/>
  <c r="M139" i="11"/>
  <c r="M113" i="11"/>
  <c r="O336" i="11"/>
  <c r="O357" i="11"/>
  <c r="O429" i="11"/>
  <c r="O316" i="11"/>
  <c r="N371" i="11"/>
  <c r="N331" i="11"/>
  <c r="X129" i="36"/>
  <c r="O141" i="11"/>
  <c r="O441" i="11"/>
  <c r="P142" i="11"/>
  <c r="O154" i="11"/>
  <c r="P91" i="11"/>
  <c r="P137" i="11"/>
  <c r="P126" i="11"/>
  <c r="P102" i="11"/>
  <c r="O147" i="11"/>
  <c r="N131" i="11"/>
  <c r="O88" i="37"/>
  <c r="P94" i="11"/>
  <c r="P108" i="11"/>
  <c r="O86" i="11"/>
  <c r="O386" i="11"/>
  <c r="N111" i="11"/>
  <c r="O135" i="11"/>
  <c r="P153" i="11"/>
  <c r="P96" i="11"/>
  <c r="P131" i="11"/>
  <c r="P101" i="11"/>
  <c r="O148" i="11"/>
  <c r="O111" i="11"/>
  <c r="N135" i="11"/>
  <c r="O119" i="37"/>
  <c r="O102" i="11"/>
  <c r="O155" i="11"/>
  <c r="O156" i="11"/>
  <c r="O150" i="11"/>
  <c r="P141" i="11"/>
  <c r="P154" i="11"/>
  <c r="P145" i="11"/>
  <c r="P150" i="11"/>
  <c r="P156" i="11"/>
  <c r="P129" i="11"/>
  <c r="P95" i="11"/>
  <c r="P144" i="11"/>
  <c r="P136" i="11"/>
  <c r="P122" i="11"/>
  <c r="P121" i="11"/>
  <c r="P100" i="11"/>
  <c r="P118" i="11"/>
  <c r="O103" i="11"/>
  <c r="O95" i="11"/>
  <c r="O90" i="11"/>
  <c r="O130" i="11"/>
  <c r="O151" i="11"/>
  <c r="O144" i="11"/>
  <c r="N114" i="11"/>
  <c r="N152" i="11"/>
  <c r="N138" i="11"/>
  <c r="N107" i="11"/>
  <c r="O340" i="11"/>
  <c r="O379" i="11"/>
  <c r="O451" i="11"/>
  <c r="O345" i="11"/>
  <c r="N374" i="11"/>
  <c r="N340" i="11"/>
  <c r="X128" i="38"/>
  <c r="X104" i="38"/>
  <c r="O118" i="11"/>
  <c r="O108" i="11"/>
  <c r="O109" i="11"/>
  <c r="O119" i="11"/>
  <c r="P117" i="11"/>
  <c r="P92" i="11"/>
  <c r="P130" i="11"/>
  <c r="P138" i="11"/>
  <c r="P148" i="11"/>
  <c r="P115" i="11"/>
  <c r="P155" i="11"/>
  <c r="P139" i="11"/>
  <c r="P132" i="11"/>
  <c r="P107" i="11"/>
  <c r="P116" i="11"/>
  <c r="P113" i="11"/>
  <c r="P114" i="11"/>
  <c r="O112" i="11"/>
  <c r="O94" i="11"/>
  <c r="O146" i="11"/>
  <c r="N86" i="11"/>
  <c r="N94" i="11"/>
  <c r="N117" i="11"/>
  <c r="N112" i="11"/>
  <c r="O150" i="38"/>
  <c r="O97" i="11"/>
  <c r="O134" i="11"/>
  <c r="O124" i="11"/>
  <c r="O125" i="11"/>
  <c r="O87" i="11"/>
  <c r="P123" i="11"/>
  <c r="P87" i="11"/>
  <c r="P88" i="11"/>
  <c r="P89" i="11"/>
  <c r="P143" i="11"/>
  <c r="P111" i="11"/>
  <c r="P147" i="11"/>
  <c r="P135" i="11"/>
  <c r="P128" i="11"/>
  <c r="P124" i="11"/>
  <c r="P112" i="11"/>
  <c r="P109" i="11"/>
  <c r="O93" i="11"/>
  <c r="O393" i="11"/>
  <c r="O116" i="11"/>
  <c r="O105" i="11"/>
  <c r="O133" i="11"/>
  <c r="N143" i="11"/>
  <c r="N92" i="11"/>
  <c r="N109" i="11"/>
  <c r="N409" i="11"/>
  <c r="X115" i="38"/>
  <c r="X154" i="38"/>
  <c r="X94" i="38"/>
  <c r="O142" i="37"/>
  <c r="O116" i="38"/>
  <c r="X89" i="38"/>
  <c r="X146" i="38"/>
  <c r="K91" i="11"/>
  <c r="K105" i="11"/>
  <c r="Q117" i="11"/>
  <c r="N99" i="11"/>
  <c r="N98" i="11"/>
  <c r="N141" i="11"/>
  <c r="O99" i="37"/>
  <c r="O133" i="38"/>
  <c r="O90" i="37"/>
  <c r="O143" i="37"/>
  <c r="X105" i="38"/>
  <c r="X90" i="38"/>
  <c r="O86" i="37"/>
  <c r="O89" i="37"/>
  <c r="O130" i="37"/>
  <c r="K89" i="11"/>
  <c r="Q135" i="11"/>
  <c r="H155" i="11"/>
  <c r="O118" i="37"/>
  <c r="O105" i="37"/>
  <c r="O151" i="38"/>
  <c r="X114" i="38"/>
  <c r="X138" i="38"/>
  <c r="O144" i="37"/>
  <c r="O124" i="38"/>
  <c r="O147" i="37"/>
  <c r="O92" i="37"/>
  <c r="O120" i="38"/>
  <c r="O156" i="37"/>
  <c r="O148" i="38"/>
  <c r="O111" i="37"/>
  <c r="O116" i="37"/>
  <c r="X125" i="38"/>
  <c r="N339" i="11"/>
  <c r="N355" i="11"/>
  <c r="N329" i="11"/>
  <c r="N378" i="11"/>
  <c r="N348" i="11"/>
  <c r="N373" i="11"/>
  <c r="N335" i="11"/>
  <c r="N320" i="11"/>
  <c r="N328" i="11"/>
  <c r="N364" i="11"/>
  <c r="N318" i="11"/>
  <c r="N345" i="11"/>
  <c r="N315" i="11"/>
  <c r="N359" i="11"/>
  <c r="N431" i="11"/>
  <c r="N324" i="11"/>
  <c r="N356" i="11"/>
  <c r="N376" i="11"/>
  <c r="N363" i="11"/>
  <c r="N435" i="11"/>
  <c r="N334" i="11"/>
  <c r="N342" i="11"/>
  <c r="N314" i="11"/>
  <c r="N326" i="11"/>
  <c r="N323" i="11"/>
  <c r="N332" i="11"/>
  <c r="N317" i="11"/>
  <c r="N338" i="11"/>
  <c r="N372" i="11"/>
  <c r="O317" i="11"/>
  <c r="O327" i="11"/>
  <c r="O318" i="11"/>
  <c r="O390" i="11"/>
  <c r="O330" i="11"/>
  <c r="O339" i="11"/>
  <c r="O411" i="11"/>
  <c r="O349" i="11"/>
  <c r="O361" i="11"/>
  <c r="O371" i="11"/>
  <c r="O381" i="11"/>
  <c r="O354" i="11"/>
  <c r="O362" i="11"/>
  <c r="O344" i="11"/>
  <c r="O376" i="11"/>
  <c r="O366" i="11"/>
  <c r="O319" i="11"/>
  <c r="O329" i="11"/>
  <c r="O322" i="11"/>
  <c r="O332" i="11"/>
  <c r="O341" i="11"/>
  <c r="O353" i="11"/>
  <c r="O425" i="11"/>
  <c r="O363" i="11"/>
  <c r="O435" i="11"/>
  <c r="O373" i="11"/>
  <c r="O338" i="11"/>
  <c r="O364" i="11"/>
  <c r="O370" i="11"/>
  <c r="O352" i="11"/>
  <c r="O384" i="11"/>
  <c r="O456" i="11"/>
  <c r="O333" i="11"/>
  <c r="O405" i="11"/>
  <c r="O334" i="11"/>
  <c r="O406" i="11"/>
  <c r="O355" i="11"/>
  <c r="O377" i="11"/>
  <c r="O372" i="11"/>
  <c r="O444" i="11"/>
  <c r="O356" i="11"/>
  <c r="M107" i="11"/>
  <c r="M106" i="11"/>
  <c r="M117" i="11"/>
  <c r="M124" i="11"/>
  <c r="M108" i="11"/>
  <c r="M120" i="11"/>
  <c r="M134" i="11"/>
  <c r="M140" i="11"/>
  <c r="M89" i="11"/>
  <c r="M97" i="11"/>
  <c r="M109" i="11"/>
  <c r="M99" i="11"/>
  <c r="M98" i="11"/>
  <c r="M95" i="11"/>
  <c r="M111" i="11"/>
  <c r="M114" i="11"/>
  <c r="M121" i="11"/>
  <c r="M129" i="11"/>
  <c r="M141" i="11"/>
  <c r="M128" i="11"/>
  <c r="M135" i="11"/>
  <c r="M148" i="11"/>
  <c r="M86" i="11"/>
  <c r="M88" i="11"/>
  <c r="M127" i="11"/>
  <c r="M146" i="11"/>
  <c r="M87" i="11"/>
  <c r="M119" i="11"/>
  <c r="M125" i="11"/>
  <c r="M145" i="11"/>
  <c r="M138" i="11"/>
  <c r="M149" i="11"/>
  <c r="M143" i="11"/>
  <c r="M91" i="11"/>
  <c r="R100" i="11"/>
  <c r="R116" i="11"/>
  <c r="R111" i="11"/>
  <c r="R114" i="11"/>
  <c r="R101" i="11"/>
  <c r="R117" i="11"/>
  <c r="R134" i="11"/>
  <c r="R133" i="11"/>
  <c r="R140" i="11"/>
  <c r="R153" i="11"/>
  <c r="R92" i="11"/>
  <c r="R135" i="11"/>
  <c r="R146" i="11"/>
  <c r="R98" i="11"/>
  <c r="R148" i="11"/>
  <c r="R90" i="11"/>
  <c r="R96" i="11"/>
  <c r="R95" i="11"/>
  <c r="R155" i="11"/>
  <c r="R152" i="11"/>
  <c r="R89" i="11"/>
  <c r="R94" i="11"/>
  <c r="R139" i="11"/>
  <c r="R128" i="11"/>
  <c r="R149" i="11"/>
  <c r="R142" i="11"/>
  <c r="R138" i="11"/>
  <c r="R113" i="11"/>
  <c r="R123" i="11"/>
  <c r="R102" i="11"/>
  <c r="R112" i="11"/>
  <c r="M150" i="11"/>
  <c r="M93" i="11"/>
  <c r="M132" i="11"/>
  <c r="M137" i="11"/>
  <c r="M102" i="11"/>
  <c r="O360" i="11"/>
  <c r="O346" i="11"/>
  <c r="O418" i="11"/>
  <c r="O365" i="11"/>
  <c r="O337" i="11"/>
  <c r="O409" i="11"/>
  <c r="O325" i="11"/>
  <c r="N380" i="11"/>
  <c r="N325" i="11"/>
  <c r="N375" i="11"/>
  <c r="N347" i="11"/>
  <c r="N104" i="11"/>
  <c r="N116" i="11"/>
  <c r="N119" i="11"/>
  <c r="N126" i="11"/>
  <c r="N121" i="11"/>
  <c r="N105" i="11"/>
  <c r="N153" i="11"/>
  <c r="N146" i="11"/>
  <c r="N91" i="11"/>
  <c r="N156" i="11"/>
  <c r="N147" i="11"/>
  <c r="N140" i="11"/>
  <c r="N133" i="11"/>
  <c r="N148" i="11"/>
  <c r="N100" i="11"/>
  <c r="N103" i="11"/>
  <c r="N123" i="11"/>
  <c r="N102" i="11"/>
  <c r="N130" i="11"/>
  <c r="N142" i="11"/>
  <c r="N442" i="11"/>
  <c r="N93" i="11"/>
  <c r="N154" i="11"/>
  <c r="N113" i="11"/>
  <c r="N124" i="11"/>
  <c r="N155" i="11"/>
  <c r="N144" i="11"/>
  <c r="N136" i="11"/>
  <c r="N89" i="11"/>
  <c r="N108" i="11"/>
  <c r="N127" i="11"/>
  <c r="N134" i="11"/>
  <c r="N88" i="11"/>
  <c r="N139" i="11"/>
  <c r="N95" i="11"/>
  <c r="N132" i="11"/>
  <c r="O101" i="11"/>
  <c r="O132" i="11"/>
  <c r="O138" i="11"/>
  <c r="O91" i="11"/>
  <c r="O137" i="11"/>
  <c r="O120" i="11"/>
  <c r="O114" i="11"/>
  <c r="O414" i="11"/>
  <c r="O139" i="11"/>
  <c r="O142" i="11"/>
  <c r="O131" i="11"/>
  <c r="O145" i="11"/>
  <c r="O122" i="11"/>
  <c r="O89" i="11"/>
  <c r="O121" i="11"/>
  <c r="O104" i="11"/>
  <c r="O123" i="11"/>
  <c r="O117" i="11"/>
  <c r="O417" i="11"/>
  <c r="O110" i="11"/>
  <c r="O126" i="11"/>
  <c r="O113" i="11"/>
  <c r="O136" i="11"/>
  <c r="O88" i="11"/>
  <c r="O128" i="11"/>
  <c r="P110" i="11"/>
  <c r="P105" i="11"/>
  <c r="P104" i="11"/>
  <c r="P120" i="11"/>
  <c r="P103" i="11"/>
  <c r="P127" i="11"/>
  <c r="P119" i="11"/>
  <c r="P140" i="11"/>
  <c r="P151" i="11"/>
  <c r="P90" i="11"/>
  <c r="P133" i="11"/>
  <c r="P152" i="11"/>
  <c r="P86" i="11"/>
  <c r="P98" i="11"/>
  <c r="P149" i="11"/>
  <c r="P146" i="11"/>
  <c r="P134" i="11"/>
  <c r="P97" i="11"/>
  <c r="X140" i="36"/>
  <c r="X143" i="36"/>
  <c r="X146" i="36"/>
  <c r="X139" i="36"/>
  <c r="Q160" i="11"/>
  <c r="Q322" i="11"/>
  <c r="X145" i="36"/>
  <c r="O95" i="37"/>
  <c r="P160" i="11"/>
  <c r="P329" i="11"/>
  <c r="X124" i="36"/>
  <c r="X136" i="36"/>
  <c r="X119" i="36"/>
  <c r="K148" i="11"/>
  <c r="K124" i="11"/>
  <c r="Q98" i="11"/>
  <c r="Q133" i="11"/>
  <c r="H92" i="11"/>
  <c r="H105" i="11"/>
  <c r="N330" i="11"/>
  <c r="N322" i="11"/>
  <c r="N341" i="11"/>
  <c r="N353" i="11"/>
  <c r="N327" i="11"/>
  <c r="N362" i="11"/>
  <c r="N316" i="11"/>
  <c r="N344" i="11"/>
  <c r="N360" i="11"/>
  <c r="N384" i="11"/>
  <c r="N358" i="11"/>
  <c r="N379" i="11"/>
  <c r="N354" i="11"/>
  <c r="N361" i="11"/>
  <c r="N377" i="11"/>
  <c r="O315" i="11"/>
  <c r="O323" i="11"/>
  <c r="O331" i="11"/>
  <c r="O320" i="11"/>
  <c r="O328" i="11"/>
  <c r="O335" i="11"/>
  <c r="O407" i="11"/>
  <c r="O343" i="11"/>
  <c r="O351" i="11"/>
  <c r="O359" i="11"/>
  <c r="O367" i="11"/>
  <c r="O375" i="11"/>
  <c r="O383" i="11"/>
  <c r="O350" i="11"/>
  <c r="O380" i="11"/>
  <c r="O378" i="11"/>
  <c r="O450" i="11"/>
  <c r="O348" i="11"/>
  <c r="O368" i="11"/>
  <c r="O374" i="11"/>
  <c r="M115" i="11"/>
  <c r="M110" i="11"/>
  <c r="M126" i="11"/>
  <c r="M100" i="11"/>
  <c r="M133" i="11"/>
  <c r="M123" i="11"/>
  <c r="M116" i="11"/>
  <c r="M131" i="11"/>
  <c r="M136" i="11"/>
  <c r="M144" i="11"/>
  <c r="M96" i="11"/>
  <c r="M153" i="11"/>
  <c r="M92" i="11"/>
  <c r="M142" i="11"/>
  <c r="M155" i="11"/>
  <c r="M154" i="11"/>
  <c r="M105" i="11"/>
  <c r="O101" i="36"/>
  <c r="O127" i="36"/>
  <c r="O156" i="36"/>
  <c r="O96" i="37"/>
  <c r="O108" i="37"/>
  <c r="O155" i="37"/>
  <c r="O117" i="37"/>
  <c r="O114" i="37"/>
  <c r="O146" i="37"/>
  <c r="O122" i="37"/>
  <c r="O129" i="37"/>
  <c r="O87" i="37"/>
  <c r="O97" i="37"/>
  <c r="O123" i="37"/>
  <c r="O154" i="37"/>
  <c r="O115" i="37"/>
  <c r="O112" i="37"/>
  <c r="O98" i="37"/>
  <c r="O132" i="37"/>
  <c r="O128" i="37"/>
  <c r="O131" i="37"/>
  <c r="O134" i="37"/>
  <c r="O148" i="37"/>
  <c r="O120" i="37"/>
  <c r="O121" i="37"/>
  <c r="O102" i="37"/>
  <c r="X89" i="36"/>
  <c r="O139" i="37"/>
  <c r="O140" i="37"/>
  <c r="K86" i="11"/>
  <c r="K143" i="11"/>
  <c r="K110" i="11"/>
  <c r="Q124" i="11"/>
  <c r="Q101" i="11"/>
  <c r="H132" i="11"/>
  <c r="X113" i="36"/>
  <c r="X94" i="36"/>
  <c r="X130" i="36"/>
  <c r="O127" i="37"/>
  <c r="O103" i="37"/>
  <c r="O141" i="37"/>
  <c r="O145" i="37"/>
  <c r="X149" i="36"/>
  <c r="O100" i="37"/>
  <c r="O133" i="37"/>
  <c r="H103" i="11"/>
  <c r="H124" i="11"/>
  <c r="O110" i="38"/>
  <c r="AQ160" i="38"/>
  <c r="AQ372" i="38"/>
  <c r="AS160" i="38"/>
  <c r="AS369" i="38"/>
  <c r="X87" i="38"/>
  <c r="X133" i="36"/>
  <c r="X147" i="36"/>
  <c r="X121" i="38"/>
  <c r="X125" i="36"/>
  <c r="X96" i="36"/>
  <c r="X100" i="36"/>
  <c r="X95" i="38"/>
  <c r="Q160" i="37"/>
  <c r="Q357" i="37"/>
  <c r="X135" i="36"/>
  <c r="X131" i="36"/>
  <c r="X118" i="36"/>
  <c r="P160" i="38"/>
  <c r="P376" i="38"/>
  <c r="AR160" i="37"/>
  <c r="AR341" i="37"/>
  <c r="R160" i="37"/>
  <c r="R364" i="37"/>
  <c r="X87" i="36"/>
  <c r="O122" i="36"/>
  <c r="O88" i="36"/>
  <c r="N334" i="38"/>
  <c r="N380" i="38"/>
  <c r="N363" i="38"/>
  <c r="N370" i="38"/>
  <c r="N354" i="38"/>
  <c r="N347" i="38"/>
  <c r="N360" i="38"/>
  <c r="N352" i="38"/>
  <c r="N379" i="38"/>
  <c r="N336" i="38"/>
  <c r="N320" i="38"/>
  <c r="N353" i="38"/>
  <c r="N335" i="38"/>
  <c r="N319" i="38"/>
  <c r="N338" i="38"/>
  <c r="N365" i="38"/>
  <c r="N317" i="38"/>
  <c r="N321" i="38"/>
  <c r="N382" i="38"/>
  <c r="N375" i="38"/>
  <c r="N359" i="38"/>
  <c r="N366" i="38"/>
  <c r="N369" i="38"/>
  <c r="N378" i="38"/>
  <c r="N357" i="38"/>
  <c r="N348" i="38"/>
  <c r="N364" i="38"/>
  <c r="N332" i="38"/>
  <c r="N316" i="38"/>
  <c r="N343" i="38"/>
  <c r="N331" i="38"/>
  <c r="N315" i="38"/>
  <c r="N330" i="38"/>
  <c r="N349" i="38"/>
  <c r="N346" i="38"/>
  <c r="N318" i="38"/>
  <c r="N381" i="38"/>
  <c r="N371" i="38"/>
  <c r="N383" i="38"/>
  <c r="N362" i="38"/>
  <c r="N361" i="38"/>
  <c r="N376" i="38"/>
  <c r="N356" i="38"/>
  <c r="N344" i="38"/>
  <c r="N350" i="38"/>
  <c r="N328" i="38"/>
  <c r="N384" i="38"/>
  <c r="N342" i="38"/>
  <c r="N327" i="38"/>
  <c r="N372" i="38"/>
  <c r="N322" i="38"/>
  <c r="N333" i="38"/>
  <c r="N326" i="38"/>
  <c r="N358" i="38"/>
  <c r="N340" i="38"/>
  <c r="N341" i="38"/>
  <c r="N325" i="38"/>
  <c r="N377" i="38"/>
  <c r="N351" i="38"/>
  <c r="N339" i="38"/>
  <c r="N323" i="38"/>
  <c r="N337" i="38"/>
  <c r="N329" i="38"/>
  <c r="N367" i="38"/>
  <c r="N368" i="38"/>
  <c r="N324" i="38"/>
  <c r="N345" i="38"/>
  <c r="N314" i="38"/>
  <c r="N374" i="38"/>
  <c r="N373" i="38"/>
  <c r="N355" i="38"/>
  <c r="O114" i="36"/>
  <c r="AP380" i="37"/>
  <c r="AP364" i="37"/>
  <c r="AP371" i="37"/>
  <c r="AP352" i="37"/>
  <c r="AP336" i="37"/>
  <c r="AP373" i="37"/>
  <c r="AP351" i="37"/>
  <c r="AP335" i="37"/>
  <c r="AP319" i="37"/>
  <c r="AP354" i="37"/>
  <c r="AP342" i="37"/>
  <c r="AP341" i="37"/>
  <c r="AP318" i="37"/>
  <c r="AP345" i="37"/>
  <c r="AP330" i="37"/>
  <c r="AP322" i="37"/>
  <c r="AP314" i="37"/>
  <c r="AP381" i="37"/>
  <c r="AP376" i="37"/>
  <c r="AP360" i="37"/>
  <c r="AP370" i="37"/>
  <c r="AP348" i="37"/>
  <c r="AP382" i="37"/>
  <c r="AP359" i="37"/>
  <c r="AP347" i="37"/>
  <c r="AP331" i="37"/>
  <c r="AP378" i="37"/>
  <c r="AP383" i="37"/>
  <c r="AP367" i="37"/>
  <c r="AP334" i="37"/>
  <c r="AP317" i="37"/>
  <c r="AP324" i="37"/>
  <c r="AP325" i="37"/>
  <c r="AP337" i="37"/>
  <c r="AP349" i="37"/>
  <c r="AP384" i="37"/>
  <c r="AP368" i="37"/>
  <c r="AP379" i="37"/>
  <c r="AP355" i="37"/>
  <c r="AP340" i="37"/>
  <c r="AP374" i="37"/>
  <c r="AP357" i="37"/>
  <c r="AP339" i="37"/>
  <c r="AP323" i="37"/>
  <c r="AP361" i="37"/>
  <c r="AP350" i="37"/>
  <c r="AP353" i="37"/>
  <c r="AP332" i="37"/>
  <c r="AP315" i="37"/>
  <c r="AP346" i="37"/>
  <c r="AP329" i="37"/>
  <c r="AP321" i="37"/>
  <c r="AP328" i="37"/>
  <c r="AP356" i="37"/>
  <c r="AP358" i="37"/>
  <c r="AP365" i="37"/>
  <c r="AP366" i="37"/>
  <c r="AP327" i="37"/>
  <c r="AP369" i="37"/>
  <c r="AP343" i="37"/>
  <c r="AP362" i="37"/>
  <c r="AP320" i="37"/>
  <c r="AP344" i="37"/>
  <c r="AP326" i="37"/>
  <c r="AP372" i="37"/>
  <c r="AP375" i="37"/>
  <c r="AP363" i="37"/>
  <c r="AP316" i="37"/>
  <c r="AP338" i="37"/>
  <c r="AP377" i="37"/>
  <c r="AP333" i="37"/>
  <c r="N381" i="36"/>
  <c r="N365" i="36"/>
  <c r="N367" i="36"/>
  <c r="N351" i="36"/>
  <c r="N353" i="36"/>
  <c r="N338" i="36"/>
  <c r="N322" i="36"/>
  <c r="N372" i="36"/>
  <c r="N348" i="36"/>
  <c r="N332" i="36"/>
  <c r="N316" i="36"/>
  <c r="N345" i="36"/>
  <c r="N382" i="36"/>
  <c r="N341" i="36"/>
  <c r="N335" i="36"/>
  <c r="N343" i="36"/>
  <c r="N383" i="36"/>
  <c r="N315" i="36"/>
  <c r="N377" i="36"/>
  <c r="N379" i="36"/>
  <c r="N363" i="36"/>
  <c r="N376" i="36"/>
  <c r="N352" i="36"/>
  <c r="N334" i="36"/>
  <c r="N318" i="36"/>
  <c r="N362" i="36"/>
  <c r="N344" i="36"/>
  <c r="N328" i="36"/>
  <c r="N374" i="36"/>
  <c r="N337" i="36"/>
  <c r="N366" i="36"/>
  <c r="N333" i="36"/>
  <c r="N319" i="36"/>
  <c r="N327" i="36"/>
  <c r="N350" i="36"/>
  <c r="N339" i="36"/>
  <c r="N373" i="36"/>
  <c r="N375" i="36"/>
  <c r="N359" i="36"/>
  <c r="N368" i="36"/>
  <c r="N346" i="36"/>
  <c r="N330" i="36"/>
  <c r="N314" i="36"/>
  <c r="N361" i="36"/>
  <c r="N340" i="36"/>
  <c r="N324" i="36"/>
  <c r="N358" i="36"/>
  <c r="N329" i="36"/>
  <c r="N357" i="36"/>
  <c r="N325" i="36"/>
  <c r="N370" i="36"/>
  <c r="N378" i="36"/>
  <c r="N323" i="36"/>
  <c r="N355" i="36"/>
  <c r="N380" i="36"/>
  <c r="N356" i="36"/>
  <c r="N364" i="36"/>
  <c r="N384" i="36"/>
  <c r="N354" i="36"/>
  <c r="N360" i="36"/>
  <c r="N321" i="36"/>
  <c r="N331" i="36"/>
  <c r="N369" i="36"/>
  <c r="N342" i="36"/>
  <c r="N336" i="36"/>
  <c r="N349" i="36"/>
  <c r="N347" i="36"/>
  <c r="N320" i="36"/>
  <c r="N317" i="36"/>
  <c r="N371" i="36"/>
  <c r="N326" i="36"/>
  <c r="M123" i="36"/>
  <c r="M110" i="36"/>
  <c r="M101" i="36"/>
  <c r="M117" i="36"/>
  <c r="M94" i="36"/>
  <c r="M104" i="36"/>
  <c r="M155" i="36"/>
  <c r="M93" i="36"/>
  <c r="M147" i="36"/>
  <c r="M121" i="36"/>
  <c r="M137" i="36"/>
  <c r="M153" i="36"/>
  <c r="M124" i="36"/>
  <c r="M132" i="36"/>
  <c r="M140" i="36"/>
  <c r="M148" i="36"/>
  <c r="M156" i="36"/>
  <c r="M135" i="36"/>
  <c r="M105" i="36"/>
  <c r="M106" i="36"/>
  <c r="M127" i="36"/>
  <c r="M92" i="36"/>
  <c r="M112" i="36"/>
  <c r="M95" i="36"/>
  <c r="M89" i="36"/>
  <c r="M114" i="36"/>
  <c r="M125" i="36"/>
  <c r="M141" i="36"/>
  <c r="M97" i="36"/>
  <c r="M126" i="36"/>
  <c r="M134" i="36"/>
  <c r="M142" i="36"/>
  <c r="M150" i="36"/>
  <c r="M88" i="36"/>
  <c r="M151" i="36"/>
  <c r="M113" i="36"/>
  <c r="M99" i="36"/>
  <c r="M109" i="36"/>
  <c r="M87" i="36"/>
  <c r="M131" i="36"/>
  <c r="M98" i="36"/>
  <c r="M133" i="36"/>
  <c r="M149" i="36"/>
  <c r="M122" i="36"/>
  <c r="M130" i="36"/>
  <c r="M138" i="36"/>
  <c r="M146" i="36"/>
  <c r="M154" i="36"/>
  <c r="M119" i="36"/>
  <c r="M118" i="36"/>
  <c r="M108" i="36"/>
  <c r="M86" i="36"/>
  <c r="M139" i="36"/>
  <c r="M107" i="36"/>
  <c r="M129" i="36"/>
  <c r="M136" i="36"/>
  <c r="M102" i="36"/>
  <c r="M116" i="36"/>
  <c r="M152" i="36"/>
  <c r="M91" i="36"/>
  <c r="M145" i="36"/>
  <c r="M144" i="36"/>
  <c r="M96" i="36"/>
  <c r="M115" i="36"/>
  <c r="M90" i="36"/>
  <c r="M128" i="36"/>
  <c r="M103" i="36"/>
  <c r="M111" i="36"/>
  <c r="M143" i="36"/>
  <c r="M100" i="36"/>
  <c r="M120" i="36"/>
  <c r="R93" i="36"/>
  <c r="R91" i="36"/>
  <c r="R87" i="36"/>
  <c r="R105" i="36"/>
  <c r="R113" i="36"/>
  <c r="R121" i="36"/>
  <c r="R129" i="36"/>
  <c r="R137" i="36"/>
  <c r="R145" i="36"/>
  <c r="R153" i="36"/>
  <c r="R97" i="36"/>
  <c r="R101" i="36"/>
  <c r="R109" i="36"/>
  <c r="R117" i="36"/>
  <c r="R125" i="36"/>
  <c r="R133" i="36"/>
  <c r="R141" i="36"/>
  <c r="R149" i="36"/>
  <c r="R112" i="36"/>
  <c r="R132" i="36"/>
  <c r="R148" i="36"/>
  <c r="R156" i="36"/>
  <c r="R103" i="36"/>
  <c r="R119" i="36"/>
  <c r="R135" i="36"/>
  <c r="R151" i="36"/>
  <c r="R116" i="36"/>
  <c r="R120" i="36"/>
  <c r="R136" i="36"/>
  <c r="R99" i="36"/>
  <c r="R115" i="36"/>
  <c r="R131" i="36"/>
  <c r="R147" i="36"/>
  <c r="R95" i="36"/>
  <c r="R124" i="36"/>
  <c r="R140" i="36"/>
  <c r="R152" i="36"/>
  <c r="R111" i="36"/>
  <c r="R127" i="36"/>
  <c r="R143" i="36"/>
  <c r="R128" i="36"/>
  <c r="R144" i="36"/>
  <c r="R86" i="36"/>
  <c r="R107" i="36"/>
  <c r="R123" i="36"/>
  <c r="R139" i="36"/>
  <c r="R155" i="36"/>
  <c r="R146" i="36"/>
  <c r="R114" i="36"/>
  <c r="R90" i="36"/>
  <c r="R126" i="36"/>
  <c r="R96" i="36"/>
  <c r="R142" i="36"/>
  <c r="R100" i="36"/>
  <c r="R138" i="36"/>
  <c r="R106" i="36"/>
  <c r="R150" i="36"/>
  <c r="R118" i="36"/>
  <c r="R92" i="36"/>
  <c r="R89" i="36"/>
  <c r="R98" i="36"/>
  <c r="R88" i="36"/>
  <c r="R154" i="36"/>
  <c r="R122" i="36"/>
  <c r="R94" i="36"/>
  <c r="R134" i="36"/>
  <c r="R102" i="36"/>
  <c r="R104" i="36"/>
  <c r="R108" i="36"/>
  <c r="R130" i="36"/>
  <c r="R110" i="36"/>
  <c r="O119" i="38"/>
  <c r="O136" i="38"/>
  <c r="O88" i="38"/>
  <c r="O137" i="36"/>
  <c r="O155" i="38"/>
  <c r="Q145" i="37"/>
  <c r="Q105" i="37"/>
  <c r="Q97" i="37"/>
  <c r="Q93" i="37"/>
  <c r="Q101" i="37"/>
  <c r="Q98" i="37"/>
  <c r="Q100" i="37"/>
  <c r="Q102" i="37"/>
  <c r="Q106" i="37"/>
  <c r="Q108" i="37"/>
  <c r="Q110" i="37"/>
  <c r="Q88" i="37"/>
  <c r="Q92" i="37"/>
  <c r="Q129" i="37"/>
  <c r="Q87" i="37"/>
  <c r="Q96" i="37"/>
  <c r="Q103" i="37"/>
  <c r="Q109" i="37"/>
  <c r="Q117" i="37"/>
  <c r="Q125" i="37"/>
  <c r="Q90" i="37"/>
  <c r="Q86" i="37"/>
  <c r="Q104" i="37"/>
  <c r="Q146" i="37"/>
  <c r="Q95" i="37"/>
  <c r="Q126" i="37"/>
  <c r="Q94" i="37"/>
  <c r="Q113" i="37"/>
  <c r="Q130" i="37"/>
  <c r="Q107" i="37"/>
  <c r="Q114" i="37"/>
  <c r="Q122" i="37"/>
  <c r="Q133" i="37"/>
  <c r="Q149" i="37"/>
  <c r="Q137" i="37"/>
  <c r="Q115" i="37"/>
  <c r="Q136" i="37"/>
  <c r="Q143" i="37"/>
  <c r="Q152" i="37"/>
  <c r="Q154" i="37"/>
  <c r="Q138" i="37"/>
  <c r="Q134" i="37"/>
  <c r="Q150" i="37"/>
  <c r="Q121" i="37"/>
  <c r="Q120" i="37"/>
  <c r="Q124" i="37"/>
  <c r="Q132" i="37"/>
  <c r="Q139" i="37"/>
  <c r="Q148" i="37"/>
  <c r="Q112" i="37"/>
  <c r="Q99" i="37"/>
  <c r="Q91" i="37"/>
  <c r="Q141" i="37"/>
  <c r="Q89" i="37"/>
  <c r="Q128" i="37"/>
  <c r="Q135" i="37"/>
  <c r="Q144" i="37"/>
  <c r="Q151" i="37"/>
  <c r="Q155" i="37"/>
  <c r="Q116" i="37"/>
  <c r="Q123" i="37"/>
  <c r="Q127" i="37"/>
  <c r="Q153" i="37"/>
  <c r="Q142" i="37"/>
  <c r="Q147" i="37"/>
  <c r="Q156" i="37"/>
  <c r="Q118" i="37"/>
  <c r="Q119" i="37"/>
  <c r="Q131" i="37"/>
  <c r="Q140" i="37"/>
  <c r="Q111" i="37"/>
  <c r="O108" i="38"/>
  <c r="X123" i="38"/>
  <c r="O131" i="38"/>
  <c r="X96" i="38"/>
  <c r="O141" i="38"/>
  <c r="AW160" i="38"/>
  <c r="U160" i="38"/>
  <c r="V160" i="38"/>
  <c r="AV160" i="38"/>
  <c r="O142" i="38"/>
  <c r="O117" i="36"/>
  <c r="O99" i="36"/>
  <c r="X112" i="38"/>
  <c r="X100" i="38"/>
  <c r="O97" i="38"/>
  <c r="O153" i="38"/>
  <c r="O129" i="36"/>
  <c r="X103" i="38"/>
  <c r="O143" i="36"/>
  <c r="O106" i="36"/>
  <c r="O102" i="36"/>
  <c r="X154" i="36"/>
  <c r="X92" i="38"/>
  <c r="X133" i="38"/>
  <c r="O138" i="38"/>
  <c r="O134" i="38"/>
  <c r="O86" i="36"/>
  <c r="X104" i="36"/>
  <c r="X116" i="38"/>
  <c r="X130" i="38"/>
  <c r="X124" i="38"/>
  <c r="O383" i="37"/>
  <c r="O367" i="37"/>
  <c r="O376" i="37"/>
  <c r="O355" i="37"/>
  <c r="O339" i="37"/>
  <c r="O365" i="37"/>
  <c r="O346" i="37"/>
  <c r="O330" i="37"/>
  <c r="O382" i="37"/>
  <c r="O353" i="37"/>
  <c r="O356" i="37"/>
  <c r="O324" i="37"/>
  <c r="O349" i="37"/>
  <c r="O327" i="37"/>
  <c r="O337" i="37"/>
  <c r="O345" i="37"/>
  <c r="O320" i="37"/>
  <c r="O315" i="37"/>
  <c r="O379" i="37"/>
  <c r="O363" i="37"/>
  <c r="O362" i="37"/>
  <c r="O351" i="37"/>
  <c r="O335" i="37"/>
  <c r="O364" i="37"/>
  <c r="O342" i="37"/>
  <c r="O326" i="37"/>
  <c r="O373" i="37"/>
  <c r="O352" i="37"/>
  <c r="O348" i="37"/>
  <c r="O323" i="37"/>
  <c r="O395" i="37"/>
  <c r="O336" i="37"/>
  <c r="O317" i="37"/>
  <c r="O328" i="37"/>
  <c r="O321" i="37"/>
  <c r="O344" i="37"/>
  <c r="O380" i="37"/>
  <c r="O371" i="37"/>
  <c r="O378" i="37"/>
  <c r="O360" i="37"/>
  <c r="O343" i="37"/>
  <c r="O366" i="37"/>
  <c r="O350" i="37"/>
  <c r="O334" i="37"/>
  <c r="O318" i="37"/>
  <c r="O369" i="37"/>
  <c r="O374" i="37"/>
  <c r="O325" i="37"/>
  <c r="O357" i="37"/>
  <c r="O331" i="37"/>
  <c r="O358" i="37"/>
  <c r="O370" i="37"/>
  <c r="O332" i="37"/>
  <c r="O372" i="37"/>
  <c r="O375" i="37"/>
  <c r="O381" i="37"/>
  <c r="O377" i="37"/>
  <c r="O449" i="37"/>
  <c r="O333" i="37"/>
  <c r="O329" i="37"/>
  <c r="O319" i="37"/>
  <c r="O391" i="37"/>
  <c r="O359" i="37"/>
  <c r="O354" i="37"/>
  <c r="O341" i="37"/>
  <c r="O368" i="37"/>
  <c r="O361" i="37"/>
  <c r="O338" i="37"/>
  <c r="O384" i="37"/>
  <c r="O347" i="37"/>
  <c r="O322" i="37"/>
  <c r="O314" i="37"/>
  <c r="O316" i="37"/>
  <c r="O340" i="37"/>
  <c r="O133" i="36"/>
  <c r="X144" i="36"/>
  <c r="X120" i="38"/>
  <c r="O106" i="38"/>
  <c r="X141" i="36"/>
  <c r="O125" i="36"/>
  <c r="X152" i="36"/>
  <c r="AR160" i="38"/>
  <c r="O381" i="38"/>
  <c r="O374" i="38"/>
  <c r="O373" i="38"/>
  <c r="O357" i="38"/>
  <c r="O372" i="38"/>
  <c r="O363" i="38"/>
  <c r="O343" i="38"/>
  <c r="O341" i="38"/>
  <c r="O327" i="38"/>
  <c r="O378" i="38"/>
  <c r="O348" i="38"/>
  <c r="O338" i="38"/>
  <c r="O322" i="38"/>
  <c r="O359" i="38"/>
  <c r="O317" i="38"/>
  <c r="O328" i="38"/>
  <c r="O324" i="38"/>
  <c r="O316" i="38"/>
  <c r="O384" i="38"/>
  <c r="O370" i="38"/>
  <c r="O369" i="38"/>
  <c r="O353" i="38"/>
  <c r="O364" i="38"/>
  <c r="O358" i="38"/>
  <c r="O339" i="38"/>
  <c r="O340" i="38"/>
  <c r="O323" i="38"/>
  <c r="O376" i="38"/>
  <c r="O346" i="38"/>
  <c r="O334" i="38"/>
  <c r="O318" i="38"/>
  <c r="O349" i="38"/>
  <c r="O356" i="38"/>
  <c r="O320" i="38"/>
  <c r="O332" i="38"/>
  <c r="O375" i="38"/>
  <c r="O362" i="38"/>
  <c r="O377" i="38"/>
  <c r="O347" i="38"/>
  <c r="O331" i="38"/>
  <c r="O355" i="38"/>
  <c r="O326" i="38"/>
  <c r="O325" i="38"/>
  <c r="O368" i="38"/>
  <c r="O380" i="38"/>
  <c r="O365" i="38"/>
  <c r="O350" i="38"/>
  <c r="O367" i="38"/>
  <c r="O319" i="38"/>
  <c r="O345" i="38"/>
  <c r="O417" i="38"/>
  <c r="O314" i="38"/>
  <c r="O352" i="38"/>
  <c r="O337" i="38"/>
  <c r="O366" i="38"/>
  <c r="O379" i="38"/>
  <c r="O351" i="38"/>
  <c r="O335" i="38"/>
  <c r="O360" i="38"/>
  <c r="O330" i="38"/>
  <c r="O333" i="38"/>
  <c r="O329" i="38"/>
  <c r="O321" i="38"/>
  <c r="O342" i="38"/>
  <c r="O336" i="38"/>
  <c r="O383" i="38"/>
  <c r="O315" i="38"/>
  <c r="O354" i="38"/>
  <c r="O371" i="38"/>
  <c r="O382" i="38"/>
  <c r="O361" i="38"/>
  <c r="O344" i="38"/>
  <c r="X112" i="36"/>
  <c r="O95" i="38"/>
  <c r="X98" i="38"/>
  <c r="O89" i="36"/>
  <c r="X93" i="38"/>
  <c r="O144" i="38"/>
  <c r="O89" i="38"/>
  <c r="X153" i="36"/>
  <c r="O105" i="36"/>
  <c r="X132" i="36"/>
  <c r="X155" i="38"/>
  <c r="O119" i="36"/>
  <c r="X126" i="36"/>
  <c r="AQ160" i="36"/>
  <c r="X150" i="36"/>
  <c r="Q100" i="36"/>
  <c r="Q90" i="36"/>
  <c r="Q103" i="36"/>
  <c r="Q93" i="36"/>
  <c r="Q127" i="36"/>
  <c r="Q101" i="36"/>
  <c r="Q108" i="36"/>
  <c r="Q131" i="36"/>
  <c r="Q98" i="36"/>
  <c r="Q133" i="36"/>
  <c r="Q149" i="36"/>
  <c r="Q122" i="36"/>
  <c r="Q130" i="36"/>
  <c r="Q138" i="36"/>
  <c r="Q146" i="36"/>
  <c r="Q154" i="36"/>
  <c r="Q135" i="36"/>
  <c r="Q105" i="36"/>
  <c r="Q118" i="36"/>
  <c r="Q119" i="36"/>
  <c r="Q95" i="36"/>
  <c r="Q89" i="36"/>
  <c r="Q143" i="36"/>
  <c r="Q109" i="36"/>
  <c r="Q112" i="36"/>
  <c r="Q147" i="36"/>
  <c r="Q121" i="36"/>
  <c r="Q137" i="36"/>
  <c r="Q153" i="36"/>
  <c r="Q124" i="36"/>
  <c r="Q132" i="36"/>
  <c r="Q140" i="36"/>
  <c r="Q148" i="36"/>
  <c r="Q156" i="36"/>
  <c r="Q92" i="36"/>
  <c r="Q139" i="36"/>
  <c r="Q107" i="36"/>
  <c r="Q87" i="36"/>
  <c r="Q111" i="36"/>
  <c r="Q86" i="36"/>
  <c r="Q104" i="36"/>
  <c r="Q115" i="36"/>
  <c r="Q94" i="36"/>
  <c r="Q129" i="36"/>
  <c r="Q145" i="36"/>
  <c r="Q120" i="36"/>
  <c r="Q128" i="36"/>
  <c r="Q136" i="36"/>
  <c r="Q144" i="36"/>
  <c r="Q152" i="36"/>
  <c r="Q102" i="36"/>
  <c r="Q91" i="36"/>
  <c r="Q116" i="36"/>
  <c r="Q97" i="36"/>
  <c r="Q150" i="36"/>
  <c r="Q113" i="36"/>
  <c r="Q134" i="36"/>
  <c r="Q96" i="36"/>
  <c r="Q114" i="36"/>
  <c r="Q126" i="36"/>
  <c r="Q123" i="36"/>
  <c r="Q99" i="36"/>
  <c r="Q125" i="36"/>
  <c r="Q106" i="36"/>
  <c r="Q151" i="36"/>
  <c r="Q117" i="36"/>
  <c r="Q141" i="36"/>
  <c r="Q142" i="36"/>
  <c r="Q88" i="36"/>
  <c r="Q110" i="36"/>
  <c r="Q155" i="36"/>
  <c r="X108" i="38"/>
  <c r="O91" i="38"/>
  <c r="X131" i="38"/>
  <c r="X102" i="38"/>
  <c r="O87" i="36"/>
  <c r="W153" i="38"/>
  <c r="W121" i="38"/>
  <c r="W117" i="38"/>
  <c r="W103" i="38"/>
  <c r="W100" i="38"/>
  <c r="W134" i="38"/>
  <c r="W105" i="38"/>
  <c r="W152" i="38"/>
  <c r="W86" i="38"/>
  <c r="W93" i="38"/>
  <c r="W97" i="38"/>
  <c r="W144" i="38"/>
  <c r="W131" i="38"/>
  <c r="W138" i="38"/>
  <c r="W125" i="38"/>
  <c r="W119" i="38"/>
  <c r="W108" i="38"/>
  <c r="W88" i="38"/>
  <c r="W155" i="38"/>
  <c r="W94" i="38"/>
  <c r="W142" i="38"/>
  <c r="W129" i="38"/>
  <c r="W140" i="38"/>
  <c r="W135" i="38"/>
  <c r="W111" i="38"/>
  <c r="W96" i="38"/>
  <c r="W147" i="38"/>
  <c r="W98" i="38"/>
  <c r="W101" i="38"/>
  <c r="W148" i="38"/>
  <c r="W143" i="38"/>
  <c r="W154" i="38"/>
  <c r="W90" i="38"/>
  <c r="W136" i="38"/>
  <c r="W115" i="38"/>
  <c r="W106" i="38"/>
  <c r="W145" i="38"/>
  <c r="W151" i="38"/>
  <c r="W128" i="38"/>
  <c r="W99" i="38"/>
  <c r="W89" i="38"/>
  <c r="W109" i="38"/>
  <c r="W156" i="38"/>
  <c r="W91" i="38"/>
  <c r="W102" i="38"/>
  <c r="W149" i="38"/>
  <c r="W132" i="38"/>
  <c r="W107" i="38"/>
  <c r="W139" i="38"/>
  <c r="W120" i="38"/>
  <c r="W146" i="38"/>
  <c r="W127" i="38"/>
  <c r="W112" i="38"/>
  <c r="W110" i="38"/>
  <c r="W114" i="38"/>
  <c r="W95" i="38"/>
  <c r="W123" i="38"/>
  <c r="W122" i="38"/>
  <c r="W137" i="38"/>
  <c r="W133" i="38"/>
  <c r="W116" i="38"/>
  <c r="W126" i="38"/>
  <c r="W130" i="38"/>
  <c r="W104" i="38"/>
  <c r="W150" i="38"/>
  <c r="W113" i="38"/>
  <c r="W92" i="38"/>
  <c r="W118" i="38"/>
  <c r="W141" i="38"/>
  <c r="W124" i="38"/>
  <c r="W87" i="38"/>
  <c r="O140" i="38"/>
  <c r="X107" i="38"/>
  <c r="O149" i="36"/>
  <c r="O139" i="38"/>
  <c r="O131" i="36"/>
  <c r="O134" i="36"/>
  <c r="X135" i="38"/>
  <c r="O99" i="38"/>
  <c r="X117" i="38"/>
  <c r="O95" i="36"/>
  <c r="K142" i="11"/>
  <c r="K138" i="11"/>
  <c r="K133" i="11"/>
  <c r="K121" i="11"/>
  <c r="Q139" i="11"/>
  <c r="Q138" i="11"/>
  <c r="Q96" i="11"/>
  <c r="Q120" i="11"/>
  <c r="Q102" i="11"/>
  <c r="O100" i="11"/>
  <c r="O149" i="11"/>
  <c r="H144" i="11"/>
  <c r="H87" i="11"/>
  <c r="H116" i="11"/>
  <c r="H133" i="11"/>
  <c r="H106" i="11"/>
  <c r="O98" i="11"/>
  <c r="O143" i="11"/>
  <c r="O152" i="11"/>
  <c r="O153" i="11"/>
  <c r="O92" i="11"/>
  <c r="O99" i="11"/>
  <c r="O399" i="11"/>
  <c r="O96" i="11"/>
  <c r="O127" i="11"/>
  <c r="O115" i="11"/>
  <c r="N96" i="11"/>
  <c r="N90" i="11"/>
  <c r="N110" i="11"/>
  <c r="N137" i="11"/>
  <c r="N151" i="11"/>
  <c r="N128" i="11"/>
  <c r="N129" i="11"/>
  <c r="N87" i="11"/>
  <c r="N150" i="11"/>
  <c r="N97" i="11"/>
  <c r="N145" i="11"/>
  <c r="N101" i="11"/>
  <c r="N125" i="11"/>
  <c r="N106" i="11"/>
  <c r="N118" i="11"/>
  <c r="N115" i="11"/>
  <c r="N120" i="11"/>
  <c r="N420" i="11"/>
  <c r="AQ160" i="11"/>
  <c r="X153" i="38"/>
  <c r="Q160" i="38"/>
  <c r="O109" i="38"/>
  <c r="O154" i="38"/>
  <c r="O111" i="38"/>
  <c r="K110" i="37"/>
  <c r="K96" i="37"/>
  <c r="K92" i="37"/>
  <c r="K86" i="37"/>
  <c r="K108" i="37"/>
  <c r="K133" i="37"/>
  <c r="K149" i="37"/>
  <c r="K91" i="37"/>
  <c r="K107" i="37"/>
  <c r="K129" i="37"/>
  <c r="K145" i="37"/>
  <c r="K105" i="37"/>
  <c r="K141" i="37"/>
  <c r="K120" i="37"/>
  <c r="K153" i="37"/>
  <c r="K121" i="37"/>
  <c r="K137" i="37"/>
  <c r="K122" i="37"/>
  <c r="K125" i="37"/>
  <c r="K142" i="37"/>
  <c r="K109" i="37"/>
  <c r="K113" i="37"/>
  <c r="K138" i="37"/>
  <c r="K88" i="37"/>
  <c r="K155" i="37"/>
  <c r="K97" i="37"/>
  <c r="K130" i="37"/>
  <c r="K89" i="37"/>
  <c r="K150" i="37"/>
  <c r="K106" i="37"/>
  <c r="K152" i="37"/>
  <c r="K131" i="37"/>
  <c r="K134" i="37"/>
  <c r="K140" i="37"/>
  <c r="K147" i="37"/>
  <c r="K128" i="37"/>
  <c r="K127" i="37"/>
  <c r="K103" i="37"/>
  <c r="K99" i="37"/>
  <c r="K98" i="37"/>
  <c r="K90" i="37"/>
  <c r="K117" i="37"/>
  <c r="K101" i="37"/>
  <c r="K104" i="37"/>
  <c r="K111" i="37"/>
  <c r="K123" i="37"/>
  <c r="K148" i="37"/>
  <c r="K139" i="37"/>
  <c r="K135" i="37"/>
  <c r="K95" i="37"/>
  <c r="K156" i="37"/>
  <c r="K116" i="37"/>
  <c r="K93" i="37"/>
  <c r="K94" i="37"/>
  <c r="K154" i="37"/>
  <c r="K136" i="37"/>
  <c r="K143" i="37"/>
  <c r="K119" i="37"/>
  <c r="K112" i="37"/>
  <c r="K102" i="37"/>
  <c r="K118" i="37"/>
  <c r="K87" i="37"/>
  <c r="K126" i="37"/>
  <c r="K151" i="37"/>
  <c r="K114" i="37"/>
  <c r="K124" i="37"/>
  <c r="K146" i="37"/>
  <c r="K100" i="37"/>
  <c r="K144" i="37"/>
  <c r="K115" i="37"/>
  <c r="K132" i="37"/>
  <c r="O145" i="36"/>
  <c r="O113" i="36"/>
  <c r="X97" i="36"/>
  <c r="X156" i="36"/>
  <c r="O124" i="36"/>
  <c r="J89" i="38"/>
  <c r="J88" i="38"/>
  <c r="J133" i="38"/>
  <c r="J129" i="38"/>
  <c r="J125" i="38"/>
  <c r="J93" i="38"/>
  <c r="J96" i="38"/>
  <c r="J121" i="38"/>
  <c r="J130" i="38"/>
  <c r="J145" i="38"/>
  <c r="J114" i="38"/>
  <c r="J134" i="38"/>
  <c r="J90" i="38"/>
  <c r="J91" i="38"/>
  <c r="J151" i="38"/>
  <c r="J146" i="38"/>
  <c r="J118" i="38"/>
  <c r="J113" i="38"/>
  <c r="J98" i="38"/>
  <c r="J102" i="38"/>
  <c r="J150" i="38"/>
  <c r="J154" i="38"/>
  <c r="J141" i="38"/>
  <c r="J106" i="38"/>
  <c r="J110" i="38"/>
  <c r="J97" i="38"/>
  <c r="J101" i="38"/>
  <c r="J149" i="38"/>
  <c r="J153" i="38"/>
  <c r="J105" i="38"/>
  <c r="J109" i="38"/>
  <c r="J117" i="38"/>
  <c r="J138" i="38"/>
  <c r="J152" i="38"/>
  <c r="J99" i="38"/>
  <c r="J139" i="38"/>
  <c r="J143" i="38"/>
  <c r="J111" i="38"/>
  <c r="J136" i="38"/>
  <c r="J147" i="38"/>
  <c r="J92" i="38"/>
  <c r="J132" i="38"/>
  <c r="J107" i="38"/>
  <c r="J94" i="38"/>
  <c r="J131" i="38"/>
  <c r="J135" i="38"/>
  <c r="J95" i="38"/>
  <c r="J128" i="38"/>
  <c r="J103" i="38"/>
  <c r="J140" i="38"/>
  <c r="J124" i="38"/>
  <c r="J104" i="38"/>
  <c r="J115" i="38"/>
  <c r="J144" i="38"/>
  <c r="J116" i="38"/>
  <c r="J127" i="38"/>
  <c r="J120" i="38"/>
  <c r="J100" i="38"/>
  <c r="J126" i="38"/>
  <c r="J142" i="38"/>
  <c r="J123" i="38"/>
  <c r="J156" i="38"/>
  <c r="J87" i="38"/>
  <c r="J108" i="38"/>
  <c r="J137" i="38"/>
  <c r="J122" i="38"/>
  <c r="J119" i="38"/>
  <c r="J86" i="38"/>
  <c r="J112" i="38"/>
  <c r="J155" i="38"/>
  <c r="J148" i="38"/>
  <c r="X111" i="36"/>
  <c r="O94" i="36"/>
  <c r="X122" i="36"/>
  <c r="O130" i="36"/>
  <c r="X110" i="36"/>
  <c r="X116" i="36"/>
  <c r="O86" i="38"/>
  <c r="O146" i="36"/>
  <c r="O129" i="38"/>
  <c r="O114" i="38"/>
  <c r="O94" i="38"/>
  <c r="O104" i="36"/>
  <c r="O132" i="38"/>
  <c r="O130" i="38"/>
  <c r="O93" i="36"/>
  <c r="O94" i="37"/>
  <c r="O144" i="36"/>
  <c r="M93" i="37"/>
  <c r="M141" i="37"/>
  <c r="M125" i="37"/>
  <c r="M121" i="37"/>
  <c r="M89" i="37"/>
  <c r="M99" i="37"/>
  <c r="M130" i="37"/>
  <c r="M138" i="37"/>
  <c r="M146" i="37"/>
  <c r="M155" i="37"/>
  <c r="M95" i="37"/>
  <c r="M91" i="37"/>
  <c r="M97" i="37"/>
  <c r="M113" i="37"/>
  <c r="M122" i="37"/>
  <c r="M103" i="37"/>
  <c r="M123" i="37"/>
  <c r="M90" i="37"/>
  <c r="M109" i="37"/>
  <c r="M87" i="37"/>
  <c r="M114" i="37"/>
  <c r="M107" i="37"/>
  <c r="M92" i="37"/>
  <c r="M145" i="37"/>
  <c r="M101" i="37"/>
  <c r="M88" i="37"/>
  <c r="M111" i="37"/>
  <c r="M153" i="37"/>
  <c r="M118" i="37"/>
  <c r="M105" i="37"/>
  <c r="M129" i="37"/>
  <c r="M134" i="37"/>
  <c r="M96" i="37"/>
  <c r="M104" i="37"/>
  <c r="M137" i="37"/>
  <c r="M150" i="37"/>
  <c r="M94" i="37"/>
  <c r="M142" i="37"/>
  <c r="M126" i="37"/>
  <c r="M86" i="37"/>
  <c r="M100" i="37"/>
  <c r="M108" i="37"/>
  <c r="M133" i="37"/>
  <c r="M149" i="37"/>
  <c r="M98" i="37"/>
  <c r="M117" i="37"/>
  <c r="M106" i="37"/>
  <c r="M119" i="37"/>
  <c r="M124" i="37"/>
  <c r="M128" i="37"/>
  <c r="M136" i="37"/>
  <c r="M144" i="37"/>
  <c r="M152" i="37"/>
  <c r="M110" i="37"/>
  <c r="M127" i="37"/>
  <c r="M116" i="37"/>
  <c r="M135" i="37"/>
  <c r="M143" i="37"/>
  <c r="M151" i="37"/>
  <c r="M112" i="37"/>
  <c r="M120" i="37"/>
  <c r="M132" i="37"/>
  <c r="M140" i="37"/>
  <c r="M148" i="37"/>
  <c r="M156" i="37"/>
  <c r="M115" i="37"/>
  <c r="M154" i="37"/>
  <c r="M102" i="37"/>
  <c r="M147" i="37"/>
  <c r="M139" i="37"/>
  <c r="M131" i="37"/>
  <c r="O147" i="36"/>
  <c r="X114" i="36"/>
  <c r="AO340" i="38"/>
  <c r="AO379" i="38"/>
  <c r="AO377" i="38"/>
  <c r="AO364" i="38"/>
  <c r="AO371" i="38"/>
  <c r="AO355" i="38"/>
  <c r="AO353" i="38"/>
  <c r="AO369" i="38"/>
  <c r="AO341" i="38"/>
  <c r="AO351" i="38"/>
  <c r="AO325" i="38"/>
  <c r="AO346" i="38"/>
  <c r="AO324" i="38"/>
  <c r="AO331" i="38"/>
  <c r="AO343" i="38"/>
  <c r="AO365" i="38"/>
  <c r="AO319" i="38"/>
  <c r="AO314" i="38"/>
  <c r="AO338" i="38"/>
  <c r="AO382" i="38"/>
  <c r="AO376" i="38"/>
  <c r="AO360" i="38"/>
  <c r="AO367" i="38"/>
  <c r="AO370" i="38"/>
  <c r="AO352" i="38"/>
  <c r="AO361" i="38"/>
  <c r="AO373" i="38"/>
  <c r="AO337" i="38"/>
  <c r="AO321" i="38"/>
  <c r="AO336" i="38"/>
  <c r="AO320" i="38"/>
  <c r="AO323" i="38"/>
  <c r="AO334" i="38"/>
  <c r="AO357" i="38"/>
  <c r="AO350" i="38"/>
  <c r="AO342" i="38"/>
  <c r="AO378" i="38"/>
  <c r="AO372" i="38"/>
  <c r="AO384" i="38"/>
  <c r="AO363" i="38"/>
  <c r="AO362" i="38"/>
  <c r="AO348" i="38"/>
  <c r="AO349" i="38"/>
  <c r="AO358" i="38"/>
  <c r="AO333" i="38"/>
  <c r="AO317" i="38"/>
  <c r="AO332" i="38"/>
  <c r="AO316" i="38"/>
  <c r="AO315" i="38"/>
  <c r="AO326" i="38"/>
  <c r="AO347" i="38"/>
  <c r="AO344" i="38"/>
  <c r="AO322" i="38"/>
  <c r="AO381" i="38"/>
  <c r="AO354" i="38"/>
  <c r="AO329" i="38"/>
  <c r="AO374" i="38"/>
  <c r="AO327" i="38"/>
  <c r="AO368" i="38"/>
  <c r="AO380" i="38"/>
  <c r="AO366" i="38"/>
  <c r="AO318" i="38"/>
  <c r="AO375" i="38"/>
  <c r="AO345" i="38"/>
  <c r="AO328" i="38"/>
  <c r="AO335" i="38"/>
  <c r="AO339" i="38"/>
  <c r="AO383" i="38"/>
  <c r="AO330" i="38"/>
  <c r="AO356" i="38"/>
  <c r="AO359" i="38"/>
  <c r="O153" i="37"/>
  <c r="O149" i="38"/>
  <c r="X106" i="38"/>
  <c r="AP381" i="38"/>
  <c r="AP371" i="38"/>
  <c r="AP379" i="38"/>
  <c r="AP362" i="38"/>
  <c r="AP365" i="38"/>
  <c r="AP351" i="38"/>
  <c r="AP364" i="38"/>
  <c r="AP344" i="38"/>
  <c r="AP346" i="38"/>
  <c r="AP324" i="38"/>
  <c r="AP369" i="38"/>
  <c r="AP331" i="38"/>
  <c r="AP315" i="38"/>
  <c r="AP334" i="38"/>
  <c r="AP345" i="38"/>
  <c r="AP342" i="38"/>
  <c r="AP317" i="38"/>
  <c r="AP330" i="38"/>
  <c r="AP377" i="38"/>
  <c r="AP367" i="38"/>
  <c r="AP374" i="38"/>
  <c r="AP358" i="38"/>
  <c r="AP357" i="38"/>
  <c r="AP347" i="38"/>
  <c r="AP353" i="38"/>
  <c r="AP340" i="38"/>
  <c r="AP336" i="38"/>
  <c r="AP320" i="38"/>
  <c r="AP349" i="38"/>
  <c r="AP327" i="38"/>
  <c r="AP368" i="38"/>
  <c r="AP326" i="38"/>
  <c r="AP337" i="38"/>
  <c r="AP338" i="38"/>
  <c r="AP350" i="38"/>
  <c r="AP378" i="38"/>
  <c r="AP359" i="38"/>
  <c r="AP373" i="38"/>
  <c r="AP372" i="38"/>
  <c r="AP360" i="38"/>
  <c r="AP380" i="38"/>
  <c r="AP319" i="38"/>
  <c r="AP361" i="38"/>
  <c r="AP333" i="38"/>
  <c r="AP384" i="38"/>
  <c r="AP370" i="38"/>
  <c r="AP356" i="38"/>
  <c r="AP352" i="38"/>
  <c r="AP332" i="38"/>
  <c r="AP339" i="38"/>
  <c r="AP343" i="38"/>
  <c r="AP329" i="38"/>
  <c r="AP314" i="38"/>
  <c r="AP382" i="38"/>
  <c r="AP363" i="38"/>
  <c r="AP354" i="38"/>
  <c r="AP383" i="38"/>
  <c r="AP376" i="38"/>
  <c r="AP316" i="38"/>
  <c r="AP323" i="38"/>
  <c r="AP318" i="38"/>
  <c r="AP322" i="38"/>
  <c r="AP348" i="38"/>
  <c r="AP321" i="38"/>
  <c r="AP375" i="38"/>
  <c r="AP328" i="38"/>
  <c r="AP325" i="38"/>
  <c r="AP355" i="38"/>
  <c r="AP341" i="38"/>
  <c r="AP335" i="38"/>
  <c r="AP366" i="38"/>
  <c r="O101" i="37"/>
  <c r="X150" i="38"/>
  <c r="O141" i="36"/>
  <c r="X120" i="36"/>
  <c r="W91" i="37"/>
  <c r="W108" i="37"/>
  <c r="W124" i="37"/>
  <c r="W140" i="37"/>
  <c r="W156" i="37"/>
  <c r="W98" i="37"/>
  <c r="W87" i="37"/>
  <c r="W107" i="37"/>
  <c r="W123" i="37"/>
  <c r="W139" i="37"/>
  <c r="W155" i="37"/>
  <c r="W113" i="37"/>
  <c r="W129" i="37"/>
  <c r="W145" i="37"/>
  <c r="W114" i="37"/>
  <c r="W130" i="37"/>
  <c r="W146" i="37"/>
  <c r="W94" i="37"/>
  <c r="W96" i="37"/>
  <c r="W112" i="37"/>
  <c r="W128" i="37"/>
  <c r="W144" i="37"/>
  <c r="W95" i="37"/>
  <c r="W102" i="37"/>
  <c r="W92" i="37"/>
  <c r="W111" i="37"/>
  <c r="W127" i="37"/>
  <c r="W143" i="37"/>
  <c r="W101" i="37"/>
  <c r="W117" i="37"/>
  <c r="W133" i="37"/>
  <c r="W149" i="37"/>
  <c r="W118" i="37"/>
  <c r="W134" i="37"/>
  <c r="W150" i="37"/>
  <c r="W90" i="37"/>
  <c r="W104" i="37"/>
  <c r="W120" i="37"/>
  <c r="W136" i="37"/>
  <c r="W152" i="37"/>
  <c r="W88" i="37"/>
  <c r="W89" i="37"/>
  <c r="W103" i="37"/>
  <c r="W119" i="37"/>
  <c r="W135" i="37"/>
  <c r="W151" i="37"/>
  <c r="W109" i="37"/>
  <c r="W125" i="37"/>
  <c r="W141" i="37"/>
  <c r="W110" i="37"/>
  <c r="W126" i="37"/>
  <c r="W142" i="37"/>
  <c r="W86" i="37"/>
  <c r="W100" i="37"/>
  <c r="W97" i="37"/>
  <c r="W131" i="37"/>
  <c r="W137" i="37"/>
  <c r="W154" i="37"/>
  <c r="W116" i="37"/>
  <c r="W106" i="37"/>
  <c r="W147" i="37"/>
  <c r="W153" i="37"/>
  <c r="W93" i="37"/>
  <c r="W148" i="37"/>
  <c r="W115" i="37"/>
  <c r="W121" i="37"/>
  <c r="W138" i="37"/>
  <c r="W132" i="37"/>
  <c r="W99" i="37"/>
  <c r="W122" i="37"/>
  <c r="W105" i="37"/>
  <c r="O155" i="36"/>
  <c r="X123" i="36"/>
  <c r="X107" i="36"/>
  <c r="X142" i="36"/>
  <c r="O96" i="36"/>
  <c r="X92" i="36"/>
  <c r="O112" i="36"/>
  <c r="O100" i="36"/>
  <c r="P160" i="36"/>
  <c r="O124" i="37"/>
  <c r="X119" i="38"/>
  <c r="O137" i="38"/>
  <c r="O90" i="38"/>
  <c r="O113" i="38"/>
  <c r="O98" i="38"/>
  <c r="O152" i="37"/>
  <c r="O138" i="37"/>
  <c r="X91" i="36"/>
  <c r="X145" i="38"/>
  <c r="O93" i="37"/>
  <c r="X144" i="38"/>
  <c r="O113" i="37"/>
  <c r="O146" i="38"/>
  <c r="O147" i="38"/>
  <c r="AS160" i="37"/>
  <c r="X121" i="36"/>
  <c r="X105" i="36"/>
  <c r="X148" i="36"/>
  <c r="O132" i="36"/>
  <c r="X151" i="36"/>
  <c r="O135" i="36"/>
  <c r="J86" i="36"/>
  <c r="J92" i="36"/>
  <c r="J88" i="36"/>
  <c r="J87" i="36"/>
  <c r="J91" i="36"/>
  <c r="J104" i="36"/>
  <c r="J122" i="36"/>
  <c r="J146" i="36"/>
  <c r="J96" i="36"/>
  <c r="J102" i="36"/>
  <c r="J148" i="36"/>
  <c r="J101" i="36"/>
  <c r="J111" i="36"/>
  <c r="J117" i="36"/>
  <c r="J127" i="36"/>
  <c r="J133" i="36"/>
  <c r="J143" i="36"/>
  <c r="J149" i="36"/>
  <c r="J97" i="36"/>
  <c r="J116" i="36"/>
  <c r="J126" i="36"/>
  <c r="J138" i="36"/>
  <c r="J150" i="36"/>
  <c r="J93" i="36"/>
  <c r="J89" i="36"/>
  <c r="J90" i="36"/>
  <c r="J94" i="36"/>
  <c r="J108" i="36"/>
  <c r="J112" i="36"/>
  <c r="J130" i="36"/>
  <c r="J142" i="36"/>
  <c r="J99" i="36"/>
  <c r="J132" i="36"/>
  <c r="J103" i="36"/>
  <c r="J109" i="36"/>
  <c r="J119" i="36"/>
  <c r="J125" i="36"/>
  <c r="J135" i="36"/>
  <c r="J141" i="36"/>
  <c r="J151" i="36"/>
  <c r="J154" i="36"/>
  <c r="J110" i="36"/>
  <c r="J120" i="36"/>
  <c r="J128" i="36"/>
  <c r="J156" i="36"/>
  <c r="J113" i="36"/>
  <c r="J123" i="36"/>
  <c r="J145" i="36"/>
  <c r="J155" i="36"/>
  <c r="J95" i="36"/>
  <c r="J106" i="36"/>
  <c r="J136" i="36"/>
  <c r="J144" i="36"/>
  <c r="J105" i="36"/>
  <c r="J115" i="36"/>
  <c r="J137" i="36"/>
  <c r="J147" i="36"/>
  <c r="J98" i="36"/>
  <c r="J134" i="36"/>
  <c r="J118" i="36"/>
  <c r="J124" i="36"/>
  <c r="J152" i="36"/>
  <c r="J107" i="36"/>
  <c r="J129" i="36"/>
  <c r="J139" i="36"/>
  <c r="J100" i="36"/>
  <c r="J114" i="36"/>
  <c r="J140" i="36"/>
  <c r="J121" i="36"/>
  <c r="J131" i="36"/>
  <c r="J153" i="36"/>
  <c r="Q160" i="36"/>
  <c r="O123" i="38"/>
  <c r="O125" i="37"/>
  <c r="X91" i="38"/>
  <c r="O96" i="38"/>
  <c r="O126" i="37"/>
  <c r="O156" i="38"/>
  <c r="X140" i="38"/>
  <c r="O109" i="37"/>
  <c r="X142" i="38"/>
  <c r="AO318" i="37"/>
  <c r="AO377" i="37"/>
  <c r="AO361" i="37"/>
  <c r="AO367" i="37"/>
  <c r="AO345" i="37"/>
  <c r="AO372" i="37"/>
  <c r="AO355" i="37"/>
  <c r="AO340" i="37"/>
  <c r="AO324" i="37"/>
  <c r="AO374" i="37"/>
  <c r="AO362" i="37"/>
  <c r="AO333" i="37"/>
  <c r="AO338" i="37"/>
  <c r="AO358" i="37"/>
  <c r="AO347" i="37"/>
  <c r="AO315" i="37"/>
  <c r="AO350" i="37"/>
  <c r="AO323" i="37"/>
  <c r="AO382" i="37"/>
  <c r="AO373" i="37"/>
  <c r="AO357" i="37"/>
  <c r="AO366" i="37"/>
  <c r="AO341" i="37"/>
  <c r="AO371" i="37"/>
  <c r="AO352" i="37"/>
  <c r="AO336" i="37"/>
  <c r="AO320" i="37"/>
  <c r="AO359" i="37"/>
  <c r="AO360" i="37"/>
  <c r="AO380" i="37"/>
  <c r="AO331" i="37"/>
  <c r="AO342" i="37"/>
  <c r="AO343" i="37"/>
  <c r="AO314" i="37"/>
  <c r="AO363" i="37"/>
  <c r="AO327" i="37"/>
  <c r="AO378" i="37"/>
  <c r="AO369" i="37"/>
  <c r="AO384" i="37"/>
  <c r="AO353" i="37"/>
  <c r="AO337" i="37"/>
  <c r="AO370" i="37"/>
  <c r="AO348" i="37"/>
  <c r="AO332" i="37"/>
  <c r="AO316" i="37"/>
  <c r="AO351" i="37"/>
  <c r="AO339" i="37"/>
  <c r="AO364" i="37"/>
  <c r="AO330" i="37"/>
  <c r="AO325" i="37"/>
  <c r="AO326" i="37"/>
  <c r="AO335" i="37"/>
  <c r="AO354" i="37"/>
  <c r="AO368" i="37"/>
  <c r="AO344" i="37"/>
  <c r="AO334" i="37"/>
  <c r="AO321" i="37"/>
  <c r="AO349" i="37"/>
  <c r="AO328" i="37"/>
  <c r="AO346" i="37"/>
  <c r="AO383" i="37"/>
  <c r="AO365" i="37"/>
  <c r="AO356" i="37"/>
  <c r="AO375" i="37"/>
  <c r="AO319" i="37"/>
  <c r="AO381" i="37"/>
  <c r="AO322" i="37"/>
  <c r="AO379" i="37"/>
  <c r="AO376" i="37"/>
  <c r="AO317" i="37"/>
  <c r="AO329" i="37"/>
  <c r="X101" i="36"/>
  <c r="X138" i="36"/>
  <c r="AW160" i="36"/>
  <c r="V160" i="36"/>
  <c r="U160" i="36"/>
  <c r="O118" i="36"/>
  <c r="O127" i="38"/>
  <c r="X99" i="38"/>
  <c r="O100" i="38"/>
  <c r="X122" i="38"/>
  <c r="O151" i="37"/>
  <c r="O135" i="37"/>
  <c r="X95" i="36"/>
  <c r="AQ368" i="38"/>
  <c r="AQ335" i="38"/>
  <c r="O110" i="36"/>
  <c r="P331" i="38"/>
  <c r="O109" i="36"/>
  <c r="R152" i="37"/>
  <c r="R144" i="37"/>
  <c r="R128" i="37"/>
  <c r="R112" i="37"/>
  <c r="R96" i="37"/>
  <c r="R132" i="37"/>
  <c r="R140" i="37"/>
  <c r="R148" i="37"/>
  <c r="R91" i="37"/>
  <c r="R123" i="37"/>
  <c r="R133" i="37"/>
  <c r="R141" i="37"/>
  <c r="R149" i="37"/>
  <c r="R93" i="37"/>
  <c r="R117" i="37"/>
  <c r="R92" i="37"/>
  <c r="R125" i="37"/>
  <c r="R95" i="37"/>
  <c r="R90" i="37"/>
  <c r="R124" i="37"/>
  <c r="R94" i="37"/>
  <c r="R120" i="37"/>
  <c r="R88" i="37"/>
  <c r="R154" i="37"/>
  <c r="R129" i="37"/>
  <c r="R97" i="37"/>
  <c r="R116" i="37"/>
  <c r="R101" i="37"/>
  <c r="R104" i="37"/>
  <c r="R153" i="37"/>
  <c r="R121" i="37"/>
  <c r="R89" i="37"/>
  <c r="R109" i="37"/>
  <c r="R137" i="37"/>
  <c r="R105" i="37"/>
  <c r="R155" i="37"/>
  <c r="R98" i="37"/>
  <c r="R106" i="37"/>
  <c r="R114" i="37"/>
  <c r="R122" i="37"/>
  <c r="R131" i="37"/>
  <c r="R134" i="37"/>
  <c r="R139" i="37"/>
  <c r="R142" i="37"/>
  <c r="R147" i="37"/>
  <c r="R150" i="37"/>
  <c r="R136" i="37"/>
  <c r="R87" i="37"/>
  <c r="R103" i="37"/>
  <c r="R111" i="37"/>
  <c r="R119" i="37"/>
  <c r="R145" i="37"/>
  <c r="R127" i="37"/>
  <c r="R102" i="37"/>
  <c r="R110" i="37"/>
  <c r="R118" i="37"/>
  <c r="R130" i="37"/>
  <c r="R135" i="37"/>
  <c r="R138" i="37"/>
  <c r="R143" i="37"/>
  <c r="R146" i="37"/>
  <c r="R151" i="37"/>
  <c r="R113" i="37"/>
  <c r="R100" i="37"/>
  <c r="R108" i="37"/>
  <c r="R115" i="37"/>
  <c r="R86" i="37"/>
  <c r="R156" i="37"/>
  <c r="R107" i="37"/>
  <c r="R99" i="37"/>
  <c r="R126" i="37"/>
  <c r="O123" i="36"/>
  <c r="O142" i="36"/>
  <c r="O93" i="38"/>
  <c r="N377" i="37"/>
  <c r="N372" i="37"/>
  <c r="N356" i="37"/>
  <c r="N373" i="37"/>
  <c r="N352" i="37"/>
  <c r="N336" i="37"/>
  <c r="N361" i="37"/>
  <c r="N343" i="37"/>
  <c r="N327" i="37"/>
  <c r="N371" i="37"/>
  <c r="N379" i="37"/>
  <c r="N338" i="37"/>
  <c r="N337" i="37"/>
  <c r="N315" i="37"/>
  <c r="N332" i="37"/>
  <c r="N333" i="37"/>
  <c r="N325" i="37"/>
  <c r="N342" i="37"/>
  <c r="N384" i="37"/>
  <c r="N368" i="37"/>
  <c r="N383" i="37"/>
  <c r="N359" i="37"/>
  <c r="N348" i="37"/>
  <c r="N378" i="37"/>
  <c r="N355" i="37"/>
  <c r="N339" i="37"/>
  <c r="N323" i="37"/>
  <c r="N367" i="37"/>
  <c r="N369" i="37"/>
  <c r="N370" i="37"/>
  <c r="N322" i="37"/>
  <c r="N328" i="37"/>
  <c r="N329" i="37"/>
  <c r="N326" i="37"/>
  <c r="N353" i="37"/>
  <c r="N316" i="37"/>
  <c r="N380" i="37"/>
  <c r="N364" i="37"/>
  <c r="N375" i="37"/>
  <c r="N358" i="37"/>
  <c r="N344" i="37"/>
  <c r="N363" i="37"/>
  <c r="N351" i="37"/>
  <c r="N335" i="37"/>
  <c r="N319" i="37"/>
  <c r="N365" i="37"/>
  <c r="N354" i="37"/>
  <c r="N366" i="37"/>
  <c r="N321" i="37"/>
  <c r="N318" i="37"/>
  <c r="N324" i="37"/>
  <c r="N314" i="37"/>
  <c r="N317" i="37"/>
  <c r="N360" i="37"/>
  <c r="N362" i="37"/>
  <c r="N350" i="37"/>
  <c r="N334" i="37"/>
  <c r="N374" i="37"/>
  <c r="N347" i="37"/>
  <c r="N346" i="37"/>
  <c r="N349" i="37"/>
  <c r="N376" i="37"/>
  <c r="N340" i="37"/>
  <c r="N382" i="37"/>
  <c r="N320" i="37"/>
  <c r="N330" i="37"/>
  <c r="N357" i="37"/>
  <c r="N331" i="37"/>
  <c r="N345" i="37"/>
  <c r="N381" i="37"/>
  <c r="N341" i="37"/>
  <c r="K107" i="38"/>
  <c r="K97" i="38"/>
  <c r="K93" i="38"/>
  <c r="K125" i="38"/>
  <c r="K147" i="38"/>
  <c r="K140" i="38"/>
  <c r="K145" i="38"/>
  <c r="K133" i="38"/>
  <c r="K136" i="38"/>
  <c r="K129" i="38"/>
  <c r="K114" i="38"/>
  <c r="K90" i="38"/>
  <c r="K104" i="38"/>
  <c r="K134" i="38"/>
  <c r="K115" i="38"/>
  <c r="K123" i="38"/>
  <c r="K137" i="38"/>
  <c r="K154" i="38"/>
  <c r="K112" i="38"/>
  <c r="K106" i="38"/>
  <c r="K99" i="38"/>
  <c r="K156" i="38"/>
  <c r="K127" i="38"/>
  <c r="K113" i="38"/>
  <c r="K146" i="38"/>
  <c r="K105" i="38"/>
  <c r="K89" i="38"/>
  <c r="K126" i="38"/>
  <c r="K155" i="38"/>
  <c r="K91" i="38"/>
  <c r="K143" i="38"/>
  <c r="K88" i="38"/>
  <c r="K111" i="38"/>
  <c r="K153" i="38"/>
  <c r="K141" i="38"/>
  <c r="K101" i="38"/>
  <c r="K119" i="38"/>
  <c r="K108" i="38"/>
  <c r="K131" i="38"/>
  <c r="K122" i="38"/>
  <c r="K152" i="38"/>
  <c r="K128" i="38"/>
  <c r="K120" i="38"/>
  <c r="K130" i="38"/>
  <c r="K132" i="38"/>
  <c r="K103" i="38"/>
  <c r="K118" i="38"/>
  <c r="K142" i="38"/>
  <c r="K109" i="38"/>
  <c r="K102" i="38"/>
  <c r="K95" i="38"/>
  <c r="K124" i="38"/>
  <c r="K92" i="38"/>
  <c r="K86" i="38"/>
  <c r="K110" i="38"/>
  <c r="K139" i="38"/>
  <c r="K138" i="38"/>
  <c r="K117" i="38"/>
  <c r="K148" i="38"/>
  <c r="K135" i="38"/>
  <c r="K96" i="38"/>
  <c r="K94" i="38"/>
  <c r="K87" i="38"/>
  <c r="K150" i="38"/>
  <c r="K149" i="38"/>
  <c r="K121" i="38"/>
  <c r="K116" i="38"/>
  <c r="K100" i="38"/>
  <c r="K151" i="38"/>
  <c r="K144" i="38"/>
  <c r="K98" i="38"/>
  <c r="J89" i="37"/>
  <c r="J135" i="37"/>
  <c r="J127" i="37"/>
  <c r="J151" i="37"/>
  <c r="J143" i="37"/>
  <c r="J119" i="37"/>
  <c r="J91" i="37"/>
  <c r="J111" i="37"/>
  <c r="J117" i="37"/>
  <c r="J155" i="37"/>
  <c r="J131" i="37"/>
  <c r="J126" i="37"/>
  <c r="J139" i="37"/>
  <c r="J103" i="37"/>
  <c r="J123" i="37"/>
  <c r="J125" i="37"/>
  <c r="J129" i="37"/>
  <c r="J148" i="37"/>
  <c r="J153" i="37"/>
  <c r="J112" i="37"/>
  <c r="J120" i="37"/>
  <c r="J95" i="37"/>
  <c r="J134" i="37"/>
  <c r="J147" i="37"/>
  <c r="J93" i="37"/>
  <c r="J141" i="37"/>
  <c r="J145" i="37"/>
  <c r="J105" i="37"/>
  <c r="J132" i="37"/>
  <c r="J144" i="37"/>
  <c r="J152" i="37"/>
  <c r="J88" i="37"/>
  <c r="J133" i="37"/>
  <c r="J97" i="37"/>
  <c r="J128" i="37"/>
  <c r="J99" i="37"/>
  <c r="J110" i="37"/>
  <c r="J130" i="37"/>
  <c r="J86" i="37"/>
  <c r="J116" i="37"/>
  <c r="J150" i="37"/>
  <c r="J156" i="37"/>
  <c r="J140" i="37"/>
  <c r="J96" i="37"/>
  <c r="J108" i="37"/>
  <c r="J142" i="37"/>
  <c r="J94" i="37"/>
  <c r="J122" i="37"/>
  <c r="J106" i="37"/>
  <c r="J154" i="37"/>
  <c r="J87" i="37"/>
  <c r="J90" i="37"/>
  <c r="J149" i="37"/>
  <c r="J121" i="37"/>
  <c r="J113" i="37"/>
  <c r="J104" i="37"/>
  <c r="J109" i="37"/>
  <c r="J107" i="37"/>
  <c r="J100" i="37"/>
  <c r="J114" i="37"/>
  <c r="J98" i="37"/>
  <c r="J138" i="37"/>
  <c r="J118" i="37"/>
  <c r="J124" i="37"/>
  <c r="J92" i="37"/>
  <c r="J137" i="37"/>
  <c r="J102" i="37"/>
  <c r="J146" i="37"/>
  <c r="J136" i="37"/>
  <c r="J115" i="37"/>
  <c r="J101" i="37"/>
  <c r="O128" i="36"/>
  <c r="O138" i="36"/>
  <c r="R160" i="11"/>
  <c r="R322" i="11"/>
  <c r="X110" i="38"/>
  <c r="O365" i="36"/>
  <c r="O342" i="36"/>
  <c r="O381" i="36"/>
  <c r="O326" i="36"/>
  <c r="O376" i="36"/>
  <c r="O378" i="36"/>
  <c r="O362" i="36"/>
  <c r="O379" i="36"/>
  <c r="O355" i="36"/>
  <c r="O337" i="36"/>
  <c r="O321" i="36"/>
  <c r="O364" i="36"/>
  <c r="O339" i="36"/>
  <c r="O323" i="36"/>
  <c r="O360" i="36"/>
  <c r="O324" i="36"/>
  <c r="O359" i="36"/>
  <c r="O320" i="36"/>
  <c r="O322" i="36"/>
  <c r="O314" i="36"/>
  <c r="O318" i="36"/>
  <c r="O352" i="36"/>
  <c r="O384" i="36"/>
  <c r="O368" i="36"/>
  <c r="O370" i="36"/>
  <c r="O354" i="36"/>
  <c r="O357" i="36"/>
  <c r="O345" i="36"/>
  <c r="O329" i="36"/>
  <c r="O375" i="36"/>
  <c r="O347" i="36"/>
  <c r="O331" i="36"/>
  <c r="O315" i="36"/>
  <c r="O340" i="36"/>
  <c r="O369" i="36"/>
  <c r="O336" i="36"/>
  <c r="O351" i="36"/>
  <c r="O346" i="36"/>
  <c r="O383" i="36"/>
  <c r="O374" i="36"/>
  <c r="O371" i="36"/>
  <c r="O333" i="36"/>
  <c r="O363" i="36"/>
  <c r="O319" i="36"/>
  <c r="O316" i="36"/>
  <c r="O373" i="36"/>
  <c r="O334" i="36"/>
  <c r="O380" i="36"/>
  <c r="O366" i="36"/>
  <c r="O356" i="36"/>
  <c r="O325" i="36"/>
  <c r="O343" i="36"/>
  <c r="O377" i="36"/>
  <c r="O361" i="36"/>
  <c r="O338" i="36"/>
  <c r="O372" i="36"/>
  <c r="O358" i="36"/>
  <c r="O349" i="36"/>
  <c r="O317" i="36"/>
  <c r="O335" i="36"/>
  <c r="O348" i="36"/>
  <c r="O344" i="36"/>
  <c r="O353" i="36"/>
  <c r="O382" i="36"/>
  <c r="O350" i="36"/>
  <c r="O341" i="36"/>
  <c r="O367" i="36"/>
  <c r="O327" i="36"/>
  <c r="O332" i="36"/>
  <c r="O328" i="36"/>
  <c r="O330" i="36"/>
  <c r="X151" i="38"/>
  <c r="AP381" i="36"/>
  <c r="AP365" i="36"/>
  <c r="AP367" i="36"/>
  <c r="AP351" i="36"/>
  <c r="AP350" i="36"/>
  <c r="AP338" i="36"/>
  <c r="AP322" i="36"/>
  <c r="AP376" i="36"/>
  <c r="AP356" i="36"/>
  <c r="AP336" i="36"/>
  <c r="AP320" i="36"/>
  <c r="AP352" i="36"/>
  <c r="AP317" i="36"/>
  <c r="AP337" i="36"/>
  <c r="AP347" i="36"/>
  <c r="AP360" i="36"/>
  <c r="AP327" i="36"/>
  <c r="AP335" i="36"/>
  <c r="AP377" i="36"/>
  <c r="AP379" i="36"/>
  <c r="AP363" i="36"/>
  <c r="AP380" i="36"/>
  <c r="AP349" i="36"/>
  <c r="AP334" i="36"/>
  <c r="AP318" i="36"/>
  <c r="AP368" i="36"/>
  <c r="AP348" i="36"/>
  <c r="AP332" i="36"/>
  <c r="AP316" i="36"/>
  <c r="AP341" i="36"/>
  <c r="AP378" i="36"/>
  <c r="AP329" i="36"/>
  <c r="AP331" i="36"/>
  <c r="AP339" i="36"/>
  <c r="AP361" i="36"/>
  <c r="AP382" i="36"/>
  <c r="AP369" i="36"/>
  <c r="AP371" i="36"/>
  <c r="AP355" i="36"/>
  <c r="AP364" i="36"/>
  <c r="AP342" i="36"/>
  <c r="AP326" i="36"/>
  <c r="AP383" i="36"/>
  <c r="AP357" i="36"/>
  <c r="AP340" i="36"/>
  <c r="AP324" i="36"/>
  <c r="AP354" i="36"/>
  <c r="AP325" i="36"/>
  <c r="AP345" i="36"/>
  <c r="AP362" i="36"/>
  <c r="AP366" i="36"/>
  <c r="AP374" i="36"/>
  <c r="AP343" i="36"/>
  <c r="AP375" i="36"/>
  <c r="AP330" i="36"/>
  <c r="AP328" i="36"/>
  <c r="AP321" i="36"/>
  <c r="AP372" i="36"/>
  <c r="AP323" i="36"/>
  <c r="AP359" i="36"/>
  <c r="AP314" i="36"/>
  <c r="AP370" i="36"/>
  <c r="AP315" i="36"/>
  <c r="AP384" i="36"/>
  <c r="AP333" i="36"/>
  <c r="AP373" i="36"/>
  <c r="AP346" i="36"/>
  <c r="AP344" i="36"/>
  <c r="AP353" i="36"/>
  <c r="AP319" i="36"/>
  <c r="AP358" i="36"/>
  <c r="X118" i="38"/>
  <c r="X103" i="36"/>
  <c r="X93" i="36"/>
  <c r="R160" i="38"/>
  <c r="O115" i="36"/>
  <c r="X126" i="38"/>
  <c r="O101" i="38"/>
  <c r="X148" i="38"/>
  <c r="X90" i="36"/>
  <c r="R359" i="37"/>
  <c r="R320" i="37"/>
  <c r="R370" i="37"/>
  <c r="R334" i="37"/>
  <c r="R356" i="37"/>
  <c r="R349" i="37"/>
  <c r="R368" i="37"/>
  <c r="R352" i="37"/>
  <c r="R314" i="37"/>
  <c r="X155" i="36"/>
  <c r="O139" i="36"/>
  <c r="X98" i="36"/>
  <c r="O108" i="36"/>
  <c r="X136" i="38"/>
  <c r="O91" i="36"/>
  <c r="O145" i="38"/>
  <c r="X143" i="38"/>
  <c r="K119" i="11"/>
  <c r="K130" i="11"/>
  <c r="K122" i="11"/>
  <c r="K107" i="11"/>
  <c r="Q155" i="11"/>
  <c r="Q88" i="11"/>
  <c r="Q143" i="11"/>
  <c r="Q104" i="11"/>
  <c r="Q107" i="11"/>
  <c r="H94" i="11"/>
  <c r="H154" i="11"/>
  <c r="H152" i="11"/>
  <c r="H112" i="11"/>
  <c r="H111" i="11"/>
  <c r="AS160" i="11"/>
  <c r="Q117" i="38"/>
  <c r="Q93" i="38"/>
  <c r="Q141" i="38"/>
  <c r="Q140" i="38"/>
  <c r="Q128" i="38"/>
  <c r="Q143" i="38"/>
  <c r="Q100" i="38"/>
  <c r="Q136" i="38"/>
  <c r="Q139" i="38"/>
  <c r="Q109" i="38"/>
  <c r="Q125" i="38"/>
  <c r="Q95" i="38"/>
  <c r="Q156" i="38"/>
  <c r="Q116" i="38"/>
  <c r="Q89" i="38"/>
  <c r="Q105" i="38"/>
  <c r="Q149" i="38"/>
  <c r="Q148" i="38"/>
  <c r="Q91" i="38"/>
  <c r="Q101" i="38"/>
  <c r="Q120" i="38"/>
  <c r="Q137" i="38"/>
  <c r="Q147" i="38"/>
  <c r="Q104" i="38"/>
  <c r="Q153" i="38"/>
  <c r="Q111" i="38"/>
  <c r="Q118" i="38"/>
  <c r="Q150" i="38"/>
  <c r="Q99" i="38"/>
  <c r="Q103" i="38"/>
  <c r="Q112" i="38"/>
  <c r="Q96" i="38"/>
  <c r="Q121" i="38"/>
  <c r="Q155" i="38"/>
  <c r="Q87" i="38"/>
  <c r="Q129" i="38"/>
  <c r="Q97" i="38"/>
  <c r="Q113" i="38"/>
  <c r="Q132" i="38"/>
  <c r="Q122" i="38"/>
  <c r="Q126" i="38"/>
  <c r="Q130" i="38"/>
  <c r="Q134" i="38"/>
  <c r="Q138" i="38"/>
  <c r="Q107" i="38"/>
  <c r="Q115" i="38"/>
  <c r="Q124" i="38"/>
  <c r="Q108" i="38"/>
  <c r="Q145" i="38"/>
  <c r="Q86" i="38"/>
  <c r="Q142" i="38"/>
  <c r="Q154" i="38"/>
  <c r="Q98" i="38"/>
  <c r="Q102" i="38"/>
  <c r="Q92" i="38"/>
  <c r="Q123" i="38"/>
  <c r="Q131" i="38"/>
  <c r="Q144" i="38"/>
  <c r="Q133" i="38"/>
  <c r="Q151" i="38"/>
  <c r="Q106" i="38"/>
  <c r="Q152" i="38"/>
  <c r="Q110" i="38"/>
  <c r="Q90" i="38"/>
  <c r="Q114" i="38"/>
  <c r="Q127" i="38"/>
  <c r="Q135" i="38"/>
  <c r="Q88" i="38"/>
  <c r="Q146" i="38"/>
  <c r="Q94" i="38"/>
  <c r="Q119" i="38"/>
  <c r="O152" i="38"/>
  <c r="X109" i="38"/>
  <c r="X111" i="38"/>
  <c r="O97" i="36"/>
  <c r="O140" i="36"/>
  <c r="O103" i="38"/>
  <c r="X127" i="36"/>
  <c r="O111" i="36"/>
  <c r="X106" i="36"/>
  <c r="AO324" i="36"/>
  <c r="AO371" i="36"/>
  <c r="AO316" i="36"/>
  <c r="AO332" i="36"/>
  <c r="AO348" i="36"/>
  <c r="AO357" i="36"/>
  <c r="AO370" i="36"/>
  <c r="AO372" i="36"/>
  <c r="AO356" i="36"/>
  <c r="AO369" i="36"/>
  <c r="AO347" i="36"/>
  <c r="AO331" i="36"/>
  <c r="AO315" i="36"/>
  <c r="AO355" i="36"/>
  <c r="AO341" i="36"/>
  <c r="AO325" i="36"/>
  <c r="AO367" i="36"/>
  <c r="AO330" i="36"/>
  <c r="AO351" i="36"/>
  <c r="AO326" i="36"/>
  <c r="AO328" i="36"/>
  <c r="AO378" i="36"/>
  <c r="AO380" i="36"/>
  <c r="AO364" i="36"/>
  <c r="AO382" i="36"/>
  <c r="AO362" i="36"/>
  <c r="AO339" i="36"/>
  <c r="AO323" i="36"/>
  <c r="AO373" i="36"/>
  <c r="AO353" i="36"/>
  <c r="AO333" i="36"/>
  <c r="AO317" i="36"/>
  <c r="AO346" i="36"/>
  <c r="AO314" i="36"/>
  <c r="AO342" i="36"/>
  <c r="AO358" i="36"/>
  <c r="AO336" i="36"/>
  <c r="AO340" i="36"/>
  <c r="AO383" i="36"/>
  <c r="AO368" i="36"/>
  <c r="AO363" i="36"/>
  <c r="AO327" i="36"/>
  <c r="AO354" i="36"/>
  <c r="AO321" i="36"/>
  <c r="AO322" i="36"/>
  <c r="AO318" i="36"/>
  <c r="AO374" i="36"/>
  <c r="AO360" i="36"/>
  <c r="AO361" i="36"/>
  <c r="AO319" i="36"/>
  <c r="AO345" i="36"/>
  <c r="AO384" i="36"/>
  <c r="AO375" i="36"/>
  <c r="AO344" i="36"/>
  <c r="AO366" i="36"/>
  <c r="AO352" i="36"/>
  <c r="AO343" i="36"/>
  <c r="AO381" i="36"/>
  <c r="AO337" i="36"/>
  <c r="AO350" i="36"/>
  <c r="AO349" i="36"/>
  <c r="AO379" i="36"/>
  <c r="AO359" i="36"/>
  <c r="AO376" i="36"/>
  <c r="AO377" i="36"/>
  <c r="AO335" i="36"/>
  <c r="AO365" i="36"/>
  <c r="AO329" i="36"/>
  <c r="AO338" i="36"/>
  <c r="AO334" i="36"/>
  <c r="AO320" i="36"/>
  <c r="X102" i="36"/>
  <c r="O154" i="36"/>
  <c r="O116" i="36"/>
  <c r="X86" i="38"/>
  <c r="O92" i="38"/>
  <c r="O115" i="38"/>
  <c r="X129" i="38"/>
  <c r="O87" i="38"/>
  <c r="O118" i="38"/>
  <c r="X134" i="38"/>
  <c r="X86" i="36"/>
  <c r="O103" i="36"/>
  <c r="X88" i="36"/>
  <c r="X132" i="38"/>
  <c r="O128" i="38"/>
  <c r="N144" i="38"/>
  <c r="N114" i="38"/>
  <c r="N135" i="38"/>
  <c r="N115" i="38"/>
  <c r="N132" i="38"/>
  <c r="N87" i="38"/>
  <c r="N90" i="38"/>
  <c r="N120" i="38"/>
  <c r="N136" i="38"/>
  <c r="N139" i="38"/>
  <c r="N140" i="38"/>
  <c r="N122" i="38"/>
  <c r="N138" i="38"/>
  <c r="N103" i="38"/>
  <c r="N91" i="38"/>
  <c r="N98" i="38"/>
  <c r="N106" i="38"/>
  <c r="N116" i="38"/>
  <c r="N117" i="38"/>
  <c r="N96" i="38"/>
  <c r="N151" i="38"/>
  <c r="N131" i="38"/>
  <c r="N124" i="38"/>
  <c r="N108" i="38"/>
  <c r="N88" i="38"/>
  <c r="N145" i="38"/>
  <c r="N155" i="38"/>
  <c r="N97" i="38"/>
  <c r="N105" i="38"/>
  <c r="N141" i="38"/>
  <c r="N94" i="38"/>
  <c r="N128" i="38"/>
  <c r="N143" i="38"/>
  <c r="N99" i="38"/>
  <c r="N123" i="38"/>
  <c r="N104" i="38"/>
  <c r="N111" i="38"/>
  <c r="N112" i="38"/>
  <c r="N147" i="38"/>
  <c r="N102" i="38"/>
  <c r="N110" i="38"/>
  <c r="N92" i="38"/>
  <c r="N107" i="38"/>
  <c r="N126" i="38"/>
  <c r="N109" i="38"/>
  <c r="N93" i="38"/>
  <c r="N119" i="38"/>
  <c r="N154" i="38"/>
  <c r="N125" i="38"/>
  <c r="N101" i="38"/>
  <c r="N153" i="38"/>
  <c r="N129" i="38"/>
  <c r="N130" i="38"/>
  <c r="N127" i="38"/>
  <c r="N118" i="38"/>
  <c r="N95" i="38"/>
  <c r="N113" i="38"/>
  <c r="N89" i="38"/>
  <c r="N146" i="38"/>
  <c r="N150" i="38"/>
  <c r="N133" i="38"/>
  <c r="N152" i="38"/>
  <c r="N148" i="38"/>
  <c r="N149" i="38"/>
  <c r="N137" i="38"/>
  <c r="N134" i="38"/>
  <c r="N100" i="38"/>
  <c r="N142" i="38"/>
  <c r="N156" i="38"/>
  <c r="N121" i="38"/>
  <c r="N86" i="38"/>
  <c r="O104" i="38"/>
  <c r="R156" i="38"/>
  <c r="R100" i="38"/>
  <c r="R91" i="38"/>
  <c r="R96" i="38"/>
  <c r="R99" i="38"/>
  <c r="R88" i="38"/>
  <c r="R95" i="38"/>
  <c r="R115" i="38"/>
  <c r="R123" i="38"/>
  <c r="R136" i="38"/>
  <c r="R143" i="38"/>
  <c r="R111" i="38"/>
  <c r="R90" i="38"/>
  <c r="R112" i="38"/>
  <c r="R117" i="38"/>
  <c r="R108" i="38"/>
  <c r="R101" i="38"/>
  <c r="R109" i="38"/>
  <c r="R121" i="38"/>
  <c r="R125" i="38"/>
  <c r="R129" i="38"/>
  <c r="R133" i="38"/>
  <c r="R137" i="38"/>
  <c r="R113" i="38"/>
  <c r="R147" i="38"/>
  <c r="R103" i="38"/>
  <c r="R128" i="38"/>
  <c r="R135" i="38"/>
  <c r="R87" i="38"/>
  <c r="R104" i="38"/>
  <c r="R132" i="38"/>
  <c r="R98" i="38"/>
  <c r="R106" i="38"/>
  <c r="R145" i="38"/>
  <c r="R139" i="38"/>
  <c r="R148" i="38"/>
  <c r="R120" i="38"/>
  <c r="R127" i="38"/>
  <c r="R94" i="38"/>
  <c r="R97" i="38"/>
  <c r="R105" i="38"/>
  <c r="R141" i="38"/>
  <c r="R116" i="38"/>
  <c r="R155" i="38"/>
  <c r="R124" i="38"/>
  <c r="R151" i="38"/>
  <c r="R86" i="38"/>
  <c r="R118" i="38"/>
  <c r="R126" i="38"/>
  <c r="R134" i="38"/>
  <c r="R142" i="38"/>
  <c r="R152" i="38"/>
  <c r="R149" i="38"/>
  <c r="R119" i="38"/>
  <c r="R140" i="38"/>
  <c r="R110" i="38"/>
  <c r="R93" i="38"/>
  <c r="R154" i="38"/>
  <c r="R131" i="38"/>
  <c r="R107" i="38"/>
  <c r="R102" i="38"/>
  <c r="R114" i="38"/>
  <c r="R122" i="38"/>
  <c r="R130" i="38"/>
  <c r="R138" i="38"/>
  <c r="R153" i="38"/>
  <c r="R150" i="38"/>
  <c r="R92" i="38"/>
  <c r="R144" i="38"/>
  <c r="R89" i="38"/>
  <c r="R146" i="38"/>
  <c r="X115" i="36"/>
  <c r="H98" i="37"/>
  <c r="H147" i="37"/>
  <c r="H88" i="37"/>
  <c r="H107" i="37"/>
  <c r="H119" i="37"/>
  <c r="H151" i="37"/>
  <c r="H92" i="37"/>
  <c r="H95" i="37"/>
  <c r="H114" i="37"/>
  <c r="H130" i="37"/>
  <c r="H103" i="37"/>
  <c r="H123" i="37"/>
  <c r="H106" i="37"/>
  <c r="H139" i="37"/>
  <c r="H91" i="37"/>
  <c r="H99" i="37"/>
  <c r="H134" i="37"/>
  <c r="H122" i="37"/>
  <c r="H94" i="37"/>
  <c r="H100" i="37"/>
  <c r="H102" i="37"/>
  <c r="H108" i="37"/>
  <c r="H110" i="37"/>
  <c r="H104" i="37"/>
  <c r="H146" i="37"/>
  <c r="H109" i="37"/>
  <c r="H115" i="37"/>
  <c r="H135" i="37"/>
  <c r="H138" i="37"/>
  <c r="H143" i="37"/>
  <c r="H118" i="37"/>
  <c r="H142" i="37"/>
  <c r="H131" i="37"/>
  <c r="H105" i="37"/>
  <c r="H126" i="37"/>
  <c r="H97" i="37"/>
  <c r="H90" i="37"/>
  <c r="H86" i="37"/>
  <c r="H101" i="37"/>
  <c r="H150" i="37"/>
  <c r="H87" i="37"/>
  <c r="H127" i="37"/>
  <c r="H120" i="37"/>
  <c r="H93" i="37"/>
  <c r="H112" i="37"/>
  <c r="H155" i="37"/>
  <c r="H89" i="37"/>
  <c r="H116" i="37"/>
  <c r="H129" i="37"/>
  <c r="H132" i="37"/>
  <c r="H137" i="37"/>
  <c r="H140" i="37"/>
  <c r="H145" i="37"/>
  <c r="H148" i="37"/>
  <c r="H153" i="37"/>
  <c r="H156" i="37"/>
  <c r="H96" i="37"/>
  <c r="H111" i="37"/>
  <c r="H121" i="37"/>
  <c r="H125" i="37"/>
  <c r="H113" i="37"/>
  <c r="H154" i="37"/>
  <c r="H133" i="37"/>
  <c r="H144" i="37"/>
  <c r="H117" i="37"/>
  <c r="H124" i="37"/>
  <c r="H136" i="37"/>
  <c r="H128" i="37"/>
  <c r="H149" i="37"/>
  <c r="H152" i="37"/>
  <c r="H141" i="37"/>
  <c r="O121" i="38"/>
  <c r="O126" i="38"/>
  <c r="X101" i="38"/>
  <c r="X149" i="38"/>
  <c r="M121" i="38"/>
  <c r="M129" i="38"/>
  <c r="M97" i="38"/>
  <c r="M145" i="38"/>
  <c r="M137" i="38"/>
  <c r="M104" i="38"/>
  <c r="M113" i="38"/>
  <c r="M120" i="38"/>
  <c r="M140" i="38"/>
  <c r="M88" i="38"/>
  <c r="M123" i="38"/>
  <c r="M89" i="38"/>
  <c r="M149" i="38"/>
  <c r="M92" i="38"/>
  <c r="M95" i="38"/>
  <c r="M127" i="38"/>
  <c r="M143" i="38"/>
  <c r="M153" i="38"/>
  <c r="M100" i="38"/>
  <c r="M108" i="38"/>
  <c r="M124" i="38"/>
  <c r="M131" i="38"/>
  <c r="M136" i="38"/>
  <c r="M101" i="38"/>
  <c r="M132" i="38"/>
  <c r="M155" i="38"/>
  <c r="M87" i="38"/>
  <c r="M128" i="38"/>
  <c r="M135" i="38"/>
  <c r="M144" i="38"/>
  <c r="M107" i="38"/>
  <c r="M91" i="38"/>
  <c r="M151" i="38"/>
  <c r="M133" i="38"/>
  <c r="M99" i="38"/>
  <c r="M103" i="38"/>
  <c r="M86" i="38"/>
  <c r="M115" i="38"/>
  <c r="M142" i="38"/>
  <c r="M154" i="38"/>
  <c r="M156" i="38"/>
  <c r="M111" i="38"/>
  <c r="M141" i="38"/>
  <c r="M93" i="38"/>
  <c r="M116" i="38"/>
  <c r="M152" i="38"/>
  <c r="M139" i="38"/>
  <c r="M110" i="38"/>
  <c r="M119" i="38"/>
  <c r="M146" i="38"/>
  <c r="M148" i="38"/>
  <c r="M106" i="38"/>
  <c r="M102" i="38"/>
  <c r="M150" i="38"/>
  <c r="M90" i="38"/>
  <c r="M125" i="38"/>
  <c r="M147" i="38"/>
  <c r="M117" i="38"/>
  <c r="M114" i="38"/>
  <c r="M122" i="38"/>
  <c r="M130" i="38"/>
  <c r="M138" i="38"/>
  <c r="M109" i="38"/>
  <c r="M96" i="38"/>
  <c r="M94" i="38"/>
  <c r="M118" i="38"/>
  <c r="M105" i="38"/>
  <c r="M126" i="38"/>
  <c r="M98" i="38"/>
  <c r="M134" i="38"/>
  <c r="M112" i="38"/>
  <c r="O105" i="38"/>
  <c r="P98" i="38"/>
  <c r="P106" i="38"/>
  <c r="P97" i="38"/>
  <c r="P93" i="38"/>
  <c r="P105" i="38"/>
  <c r="P110" i="38"/>
  <c r="P108" i="38"/>
  <c r="P89" i="38"/>
  <c r="P104" i="38"/>
  <c r="P141" i="38"/>
  <c r="P90" i="38"/>
  <c r="P109" i="38"/>
  <c r="P138" i="38"/>
  <c r="P146" i="38"/>
  <c r="P144" i="38"/>
  <c r="P148" i="38"/>
  <c r="P154" i="38"/>
  <c r="P140" i="38"/>
  <c r="P125" i="38"/>
  <c r="P149" i="38"/>
  <c r="P103" i="38"/>
  <c r="P111" i="38"/>
  <c r="P129" i="38"/>
  <c r="P150" i="38"/>
  <c r="P96" i="38"/>
  <c r="P100" i="38"/>
  <c r="P121" i="38"/>
  <c r="P152" i="38"/>
  <c r="P115" i="38"/>
  <c r="P117" i="38"/>
  <c r="P130" i="38"/>
  <c r="P88" i="38"/>
  <c r="P92" i="38"/>
  <c r="P114" i="38"/>
  <c r="P119" i="38"/>
  <c r="P137" i="38"/>
  <c r="P123" i="38"/>
  <c r="P127" i="38"/>
  <c r="P131" i="38"/>
  <c r="P135" i="38"/>
  <c r="P133" i="38"/>
  <c r="P139" i="38"/>
  <c r="P107" i="38"/>
  <c r="P156" i="38"/>
  <c r="P87" i="38"/>
  <c r="P95" i="38"/>
  <c r="P116" i="38"/>
  <c r="P124" i="38"/>
  <c r="P132" i="38"/>
  <c r="P99" i="38"/>
  <c r="P101" i="38"/>
  <c r="P143" i="38"/>
  <c r="P147" i="38"/>
  <c r="P151" i="38"/>
  <c r="P155" i="38"/>
  <c r="P91" i="38"/>
  <c r="P128" i="38"/>
  <c r="P120" i="38"/>
  <c r="P122" i="38"/>
  <c r="P136" i="38"/>
  <c r="P112" i="38"/>
  <c r="P153" i="38"/>
  <c r="P113" i="38"/>
  <c r="P134" i="38"/>
  <c r="P118" i="38"/>
  <c r="P126" i="38"/>
  <c r="P102" i="38"/>
  <c r="P145" i="38"/>
  <c r="P94" i="38"/>
  <c r="P86" i="38"/>
  <c r="P142" i="38"/>
  <c r="X109" i="36"/>
  <c r="O90" i="36"/>
  <c r="O152" i="36"/>
  <c r="O136" i="36"/>
  <c r="O120" i="36"/>
  <c r="O107" i="36"/>
  <c r="O98" i="36"/>
  <c r="N87" i="36"/>
  <c r="N95" i="36"/>
  <c r="N103" i="36"/>
  <c r="N111" i="36"/>
  <c r="N119" i="36"/>
  <c r="N127" i="36"/>
  <c r="N135" i="36"/>
  <c r="N143" i="36"/>
  <c r="N151" i="36"/>
  <c r="N100" i="36"/>
  <c r="N116" i="36"/>
  <c r="N93" i="36"/>
  <c r="N120" i="36"/>
  <c r="N124" i="36"/>
  <c r="N128" i="36"/>
  <c r="N132" i="36"/>
  <c r="N136" i="36"/>
  <c r="N140" i="36"/>
  <c r="N144" i="36"/>
  <c r="N148" i="36"/>
  <c r="N152" i="36"/>
  <c r="N156" i="36"/>
  <c r="N91" i="36"/>
  <c r="N99" i="36"/>
  <c r="N107" i="36"/>
  <c r="N115" i="36"/>
  <c r="N123" i="36"/>
  <c r="N131" i="36"/>
  <c r="N139" i="36"/>
  <c r="N147" i="36"/>
  <c r="N155" i="36"/>
  <c r="N109" i="36"/>
  <c r="N125" i="36"/>
  <c r="N141" i="36"/>
  <c r="N105" i="36"/>
  <c r="N121" i="36"/>
  <c r="N137" i="36"/>
  <c r="N153" i="36"/>
  <c r="N101" i="36"/>
  <c r="N117" i="36"/>
  <c r="N133" i="36"/>
  <c r="N149" i="36"/>
  <c r="N104" i="36"/>
  <c r="N113" i="36"/>
  <c r="N129" i="36"/>
  <c r="N145" i="36"/>
  <c r="N142" i="36"/>
  <c r="N110" i="36"/>
  <c r="N90" i="36"/>
  <c r="N130" i="36"/>
  <c r="N96" i="36"/>
  <c r="N89" i="36"/>
  <c r="N97" i="36"/>
  <c r="N126" i="36"/>
  <c r="N88" i="36"/>
  <c r="N86" i="36"/>
  <c r="N134" i="36"/>
  <c r="N102" i="36"/>
  <c r="N154" i="36"/>
  <c r="N454" i="36"/>
  <c r="N122" i="36"/>
  <c r="N92" i="36"/>
  <c r="N112" i="36"/>
  <c r="N146" i="36"/>
  <c r="N108" i="36"/>
  <c r="N150" i="36"/>
  <c r="N118" i="36"/>
  <c r="N94" i="36"/>
  <c r="N138" i="36"/>
  <c r="N106" i="36"/>
  <c r="N98" i="36"/>
  <c r="N114" i="36"/>
  <c r="O92" i="36"/>
  <c r="R160" i="36"/>
  <c r="P140" i="36"/>
  <c r="P108" i="36"/>
  <c r="P88" i="36"/>
  <c r="P128" i="36"/>
  <c r="P98" i="36"/>
  <c r="P132" i="36"/>
  <c r="P100" i="36"/>
  <c r="P152" i="36"/>
  <c r="P120" i="36"/>
  <c r="P94" i="36"/>
  <c r="P156" i="36"/>
  <c r="P124" i="36"/>
  <c r="P96" i="36"/>
  <c r="P144" i="36"/>
  <c r="P112" i="36"/>
  <c r="P90" i="36"/>
  <c r="P93" i="36"/>
  <c r="P136" i="36"/>
  <c r="P95" i="36"/>
  <c r="P106" i="36"/>
  <c r="P114" i="36"/>
  <c r="P118" i="36"/>
  <c r="P89" i="36"/>
  <c r="P122" i="36"/>
  <c r="P126" i="36"/>
  <c r="P130" i="36"/>
  <c r="P134" i="36"/>
  <c r="P138" i="36"/>
  <c r="P142" i="36"/>
  <c r="P146" i="36"/>
  <c r="P150" i="36"/>
  <c r="P154" i="36"/>
  <c r="P103" i="36"/>
  <c r="P111" i="36"/>
  <c r="P119" i="36"/>
  <c r="P127" i="36"/>
  <c r="P135" i="36"/>
  <c r="P143" i="36"/>
  <c r="P151" i="36"/>
  <c r="P148" i="36"/>
  <c r="P104" i="36"/>
  <c r="P87" i="36"/>
  <c r="P91" i="36"/>
  <c r="P97" i="36"/>
  <c r="P116" i="36"/>
  <c r="P102" i="36"/>
  <c r="P110" i="36"/>
  <c r="P99" i="36"/>
  <c r="P107" i="36"/>
  <c r="P115" i="36"/>
  <c r="P123" i="36"/>
  <c r="P131" i="36"/>
  <c r="P139" i="36"/>
  <c r="P147" i="36"/>
  <c r="P155" i="36"/>
  <c r="P101" i="36"/>
  <c r="P117" i="36"/>
  <c r="P133" i="36"/>
  <c r="P149" i="36"/>
  <c r="P125" i="36"/>
  <c r="P121" i="36"/>
  <c r="P113" i="36"/>
  <c r="P129" i="36"/>
  <c r="P145" i="36"/>
  <c r="P109" i="36"/>
  <c r="P141" i="36"/>
  <c r="P92" i="36"/>
  <c r="P86" i="36"/>
  <c r="P105" i="36"/>
  <c r="P137" i="36"/>
  <c r="P153" i="36"/>
  <c r="X108" i="36"/>
  <c r="O125" i="38"/>
  <c r="X88" i="38"/>
  <c r="X137" i="38"/>
  <c r="X113" i="38"/>
  <c r="O137" i="37"/>
  <c r="O136" i="37"/>
  <c r="O110" i="37"/>
  <c r="X147" i="38"/>
  <c r="O104" i="37"/>
  <c r="O153" i="36"/>
  <c r="X137" i="36"/>
  <c r="O121" i="36"/>
  <c r="O143" i="38"/>
  <c r="N100" i="37"/>
  <c r="N116" i="37"/>
  <c r="N112" i="37"/>
  <c r="N113" i="37"/>
  <c r="N90" i="37"/>
  <c r="N121" i="37"/>
  <c r="N89" i="37"/>
  <c r="N97" i="37"/>
  <c r="N105" i="37"/>
  <c r="N131" i="37"/>
  <c r="N134" i="37"/>
  <c r="N136" i="37"/>
  <c r="N153" i="37"/>
  <c r="N156" i="37"/>
  <c r="N148" i="37"/>
  <c r="N88" i="37"/>
  <c r="N141" i="37"/>
  <c r="N144" i="37"/>
  <c r="N151" i="37"/>
  <c r="N94" i="37"/>
  <c r="N95" i="37"/>
  <c r="N87" i="37"/>
  <c r="N150" i="37"/>
  <c r="N154" i="37"/>
  <c r="N155" i="37"/>
  <c r="N132" i="37"/>
  <c r="N120" i="37"/>
  <c r="N128" i="37"/>
  <c r="N142" i="37"/>
  <c r="N137" i="37"/>
  <c r="N139" i="37"/>
  <c r="N149" i="37"/>
  <c r="N152" i="37"/>
  <c r="N130" i="37"/>
  <c r="N143" i="37"/>
  <c r="N146" i="37"/>
  <c r="N133" i="37"/>
  <c r="N135" i="37"/>
  <c r="N145" i="37"/>
  <c r="N109" i="37"/>
  <c r="N108" i="37"/>
  <c r="N123" i="37"/>
  <c r="N103" i="37"/>
  <c r="N111" i="37"/>
  <c r="N119" i="37"/>
  <c r="N91" i="37"/>
  <c r="N138" i="37"/>
  <c r="N147" i="37"/>
  <c r="N101" i="37"/>
  <c r="N96" i="37"/>
  <c r="N140" i="37"/>
  <c r="N102" i="37"/>
  <c r="N110" i="37"/>
  <c r="N118" i="37"/>
  <c r="N129" i="37"/>
  <c r="N93" i="37"/>
  <c r="N124" i="37"/>
  <c r="N99" i="37"/>
  <c r="N107" i="37"/>
  <c r="N115" i="37"/>
  <c r="N86" i="37"/>
  <c r="N125" i="37"/>
  <c r="N127" i="37"/>
  <c r="N114" i="37"/>
  <c r="N126" i="37"/>
  <c r="N106" i="37"/>
  <c r="N104" i="37"/>
  <c r="N92" i="37"/>
  <c r="N98" i="37"/>
  <c r="N117" i="37"/>
  <c r="N122" i="37"/>
  <c r="O148" i="36"/>
  <c r="O151" i="36"/>
  <c r="O107" i="37"/>
  <c r="O126" i="36"/>
  <c r="AR160" i="36"/>
  <c r="O150" i="36"/>
  <c r="O102" i="38"/>
  <c r="O150" i="37"/>
  <c r="X141" i="38"/>
  <c r="O106" i="37"/>
  <c r="X156" i="38"/>
  <c r="H142" i="38"/>
  <c r="H118" i="38"/>
  <c r="H94" i="38"/>
  <c r="H149" i="38"/>
  <c r="H127" i="38"/>
  <c r="H138" i="38"/>
  <c r="H97" i="38"/>
  <c r="H113" i="38"/>
  <c r="H133" i="38"/>
  <c r="H146" i="38"/>
  <c r="H155" i="38"/>
  <c r="H134" i="38"/>
  <c r="H141" i="38"/>
  <c r="H114" i="38"/>
  <c r="H122" i="38"/>
  <c r="H93" i="38"/>
  <c r="H91" i="38"/>
  <c r="H106" i="38"/>
  <c r="H151" i="38"/>
  <c r="H95" i="38"/>
  <c r="H137" i="38"/>
  <c r="H92" i="38"/>
  <c r="H136" i="38"/>
  <c r="H115" i="38"/>
  <c r="H154" i="38"/>
  <c r="H156" i="38"/>
  <c r="H107" i="38"/>
  <c r="H111" i="38"/>
  <c r="H139" i="38"/>
  <c r="H126" i="38"/>
  <c r="H129" i="38"/>
  <c r="H105" i="38"/>
  <c r="H102" i="38"/>
  <c r="H130" i="38"/>
  <c r="H145" i="38"/>
  <c r="H150" i="38"/>
  <c r="H112" i="38"/>
  <c r="H119" i="38"/>
  <c r="H148" i="38"/>
  <c r="H100" i="38"/>
  <c r="H104" i="38"/>
  <c r="H120" i="38"/>
  <c r="H128" i="38"/>
  <c r="H125" i="38"/>
  <c r="H123" i="38"/>
  <c r="H147" i="38"/>
  <c r="H86" i="38"/>
  <c r="H110" i="38"/>
  <c r="H121" i="38"/>
  <c r="H131" i="38"/>
  <c r="H117" i="38"/>
  <c r="H96" i="38"/>
  <c r="H132" i="38"/>
  <c r="H140" i="38"/>
  <c r="H152" i="38"/>
  <c r="H108" i="38"/>
  <c r="H116" i="38"/>
  <c r="H90" i="38"/>
  <c r="H98" i="38"/>
  <c r="H124" i="38"/>
  <c r="H89" i="38"/>
  <c r="H143" i="38"/>
  <c r="H87" i="38"/>
  <c r="H135" i="38"/>
  <c r="H153" i="38"/>
  <c r="H144" i="38"/>
  <c r="H99" i="38"/>
  <c r="H88" i="38"/>
  <c r="H103" i="38"/>
  <c r="H101" i="38"/>
  <c r="H109" i="38"/>
  <c r="O107" i="38"/>
  <c r="X117" i="36"/>
  <c r="X128" i="36"/>
  <c r="X139" i="38"/>
  <c r="X99" i="36"/>
  <c r="AS160" i="36"/>
  <c r="X134" i="36"/>
  <c r="H110" i="36"/>
  <c r="H114" i="36"/>
  <c r="H136" i="36"/>
  <c r="H101" i="36"/>
  <c r="H117" i="36"/>
  <c r="H97" i="36"/>
  <c r="H104" i="36"/>
  <c r="H134" i="36"/>
  <c r="H96" i="36"/>
  <c r="H115" i="36"/>
  <c r="H152" i="36"/>
  <c r="H95" i="36"/>
  <c r="H98" i="36"/>
  <c r="H150" i="36"/>
  <c r="H109" i="36"/>
  <c r="H127" i="36"/>
  <c r="H135" i="36"/>
  <c r="H143" i="36"/>
  <c r="H151" i="36"/>
  <c r="H120" i="36"/>
  <c r="H116" i="36"/>
  <c r="H130" i="36"/>
  <c r="H121" i="36"/>
  <c r="H129" i="36"/>
  <c r="H137" i="36"/>
  <c r="H145" i="36"/>
  <c r="H153" i="36"/>
  <c r="H112" i="36"/>
  <c r="H146" i="36"/>
  <c r="H123" i="36"/>
  <c r="H131" i="36"/>
  <c r="H139" i="36"/>
  <c r="H147" i="36"/>
  <c r="H155" i="36"/>
  <c r="H144" i="36"/>
  <c r="H108" i="36"/>
  <c r="H125" i="36"/>
  <c r="H133" i="36"/>
  <c r="H141" i="36"/>
  <c r="H149" i="36"/>
  <c r="H88" i="36"/>
  <c r="H102" i="36"/>
  <c r="H113" i="36"/>
  <c r="H90" i="36"/>
  <c r="H99" i="36"/>
  <c r="H140" i="36"/>
  <c r="H91" i="36"/>
  <c r="H128" i="36"/>
  <c r="H89" i="36"/>
  <c r="H93" i="36"/>
  <c r="H118" i="36"/>
  <c r="H122" i="36"/>
  <c r="H92" i="36"/>
  <c r="H106" i="36"/>
  <c r="H148" i="36"/>
  <c r="H126" i="36"/>
  <c r="H86" i="36"/>
  <c r="H119" i="36"/>
  <c r="H105" i="36"/>
  <c r="H154" i="36"/>
  <c r="H107" i="36"/>
  <c r="H132" i="36"/>
  <c r="H87" i="36"/>
  <c r="H103" i="36"/>
  <c r="H124" i="36"/>
  <c r="H111" i="36"/>
  <c r="H138" i="36"/>
  <c r="H94" i="36"/>
  <c r="H156" i="36"/>
  <c r="H100" i="36"/>
  <c r="H142" i="36"/>
  <c r="W94" i="36"/>
  <c r="W143" i="36"/>
  <c r="W87" i="36"/>
  <c r="W114" i="36"/>
  <c r="W130" i="36"/>
  <c r="W146" i="36"/>
  <c r="W91" i="36"/>
  <c r="W139" i="36"/>
  <c r="W96" i="36"/>
  <c r="W108" i="36"/>
  <c r="W124" i="36"/>
  <c r="W140" i="36"/>
  <c r="W156" i="36"/>
  <c r="W123" i="36"/>
  <c r="W100" i="36"/>
  <c r="W109" i="36"/>
  <c r="W125" i="36"/>
  <c r="W141" i="36"/>
  <c r="W86" i="36"/>
  <c r="W88" i="36"/>
  <c r="W99" i="36"/>
  <c r="W120" i="36"/>
  <c r="W107" i="36"/>
  <c r="W105" i="36"/>
  <c r="W103" i="36"/>
  <c r="W93" i="36"/>
  <c r="W102" i="36"/>
  <c r="W118" i="36"/>
  <c r="W134" i="36"/>
  <c r="W150" i="36"/>
  <c r="W111" i="36"/>
  <c r="W147" i="36"/>
  <c r="W98" i="36"/>
  <c r="W112" i="36"/>
  <c r="W128" i="36"/>
  <c r="W144" i="36"/>
  <c r="W135" i="36"/>
  <c r="W97" i="36"/>
  <c r="W113" i="36"/>
  <c r="W129" i="36"/>
  <c r="W145" i="36"/>
  <c r="W119" i="36"/>
  <c r="W106" i="36"/>
  <c r="W122" i="36"/>
  <c r="W138" i="36"/>
  <c r="W154" i="36"/>
  <c r="W115" i="36"/>
  <c r="W155" i="36"/>
  <c r="W95" i="36"/>
  <c r="W116" i="36"/>
  <c r="W132" i="36"/>
  <c r="W148" i="36"/>
  <c r="W92" i="36"/>
  <c r="W151" i="36"/>
  <c r="W101" i="36"/>
  <c r="W117" i="36"/>
  <c r="W133" i="36"/>
  <c r="W149" i="36"/>
  <c r="W131" i="36"/>
  <c r="W110" i="36"/>
  <c r="W126" i="36"/>
  <c r="W142" i="36"/>
  <c r="W89" i="36"/>
  <c r="W127" i="36"/>
  <c r="W104" i="36"/>
  <c r="W136" i="36"/>
  <c r="W152" i="36"/>
  <c r="W90" i="36"/>
  <c r="W121" i="36"/>
  <c r="W137" i="36"/>
  <c r="W153" i="36"/>
  <c r="O135" i="38"/>
  <c r="O112" i="38"/>
  <c r="X127" i="38"/>
  <c r="O122" i="38"/>
  <c r="X97" i="38"/>
  <c r="K146" i="11"/>
  <c r="K149" i="11"/>
  <c r="K150" i="11"/>
  <c r="K153" i="11"/>
  <c r="K152" i="11"/>
  <c r="K139" i="11"/>
  <c r="K131" i="11"/>
  <c r="K99" i="11"/>
  <c r="K147" i="11"/>
  <c r="K137" i="11"/>
  <c r="K126" i="11"/>
  <c r="K132" i="11"/>
  <c r="K100" i="11"/>
  <c r="K125" i="11"/>
  <c r="K111" i="11"/>
  <c r="K109" i="11"/>
  <c r="K114" i="11"/>
  <c r="Q90" i="11"/>
  <c r="Q95" i="11"/>
  <c r="Q87" i="11"/>
  <c r="Q91" i="11"/>
  <c r="Q146" i="11"/>
  <c r="Q92" i="11"/>
  <c r="Q153" i="11"/>
  <c r="Q140" i="11"/>
  <c r="Q89" i="11"/>
  <c r="Q148" i="11"/>
  <c r="Q141" i="11"/>
  <c r="Q137" i="11"/>
  <c r="Q121" i="11"/>
  <c r="Q108" i="11"/>
  <c r="Q122" i="11"/>
  <c r="Q105" i="11"/>
  <c r="Q106" i="11"/>
  <c r="Q111" i="11"/>
  <c r="H98" i="11"/>
  <c r="H135" i="11"/>
  <c r="H95" i="11"/>
  <c r="H139" i="11"/>
  <c r="H90" i="11"/>
  <c r="H123" i="11"/>
  <c r="H93" i="11"/>
  <c r="H128" i="11"/>
  <c r="H156" i="11"/>
  <c r="H145" i="11"/>
  <c r="H130" i="11"/>
  <c r="H137" i="11"/>
  <c r="H118" i="11"/>
  <c r="H100" i="11"/>
  <c r="H109" i="11"/>
  <c r="H110" i="11"/>
  <c r="H115" i="11"/>
  <c r="N382" i="11"/>
  <c r="N366" i="11"/>
  <c r="N333" i="11"/>
  <c r="N381" i="11"/>
  <c r="N365" i="11"/>
  <c r="N352" i="11"/>
  <c r="N336" i="11"/>
  <c r="N383" i="11"/>
  <c r="N367" i="11"/>
  <c r="N321" i="11"/>
  <c r="N319" i="11"/>
  <c r="N351" i="11"/>
  <c r="N343" i="11"/>
  <c r="AR160" i="11"/>
  <c r="K94" i="11"/>
  <c r="K87" i="11"/>
  <c r="K88" i="11"/>
  <c r="K92" i="11"/>
  <c r="K96" i="11"/>
  <c r="K145" i="11"/>
  <c r="K135" i="11"/>
  <c r="K112" i="11"/>
  <c r="K155" i="11"/>
  <c r="K108" i="11"/>
  <c r="K129" i="11"/>
  <c r="K140" i="11"/>
  <c r="K123" i="11"/>
  <c r="K120" i="11"/>
  <c r="K117" i="11"/>
  <c r="K103" i="11"/>
  <c r="K101" i="11"/>
  <c r="K106" i="11"/>
  <c r="Q134" i="11"/>
  <c r="Q151" i="11"/>
  <c r="Q130" i="11"/>
  <c r="Q94" i="11"/>
  <c r="Q99" i="11"/>
  <c r="Q97" i="11"/>
  <c r="Q145" i="11"/>
  <c r="Q123" i="11"/>
  <c r="Q156" i="11"/>
  <c r="Q127" i="11"/>
  <c r="Q132" i="11"/>
  <c r="Q129" i="11"/>
  <c r="Q116" i="11"/>
  <c r="Q100" i="11"/>
  <c r="Q113" i="11"/>
  <c r="Q114" i="11"/>
  <c r="Q119" i="11"/>
  <c r="Q103" i="11"/>
  <c r="H131" i="11"/>
  <c r="H150" i="11"/>
  <c r="H127" i="11"/>
  <c r="H151" i="11"/>
  <c r="H140" i="11"/>
  <c r="H143" i="11"/>
  <c r="H88" i="11"/>
  <c r="H149" i="11"/>
  <c r="H89" i="11"/>
  <c r="H148" i="11"/>
  <c r="H138" i="11"/>
  <c r="H120" i="11"/>
  <c r="H129" i="11"/>
  <c r="H108" i="11"/>
  <c r="H122" i="11"/>
  <c r="H101" i="11"/>
  <c r="H102" i="11"/>
  <c r="H107" i="11"/>
  <c r="K154" i="11"/>
  <c r="K97" i="11"/>
  <c r="K98" i="11"/>
  <c r="K93" i="11"/>
  <c r="K156" i="11"/>
  <c r="K141" i="11"/>
  <c r="K134" i="11"/>
  <c r="K90" i="11"/>
  <c r="K151" i="11"/>
  <c r="K144" i="11"/>
  <c r="K127" i="11"/>
  <c r="K136" i="11"/>
  <c r="K104" i="11"/>
  <c r="K116" i="11"/>
  <c r="K115" i="11"/>
  <c r="K113" i="11"/>
  <c r="K118" i="11"/>
  <c r="Q154" i="11"/>
  <c r="Q147" i="11"/>
  <c r="Q142" i="11"/>
  <c r="Q150" i="11"/>
  <c r="Q131" i="11"/>
  <c r="Q93" i="11"/>
  <c r="Q144" i="11"/>
  <c r="Q86" i="11"/>
  <c r="Q152" i="11"/>
  <c r="Q118" i="11"/>
  <c r="Q128" i="11"/>
  <c r="Q125" i="11"/>
  <c r="Q112" i="11"/>
  <c r="Q126" i="11"/>
  <c r="Q109" i="11"/>
  <c r="Q110" i="11"/>
  <c r="H91" i="11"/>
  <c r="H146" i="11"/>
  <c r="H99" i="11"/>
  <c r="H147" i="11"/>
  <c r="H86" i="11"/>
  <c r="H136" i="11"/>
  <c r="H97" i="11"/>
  <c r="H142" i="11"/>
  <c r="H96" i="11"/>
  <c r="H121" i="11"/>
  <c r="H134" i="11"/>
  <c r="H117" i="11"/>
  <c r="H125" i="11"/>
  <c r="H104" i="11"/>
  <c r="H113" i="11"/>
  <c r="H114" i="11"/>
  <c r="H119" i="11"/>
  <c r="P366" i="11"/>
  <c r="P355" i="11"/>
  <c r="P427" i="11"/>
  <c r="P314" i="11"/>
  <c r="P384" i="11"/>
  <c r="P456" i="11"/>
  <c r="P325" i="11"/>
  <c r="P327" i="11"/>
  <c r="P367" i="11"/>
  <c r="P361" i="11"/>
  <c r="P344" i="11"/>
  <c r="P341" i="11"/>
  <c r="P324" i="11"/>
  <c r="P323" i="11"/>
  <c r="P318" i="11"/>
  <c r="P317" i="11"/>
  <c r="P389" i="11"/>
  <c r="P378" i="11"/>
  <c r="P359" i="11"/>
  <c r="P334" i="11"/>
  <c r="P406" i="11"/>
  <c r="P340" i="11"/>
  <c r="N428" i="11"/>
  <c r="O413" i="11"/>
  <c r="R331" i="11"/>
  <c r="N447" i="11"/>
  <c r="O398" i="36"/>
  <c r="O398" i="11"/>
  <c r="O430" i="11"/>
  <c r="N438" i="11"/>
  <c r="P412" i="11"/>
  <c r="P413" i="11"/>
  <c r="O455" i="38"/>
  <c r="AR320" i="37"/>
  <c r="N418" i="11"/>
  <c r="O420" i="38"/>
  <c r="P431" i="11"/>
  <c r="P433" i="11"/>
  <c r="N386" i="11"/>
  <c r="N411" i="11"/>
  <c r="N443" i="11"/>
  <c r="O409" i="36"/>
  <c r="O391" i="11"/>
  <c r="P416" i="11"/>
  <c r="Q320" i="37"/>
  <c r="P333" i="38"/>
  <c r="O396" i="11"/>
  <c r="O426" i="11"/>
  <c r="O454" i="11"/>
  <c r="P390" i="11"/>
  <c r="P395" i="11"/>
  <c r="Q370" i="37"/>
  <c r="Q442" i="37"/>
  <c r="P375" i="38"/>
  <c r="P367" i="38"/>
  <c r="O423" i="11"/>
  <c r="O388" i="11"/>
  <c r="O410" i="11"/>
  <c r="N452" i="11"/>
  <c r="P397" i="11"/>
  <c r="P396" i="11"/>
  <c r="P324" i="38"/>
  <c r="O388" i="37"/>
  <c r="O447" i="37"/>
  <c r="O412" i="11"/>
  <c r="O403" i="11"/>
  <c r="Q376" i="11"/>
  <c r="P399" i="11"/>
  <c r="Q315" i="11"/>
  <c r="Q387" i="11"/>
  <c r="Q392" i="37"/>
  <c r="AS376" i="38"/>
  <c r="Q344" i="11"/>
  <c r="P438" i="11"/>
  <c r="O446" i="36"/>
  <c r="O386" i="36"/>
  <c r="N390" i="11"/>
  <c r="O450" i="38"/>
  <c r="O405" i="37"/>
  <c r="O444" i="37"/>
  <c r="O420" i="37"/>
  <c r="O414" i="37"/>
  <c r="AS318" i="38"/>
  <c r="N449" i="11"/>
  <c r="N421" i="11"/>
  <c r="O394" i="11"/>
  <c r="O448" i="11"/>
  <c r="N441" i="11"/>
  <c r="AS379" i="38"/>
  <c r="AS384" i="38"/>
  <c r="Q339" i="11"/>
  <c r="Q411" i="11"/>
  <c r="P450" i="11"/>
  <c r="P439" i="11"/>
  <c r="P386" i="11"/>
  <c r="O433" i="36"/>
  <c r="AR337" i="37"/>
  <c r="O419" i="37"/>
  <c r="AS339" i="38"/>
  <c r="AS357" i="38"/>
  <c r="N434" i="11"/>
  <c r="N400" i="11"/>
  <c r="P356" i="11"/>
  <c r="P428" i="11"/>
  <c r="P316" i="11"/>
  <c r="P388" i="11"/>
  <c r="P342" i="11"/>
  <c r="P414" i="11"/>
  <c r="P364" i="11"/>
  <c r="P436" i="11"/>
  <c r="P321" i="11"/>
  <c r="P393" i="11"/>
  <c r="P331" i="11"/>
  <c r="P403" i="11"/>
  <c r="P371" i="11"/>
  <c r="P443" i="11"/>
  <c r="P354" i="11"/>
  <c r="P426" i="11"/>
  <c r="P346" i="11"/>
  <c r="N453" i="11"/>
  <c r="Q346" i="37"/>
  <c r="N450" i="36"/>
  <c r="N392" i="36"/>
  <c r="R326" i="37"/>
  <c r="R398" i="37"/>
  <c r="R383" i="37"/>
  <c r="R455" i="37"/>
  <c r="R367" i="37"/>
  <c r="R363" i="37"/>
  <c r="R435" i="37"/>
  <c r="P346" i="38"/>
  <c r="P418" i="38"/>
  <c r="P336" i="38"/>
  <c r="P408" i="38"/>
  <c r="AQ337" i="38"/>
  <c r="N445" i="11"/>
  <c r="N429" i="11"/>
  <c r="N410" i="11"/>
  <c r="O430" i="37"/>
  <c r="O399" i="37"/>
  <c r="O440" i="11"/>
  <c r="O422" i="11"/>
  <c r="O387" i="11"/>
  <c r="R403" i="11"/>
  <c r="P315" i="11"/>
  <c r="P387" i="11"/>
  <c r="P319" i="11"/>
  <c r="P391" i="11"/>
  <c r="P358" i="11"/>
  <c r="P430" i="11"/>
  <c r="P381" i="11"/>
  <c r="P453" i="11"/>
  <c r="P322" i="11"/>
  <c r="P394" i="11"/>
  <c r="P332" i="11"/>
  <c r="P404" i="11"/>
  <c r="P339" i="11"/>
  <c r="P411" i="11"/>
  <c r="P338" i="11"/>
  <c r="Q379" i="37"/>
  <c r="Q451" i="37"/>
  <c r="R315" i="37"/>
  <c r="R366" i="37"/>
  <c r="R372" i="37"/>
  <c r="R444" i="37"/>
  <c r="R360" i="37"/>
  <c r="R432" i="37"/>
  <c r="R382" i="37"/>
  <c r="O418" i="36"/>
  <c r="P342" i="38"/>
  <c r="P414" i="38"/>
  <c r="P350" i="38"/>
  <c r="P422" i="38"/>
  <c r="O453" i="38"/>
  <c r="O447" i="11"/>
  <c r="N394" i="11"/>
  <c r="O428" i="36"/>
  <c r="AS333" i="38"/>
  <c r="AS334" i="38"/>
  <c r="AS316" i="38"/>
  <c r="N404" i="11"/>
  <c r="N392" i="11"/>
  <c r="N413" i="11"/>
  <c r="N430" i="11"/>
  <c r="N436" i="11"/>
  <c r="O419" i="11"/>
  <c r="O433" i="11"/>
  <c r="P418" i="11"/>
  <c r="P401" i="11"/>
  <c r="R317" i="11"/>
  <c r="Q365" i="11"/>
  <c r="Q437" i="11"/>
  <c r="Q368" i="11"/>
  <c r="Q440" i="11"/>
  <c r="Q326" i="11"/>
  <c r="Q398" i="11"/>
  <c r="P348" i="11"/>
  <c r="P420" i="11"/>
  <c r="P369" i="11"/>
  <c r="P441" i="11"/>
  <c r="P375" i="11"/>
  <c r="P447" i="11"/>
  <c r="P363" i="11"/>
  <c r="P435" i="11"/>
  <c r="P333" i="11"/>
  <c r="P405" i="11"/>
  <c r="P335" i="11"/>
  <c r="P407" i="11"/>
  <c r="P347" i="11"/>
  <c r="P419" i="11"/>
  <c r="P365" i="11"/>
  <c r="P437" i="11"/>
  <c r="P337" i="11"/>
  <c r="P409" i="11"/>
  <c r="P352" i="11"/>
  <c r="P424" i="11"/>
  <c r="P377" i="11"/>
  <c r="P383" i="11"/>
  <c r="P455" i="11"/>
  <c r="P349" i="11"/>
  <c r="P421" i="11"/>
  <c r="P326" i="11"/>
  <c r="P398" i="11"/>
  <c r="P373" i="11"/>
  <c r="P445" i="11"/>
  <c r="P368" i="11"/>
  <c r="P440" i="11"/>
  <c r="P379" i="11"/>
  <c r="P451" i="11"/>
  <c r="P372" i="11"/>
  <c r="P444" i="11"/>
  <c r="Q334" i="37"/>
  <c r="Q406" i="37"/>
  <c r="Q319" i="37"/>
  <c r="AQ355" i="38"/>
  <c r="AQ375" i="38"/>
  <c r="O442" i="38"/>
  <c r="AR342" i="37"/>
  <c r="O392" i="37"/>
  <c r="O411" i="37"/>
  <c r="N403" i="11"/>
  <c r="N440" i="11"/>
  <c r="N419" i="11"/>
  <c r="O416" i="11"/>
  <c r="Q379" i="11"/>
  <c r="Q451" i="11"/>
  <c r="Q336" i="11"/>
  <c r="P330" i="11"/>
  <c r="P402" i="11"/>
  <c r="P343" i="11"/>
  <c r="P415" i="11"/>
  <c r="P362" i="11"/>
  <c r="P434" i="11"/>
  <c r="P360" i="11"/>
  <c r="P432" i="11"/>
  <c r="P350" i="11"/>
  <c r="P422" i="11"/>
  <c r="P374" i="11"/>
  <c r="P446" i="11"/>
  <c r="P380" i="11"/>
  <c r="P452" i="11"/>
  <c r="P376" i="11"/>
  <c r="P448" i="11"/>
  <c r="P336" i="11"/>
  <c r="P408" i="11"/>
  <c r="P320" i="11"/>
  <c r="P392" i="11"/>
  <c r="P351" i="11"/>
  <c r="P423" i="11"/>
  <c r="P370" i="11"/>
  <c r="P442" i="11"/>
  <c r="P353" i="11"/>
  <c r="P425" i="11"/>
  <c r="P357" i="11"/>
  <c r="P429" i="11"/>
  <c r="P382" i="11"/>
  <c r="P454" i="11"/>
  <c r="P328" i="11"/>
  <c r="P400" i="11"/>
  <c r="P345" i="11"/>
  <c r="P417" i="11"/>
  <c r="Q372" i="37"/>
  <c r="Q444" i="37"/>
  <c r="Q380" i="37"/>
  <c r="Q452" i="37"/>
  <c r="Q382" i="37"/>
  <c r="Q454" i="37"/>
  <c r="N408" i="36"/>
  <c r="N389" i="36"/>
  <c r="O436" i="36"/>
  <c r="O404" i="36"/>
  <c r="O422" i="36"/>
  <c r="O430" i="36"/>
  <c r="O431" i="36"/>
  <c r="AQ380" i="38"/>
  <c r="AQ321" i="38"/>
  <c r="O449" i="11"/>
  <c r="AR330" i="37"/>
  <c r="O418" i="37"/>
  <c r="O446" i="11"/>
  <c r="O439" i="11"/>
  <c r="O395" i="11"/>
  <c r="N432" i="11"/>
  <c r="N399" i="11"/>
  <c r="N427" i="11"/>
  <c r="N416" i="11"/>
  <c r="O427" i="11"/>
  <c r="O424" i="11"/>
  <c r="O445" i="11"/>
  <c r="O404" i="11"/>
  <c r="O438" i="11"/>
  <c r="N448" i="11"/>
  <c r="N387" i="11"/>
  <c r="O434" i="11"/>
  <c r="O408" i="11"/>
  <c r="N412" i="11"/>
  <c r="R386" i="37"/>
  <c r="P377" i="38"/>
  <c r="P449" i="38"/>
  <c r="P382" i="38"/>
  <c r="P454" i="38"/>
  <c r="P359" i="38"/>
  <c r="P431" i="38"/>
  <c r="P325" i="38"/>
  <c r="P397" i="38"/>
  <c r="N402" i="11"/>
  <c r="O421" i="11"/>
  <c r="N414" i="11"/>
  <c r="P410" i="11"/>
  <c r="Q333" i="37"/>
  <c r="Q405" i="37"/>
  <c r="Q335" i="37"/>
  <c r="Q407" i="37"/>
  <c r="Q369" i="37"/>
  <c r="Q441" i="37"/>
  <c r="Q316" i="37"/>
  <c r="Q388" i="37"/>
  <c r="P348" i="38"/>
  <c r="P371" i="38"/>
  <c r="P443" i="38"/>
  <c r="P317" i="38"/>
  <c r="P389" i="38"/>
  <c r="P380" i="38"/>
  <c r="P452" i="38"/>
  <c r="P314" i="38"/>
  <c r="P386" i="38"/>
  <c r="P381" i="38"/>
  <c r="P339" i="38"/>
  <c r="P411" i="38"/>
  <c r="P334" i="38"/>
  <c r="P406" i="38"/>
  <c r="P379" i="38"/>
  <c r="P451" i="38"/>
  <c r="O389" i="37"/>
  <c r="O437" i="11"/>
  <c r="N389" i="11"/>
  <c r="N446" i="11"/>
  <c r="O397" i="11"/>
  <c r="O402" i="11"/>
  <c r="N407" i="11"/>
  <c r="N405" i="11"/>
  <c r="R440" i="37"/>
  <c r="R428" i="37"/>
  <c r="P383" i="38"/>
  <c r="P341" i="38"/>
  <c r="P413" i="38"/>
  <c r="P328" i="38"/>
  <c r="P400" i="38"/>
  <c r="P343" i="38"/>
  <c r="P415" i="38"/>
  <c r="P360" i="38"/>
  <c r="P432" i="38"/>
  <c r="O448" i="38"/>
  <c r="O441" i="37"/>
  <c r="O443" i="37"/>
  <c r="N417" i="11"/>
  <c r="N415" i="11"/>
  <c r="N437" i="11"/>
  <c r="N454" i="11"/>
  <c r="Q361" i="37"/>
  <c r="Q433" i="37"/>
  <c r="Q315" i="37"/>
  <c r="Q387" i="37"/>
  <c r="Q342" i="37"/>
  <c r="Q414" i="37"/>
  <c r="Q376" i="37"/>
  <c r="Q448" i="37"/>
  <c r="Q341" i="37"/>
  <c r="Q413" i="37"/>
  <c r="R421" i="37"/>
  <c r="R406" i="37"/>
  <c r="O445" i="36"/>
  <c r="O405" i="36"/>
  <c r="O447" i="36"/>
  <c r="R394" i="11"/>
  <c r="P364" i="38"/>
  <c r="P322" i="38"/>
  <c r="P394" i="38"/>
  <c r="P363" i="38"/>
  <c r="P319" i="38"/>
  <c r="P391" i="38"/>
  <c r="P330" i="38"/>
  <c r="P402" i="38"/>
  <c r="P373" i="38"/>
  <c r="P445" i="38"/>
  <c r="P358" i="38"/>
  <c r="P430" i="38"/>
  <c r="P345" i="38"/>
  <c r="P417" i="38"/>
  <c r="N397" i="11"/>
  <c r="O455" i="11"/>
  <c r="R436" i="37"/>
  <c r="N388" i="11"/>
  <c r="O436" i="11"/>
  <c r="O401" i="11"/>
  <c r="N444" i="11"/>
  <c r="N395" i="11"/>
  <c r="N398" i="11"/>
  <c r="Q416" i="11"/>
  <c r="AS331" i="38"/>
  <c r="AS315" i="38"/>
  <c r="O428" i="11"/>
  <c r="O389" i="11"/>
  <c r="N450" i="11"/>
  <c r="R349" i="11"/>
  <c r="R421" i="11"/>
  <c r="N423" i="11"/>
  <c r="O427" i="36"/>
  <c r="O422" i="37"/>
  <c r="O398" i="37"/>
  <c r="AS368" i="38"/>
  <c r="AS377" i="38"/>
  <c r="AS343" i="38"/>
  <c r="AS335" i="38"/>
  <c r="AS378" i="38"/>
  <c r="AS349" i="38"/>
  <c r="AS328" i="38"/>
  <c r="AS346" i="38"/>
  <c r="AS317" i="38"/>
  <c r="AS383" i="38"/>
  <c r="AS352" i="38"/>
  <c r="AS371" i="38"/>
  <c r="AS324" i="38"/>
  <c r="AS381" i="38"/>
  <c r="AS380" i="38"/>
  <c r="AS354" i="38"/>
  <c r="AS374" i="38"/>
  <c r="AS332" i="38"/>
  <c r="AS375" i="38"/>
  <c r="AS325" i="38"/>
  <c r="AS363" i="38"/>
  <c r="AS329" i="38"/>
  <c r="AS314" i="38"/>
  <c r="AS364" i="38"/>
  <c r="AS353" i="38"/>
  <c r="AS327" i="38"/>
  <c r="AS372" i="38"/>
  <c r="AS320" i="38"/>
  <c r="AS355" i="38"/>
  <c r="AS330" i="38"/>
  <c r="AS348" i="38"/>
  <c r="AS319" i="38"/>
  <c r="AS351" i="38"/>
  <c r="AS336" i="38"/>
  <c r="AS326" i="38"/>
  <c r="AS338" i="38"/>
  <c r="N408" i="11"/>
  <c r="R384" i="37"/>
  <c r="R456" i="37"/>
  <c r="R379" i="37"/>
  <c r="R451" i="37"/>
  <c r="R346" i="37"/>
  <c r="R418" i="37"/>
  <c r="R357" i="37"/>
  <c r="R429" i="37"/>
  <c r="R350" i="37"/>
  <c r="R422" i="37"/>
  <c r="R347" i="37"/>
  <c r="R419" i="37"/>
  <c r="R365" i="37"/>
  <c r="R437" i="37"/>
  <c r="R354" i="37"/>
  <c r="R426" i="37"/>
  <c r="O424" i="38"/>
  <c r="O386" i="37"/>
  <c r="O403" i="37"/>
  <c r="O434" i="37"/>
  <c r="O455" i="37"/>
  <c r="AS322" i="38"/>
  <c r="AS321" i="38"/>
  <c r="AS337" i="38"/>
  <c r="AS344" i="38"/>
  <c r="AS366" i="38"/>
  <c r="AS382" i="38"/>
  <c r="R320" i="11"/>
  <c r="R392" i="11"/>
  <c r="R328" i="11"/>
  <c r="R400" i="11"/>
  <c r="R333" i="11"/>
  <c r="R405" i="11"/>
  <c r="R346" i="11"/>
  <c r="R418" i="11"/>
  <c r="R372" i="11"/>
  <c r="R444" i="11"/>
  <c r="R335" i="11"/>
  <c r="R407" i="11"/>
  <c r="R341" i="11"/>
  <c r="R413" i="11"/>
  <c r="R357" i="11"/>
  <c r="R429" i="11"/>
  <c r="R363" i="11"/>
  <c r="R435" i="11"/>
  <c r="R352" i="11"/>
  <c r="R424" i="11"/>
  <c r="O452" i="11"/>
  <c r="R379" i="11"/>
  <c r="R451" i="11"/>
  <c r="N455" i="11"/>
  <c r="O423" i="36"/>
  <c r="O456" i="37"/>
  <c r="O423" i="37"/>
  <c r="R371" i="37"/>
  <c r="R443" i="37"/>
  <c r="R351" i="37"/>
  <c r="R423" i="37"/>
  <c r="R341" i="37"/>
  <c r="R413" i="37"/>
  <c r="R321" i="37"/>
  <c r="R393" i="37"/>
  <c r="R381" i="37"/>
  <c r="R453" i="37"/>
  <c r="R344" i="37"/>
  <c r="R416" i="37"/>
  <c r="R331" i="37"/>
  <c r="R403" i="37"/>
  <c r="R317" i="37"/>
  <c r="R389" i="37"/>
  <c r="R324" i="37"/>
  <c r="R396" i="37"/>
  <c r="R369" i="37"/>
  <c r="R441" i="37"/>
  <c r="R343" i="37"/>
  <c r="R415" i="37"/>
  <c r="R333" i="37"/>
  <c r="R405" i="37"/>
  <c r="R338" i="37"/>
  <c r="R410" i="37"/>
  <c r="R373" i="37"/>
  <c r="R445" i="37"/>
  <c r="R355" i="37"/>
  <c r="R427" i="37"/>
  <c r="R339" i="37"/>
  <c r="R411" i="37"/>
  <c r="R336" i="37"/>
  <c r="R408" i="37"/>
  <c r="R322" i="37"/>
  <c r="R394" i="37"/>
  <c r="R348" i="37"/>
  <c r="R420" i="37"/>
  <c r="R335" i="37"/>
  <c r="R407" i="37"/>
  <c r="R318" i="37"/>
  <c r="R390" i="37"/>
  <c r="R329" i="37"/>
  <c r="R401" i="37"/>
  <c r="R376" i="37"/>
  <c r="R448" i="37"/>
  <c r="R375" i="37"/>
  <c r="R447" i="37"/>
  <c r="R378" i="37"/>
  <c r="R450" i="37"/>
  <c r="R353" i="37"/>
  <c r="R425" i="37"/>
  <c r="R377" i="37"/>
  <c r="R449" i="37"/>
  <c r="R340" i="37"/>
  <c r="R412" i="37"/>
  <c r="R327" i="37"/>
  <c r="R399" i="37"/>
  <c r="R316" i="37"/>
  <c r="R388" i="37"/>
  <c r="R328" i="37"/>
  <c r="R400" i="37"/>
  <c r="R362" i="37"/>
  <c r="R434" i="37"/>
  <c r="R342" i="37"/>
  <c r="R414" i="37"/>
  <c r="R332" i="37"/>
  <c r="R404" i="37"/>
  <c r="R323" i="37"/>
  <c r="R395" i="37"/>
  <c r="R348" i="11"/>
  <c r="R420" i="11"/>
  <c r="N391" i="11"/>
  <c r="R356" i="11"/>
  <c r="R428" i="11"/>
  <c r="R373" i="11"/>
  <c r="R445" i="11"/>
  <c r="R330" i="37"/>
  <c r="R402" i="37"/>
  <c r="R325" i="37"/>
  <c r="R397" i="37"/>
  <c r="R345" i="37"/>
  <c r="R417" i="37"/>
  <c r="R374" i="37"/>
  <c r="R446" i="37"/>
  <c r="R361" i="37"/>
  <c r="R433" i="37"/>
  <c r="R358" i="37"/>
  <c r="R430" i="37"/>
  <c r="R337" i="37"/>
  <c r="R409" i="37"/>
  <c r="R319" i="37"/>
  <c r="R391" i="37"/>
  <c r="R380" i="37"/>
  <c r="R452" i="37"/>
  <c r="O416" i="38"/>
  <c r="O451" i="38"/>
  <c r="AS341" i="38"/>
  <c r="AS347" i="38"/>
  <c r="AS345" i="38"/>
  <c r="AS367" i="38"/>
  <c r="AS358" i="38"/>
  <c r="O431" i="11"/>
  <c r="O442" i="11"/>
  <c r="Q383" i="11"/>
  <c r="Q455" i="11"/>
  <c r="Q349" i="11"/>
  <c r="Q421" i="11"/>
  <c r="Q360" i="11"/>
  <c r="Q432" i="11"/>
  <c r="Q331" i="11"/>
  <c r="Q403" i="11"/>
  <c r="Q318" i="11"/>
  <c r="Q390" i="11"/>
  <c r="N393" i="11"/>
  <c r="N398" i="36"/>
  <c r="N430" i="36"/>
  <c r="AQ318" i="38"/>
  <c r="AQ330" i="38"/>
  <c r="AQ324" i="38"/>
  <c r="AQ359" i="38"/>
  <c r="O433" i="38"/>
  <c r="AR317" i="37"/>
  <c r="AR319" i="37"/>
  <c r="O390" i="37"/>
  <c r="O402" i="37"/>
  <c r="P448" i="38"/>
  <c r="O420" i="11"/>
  <c r="O392" i="11"/>
  <c r="N426" i="11"/>
  <c r="O432" i="11"/>
  <c r="N406" i="11"/>
  <c r="N396" i="11"/>
  <c r="Q355" i="11"/>
  <c r="Q427" i="11"/>
  <c r="Q384" i="11"/>
  <c r="Q456" i="11"/>
  <c r="Q352" i="11"/>
  <c r="Q424" i="11"/>
  <c r="Q323" i="11"/>
  <c r="Q395" i="11"/>
  <c r="N439" i="11"/>
  <c r="O393" i="36"/>
  <c r="AQ328" i="38"/>
  <c r="AQ353" i="38"/>
  <c r="O453" i="11"/>
  <c r="O434" i="38"/>
  <c r="O441" i="38"/>
  <c r="AR343" i="37"/>
  <c r="AR314" i="37"/>
  <c r="O442" i="37"/>
  <c r="O416" i="37"/>
  <c r="AR378" i="37"/>
  <c r="AR338" i="37"/>
  <c r="AR373" i="37"/>
  <c r="AR335" i="37"/>
  <c r="AR326" i="37"/>
  <c r="AR368" i="37"/>
  <c r="AR374" i="37"/>
  <c r="AR380" i="37"/>
  <c r="AR371" i="37"/>
  <c r="AR331" i="37"/>
  <c r="AR316" i="37"/>
  <c r="AR365" i="37"/>
  <c r="AR348" i="37"/>
  <c r="AR315" i="37"/>
  <c r="AR372" i="37"/>
  <c r="AR369" i="37"/>
  <c r="AR345" i="37"/>
  <c r="AR329" i="37"/>
  <c r="AR362" i="37"/>
  <c r="AR363" i="37"/>
  <c r="AR367" i="37"/>
  <c r="AR351" i="37"/>
  <c r="AR370" i="37"/>
  <c r="AR327" i="37"/>
  <c r="AR358" i="37"/>
  <c r="AR353" i="37"/>
  <c r="AR352" i="37"/>
  <c r="AR336" i="37"/>
  <c r="AR379" i="37"/>
  <c r="AR349" i="37"/>
  <c r="AR322" i="37"/>
  <c r="AR382" i="37"/>
  <c r="AR344" i="37"/>
  <c r="AR318" i="37"/>
  <c r="AR355" i="37"/>
  <c r="AR339" i="37"/>
  <c r="AQ365" i="38"/>
  <c r="AQ351" i="38"/>
  <c r="AQ340" i="38"/>
  <c r="AQ332" i="38"/>
  <c r="AQ374" i="38"/>
  <c r="AQ346" i="38"/>
  <c r="AQ327" i="38"/>
  <c r="AQ345" i="38"/>
  <c r="AQ333" i="38"/>
  <c r="AQ376" i="38"/>
  <c r="AQ377" i="38"/>
  <c r="AQ326" i="38"/>
  <c r="AQ364" i="38"/>
  <c r="AQ382" i="38"/>
  <c r="Q381" i="11"/>
  <c r="Q453" i="11"/>
  <c r="Q351" i="11"/>
  <c r="Q423" i="11"/>
  <c r="Q371" i="11"/>
  <c r="Q382" i="11"/>
  <c r="Q454" i="11"/>
  <c r="Q358" i="11"/>
  <c r="Q430" i="11"/>
  <c r="Q342" i="11"/>
  <c r="Q414" i="11"/>
  <c r="Q321" i="11"/>
  <c r="Q316" i="11"/>
  <c r="Q388" i="11"/>
  <c r="P449" i="11"/>
  <c r="O449" i="36"/>
  <c r="O401" i="36"/>
  <c r="AQ320" i="38"/>
  <c r="AQ354" i="38"/>
  <c r="AQ319" i="38"/>
  <c r="AQ357" i="38"/>
  <c r="AQ378" i="38"/>
  <c r="AR359" i="37"/>
  <c r="Q373" i="11"/>
  <c r="Q445" i="11"/>
  <c r="Q314" i="11"/>
  <c r="Q386" i="11"/>
  <c r="Q359" i="11"/>
  <c r="Q431" i="11"/>
  <c r="Q343" i="11"/>
  <c r="Q415" i="11"/>
  <c r="Q361" i="11"/>
  <c r="Q433" i="11"/>
  <c r="Q353" i="11"/>
  <c r="Q425" i="11"/>
  <c r="Q337" i="11"/>
  <c r="Q409" i="11"/>
  <c r="Q378" i="11"/>
  <c r="Q450" i="11"/>
  <c r="Q370" i="11"/>
  <c r="Q442" i="11"/>
  <c r="Q362" i="11"/>
  <c r="Q434" i="11"/>
  <c r="Q354" i="11"/>
  <c r="Q426" i="11"/>
  <c r="Q346" i="11"/>
  <c r="Q418" i="11"/>
  <c r="Q338" i="11"/>
  <c r="Q410" i="11"/>
  <c r="Q333" i="11"/>
  <c r="Q325" i="11"/>
  <c r="Q397" i="11"/>
  <c r="Q317" i="11"/>
  <c r="Q389" i="11"/>
  <c r="Q328" i="11"/>
  <c r="Q400" i="11"/>
  <c r="Q320" i="11"/>
  <c r="Q392" i="11"/>
  <c r="N414" i="36"/>
  <c r="O389" i="36"/>
  <c r="O406" i="36"/>
  <c r="O429" i="36"/>
  <c r="O394" i="36"/>
  <c r="P338" i="38"/>
  <c r="P410" i="38"/>
  <c r="P329" i="38"/>
  <c r="P401" i="38"/>
  <c r="P357" i="38"/>
  <c r="P429" i="38"/>
  <c r="P335" i="38"/>
  <c r="P407" i="38"/>
  <c r="P365" i="38"/>
  <c r="P437" i="38"/>
  <c r="P320" i="38"/>
  <c r="P392" i="38"/>
  <c r="P353" i="38"/>
  <c r="P425" i="38"/>
  <c r="P378" i="38"/>
  <c r="P450" i="38"/>
  <c r="P354" i="38"/>
  <c r="P426" i="38"/>
  <c r="P337" i="38"/>
  <c r="P409" i="38"/>
  <c r="P355" i="38"/>
  <c r="P427" i="38"/>
  <c r="P372" i="38"/>
  <c r="P444" i="38"/>
  <c r="P323" i="38"/>
  <c r="P395" i="38"/>
  <c r="P369" i="38"/>
  <c r="P441" i="38"/>
  <c r="P340" i="38"/>
  <c r="P412" i="38"/>
  <c r="P318" i="38"/>
  <c r="P390" i="38"/>
  <c r="P366" i="38"/>
  <c r="P438" i="38"/>
  <c r="P361" i="38"/>
  <c r="P433" i="38"/>
  <c r="AQ352" i="38"/>
  <c r="AQ384" i="38"/>
  <c r="AQ373" i="38"/>
  <c r="AQ341" i="38"/>
  <c r="AQ369" i="38"/>
  <c r="AQ329" i="38"/>
  <c r="AQ367" i="38"/>
  <c r="AQ316" i="38"/>
  <c r="AQ343" i="38"/>
  <c r="AQ336" i="38"/>
  <c r="AQ338" i="38"/>
  <c r="AQ356" i="38"/>
  <c r="AQ344" i="38"/>
  <c r="AQ331" i="38"/>
  <c r="AQ379" i="38"/>
  <c r="O388" i="38"/>
  <c r="O431" i="38"/>
  <c r="AR376" i="37"/>
  <c r="AR384" i="37"/>
  <c r="AR381" i="37"/>
  <c r="AR347" i="37"/>
  <c r="AR321" i="37"/>
  <c r="AR383" i="37"/>
  <c r="AR332" i="37"/>
  <c r="AR325" i="37"/>
  <c r="R389" i="11"/>
  <c r="Q375" i="11"/>
  <c r="Q447" i="11"/>
  <c r="Q377" i="11"/>
  <c r="Q449" i="11"/>
  <c r="Q345" i="11"/>
  <c r="Q417" i="11"/>
  <c r="Q374" i="11"/>
  <c r="Q446" i="11"/>
  <c r="Q366" i="11"/>
  <c r="Q438" i="11"/>
  <c r="Q350" i="11"/>
  <c r="Q422" i="11"/>
  <c r="Q334" i="11"/>
  <c r="Q406" i="11"/>
  <c r="Q329" i="11"/>
  <c r="Q401" i="11"/>
  <c r="Q332" i="11"/>
  <c r="Q404" i="11"/>
  <c r="Q324" i="11"/>
  <c r="Q396" i="11"/>
  <c r="AQ360" i="38"/>
  <c r="AQ348" i="38"/>
  <c r="AQ317" i="38"/>
  <c r="AQ366" i="38"/>
  <c r="AQ334" i="38"/>
  <c r="AQ383" i="38"/>
  <c r="AQ363" i="38"/>
  <c r="AQ361" i="38"/>
  <c r="AQ350" i="38"/>
  <c r="AR364" i="37"/>
  <c r="AR356" i="37"/>
  <c r="AR360" i="37"/>
  <c r="AR323" i="37"/>
  <c r="AR350" i="37"/>
  <c r="AR333" i="37"/>
  <c r="AR324" i="37"/>
  <c r="AR354" i="37"/>
  <c r="O421" i="37"/>
  <c r="Q357" i="11"/>
  <c r="Q429" i="11"/>
  <c r="Q367" i="11"/>
  <c r="Q439" i="11"/>
  <c r="Q347" i="11"/>
  <c r="Q419" i="11"/>
  <c r="Q369" i="11"/>
  <c r="Q441" i="11"/>
  <c r="Q363" i="11"/>
  <c r="Q435" i="11"/>
  <c r="Q341" i="11"/>
  <c r="Q413" i="11"/>
  <c r="Q380" i="11"/>
  <c r="Q372" i="11"/>
  <c r="Q444" i="11"/>
  <c r="Q364" i="11"/>
  <c r="Q436" i="11"/>
  <c r="Q356" i="11"/>
  <c r="Q428" i="11"/>
  <c r="Q348" i="11"/>
  <c r="Q420" i="11"/>
  <c r="Q340" i="11"/>
  <c r="Q412" i="11"/>
  <c r="Q335" i="11"/>
  <c r="Q407" i="11"/>
  <c r="Q327" i="11"/>
  <c r="Q399" i="11"/>
  <c r="Q319" i="11"/>
  <c r="Q391" i="11"/>
  <c r="Q330" i="11"/>
  <c r="Q402" i="11"/>
  <c r="N424" i="11"/>
  <c r="R431" i="37"/>
  <c r="O444" i="36"/>
  <c r="P327" i="38"/>
  <c r="P399" i="38"/>
  <c r="P316" i="38"/>
  <c r="P388" i="38"/>
  <c r="P315" i="38"/>
  <c r="P387" i="38"/>
  <c r="P352" i="38"/>
  <c r="P424" i="38"/>
  <c r="P374" i="38"/>
  <c r="P446" i="38"/>
  <c r="P332" i="38"/>
  <c r="P404" i="38"/>
  <c r="P326" i="38"/>
  <c r="P398" i="38"/>
  <c r="P368" i="38"/>
  <c r="P440" i="38"/>
  <c r="P347" i="38"/>
  <c r="P419" i="38"/>
  <c r="P321" i="38"/>
  <c r="P393" i="38"/>
  <c r="P344" i="38"/>
  <c r="P416" i="38"/>
  <c r="P356" i="38"/>
  <c r="P428" i="38"/>
  <c r="P384" i="38"/>
  <c r="P456" i="38"/>
  <c r="P349" i="38"/>
  <c r="P421" i="38"/>
  <c r="P362" i="38"/>
  <c r="P434" i="38"/>
  <c r="P351" i="38"/>
  <c r="P423" i="38"/>
  <c r="P370" i="38"/>
  <c r="P442" i="38"/>
  <c r="AQ349" i="38"/>
  <c r="AQ342" i="38"/>
  <c r="AQ314" i="38"/>
  <c r="AQ358" i="38"/>
  <c r="AQ325" i="38"/>
  <c r="AQ339" i="38"/>
  <c r="AQ371" i="38"/>
  <c r="AQ323" i="38"/>
  <c r="AQ370" i="38"/>
  <c r="AQ322" i="38"/>
  <c r="AQ347" i="38"/>
  <c r="AQ381" i="38"/>
  <c r="AQ315" i="38"/>
  <c r="AQ362" i="38"/>
  <c r="AR328" i="37"/>
  <c r="AR366" i="37"/>
  <c r="AR334" i="37"/>
  <c r="AR377" i="37"/>
  <c r="AR357" i="37"/>
  <c r="AR361" i="37"/>
  <c r="AR346" i="37"/>
  <c r="AR340" i="37"/>
  <c r="AR375" i="37"/>
  <c r="O433" i="37"/>
  <c r="O431" i="37"/>
  <c r="O415" i="37"/>
  <c r="O396" i="37"/>
  <c r="O427" i="37"/>
  <c r="N425" i="11"/>
  <c r="N451" i="11"/>
  <c r="O443" i="11"/>
  <c r="O400" i="11"/>
  <c r="O410" i="38"/>
  <c r="O412" i="37"/>
  <c r="O440" i="37"/>
  <c r="O397" i="37"/>
  <c r="O408" i="37"/>
  <c r="O445" i="37"/>
  <c r="O428" i="37"/>
  <c r="AS350" i="38"/>
  <c r="AS360" i="38"/>
  <c r="AS356" i="38"/>
  <c r="AS373" i="38"/>
  <c r="AS370" i="38"/>
  <c r="AS361" i="38"/>
  <c r="AS342" i="38"/>
  <c r="AS359" i="38"/>
  <c r="AS323" i="38"/>
  <c r="AS340" i="38"/>
  <c r="AS362" i="38"/>
  <c r="AS365" i="38"/>
  <c r="Q429" i="37"/>
  <c r="O415" i="11"/>
  <c r="N433" i="11"/>
  <c r="N456" i="11"/>
  <c r="N401" i="11"/>
  <c r="O446" i="37"/>
  <c r="O387" i="37"/>
  <c r="O439" i="37"/>
  <c r="R344" i="11"/>
  <c r="R416" i="11"/>
  <c r="R375" i="11"/>
  <c r="R447" i="11"/>
  <c r="R383" i="11"/>
  <c r="R455" i="11"/>
  <c r="R364" i="11"/>
  <c r="R436" i="11"/>
  <c r="R315" i="11"/>
  <c r="R387" i="11"/>
  <c r="R354" i="11"/>
  <c r="R426" i="11"/>
  <c r="R338" i="11"/>
  <c r="R410" i="11"/>
  <c r="R365" i="11"/>
  <c r="R437" i="11"/>
  <c r="R319" i="11"/>
  <c r="R391" i="11"/>
  <c r="R325" i="11"/>
  <c r="R397" i="11"/>
  <c r="R345" i="11"/>
  <c r="R417" i="11"/>
  <c r="R337" i="11"/>
  <c r="R409" i="11"/>
  <c r="R318" i="11"/>
  <c r="R390" i="11"/>
  <c r="R359" i="11"/>
  <c r="R431" i="11"/>
  <c r="R362" i="11"/>
  <c r="R434" i="11"/>
  <c r="R370" i="11"/>
  <c r="R442" i="11"/>
  <c r="R377" i="11"/>
  <c r="R449" i="11"/>
  <c r="R361" i="11"/>
  <c r="R433" i="11"/>
  <c r="R382" i="11"/>
  <c r="R454" i="11"/>
  <c r="R366" i="11"/>
  <c r="R438" i="11"/>
  <c r="R350" i="11"/>
  <c r="R422" i="11"/>
  <c r="R330" i="11"/>
  <c r="R402" i="11"/>
  <c r="R376" i="11"/>
  <c r="R448" i="11"/>
  <c r="R360" i="11"/>
  <c r="R432" i="11"/>
  <c r="R334" i="11"/>
  <c r="R406" i="11"/>
  <c r="R321" i="11"/>
  <c r="R393" i="11"/>
  <c r="R351" i="11"/>
  <c r="R423" i="11"/>
  <c r="R343" i="11"/>
  <c r="R415" i="11"/>
  <c r="R332" i="11"/>
  <c r="R404" i="11"/>
  <c r="R316" i="11"/>
  <c r="R388" i="11"/>
  <c r="Q405" i="11"/>
  <c r="Q362" i="37"/>
  <c r="Q434" i="37"/>
  <c r="Q358" i="37"/>
  <c r="Q430" i="37"/>
  <c r="Q350" i="37"/>
  <c r="Q422" i="37"/>
  <c r="Q327" i="37"/>
  <c r="Q399" i="37"/>
  <c r="Q323" i="37"/>
  <c r="Q395" i="37"/>
  <c r="Q354" i="37"/>
  <c r="Q426" i="37"/>
  <c r="Q340" i="37"/>
  <c r="Q412" i="37"/>
  <c r="Q381" i="37"/>
  <c r="Q453" i="37"/>
  <c r="Q374" i="37"/>
  <c r="Q446" i="37"/>
  <c r="Q339" i="37"/>
  <c r="Q411" i="37"/>
  <c r="Q344" i="37"/>
  <c r="Q416" i="37"/>
  <c r="Q384" i="37"/>
  <c r="Q456" i="37"/>
  <c r="Q343" i="37"/>
  <c r="Q415" i="37"/>
  <c r="Q325" i="37"/>
  <c r="Q397" i="37"/>
  <c r="Q329" i="37"/>
  <c r="Q401" i="37"/>
  <c r="Q351" i="37"/>
  <c r="Q423" i="37"/>
  <c r="Q371" i="37"/>
  <c r="Q443" i="37"/>
  <c r="Q373" i="37"/>
  <c r="Q445" i="37"/>
  <c r="O438" i="36"/>
  <c r="O390" i="36"/>
  <c r="O411" i="36"/>
  <c r="N413" i="37"/>
  <c r="N429" i="37"/>
  <c r="N412" i="37"/>
  <c r="N434" i="37"/>
  <c r="N396" i="37"/>
  <c r="N423" i="37"/>
  <c r="N447" i="37"/>
  <c r="N425" i="37"/>
  <c r="N394" i="37"/>
  <c r="N420" i="37"/>
  <c r="N456" i="37"/>
  <c r="N404" i="37"/>
  <c r="N451" i="37"/>
  <c r="N428" i="37"/>
  <c r="O429" i="37"/>
  <c r="O417" i="37"/>
  <c r="R367" i="11"/>
  <c r="R439" i="11"/>
  <c r="R314" i="11"/>
  <c r="R386" i="11"/>
  <c r="R326" i="11"/>
  <c r="R398" i="11"/>
  <c r="R340" i="11"/>
  <c r="R412" i="11"/>
  <c r="R336" i="11"/>
  <c r="R408" i="11"/>
  <c r="R369" i="11"/>
  <c r="R441" i="11"/>
  <c r="R323" i="11"/>
  <c r="R395" i="11"/>
  <c r="R374" i="11"/>
  <c r="R446" i="11"/>
  <c r="R358" i="11"/>
  <c r="R430" i="11"/>
  <c r="R342" i="11"/>
  <c r="R414" i="11"/>
  <c r="R384" i="11"/>
  <c r="R456" i="11"/>
  <c r="R368" i="11"/>
  <c r="R440" i="11"/>
  <c r="R327" i="11"/>
  <c r="R399" i="11"/>
  <c r="R329" i="11"/>
  <c r="R401" i="11"/>
  <c r="R355" i="11"/>
  <c r="R427" i="11"/>
  <c r="R347" i="11"/>
  <c r="R419" i="11"/>
  <c r="R339" i="11"/>
  <c r="R411" i="11"/>
  <c r="R324" i="11"/>
  <c r="R396" i="11"/>
  <c r="Q443" i="11"/>
  <c r="Q318" i="37"/>
  <c r="Q390" i="37"/>
  <c r="Q377" i="37"/>
  <c r="Q449" i="37"/>
  <c r="Q345" i="37"/>
  <c r="Q417" i="37"/>
  <c r="Q336" i="37"/>
  <c r="Q408" i="37"/>
  <c r="Q326" i="37"/>
  <c r="Q398" i="37"/>
  <c r="Q360" i="37"/>
  <c r="Q432" i="37"/>
  <c r="Q349" i="37"/>
  <c r="Q421" i="37"/>
  <c r="Q355" i="37"/>
  <c r="Q427" i="37"/>
  <c r="Q338" i="37"/>
  <c r="Q410" i="37"/>
  <c r="Q375" i="37"/>
  <c r="Q447" i="37"/>
  <c r="Q337" i="37"/>
  <c r="Q409" i="37"/>
  <c r="Q378" i="37"/>
  <c r="Q450" i="37"/>
  <c r="Q356" i="37"/>
  <c r="Q428" i="37"/>
  <c r="Q322" i="37"/>
  <c r="Q394" i="37"/>
  <c r="Q364" i="37"/>
  <c r="Q436" i="37"/>
  <c r="Q332" i="37"/>
  <c r="Q404" i="37"/>
  <c r="Q366" i="37"/>
  <c r="Q438" i="37"/>
  <c r="O421" i="36"/>
  <c r="O456" i="36"/>
  <c r="R378" i="11"/>
  <c r="R450" i="11"/>
  <c r="R380" i="11"/>
  <c r="R452" i="11"/>
  <c r="R371" i="11"/>
  <c r="R443" i="11"/>
  <c r="R381" i="11"/>
  <c r="R453" i="11"/>
  <c r="R353" i="11"/>
  <c r="R425" i="11"/>
  <c r="Q321" i="37"/>
  <c r="Q393" i="37"/>
  <c r="Q330" i="37"/>
  <c r="Q402" i="37"/>
  <c r="Q314" i="37"/>
  <c r="Q386" i="37"/>
  <c r="Q352" i="37"/>
  <c r="Q424" i="37"/>
  <c r="Q367" i="37"/>
  <c r="Q439" i="37"/>
  <c r="Q331" i="37"/>
  <c r="Q403" i="37"/>
  <c r="Q324" i="37"/>
  <c r="Q396" i="37"/>
  <c r="Q368" i="37"/>
  <c r="Q440" i="37"/>
  <c r="Q317" i="37"/>
  <c r="Q389" i="37"/>
  <c r="Q359" i="37"/>
  <c r="Q431" i="37"/>
  <c r="Q328" i="37"/>
  <c r="Q400" i="37"/>
  <c r="Q353" i="37"/>
  <c r="Q425" i="37"/>
  <c r="Q363" i="37"/>
  <c r="Q435" i="37"/>
  <c r="Q365" i="37"/>
  <c r="Q437" i="37"/>
  <c r="Q383" i="37"/>
  <c r="Q455" i="37"/>
  <c r="Q347" i="37"/>
  <c r="Q419" i="37"/>
  <c r="Q348" i="37"/>
  <c r="Q420" i="37"/>
  <c r="O403" i="36"/>
  <c r="O440" i="36"/>
  <c r="O426" i="36"/>
  <c r="P436" i="38"/>
  <c r="P435" i="38"/>
  <c r="O419" i="36"/>
  <c r="O397" i="38"/>
  <c r="O436" i="38"/>
  <c r="O410" i="37"/>
  <c r="O400" i="37"/>
  <c r="O454" i="37"/>
  <c r="N446" i="38"/>
  <c r="N440" i="38"/>
  <c r="N395" i="38"/>
  <c r="N397" i="38"/>
  <c r="N398" i="38"/>
  <c r="N422" i="38"/>
  <c r="N453" i="38"/>
  <c r="N402" i="38"/>
  <c r="N429" i="38"/>
  <c r="N407" i="38"/>
  <c r="N426" i="38"/>
  <c r="N448" i="37"/>
  <c r="N432" i="37"/>
  <c r="N437" i="37"/>
  <c r="N435" i="37"/>
  <c r="N431" i="37"/>
  <c r="N387" i="37"/>
  <c r="N443" i="37"/>
  <c r="N444" i="37"/>
  <c r="O454" i="38"/>
  <c r="O401" i="38"/>
  <c r="O409" i="38"/>
  <c r="O391" i="38"/>
  <c r="O427" i="38"/>
  <c r="O428" i="38"/>
  <c r="O418" i="38"/>
  <c r="O396" i="38"/>
  <c r="O394" i="38"/>
  <c r="O444" i="38"/>
  <c r="O432" i="37"/>
  <c r="O448" i="37"/>
  <c r="O437" i="36"/>
  <c r="N419" i="36"/>
  <c r="N452" i="36"/>
  <c r="N431" i="36"/>
  <c r="N422" i="36"/>
  <c r="N416" i="36"/>
  <c r="N407" i="36"/>
  <c r="N439" i="36"/>
  <c r="O450" i="36"/>
  <c r="O414" i="36"/>
  <c r="O443" i="38"/>
  <c r="O408" i="38"/>
  <c r="O405" i="38"/>
  <c r="O439" i="38"/>
  <c r="O440" i="38"/>
  <c r="O447" i="38"/>
  <c r="O413" i="37"/>
  <c r="O450" i="37"/>
  <c r="O393" i="37"/>
  <c r="O437" i="37"/>
  <c r="N443" i="36"/>
  <c r="N421" i="36"/>
  <c r="N403" i="36"/>
  <c r="N396" i="36"/>
  <c r="N399" i="36"/>
  <c r="N409" i="36"/>
  <c r="N448" i="36"/>
  <c r="N413" i="36"/>
  <c r="N404" i="36"/>
  <c r="N410" i="36"/>
  <c r="N396" i="38"/>
  <c r="N409" i="38"/>
  <c r="N449" i="38"/>
  <c r="N430" i="38"/>
  <c r="N444" i="38"/>
  <c r="N400" i="38"/>
  <c r="N448" i="38"/>
  <c r="N443" i="38"/>
  <c r="N415" i="38"/>
  <c r="N420" i="38"/>
  <c r="N438" i="38"/>
  <c r="N391" i="38"/>
  <c r="N408" i="38"/>
  <c r="N419" i="38"/>
  <c r="AR383" i="36"/>
  <c r="AR367" i="36"/>
  <c r="AR369" i="36"/>
  <c r="AR353" i="36"/>
  <c r="AR356" i="36"/>
  <c r="AR344" i="36"/>
  <c r="AR328" i="36"/>
  <c r="AR374" i="36"/>
  <c r="AR346" i="36"/>
  <c r="AR330" i="36"/>
  <c r="AR314" i="36"/>
  <c r="AR347" i="36"/>
  <c r="AR315" i="36"/>
  <c r="AR335" i="36"/>
  <c r="AR337" i="36"/>
  <c r="AR329" i="36"/>
  <c r="AR380" i="36"/>
  <c r="AR341" i="36"/>
  <c r="AR379" i="36"/>
  <c r="AR381" i="36"/>
  <c r="AR365" i="36"/>
  <c r="AR349" i="36"/>
  <c r="AR355" i="36"/>
  <c r="AR340" i="36"/>
  <c r="AR324" i="36"/>
  <c r="AR366" i="36"/>
  <c r="AR342" i="36"/>
  <c r="AR326" i="36"/>
  <c r="AR376" i="36"/>
  <c r="AR339" i="36"/>
  <c r="AR368" i="36"/>
  <c r="AR327" i="36"/>
  <c r="AR321" i="36"/>
  <c r="AR352" i="36"/>
  <c r="AR317" i="36"/>
  <c r="AR382" i="36"/>
  <c r="AR371" i="36"/>
  <c r="AR373" i="36"/>
  <c r="AR357" i="36"/>
  <c r="AR370" i="36"/>
  <c r="AR348" i="36"/>
  <c r="AR332" i="36"/>
  <c r="AR316" i="36"/>
  <c r="AR362" i="36"/>
  <c r="AR334" i="36"/>
  <c r="AR318" i="36"/>
  <c r="AR358" i="36"/>
  <c r="AR323" i="36"/>
  <c r="AR343" i="36"/>
  <c r="AR351" i="36"/>
  <c r="AR345" i="36"/>
  <c r="AR325" i="36"/>
  <c r="AR350" i="36"/>
  <c r="AR375" i="36"/>
  <c r="AR354" i="36"/>
  <c r="AR338" i="36"/>
  <c r="AR359" i="36"/>
  <c r="AR364" i="36"/>
  <c r="AR360" i="36"/>
  <c r="AR377" i="36"/>
  <c r="AR336" i="36"/>
  <c r="AR322" i="36"/>
  <c r="AR319" i="36"/>
  <c r="AR320" i="36"/>
  <c r="AR384" i="36"/>
  <c r="AR378" i="36"/>
  <c r="AR363" i="36"/>
  <c r="AR331" i="36"/>
  <c r="AR333" i="36"/>
  <c r="AR361" i="36"/>
  <c r="AR372" i="36"/>
  <c r="R381" i="38"/>
  <c r="R453" i="38"/>
  <c r="R375" i="38"/>
  <c r="R447" i="38"/>
  <c r="R359" i="38"/>
  <c r="R431" i="38"/>
  <c r="R366" i="38"/>
  <c r="R438" i="38"/>
  <c r="R373" i="38"/>
  <c r="R445" i="38"/>
  <c r="R355" i="38"/>
  <c r="R427" i="38"/>
  <c r="R372" i="38"/>
  <c r="R444" i="38"/>
  <c r="R348" i="38"/>
  <c r="R420" i="38"/>
  <c r="R360" i="38"/>
  <c r="R432" i="38"/>
  <c r="R324" i="38"/>
  <c r="R396" i="38"/>
  <c r="R349" i="38"/>
  <c r="R421" i="38"/>
  <c r="R327" i="38"/>
  <c r="R399" i="38"/>
  <c r="R342" i="38"/>
  <c r="R414" i="38"/>
  <c r="R380" i="38"/>
  <c r="R452" i="38"/>
  <c r="R321" i="38"/>
  <c r="R393" i="38"/>
  <c r="R322" i="38"/>
  <c r="R394" i="38"/>
  <c r="R317" i="38"/>
  <c r="R389" i="38"/>
  <c r="R314" i="38"/>
  <c r="R386" i="38"/>
  <c r="R377" i="38"/>
  <c r="R449" i="38"/>
  <c r="R371" i="38"/>
  <c r="R443" i="38"/>
  <c r="R379" i="38"/>
  <c r="R451" i="38"/>
  <c r="R362" i="38"/>
  <c r="R434" i="38"/>
  <c r="R365" i="38"/>
  <c r="R437" i="38"/>
  <c r="R351" i="38"/>
  <c r="R423" i="38"/>
  <c r="R364" i="38"/>
  <c r="R436" i="38"/>
  <c r="R344" i="38"/>
  <c r="R416" i="38"/>
  <c r="R336" i="38"/>
  <c r="R408" i="38"/>
  <c r="R320" i="38"/>
  <c r="R392" i="38"/>
  <c r="R339" i="38"/>
  <c r="R411" i="38"/>
  <c r="R323" i="38"/>
  <c r="R395" i="38"/>
  <c r="R334" i="38"/>
  <c r="R406" i="38"/>
  <c r="R346" i="38"/>
  <c r="R418" i="38"/>
  <c r="R350" i="38"/>
  <c r="R422" i="38"/>
  <c r="R361" i="38"/>
  <c r="R433" i="38"/>
  <c r="R325" i="38"/>
  <c r="R397" i="38"/>
  <c r="R368" i="38"/>
  <c r="R440" i="38"/>
  <c r="R367" i="38"/>
  <c r="R439" i="38"/>
  <c r="R358" i="38"/>
  <c r="R430" i="38"/>
  <c r="R347" i="38"/>
  <c r="R419" i="38"/>
  <c r="R340" i="38"/>
  <c r="R412" i="38"/>
  <c r="R316" i="38"/>
  <c r="R388" i="38"/>
  <c r="R319" i="38"/>
  <c r="R391" i="38"/>
  <c r="R337" i="38"/>
  <c r="R409" i="38"/>
  <c r="R345" i="38"/>
  <c r="R417" i="38"/>
  <c r="R382" i="38"/>
  <c r="R454" i="38"/>
  <c r="R363" i="38"/>
  <c r="R435" i="38"/>
  <c r="R354" i="38"/>
  <c r="R426" i="38"/>
  <c r="R383" i="38"/>
  <c r="R455" i="38"/>
  <c r="R376" i="38"/>
  <c r="R448" i="38"/>
  <c r="R369" i="38"/>
  <c r="R441" i="38"/>
  <c r="R315" i="38"/>
  <c r="R387" i="38"/>
  <c r="R329" i="38"/>
  <c r="R401" i="38"/>
  <c r="R333" i="38"/>
  <c r="R405" i="38"/>
  <c r="R378" i="38"/>
  <c r="R450" i="38"/>
  <c r="R370" i="38"/>
  <c r="R442" i="38"/>
  <c r="R356" i="38"/>
  <c r="R428" i="38"/>
  <c r="R352" i="38"/>
  <c r="R424" i="38"/>
  <c r="R328" i="38"/>
  <c r="R400" i="38"/>
  <c r="R331" i="38"/>
  <c r="R403" i="38"/>
  <c r="R318" i="38"/>
  <c r="R390" i="38"/>
  <c r="R338" i="38"/>
  <c r="R410" i="38"/>
  <c r="R330" i="38"/>
  <c r="R402" i="38"/>
  <c r="R357" i="38"/>
  <c r="R429" i="38"/>
  <c r="R326" i="38"/>
  <c r="R398" i="38"/>
  <c r="R353" i="38"/>
  <c r="R425" i="38"/>
  <c r="R343" i="38"/>
  <c r="R415" i="38"/>
  <c r="R374" i="38"/>
  <c r="R446" i="38"/>
  <c r="R335" i="38"/>
  <c r="R407" i="38"/>
  <c r="R384" i="38"/>
  <c r="R456" i="38"/>
  <c r="R332" i="38"/>
  <c r="R404" i="38"/>
  <c r="R341" i="38"/>
  <c r="R413" i="38"/>
  <c r="N419" i="37"/>
  <c r="N426" i="37"/>
  <c r="N395" i="37"/>
  <c r="N433" i="37"/>
  <c r="P455" i="38"/>
  <c r="P371" i="36"/>
  <c r="P443" i="36"/>
  <c r="P377" i="36"/>
  <c r="P449" i="36"/>
  <c r="P361" i="36"/>
  <c r="P433" i="36"/>
  <c r="P374" i="36"/>
  <c r="P446" i="36"/>
  <c r="P358" i="36"/>
  <c r="P430" i="36"/>
  <c r="P336" i="36"/>
  <c r="P408" i="36"/>
  <c r="P320" i="36"/>
  <c r="P392" i="36"/>
  <c r="P352" i="36"/>
  <c r="P424" i="36"/>
  <c r="P342" i="36"/>
  <c r="P414" i="36"/>
  <c r="P326" i="36"/>
  <c r="P398" i="36"/>
  <c r="P380" i="36"/>
  <c r="P452" i="36"/>
  <c r="P335" i="36"/>
  <c r="P407" i="36"/>
  <c r="P363" i="36"/>
  <c r="P435" i="36"/>
  <c r="P323" i="36"/>
  <c r="P395" i="36"/>
  <c r="P325" i="36"/>
  <c r="P397" i="36"/>
  <c r="P317" i="36"/>
  <c r="P389" i="36"/>
  <c r="P321" i="36"/>
  <c r="P393" i="36"/>
  <c r="P379" i="36"/>
  <c r="P451" i="36"/>
  <c r="P369" i="36"/>
  <c r="P441" i="36"/>
  <c r="P360" i="36"/>
  <c r="P432" i="36"/>
  <c r="P378" i="36"/>
  <c r="P450" i="36"/>
  <c r="P362" i="36"/>
  <c r="P434" i="36"/>
  <c r="P355" i="36"/>
  <c r="P427" i="36"/>
  <c r="P384" i="36"/>
  <c r="P456" i="36"/>
  <c r="P367" i="36"/>
  <c r="P439" i="36"/>
  <c r="P373" i="36"/>
  <c r="P445" i="36"/>
  <c r="P357" i="36"/>
  <c r="P429" i="36"/>
  <c r="P366" i="36"/>
  <c r="P438" i="36"/>
  <c r="P348" i="36"/>
  <c r="P420" i="36"/>
  <c r="P332" i="36"/>
  <c r="P404" i="36"/>
  <c r="P316" i="36"/>
  <c r="P388" i="36"/>
  <c r="P351" i="36"/>
  <c r="P423" i="36"/>
  <c r="P338" i="36"/>
  <c r="P410" i="36"/>
  <c r="P322" i="36"/>
  <c r="P394" i="36"/>
  <c r="P364" i="36"/>
  <c r="P436" i="36"/>
  <c r="P327" i="36"/>
  <c r="P399" i="36"/>
  <c r="P347" i="36"/>
  <c r="P419" i="36"/>
  <c r="P315" i="36"/>
  <c r="P387" i="36"/>
  <c r="P376" i="36"/>
  <c r="P448" i="36"/>
  <c r="P356" i="36"/>
  <c r="P428" i="36"/>
  <c r="P368" i="36"/>
  <c r="P440" i="36"/>
  <c r="P383" i="36"/>
  <c r="P455" i="36"/>
  <c r="P353" i="36"/>
  <c r="P425" i="36"/>
  <c r="P344" i="36"/>
  <c r="P416" i="36"/>
  <c r="P328" i="36"/>
  <c r="P400" i="36"/>
  <c r="P350" i="36"/>
  <c r="P422" i="36"/>
  <c r="P334" i="36"/>
  <c r="P406" i="36"/>
  <c r="P318" i="36"/>
  <c r="P390" i="36"/>
  <c r="P319" i="36"/>
  <c r="P391" i="36"/>
  <c r="P339" i="36"/>
  <c r="P411" i="36"/>
  <c r="P349" i="36"/>
  <c r="P421" i="36"/>
  <c r="P337" i="36"/>
  <c r="P409" i="36"/>
  <c r="P354" i="36"/>
  <c r="P426" i="36"/>
  <c r="P375" i="36"/>
  <c r="P447" i="36"/>
  <c r="P359" i="36"/>
  <c r="P431" i="36"/>
  <c r="P346" i="36"/>
  <c r="P418" i="36"/>
  <c r="P372" i="36"/>
  <c r="P444" i="36"/>
  <c r="P329" i="36"/>
  <c r="P401" i="36"/>
  <c r="P343" i="36"/>
  <c r="P415" i="36"/>
  <c r="P381" i="36"/>
  <c r="P453" i="36"/>
  <c r="P340" i="36"/>
  <c r="P412" i="36"/>
  <c r="P330" i="36"/>
  <c r="P402" i="36"/>
  <c r="P331" i="36"/>
  <c r="P403" i="36"/>
  <c r="P345" i="36"/>
  <c r="P417" i="36"/>
  <c r="P365" i="36"/>
  <c r="P437" i="36"/>
  <c r="P324" i="36"/>
  <c r="P396" i="36"/>
  <c r="P314" i="36"/>
  <c r="P386" i="36"/>
  <c r="P341" i="36"/>
  <c r="P413" i="36"/>
  <c r="P382" i="36"/>
  <c r="P454" i="36"/>
  <c r="P370" i="36"/>
  <c r="P442" i="36"/>
  <c r="P333" i="36"/>
  <c r="P405" i="36"/>
  <c r="O407" i="38"/>
  <c r="O452" i="38"/>
  <c r="O399" i="38"/>
  <c r="N426" i="36"/>
  <c r="N424" i="36"/>
  <c r="N421" i="38"/>
  <c r="Q408" i="11"/>
  <c r="AS374" i="36"/>
  <c r="AS380" i="36"/>
  <c r="AS364" i="36"/>
  <c r="AS384" i="36"/>
  <c r="AS359" i="36"/>
  <c r="AS343" i="36"/>
  <c r="AS327" i="36"/>
  <c r="AS377" i="36"/>
  <c r="AS349" i="36"/>
  <c r="AS333" i="36"/>
  <c r="AS317" i="36"/>
  <c r="AS334" i="36"/>
  <c r="AS363" i="36"/>
  <c r="AS330" i="36"/>
  <c r="AS355" i="36"/>
  <c r="AS348" i="36"/>
  <c r="AS320" i="36"/>
  <c r="AS328" i="36"/>
  <c r="AS370" i="36"/>
  <c r="AS376" i="36"/>
  <c r="AS360" i="36"/>
  <c r="AS381" i="36"/>
  <c r="AS358" i="36"/>
  <c r="AS339" i="36"/>
  <c r="AS323" i="36"/>
  <c r="AS369" i="36"/>
  <c r="AS345" i="36"/>
  <c r="AS329" i="36"/>
  <c r="AS379" i="36"/>
  <c r="AS326" i="36"/>
  <c r="AS361" i="36"/>
  <c r="AS322" i="36"/>
  <c r="AS340" i="36"/>
  <c r="AS332" i="36"/>
  <c r="AS354" i="36"/>
  <c r="AS378" i="36"/>
  <c r="AS382" i="36"/>
  <c r="AS368" i="36"/>
  <c r="AS352" i="36"/>
  <c r="AS365" i="36"/>
  <c r="AS347" i="36"/>
  <c r="AS331" i="36"/>
  <c r="AS315" i="36"/>
  <c r="AS350" i="36"/>
  <c r="AS337" i="36"/>
  <c r="AS321" i="36"/>
  <c r="AS342" i="36"/>
  <c r="AS371" i="36"/>
  <c r="AS338" i="36"/>
  <c r="AS375" i="36"/>
  <c r="AS353" i="36"/>
  <c r="AS367" i="36"/>
  <c r="AS336" i="36"/>
  <c r="AS356" i="36"/>
  <c r="AS319" i="36"/>
  <c r="AS362" i="36"/>
  <c r="AS324" i="36"/>
  <c r="AS341" i="36"/>
  <c r="AS383" i="36"/>
  <c r="AS373" i="36"/>
  <c r="AS351" i="36"/>
  <c r="AS318" i="36"/>
  <c r="AS316" i="36"/>
  <c r="AS366" i="36"/>
  <c r="AS346" i="36"/>
  <c r="AS372" i="36"/>
  <c r="AS335" i="36"/>
  <c r="AS325" i="36"/>
  <c r="AS314" i="36"/>
  <c r="AS357" i="36"/>
  <c r="AS344" i="36"/>
  <c r="R381" i="36"/>
  <c r="R453" i="36"/>
  <c r="R365" i="36"/>
  <c r="R437" i="36"/>
  <c r="R367" i="36"/>
  <c r="R439" i="36"/>
  <c r="R351" i="36"/>
  <c r="R423" i="36"/>
  <c r="R350" i="36"/>
  <c r="R422" i="36"/>
  <c r="R334" i="36"/>
  <c r="R406" i="36"/>
  <c r="R318" i="36"/>
  <c r="R390" i="36"/>
  <c r="R368" i="36"/>
  <c r="R440" i="36"/>
  <c r="R348" i="36"/>
  <c r="R420" i="36"/>
  <c r="R332" i="36"/>
  <c r="R404" i="36"/>
  <c r="R316" i="36"/>
  <c r="R388" i="36"/>
  <c r="R341" i="36"/>
  <c r="R413" i="36"/>
  <c r="R378" i="36"/>
  <c r="R450" i="36"/>
  <c r="R337" i="36"/>
  <c r="R409" i="36"/>
  <c r="R347" i="36"/>
  <c r="R419" i="36"/>
  <c r="R361" i="36"/>
  <c r="R433" i="36"/>
  <c r="R374" i="36"/>
  <c r="R446" i="36"/>
  <c r="R362" i="36"/>
  <c r="R434" i="36"/>
  <c r="R377" i="36"/>
  <c r="R449" i="36"/>
  <c r="R379" i="36"/>
  <c r="R451" i="36"/>
  <c r="R363" i="36"/>
  <c r="R435" i="36"/>
  <c r="R380" i="36"/>
  <c r="R452" i="36"/>
  <c r="R346" i="36"/>
  <c r="R418" i="36"/>
  <c r="R330" i="36"/>
  <c r="R402" i="36"/>
  <c r="R314" i="36"/>
  <c r="R386" i="36"/>
  <c r="R358" i="36"/>
  <c r="R430" i="36"/>
  <c r="R344" i="36"/>
  <c r="R416" i="36"/>
  <c r="R328" i="36"/>
  <c r="R400" i="36"/>
  <c r="R370" i="36"/>
  <c r="R442" i="36"/>
  <c r="R333" i="36"/>
  <c r="R405" i="36"/>
  <c r="R354" i="36"/>
  <c r="R426" i="36"/>
  <c r="R329" i="36"/>
  <c r="R401" i="36"/>
  <c r="R331" i="36"/>
  <c r="R403" i="36"/>
  <c r="R339" i="36"/>
  <c r="R411" i="36"/>
  <c r="R335" i="36"/>
  <c r="R407" i="36"/>
  <c r="R319" i="36"/>
  <c r="R391" i="36"/>
  <c r="R384" i="36"/>
  <c r="R456" i="36"/>
  <c r="R369" i="36"/>
  <c r="R441" i="36"/>
  <c r="R371" i="36"/>
  <c r="R443" i="36"/>
  <c r="R355" i="36"/>
  <c r="R427" i="36"/>
  <c r="R364" i="36"/>
  <c r="R436" i="36"/>
  <c r="R338" i="36"/>
  <c r="R410" i="36"/>
  <c r="R322" i="36"/>
  <c r="R394" i="36"/>
  <c r="R376" i="36"/>
  <c r="R448" i="36"/>
  <c r="R356" i="36"/>
  <c r="R428" i="36"/>
  <c r="R336" i="36"/>
  <c r="R408" i="36"/>
  <c r="R320" i="36"/>
  <c r="R392" i="36"/>
  <c r="R349" i="36"/>
  <c r="R421" i="36"/>
  <c r="R317" i="36"/>
  <c r="R389" i="36"/>
  <c r="R345" i="36"/>
  <c r="R417" i="36"/>
  <c r="R366" i="36"/>
  <c r="R438" i="36"/>
  <c r="R382" i="36"/>
  <c r="R454" i="36"/>
  <c r="R343" i="36"/>
  <c r="R415" i="36"/>
  <c r="R327" i="36"/>
  <c r="R399" i="36"/>
  <c r="R375" i="36"/>
  <c r="R447" i="36"/>
  <c r="R326" i="36"/>
  <c r="R398" i="36"/>
  <c r="R324" i="36"/>
  <c r="R396" i="36"/>
  <c r="R321" i="36"/>
  <c r="R393" i="36"/>
  <c r="R357" i="36"/>
  <c r="R429" i="36"/>
  <c r="R359" i="36"/>
  <c r="R431" i="36"/>
  <c r="R383" i="36"/>
  <c r="R455" i="36"/>
  <c r="R353" i="36"/>
  <c r="R425" i="36"/>
  <c r="R315" i="36"/>
  <c r="R387" i="36"/>
  <c r="R325" i="36"/>
  <c r="R397" i="36"/>
  <c r="R373" i="36"/>
  <c r="R445" i="36"/>
  <c r="R342" i="36"/>
  <c r="R414" i="36"/>
  <c r="R340" i="36"/>
  <c r="R412" i="36"/>
  <c r="R352" i="36"/>
  <c r="R424" i="36"/>
  <c r="R360" i="36"/>
  <c r="R432" i="36"/>
  <c r="R372" i="36"/>
  <c r="R444" i="36"/>
  <c r="R323" i="36"/>
  <c r="R395" i="36"/>
  <c r="O416" i="36"/>
  <c r="R424" i="37"/>
  <c r="R392" i="37"/>
  <c r="O442" i="36"/>
  <c r="O448" i="36"/>
  <c r="N402" i="37"/>
  <c r="N446" i="37"/>
  <c r="N390" i="37"/>
  <c r="N436" i="37"/>
  <c r="N442" i="37"/>
  <c r="N408" i="37"/>
  <c r="O400" i="36"/>
  <c r="Q383" i="38"/>
  <c r="Q455" i="38"/>
  <c r="Q381" i="38"/>
  <c r="Q453" i="38"/>
  <c r="Q368" i="38"/>
  <c r="Q440" i="38"/>
  <c r="Q375" i="38"/>
  <c r="Q447" i="38"/>
  <c r="Q359" i="38"/>
  <c r="Q431" i="38"/>
  <c r="Q354" i="38"/>
  <c r="Q426" i="38"/>
  <c r="Q380" i="38"/>
  <c r="Q452" i="38"/>
  <c r="Q345" i="38"/>
  <c r="Q417" i="38"/>
  <c r="Q351" i="38"/>
  <c r="Q423" i="38"/>
  <c r="Q329" i="38"/>
  <c r="Q401" i="38"/>
  <c r="Q366" i="38"/>
  <c r="Q438" i="38"/>
  <c r="Q324" i="38"/>
  <c r="Q396" i="38"/>
  <c r="Q356" i="38"/>
  <c r="Q428" i="38"/>
  <c r="Q315" i="38"/>
  <c r="Q387" i="38"/>
  <c r="Q326" i="38"/>
  <c r="Q398" i="38"/>
  <c r="Q319" i="38"/>
  <c r="Q391" i="38"/>
  <c r="Q338" i="38"/>
  <c r="Q410" i="38"/>
  <c r="Q358" i="38"/>
  <c r="Q430" i="38"/>
  <c r="Q376" i="38"/>
  <c r="Q448" i="38"/>
  <c r="Q370" i="38"/>
  <c r="Q442" i="38"/>
  <c r="Q373" i="38"/>
  <c r="Q445" i="38"/>
  <c r="Q332" i="38"/>
  <c r="Q404" i="38"/>
  <c r="Q339" i="38"/>
  <c r="Q411" i="38"/>
  <c r="Q343" i="38"/>
  <c r="Q415" i="38"/>
  <c r="Q379" i="38"/>
  <c r="Q451" i="38"/>
  <c r="Q377" i="38"/>
  <c r="Q449" i="38"/>
  <c r="Q364" i="38"/>
  <c r="Q436" i="38"/>
  <c r="Q371" i="38"/>
  <c r="Q443" i="38"/>
  <c r="Q355" i="38"/>
  <c r="Q427" i="38"/>
  <c r="Q353" i="38"/>
  <c r="Q425" i="38"/>
  <c r="Q369" i="38"/>
  <c r="Q441" i="38"/>
  <c r="Q341" i="38"/>
  <c r="Q413" i="38"/>
  <c r="Q346" i="38"/>
  <c r="Q418" i="38"/>
  <c r="Q325" i="38"/>
  <c r="Q397" i="38"/>
  <c r="Q336" i="38"/>
  <c r="Q408" i="38"/>
  <c r="Q320" i="38"/>
  <c r="Q392" i="38"/>
  <c r="Q340" i="38"/>
  <c r="Q412" i="38"/>
  <c r="Q344" i="38"/>
  <c r="Q416" i="38"/>
  <c r="Q318" i="38"/>
  <c r="Q390" i="38"/>
  <c r="Q330" i="38"/>
  <c r="Q402" i="38"/>
  <c r="Q347" i="38"/>
  <c r="Q419" i="38"/>
  <c r="Q327" i="38"/>
  <c r="Q399" i="38"/>
  <c r="Q382" i="38"/>
  <c r="Q454" i="38"/>
  <c r="Q360" i="38"/>
  <c r="Q432" i="38"/>
  <c r="Q367" i="38"/>
  <c r="Q439" i="38"/>
  <c r="Q352" i="38"/>
  <c r="Q424" i="38"/>
  <c r="Q361" i="38"/>
  <c r="Q433" i="38"/>
  <c r="Q337" i="38"/>
  <c r="Q409" i="38"/>
  <c r="Q321" i="38"/>
  <c r="Q393" i="38"/>
  <c r="Q316" i="38"/>
  <c r="Q388" i="38"/>
  <c r="Q331" i="38"/>
  <c r="Q403" i="38"/>
  <c r="Q342" i="38"/>
  <c r="Q414" i="38"/>
  <c r="Q314" i="38"/>
  <c r="Q386" i="38"/>
  <c r="Q350" i="38"/>
  <c r="Q422" i="38"/>
  <c r="Q363" i="38"/>
  <c r="Q435" i="38"/>
  <c r="Q357" i="38"/>
  <c r="Q429" i="38"/>
  <c r="Q365" i="38"/>
  <c r="Q437" i="38"/>
  <c r="Q374" i="38"/>
  <c r="Q446" i="38"/>
  <c r="Q335" i="38"/>
  <c r="Q407" i="38"/>
  <c r="Q378" i="38"/>
  <c r="Q450" i="38"/>
  <c r="Q362" i="38"/>
  <c r="Q434" i="38"/>
  <c r="Q333" i="38"/>
  <c r="Q405" i="38"/>
  <c r="Q323" i="38"/>
  <c r="Q395" i="38"/>
  <c r="Q322" i="38"/>
  <c r="Q394" i="38"/>
  <c r="Q372" i="38"/>
  <c r="Q444" i="38"/>
  <c r="Q348" i="38"/>
  <c r="Q420" i="38"/>
  <c r="Q317" i="38"/>
  <c r="Q389" i="38"/>
  <c r="Q334" i="38"/>
  <c r="Q406" i="38"/>
  <c r="Q384" i="38"/>
  <c r="Q456" i="38"/>
  <c r="Q349" i="38"/>
  <c r="Q421" i="38"/>
  <c r="Q328" i="38"/>
  <c r="Q400" i="38"/>
  <c r="O387" i="36"/>
  <c r="O423" i="38"/>
  <c r="O403" i="38"/>
  <c r="O421" i="38"/>
  <c r="O430" i="38"/>
  <c r="O400" i="38"/>
  <c r="O413" i="38"/>
  <c r="O429" i="38"/>
  <c r="O426" i="37"/>
  <c r="O438" i="37"/>
  <c r="N456" i="36"/>
  <c r="N427" i="36"/>
  <c r="N397" i="36"/>
  <c r="N402" i="36"/>
  <c r="N447" i="36"/>
  <c r="N434" i="36"/>
  <c r="N387" i="36"/>
  <c r="N437" i="36"/>
  <c r="N399" i="38"/>
  <c r="N433" i="38"/>
  <c r="N388" i="38"/>
  <c r="N431" i="38"/>
  <c r="N389" i="38"/>
  <c r="N451" i="38"/>
  <c r="N406" i="38"/>
  <c r="Q393" i="11"/>
  <c r="O453" i="36"/>
  <c r="O392" i="36"/>
  <c r="N438" i="36"/>
  <c r="N386" i="36"/>
  <c r="R387" i="37"/>
  <c r="R438" i="37"/>
  <c r="R439" i="37"/>
  <c r="R454" i="37"/>
  <c r="O454" i="36"/>
  <c r="O407" i="36"/>
  <c r="O415" i="36"/>
  <c r="O452" i="36"/>
  <c r="O391" i="36"/>
  <c r="O408" i="36"/>
  <c r="O417" i="36"/>
  <c r="O396" i="36"/>
  <c r="O451" i="36"/>
  <c r="N417" i="37"/>
  <c r="N392" i="37"/>
  <c r="N421" i="37"/>
  <c r="N406" i="37"/>
  <c r="N389" i="37"/>
  <c r="N393" i="37"/>
  <c r="N391" i="37"/>
  <c r="N416" i="37"/>
  <c r="N452" i="37"/>
  <c r="N401" i="37"/>
  <c r="N441" i="37"/>
  <c r="N427" i="37"/>
  <c r="N455" i="37"/>
  <c r="N397" i="37"/>
  <c r="N409" i="37"/>
  <c r="N399" i="37"/>
  <c r="N424" i="37"/>
  <c r="N449" i="37"/>
  <c r="Q382" i="36"/>
  <c r="Q454" i="36"/>
  <c r="Q366" i="36"/>
  <c r="Q438" i="36"/>
  <c r="Q368" i="36"/>
  <c r="Q440" i="36"/>
  <c r="Q352" i="36"/>
  <c r="Q424" i="36"/>
  <c r="Q362" i="36"/>
  <c r="Q434" i="36"/>
  <c r="Q339" i="36"/>
  <c r="Q411" i="36"/>
  <c r="Q323" i="36"/>
  <c r="Q395" i="36"/>
  <c r="Q373" i="36"/>
  <c r="Q445" i="36"/>
  <c r="Q353" i="36"/>
  <c r="Q425" i="36"/>
  <c r="Q337" i="36"/>
  <c r="Q409" i="36"/>
  <c r="Q321" i="36"/>
  <c r="Q393" i="36"/>
  <c r="Q346" i="36"/>
  <c r="Q418" i="36"/>
  <c r="Q314" i="36"/>
  <c r="Q386" i="36"/>
  <c r="Q342" i="36"/>
  <c r="Q414" i="36"/>
  <c r="Q379" i="36"/>
  <c r="Q451" i="36"/>
  <c r="Q357" i="36"/>
  <c r="Q429" i="36"/>
  <c r="Q324" i="36"/>
  <c r="Q396" i="36"/>
  <c r="Q340" i="36"/>
  <c r="Q412" i="36"/>
  <c r="Q378" i="36"/>
  <c r="Q450" i="36"/>
  <c r="Q380" i="36"/>
  <c r="Q452" i="36"/>
  <c r="Q364" i="36"/>
  <c r="Q436" i="36"/>
  <c r="Q377" i="36"/>
  <c r="Q449" i="36"/>
  <c r="Q361" i="36"/>
  <c r="Q433" i="36"/>
  <c r="Q335" i="36"/>
  <c r="Q407" i="36"/>
  <c r="Q319" i="36"/>
  <c r="Q391" i="36"/>
  <c r="Q365" i="36"/>
  <c r="Q437" i="36"/>
  <c r="Q349" i="36"/>
  <c r="Q421" i="36"/>
  <c r="Q333" i="36"/>
  <c r="Q405" i="36"/>
  <c r="Q317" i="36"/>
  <c r="Q389" i="36"/>
  <c r="Q338" i="36"/>
  <c r="Q410" i="36"/>
  <c r="Q384" i="36"/>
  <c r="Q456" i="36"/>
  <c r="Q334" i="36"/>
  <c r="Q406" i="36"/>
  <c r="Q359" i="36"/>
  <c r="Q431" i="36"/>
  <c r="Q336" i="36"/>
  <c r="Q408" i="36"/>
  <c r="Q358" i="36"/>
  <c r="Q430" i="36"/>
  <c r="Q332" i="36"/>
  <c r="Q404" i="36"/>
  <c r="Q383" i="36"/>
  <c r="Q455" i="36"/>
  <c r="Q370" i="36"/>
  <c r="Q442" i="36"/>
  <c r="Q372" i="36"/>
  <c r="Q444" i="36"/>
  <c r="Q356" i="36"/>
  <c r="Q428" i="36"/>
  <c r="Q363" i="36"/>
  <c r="Q435" i="36"/>
  <c r="Q343" i="36"/>
  <c r="Q415" i="36"/>
  <c r="Q327" i="36"/>
  <c r="Q399" i="36"/>
  <c r="Q381" i="36"/>
  <c r="Q453" i="36"/>
  <c r="Q354" i="36"/>
  <c r="Q426" i="36"/>
  <c r="Q341" i="36"/>
  <c r="Q413" i="36"/>
  <c r="Q325" i="36"/>
  <c r="Q397" i="36"/>
  <c r="Q351" i="36"/>
  <c r="Q423" i="36"/>
  <c r="Q322" i="36"/>
  <c r="Q394" i="36"/>
  <c r="Q350" i="36"/>
  <c r="Q422" i="36"/>
  <c r="Q318" i="36"/>
  <c r="Q390" i="36"/>
  <c r="Q328" i="36"/>
  <c r="Q400" i="36"/>
  <c r="Q371" i="36"/>
  <c r="Q443" i="36"/>
  <c r="Q316" i="36"/>
  <c r="Q388" i="36"/>
  <c r="Q369" i="36"/>
  <c r="Q441" i="36"/>
  <c r="Q355" i="36"/>
  <c r="Q427" i="36"/>
  <c r="Q330" i="36"/>
  <c r="Q402" i="36"/>
  <c r="Q320" i="36"/>
  <c r="Q392" i="36"/>
  <c r="Q376" i="36"/>
  <c r="Q448" i="36"/>
  <c r="Q326" i="36"/>
  <c r="Q398" i="36"/>
  <c r="Q374" i="36"/>
  <c r="Q446" i="36"/>
  <c r="Q347" i="36"/>
  <c r="Q419" i="36"/>
  <c r="Q345" i="36"/>
  <c r="Q417" i="36"/>
  <c r="Q375" i="36"/>
  <c r="Q447" i="36"/>
  <c r="Q348" i="36"/>
  <c r="Q420" i="36"/>
  <c r="Q331" i="36"/>
  <c r="Q403" i="36"/>
  <c r="Q360" i="36"/>
  <c r="Q432" i="36"/>
  <c r="Q315" i="36"/>
  <c r="Q387" i="36"/>
  <c r="Q367" i="36"/>
  <c r="Q439" i="36"/>
  <c r="Q344" i="36"/>
  <c r="Q416" i="36"/>
  <c r="Q329" i="36"/>
  <c r="Q401" i="36"/>
  <c r="O412" i="36"/>
  <c r="O424" i="36"/>
  <c r="O413" i="36"/>
  <c r="O395" i="36"/>
  <c r="AQ372" i="36"/>
  <c r="AQ383" i="36"/>
  <c r="AQ368" i="36"/>
  <c r="AQ374" i="36"/>
  <c r="AQ358" i="36"/>
  <c r="AQ376" i="36"/>
  <c r="AQ384" i="36"/>
  <c r="AQ380" i="36"/>
  <c r="AQ366" i="36"/>
  <c r="AQ375" i="36"/>
  <c r="AQ351" i="36"/>
  <c r="AQ333" i="36"/>
  <c r="AQ317" i="36"/>
  <c r="AQ360" i="36"/>
  <c r="AQ339" i="36"/>
  <c r="AQ323" i="36"/>
  <c r="AQ356" i="36"/>
  <c r="AQ320" i="36"/>
  <c r="AQ355" i="36"/>
  <c r="AQ324" i="36"/>
  <c r="AQ334" i="36"/>
  <c r="AQ326" i="36"/>
  <c r="AQ338" i="36"/>
  <c r="AQ353" i="36"/>
  <c r="AQ331" i="36"/>
  <c r="AQ340" i="36"/>
  <c r="AQ330" i="36"/>
  <c r="AQ364" i="36"/>
  <c r="AQ362" i="36"/>
  <c r="AQ367" i="36"/>
  <c r="AQ345" i="36"/>
  <c r="AQ329" i="36"/>
  <c r="AQ379" i="36"/>
  <c r="AQ359" i="36"/>
  <c r="AQ335" i="36"/>
  <c r="AQ319" i="36"/>
  <c r="AQ344" i="36"/>
  <c r="AQ381" i="36"/>
  <c r="AQ348" i="36"/>
  <c r="AQ316" i="36"/>
  <c r="AQ318" i="36"/>
  <c r="AQ346" i="36"/>
  <c r="AQ363" i="36"/>
  <c r="AQ378" i="36"/>
  <c r="AQ354" i="36"/>
  <c r="AQ341" i="36"/>
  <c r="AQ371" i="36"/>
  <c r="AQ347" i="36"/>
  <c r="AQ336" i="36"/>
  <c r="AQ382" i="36"/>
  <c r="AQ314" i="36"/>
  <c r="AQ370" i="36"/>
  <c r="AQ350" i="36"/>
  <c r="AQ352" i="36"/>
  <c r="AQ337" i="36"/>
  <c r="AQ321" i="36"/>
  <c r="AQ361" i="36"/>
  <c r="AQ343" i="36"/>
  <c r="AQ327" i="36"/>
  <c r="AQ373" i="36"/>
  <c r="AQ328" i="36"/>
  <c r="AQ357" i="36"/>
  <c r="AQ332" i="36"/>
  <c r="AQ369" i="36"/>
  <c r="AQ342" i="36"/>
  <c r="AQ377" i="36"/>
  <c r="AQ322" i="36"/>
  <c r="AQ325" i="36"/>
  <c r="AQ315" i="36"/>
  <c r="AQ365" i="36"/>
  <c r="AQ349" i="36"/>
  <c r="O426" i="38"/>
  <c r="O414" i="38"/>
  <c r="O402" i="38"/>
  <c r="O386" i="38"/>
  <c r="O422" i="38"/>
  <c r="O419" i="38"/>
  <c r="O404" i="38"/>
  <c r="O390" i="38"/>
  <c r="O395" i="38"/>
  <c r="O456" i="38"/>
  <c r="O389" i="38"/>
  <c r="O415" i="38"/>
  <c r="O445" i="38"/>
  <c r="O394" i="37"/>
  <c r="O404" i="37"/>
  <c r="O452" i="37"/>
  <c r="O424" i="37"/>
  <c r="O436" i="37"/>
  <c r="O435" i="37"/>
  <c r="N393" i="36"/>
  <c r="N436" i="36"/>
  <c r="N395" i="36"/>
  <c r="N429" i="36"/>
  <c r="N412" i="36"/>
  <c r="N418" i="36"/>
  <c r="N445" i="36"/>
  <c r="N391" i="36"/>
  <c r="N446" i="36"/>
  <c r="N390" i="36"/>
  <c r="N435" i="36"/>
  <c r="N455" i="36"/>
  <c r="N420" i="36"/>
  <c r="N425" i="36"/>
  <c r="N453" i="36"/>
  <c r="N386" i="38"/>
  <c r="N439" i="38"/>
  <c r="N411" i="38"/>
  <c r="N413" i="38"/>
  <c r="N405" i="38"/>
  <c r="N414" i="38"/>
  <c r="N416" i="38"/>
  <c r="N434" i="38"/>
  <c r="N390" i="38"/>
  <c r="N387" i="38"/>
  <c r="N404" i="38"/>
  <c r="N450" i="38"/>
  <c r="N447" i="38"/>
  <c r="N437" i="38"/>
  <c r="N425" i="38"/>
  <c r="N424" i="38"/>
  <c r="N442" i="38"/>
  <c r="O411" i="38"/>
  <c r="O401" i="37"/>
  <c r="O425" i="37"/>
  <c r="N441" i="36"/>
  <c r="N449" i="36"/>
  <c r="N445" i="38"/>
  <c r="N393" i="38"/>
  <c r="N452" i="38"/>
  <c r="Q448" i="11"/>
  <c r="R442" i="37"/>
  <c r="O443" i="36"/>
  <c r="N453" i="37"/>
  <c r="N398" i="37"/>
  <c r="N411" i="37"/>
  <c r="N414" i="37"/>
  <c r="AS381" i="37"/>
  <c r="AS365" i="37"/>
  <c r="AS364" i="37"/>
  <c r="AS349" i="37"/>
  <c r="AS383" i="37"/>
  <c r="AS352" i="37"/>
  <c r="AS336" i="37"/>
  <c r="AS320" i="37"/>
  <c r="AS356" i="37"/>
  <c r="AS354" i="37"/>
  <c r="AS330" i="37"/>
  <c r="AS355" i="37"/>
  <c r="AS326" i="37"/>
  <c r="AS333" i="37"/>
  <c r="AS314" i="37"/>
  <c r="AS323" i="37"/>
  <c r="AS376" i="37"/>
  <c r="AS379" i="37"/>
  <c r="AS357" i="37"/>
  <c r="AS328" i="37"/>
  <c r="AS374" i="37"/>
  <c r="AS359" i="37"/>
  <c r="AS377" i="37"/>
  <c r="AS361" i="37"/>
  <c r="AS363" i="37"/>
  <c r="AS345" i="37"/>
  <c r="AS368" i="37"/>
  <c r="AS348" i="37"/>
  <c r="AS332" i="37"/>
  <c r="AS316" i="37"/>
  <c r="AS347" i="37"/>
  <c r="AS343" i="37"/>
  <c r="AS329" i="37"/>
  <c r="AS350" i="37"/>
  <c r="AS325" i="37"/>
  <c r="AS322" i="37"/>
  <c r="AS370" i="37"/>
  <c r="AS318" i="37"/>
  <c r="AS346" i="37"/>
  <c r="AS382" i="37"/>
  <c r="AS373" i="37"/>
  <c r="AS362" i="37"/>
  <c r="AS341" i="37"/>
  <c r="AS367" i="37"/>
  <c r="AS344" i="37"/>
  <c r="AS375" i="37"/>
  <c r="AS372" i="37"/>
  <c r="AS335" i="37"/>
  <c r="AS342" i="37"/>
  <c r="AS384" i="37"/>
  <c r="AS317" i="37"/>
  <c r="AS351" i="37"/>
  <c r="AS334" i="37"/>
  <c r="AS369" i="37"/>
  <c r="AS366" i="37"/>
  <c r="AS358" i="37"/>
  <c r="AS338" i="37"/>
  <c r="AS321" i="37"/>
  <c r="AS371" i="37"/>
  <c r="AS380" i="37"/>
  <c r="AS340" i="37"/>
  <c r="AS331" i="37"/>
  <c r="AS315" i="37"/>
  <c r="AS353" i="37"/>
  <c r="AS324" i="37"/>
  <c r="AS360" i="37"/>
  <c r="AS339" i="37"/>
  <c r="AS378" i="37"/>
  <c r="AS337" i="37"/>
  <c r="AS327" i="37"/>
  <c r="AS319" i="37"/>
  <c r="Q452" i="11"/>
  <c r="Q391" i="37"/>
  <c r="Q418" i="37"/>
  <c r="N394" i="36"/>
  <c r="N388" i="36"/>
  <c r="N442" i="36"/>
  <c r="O420" i="36"/>
  <c r="O402" i="36"/>
  <c r="O439" i="36"/>
  <c r="O425" i="36"/>
  <c r="O410" i="36"/>
  <c r="O397" i="36"/>
  <c r="O435" i="36"/>
  <c r="O455" i="36"/>
  <c r="O441" i="36"/>
  <c r="O432" i="36"/>
  <c r="O434" i="36"/>
  <c r="N403" i="37"/>
  <c r="N454" i="37"/>
  <c r="N418" i="37"/>
  <c r="N422" i="37"/>
  <c r="N386" i="37"/>
  <c r="N438" i="37"/>
  <c r="N407" i="37"/>
  <c r="N430" i="37"/>
  <c r="N388" i="37"/>
  <c r="N400" i="37"/>
  <c r="N439" i="37"/>
  <c r="N450" i="37"/>
  <c r="N440" i="37"/>
  <c r="N405" i="37"/>
  <c r="N410" i="37"/>
  <c r="N415" i="37"/>
  <c r="N445" i="37"/>
  <c r="P447" i="38"/>
  <c r="P420" i="38"/>
  <c r="P396" i="38"/>
  <c r="P403" i="38"/>
  <c r="P453" i="38"/>
  <c r="P405" i="38"/>
  <c r="P439" i="38"/>
  <c r="O387" i="38"/>
  <c r="O393" i="38"/>
  <c r="O432" i="38"/>
  <c r="O438" i="38"/>
  <c r="O437" i="38"/>
  <c r="O398" i="38"/>
  <c r="O449" i="38"/>
  <c r="O392" i="38"/>
  <c r="O406" i="38"/>
  <c r="O412" i="38"/>
  <c r="O425" i="38"/>
  <c r="O435" i="38"/>
  <c r="O446" i="38"/>
  <c r="AR384" i="38"/>
  <c r="AR382" i="38"/>
  <c r="AR361" i="38"/>
  <c r="AR364" i="38"/>
  <c r="AR378" i="38"/>
  <c r="AR349" i="38"/>
  <c r="AR357" i="38"/>
  <c r="AR381" i="38"/>
  <c r="AR339" i="38"/>
  <c r="AR326" i="38"/>
  <c r="AR375" i="38"/>
  <c r="AR347" i="38"/>
  <c r="AR337" i="38"/>
  <c r="AR321" i="38"/>
  <c r="AR332" i="38"/>
  <c r="AR351" i="38"/>
  <c r="AR328" i="38"/>
  <c r="AR320" i="38"/>
  <c r="AR383" i="38"/>
  <c r="AR356" i="38"/>
  <c r="AR346" i="38"/>
  <c r="AR318" i="38"/>
  <c r="AR344" i="38"/>
  <c r="AR316" i="38"/>
  <c r="AR380" i="38"/>
  <c r="AR373" i="38"/>
  <c r="AR376" i="38"/>
  <c r="AR360" i="38"/>
  <c r="AR377" i="38"/>
  <c r="AR370" i="38"/>
  <c r="AR350" i="38"/>
  <c r="AR366" i="38"/>
  <c r="AR338" i="38"/>
  <c r="AR322" i="38"/>
  <c r="AR359" i="38"/>
  <c r="AR345" i="38"/>
  <c r="AR333" i="38"/>
  <c r="AR317" i="38"/>
  <c r="AR324" i="38"/>
  <c r="AR335" i="38"/>
  <c r="AR354" i="38"/>
  <c r="AR331" i="38"/>
  <c r="AR369" i="38"/>
  <c r="AR372" i="38"/>
  <c r="AR371" i="38"/>
  <c r="AR362" i="38"/>
  <c r="AR341" i="38"/>
  <c r="AR334" i="38"/>
  <c r="AR355" i="38"/>
  <c r="AR329" i="38"/>
  <c r="AR374" i="38"/>
  <c r="AR327" i="38"/>
  <c r="AR323" i="38"/>
  <c r="AR336" i="38"/>
  <c r="AR365" i="38"/>
  <c r="AR358" i="38"/>
  <c r="AR314" i="38"/>
  <c r="AR348" i="38"/>
  <c r="AR363" i="38"/>
  <c r="AR315" i="38"/>
  <c r="AR368" i="38"/>
  <c r="AR342" i="38"/>
  <c r="AR353" i="38"/>
  <c r="AR367" i="38"/>
  <c r="AR352" i="38"/>
  <c r="AR340" i="38"/>
  <c r="AR343" i="38"/>
  <c r="AR319" i="38"/>
  <c r="AR379" i="38"/>
  <c r="AR330" i="38"/>
  <c r="AR325" i="38"/>
  <c r="O453" i="37"/>
  <c r="O406" i="37"/>
  <c r="O407" i="37"/>
  <c r="O451" i="37"/>
  <c r="O409" i="37"/>
  <c r="O399" i="36"/>
  <c r="N432" i="36"/>
  <c r="N428" i="36"/>
  <c r="N401" i="36"/>
  <c r="N433" i="36"/>
  <c r="N440" i="36"/>
  <c r="N411" i="36"/>
  <c r="N405" i="36"/>
  <c r="N400" i="36"/>
  <c r="N406" i="36"/>
  <c r="N451" i="36"/>
  <c r="N415" i="36"/>
  <c r="N417" i="36"/>
  <c r="N444" i="36"/>
  <c r="N423" i="36"/>
  <c r="N427" i="38"/>
  <c r="N417" i="38"/>
  <c r="N401" i="38"/>
  <c r="N423" i="38"/>
  <c r="N412" i="38"/>
  <c r="N394" i="38"/>
  <c r="N456" i="38"/>
  <c r="N428" i="38"/>
  <c r="N455" i="38"/>
  <c r="N418" i="38"/>
  <c r="N403" i="38"/>
  <c r="N436" i="38"/>
  <c r="N441" i="38"/>
  <c r="N454" i="38"/>
  <c r="N410" i="38"/>
  <c r="N392" i="38"/>
  <c r="N432" i="38"/>
  <c r="N435" i="38"/>
  <c r="O388" i="36"/>
  <c r="M158" i="36"/>
  <c r="M160" i="36"/>
  <c r="G160" i="36"/>
  <c r="M158" i="38"/>
  <c r="M160" i="38"/>
  <c r="G160" i="38"/>
  <c r="G160" i="37"/>
  <c r="M158" i="37"/>
  <c r="M160" i="37"/>
  <c r="Q394" i="11"/>
  <c r="AH160" i="11"/>
  <c r="AN158" i="11"/>
  <c r="AN160" i="11"/>
  <c r="AP383" i="11"/>
  <c r="AP333" i="11"/>
  <c r="AP319" i="11"/>
  <c r="AP321" i="11"/>
  <c r="AP325" i="11"/>
  <c r="AP317" i="11"/>
  <c r="AP323" i="11"/>
  <c r="AP341" i="11"/>
  <c r="AP315" i="11"/>
  <c r="AP381" i="11"/>
  <c r="AP337" i="11"/>
  <c r="AP327" i="11"/>
  <c r="AP330" i="11"/>
  <c r="AP334" i="11"/>
  <c r="AP350" i="11"/>
  <c r="AP354" i="11"/>
  <c r="AP378" i="11"/>
  <c r="AP344" i="11"/>
  <c r="AP348" i="11"/>
  <c r="AP368" i="11"/>
  <c r="AP384" i="11"/>
  <c r="AP347" i="11"/>
  <c r="AP367" i="11"/>
  <c r="AP329" i="11"/>
  <c r="AP316" i="11"/>
  <c r="AP320" i="11"/>
  <c r="AP324" i="11"/>
  <c r="AP328" i="11"/>
  <c r="AP365" i="11"/>
  <c r="AP314" i="11"/>
  <c r="AP318" i="11"/>
  <c r="AP322" i="11"/>
  <c r="AP326" i="11"/>
  <c r="AP358" i="11"/>
  <c r="AP362" i="11"/>
  <c r="AP382" i="11"/>
  <c r="AP332" i="11"/>
  <c r="AP352" i="11"/>
  <c r="AP356" i="11"/>
  <c r="AP372" i="11"/>
  <c r="AP331" i="11"/>
  <c r="AP335" i="11"/>
  <c r="AP351" i="11"/>
  <c r="AP371" i="11"/>
  <c r="AP353" i="11"/>
  <c r="AP377" i="11"/>
  <c r="AP349" i="11"/>
  <c r="AP338" i="11"/>
  <c r="AP342" i="11"/>
  <c r="AP346" i="11"/>
  <c r="AP374" i="11"/>
  <c r="AP340" i="11"/>
  <c r="AP364" i="11"/>
  <c r="AP380" i="11"/>
  <c r="AP343" i="11"/>
  <c r="AP359" i="11"/>
  <c r="AP363" i="11"/>
  <c r="AP379" i="11"/>
  <c r="AP361" i="11"/>
  <c r="AP360" i="11"/>
  <c r="AP355" i="11"/>
  <c r="AP369" i="11"/>
  <c r="AP373" i="11"/>
  <c r="AP336" i="11"/>
  <c r="AP376" i="11"/>
  <c r="AP345" i="11"/>
  <c r="AP366" i="11"/>
  <c r="AP370" i="11"/>
  <c r="AP339" i="11"/>
  <c r="AP357" i="11"/>
  <c r="AP375" i="11"/>
  <c r="AO336" i="11"/>
  <c r="AO331" i="11"/>
  <c r="AO328" i="11"/>
  <c r="AO347" i="11"/>
  <c r="AO355" i="11"/>
  <c r="AO340" i="11"/>
  <c r="AO332" i="11"/>
  <c r="AO361" i="11"/>
  <c r="AO365" i="11"/>
  <c r="AO369" i="11"/>
  <c r="AO335" i="11"/>
  <c r="AO359" i="11"/>
  <c r="AO375" i="11"/>
  <c r="AO334" i="11"/>
  <c r="AO338" i="11"/>
  <c r="AO354" i="11"/>
  <c r="AO374" i="11"/>
  <c r="AO360" i="11"/>
  <c r="AO368" i="11"/>
  <c r="AO384" i="11"/>
  <c r="AO376" i="11"/>
  <c r="AO341" i="11"/>
  <c r="AO373" i="11"/>
  <c r="AO339" i="11"/>
  <c r="AO363" i="11"/>
  <c r="AO379" i="11"/>
  <c r="AO342" i="11"/>
  <c r="AO358" i="11"/>
  <c r="AO378" i="11"/>
  <c r="AO320" i="11"/>
  <c r="AO348" i="11"/>
  <c r="AO356" i="11"/>
  <c r="AO364" i="11"/>
  <c r="AO372" i="11"/>
  <c r="AO316" i="11"/>
  <c r="AO315" i="11"/>
  <c r="AO319" i="11"/>
  <c r="AO323" i="11"/>
  <c r="AO327" i="11"/>
  <c r="AO380" i="11"/>
  <c r="AO317" i="11"/>
  <c r="AO321" i="11"/>
  <c r="AO325" i="11"/>
  <c r="AO329" i="11"/>
  <c r="AO353" i="11"/>
  <c r="AO357" i="11"/>
  <c r="AO381" i="11"/>
  <c r="AO351" i="11"/>
  <c r="AO371" i="11"/>
  <c r="AO330" i="11"/>
  <c r="AO350" i="11"/>
  <c r="AO370" i="11"/>
  <c r="AO326" i="11"/>
  <c r="AO345" i="11"/>
  <c r="AO382" i="11"/>
  <c r="AO367" i="11"/>
  <c r="AO362" i="11"/>
  <c r="AO324" i="11"/>
  <c r="AO344" i="11"/>
  <c r="AO314" i="11"/>
  <c r="AO333" i="11"/>
  <c r="AO349" i="11"/>
  <c r="AO377" i="11"/>
  <c r="AO346" i="11"/>
  <c r="AO318" i="11"/>
  <c r="AO337" i="11"/>
  <c r="AO352" i="11"/>
  <c r="AO322" i="11"/>
  <c r="AO343" i="11"/>
  <c r="AO383" i="11"/>
  <c r="AO366" i="11"/>
  <c r="G160" i="11"/>
  <c r="M158" i="11"/>
  <c r="M160" i="11"/>
  <c r="AH160" i="38"/>
  <c r="AN158" i="38"/>
  <c r="AN160" i="38"/>
  <c r="AN158" i="36"/>
  <c r="AN160" i="36"/>
  <c r="AH160" i="36"/>
  <c r="AN158" i="37"/>
  <c r="AN160" i="37"/>
  <c r="AH160" i="37"/>
  <c r="AR324" i="11"/>
  <c r="AR316" i="11"/>
  <c r="AR332" i="11"/>
  <c r="AR326" i="11"/>
  <c r="AR318" i="11"/>
  <c r="AR340" i="11"/>
  <c r="AR322" i="11"/>
  <c r="AR314" i="11"/>
  <c r="AR368" i="11"/>
  <c r="AR320" i="11"/>
  <c r="AR319" i="11"/>
  <c r="AR367" i="11"/>
  <c r="AR363" i="11"/>
  <c r="AR372" i="11"/>
  <c r="AR338" i="11"/>
  <c r="AR362" i="11"/>
  <c r="AR378" i="11"/>
  <c r="AR341" i="11"/>
  <c r="AR357" i="11"/>
  <c r="AR377" i="11"/>
  <c r="AR315" i="11"/>
  <c r="AR343" i="11"/>
  <c r="AR351" i="11"/>
  <c r="AR375" i="11"/>
  <c r="AR347" i="11"/>
  <c r="AR359" i="11"/>
  <c r="AR355" i="11"/>
  <c r="AR317" i="11"/>
  <c r="AR321" i="11"/>
  <c r="AR325" i="11"/>
  <c r="AR336" i="11"/>
  <c r="AR344" i="11"/>
  <c r="AR348" i="11"/>
  <c r="AR376" i="11"/>
  <c r="AR342" i="11"/>
  <c r="AR366" i="11"/>
  <c r="AR382" i="11"/>
  <c r="AR345" i="11"/>
  <c r="AR361" i="11"/>
  <c r="AR365" i="11"/>
  <c r="AR381" i="11"/>
  <c r="AR335" i="11"/>
  <c r="AR379" i="11"/>
  <c r="AR327" i="11"/>
  <c r="AR330" i="11"/>
  <c r="AR323" i="11"/>
  <c r="AR371" i="11"/>
  <c r="AR360" i="11"/>
  <c r="AR364" i="11"/>
  <c r="AR384" i="11"/>
  <c r="AR334" i="11"/>
  <c r="AR354" i="11"/>
  <c r="AR358" i="11"/>
  <c r="AR374" i="11"/>
  <c r="AR333" i="11"/>
  <c r="AR337" i="11"/>
  <c r="AR353" i="11"/>
  <c r="AR373" i="11"/>
  <c r="AR331" i="11"/>
  <c r="AR328" i="11"/>
  <c r="AR346" i="11"/>
  <c r="AR329" i="11"/>
  <c r="AR369" i="11"/>
  <c r="AR339" i="11"/>
  <c r="AR350" i="11"/>
  <c r="AR383" i="11"/>
  <c r="AR356" i="11"/>
  <c r="AR370" i="11"/>
  <c r="AR352" i="11"/>
  <c r="AR380" i="11"/>
  <c r="AR349" i="11"/>
  <c r="AS361" i="11"/>
  <c r="AS353" i="11"/>
  <c r="AS345" i="11"/>
  <c r="AS329" i="11"/>
  <c r="AS362" i="11"/>
  <c r="AS337" i="11"/>
  <c r="AS334" i="11"/>
  <c r="AS324" i="11"/>
  <c r="AS348" i="11"/>
  <c r="AS380" i="11"/>
  <c r="AS344" i="11"/>
  <c r="AS356" i="11"/>
  <c r="AS315" i="11"/>
  <c r="AS319" i="11"/>
  <c r="AS323" i="11"/>
  <c r="AS327" i="11"/>
  <c r="AS352" i="11"/>
  <c r="AS372" i="11"/>
  <c r="AS384" i="11"/>
  <c r="AS317" i="11"/>
  <c r="AS321" i="11"/>
  <c r="AS325" i="11"/>
  <c r="AS357" i="11"/>
  <c r="AS381" i="11"/>
  <c r="AS331" i="11"/>
  <c r="AS351" i="11"/>
  <c r="AS355" i="11"/>
  <c r="AS371" i="11"/>
  <c r="AS330" i="11"/>
  <c r="AS350" i="11"/>
  <c r="AS370" i="11"/>
  <c r="AS336" i="11"/>
  <c r="AS316" i="11"/>
  <c r="AS328" i="11"/>
  <c r="AS340" i="11"/>
  <c r="AS365" i="11"/>
  <c r="AS369" i="11"/>
  <c r="AS335" i="11"/>
  <c r="AS359" i="11"/>
  <c r="AS375" i="11"/>
  <c r="AS338" i="11"/>
  <c r="AS354" i="11"/>
  <c r="AS374" i="11"/>
  <c r="AS364" i="11"/>
  <c r="AS360" i="11"/>
  <c r="AS314" i="11"/>
  <c r="AS318" i="11"/>
  <c r="AS322" i="11"/>
  <c r="AS326" i="11"/>
  <c r="AS333" i="11"/>
  <c r="AS349" i="11"/>
  <c r="AS377" i="11"/>
  <c r="AS343" i="11"/>
  <c r="AS347" i="11"/>
  <c r="AS367" i="11"/>
  <c r="AS383" i="11"/>
  <c r="AS346" i="11"/>
  <c r="AS366" i="11"/>
  <c r="AS382" i="11"/>
  <c r="AS373" i="11"/>
  <c r="AS342" i="11"/>
  <c r="AS332" i="11"/>
  <c r="AS363" i="11"/>
  <c r="AS358" i="11"/>
  <c r="AS320" i="11"/>
  <c r="AS368" i="11"/>
  <c r="AS341" i="11"/>
  <c r="AS378" i="11"/>
  <c r="AS376" i="11"/>
  <c r="AS339" i="11"/>
  <c r="AS379" i="11"/>
  <c r="AQ330" i="11"/>
  <c r="AQ327" i="11"/>
  <c r="AQ338" i="11"/>
  <c r="AQ335" i="11"/>
  <c r="AQ354" i="11"/>
  <c r="AQ346" i="11"/>
  <c r="AQ358" i="11"/>
  <c r="AQ366" i="11"/>
  <c r="AQ374" i="11"/>
  <c r="AQ326" i="11"/>
  <c r="AQ316" i="11"/>
  <c r="AQ320" i="11"/>
  <c r="AQ324" i="11"/>
  <c r="AQ339" i="11"/>
  <c r="AQ343" i="11"/>
  <c r="AQ347" i="11"/>
  <c r="AQ375" i="11"/>
  <c r="AQ341" i="11"/>
  <c r="AQ365" i="11"/>
  <c r="AQ381" i="11"/>
  <c r="AQ344" i="11"/>
  <c r="AQ360" i="11"/>
  <c r="AQ364" i="11"/>
  <c r="AQ380" i="11"/>
  <c r="AQ384" i="11"/>
  <c r="AQ382" i="11"/>
  <c r="AQ322" i="11"/>
  <c r="AQ370" i="11"/>
  <c r="AQ331" i="11"/>
  <c r="AQ351" i="11"/>
  <c r="AQ355" i="11"/>
  <c r="AQ379" i="11"/>
  <c r="AQ345" i="11"/>
  <c r="AQ349" i="11"/>
  <c r="AQ369" i="11"/>
  <c r="AQ328" i="11"/>
  <c r="AQ348" i="11"/>
  <c r="AQ368" i="11"/>
  <c r="AQ342" i="11"/>
  <c r="AQ334" i="11"/>
  <c r="AQ367" i="11"/>
  <c r="AQ371" i="11"/>
  <c r="AQ337" i="11"/>
  <c r="AQ361" i="11"/>
  <c r="AQ377" i="11"/>
  <c r="AQ340" i="11"/>
  <c r="AQ356" i="11"/>
  <c r="AQ376" i="11"/>
  <c r="AQ318" i="11"/>
  <c r="AQ314" i="11"/>
  <c r="AQ362" i="11"/>
  <c r="AQ321" i="11"/>
  <c r="AQ378" i="11"/>
  <c r="AQ359" i="11"/>
  <c r="AQ333" i="11"/>
  <c r="AQ373" i="11"/>
  <c r="AQ325" i="11"/>
  <c r="AQ315" i="11"/>
  <c r="AQ363" i="11"/>
  <c r="AQ332" i="11"/>
  <c r="AQ372" i="11"/>
  <c r="AQ353" i="11"/>
  <c r="AQ336" i="11"/>
  <c r="AQ350" i="11"/>
  <c r="AQ317" i="11"/>
  <c r="AQ323" i="11"/>
  <c r="AQ383" i="11"/>
  <c r="AQ357" i="11"/>
  <c r="AQ352" i="11"/>
  <c r="AQ329" i="11"/>
  <c r="AQ319" i="11"/>
  <c r="AG411" i="11"/>
  <c r="AG111" i="11"/>
  <c r="AG195" i="11"/>
  <c r="AG267" i="11"/>
  <c r="AG339" i="11"/>
  <c r="AG309" i="11"/>
  <c r="AG381" i="11"/>
  <c r="AG453" i="11"/>
  <c r="AG153" i="11"/>
  <c r="AG237" i="11"/>
  <c r="AG178" i="11"/>
  <c r="AG250" i="11"/>
  <c r="AG322" i="11"/>
  <c r="AG394" i="11"/>
  <c r="AG94" i="11"/>
  <c r="AG202" i="11"/>
  <c r="AG274" i="11"/>
  <c r="AG346" i="11"/>
  <c r="AG418" i="11"/>
  <c r="AG118" i="11"/>
  <c r="AG186" i="11"/>
  <c r="AG258" i="11"/>
  <c r="AG330" i="11"/>
  <c r="AG402" i="11"/>
  <c r="AG102" i="11"/>
  <c r="AG384" i="11"/>
  <c r="AG456" i="11"/>
  <c r="AG156" i="11"/>
  <c r="AG240" i="11"/>
  <c r="AG312" i="11"/>
  <c r="AG368" i="11"/>
  <c r="AG440" i="11"/>
  <c r="AG140" i="11"/>
  <c r="AG224" i="11"/>
  <c r="AG296" i="11"/>
  <c r="AG249" i="11"/>
  <c r="AG321" i="11"/>
  <c r="AG393" i="11"/>
  <c r="AG93" i="11"/>
  <c r="AG177" i="11"/>
  <c r="AG273" i="11"/>
  <c r="AG345" i="11"/>
  <c r="AG417" i="11"/>
  <c r="AG117" i="11"/>
  <c r="AG201" i="11"/>
  <c r="AG257" i="11"/>
  <c r="AG329" i="11"/>
  <c r="AG401" i="11"/>
  <c r="AG101" i="11"/>
  <c r="AG185" i="11"/>
  <c r="AG455" i="11"/>
  <c r="AG155" i="11"/>
  <c r="AG239" i="11"/>
  <c r="AG311" i="11"/>
  <c r="AG383" i="11"/>
  <c r="AG439" i="11"/>
  <c r="AG139" i="11"/>
  <c r="AG223" i="11"/>
  <c r="AG295" i="11"/>
  <c r="AG367" i="11"/>
  <c r="AG344" i="11"/>
  <c r="AG416" i="11"/>
  <c r="AG116" i="11"/>
  <c r="AG200" i="11"/>
  <c r="AG272" i="11"/>
  <c r="AG328" i="11"/>
  <c r="AG400" i="11"/>
  <c r="AG100" i="11"/>
  <c r="AG184" i="11"/>
  <c r="AG256" i="11"/>
  <c r="AG238" i="11"/>
  <c r="AG310" i="11"/>
  <c r="AG382" i="11"/>
  <c r="AG454" i="11"/>
  <c r="AG154" i="11"/>
  <c r="AG222" i="11"/>
  <c r="AG294" i="11"/>
  <c r="AG366" i="11"/>
  <c r="AG438" i="11"/>
  <c r="AG138" i="11"/>
  <c r="AG403" i="11"/>
  <c r="AG103" i="11"/>
  <c r="AG187" i="11"/>
  <c r="AG259" i="11"/>
  <c r="AG331" i="11"/>
  <c r="AG352" i="11"/>
  <c r="AG424" i="11"/>
  <c r="AG124" i="11"/>
  <c r="AG208" i="11"/>
  <c r="AG280" i="11"/>
  <c r="AG407" i="11"/>
  <c r="AG107" i="11"/>
  <c r="AG191" i="11"/>
  <c r="AG263" i="11"/>
  <c r="AG335" i="11"/>
  <c r="AG305" i="11"/>
  <c r="AG377" i="11"/>
  <c r="AG449" i="11"/>
  <c r="AG149" i="11"/>
  <c r="AG233" i="11"/>
  <c r="AG174" i="11"/>
  <c r="AG246" i="11"/>
  <c r="AG318" i="11"/>
  <c r="AG390" i="11"/>
  <c r="AG90" i="11"/>
  <c r="AG198" i="11"/>
  <c r="AG270" i="11"/>
  <c r="AG342" i="11"/>
  <c r="AG414" i="11"/>
  <c r="AG114" i="11"/>
  <c r="AG182" i="11"/>
  <c r="AG254" i="11"/>
  <c r="AG326" i="11"/>
  <c r="AG398" i="11"/>
  <c r="AG98" i="11"/>
  <c r="AG380" i="11"/>
  <c r="AG452" i="11"/>
  <c r="AG152" i="11"/>
  <c r="AG236" i="11"/>
  <c r="AG308" i="11"/>
  <c r="AG320" i="11"/>
  <c r="AG392" i="11"/>
  <c r="AG92" i="11"/>
  <c r="AG176" i="11"/>
  <c r="AG248" i="11"/>
  <c r="AG245" i="11"/>
  <c r="AG317" i="11"/>
  <c r="AG389" i="11"/>
  <c r="AG89" i="11"/>
  <c r="AG173" i="11"/>
  <c r="AG269" i="11"/>
  <c r="AG341" i="11"/>
  <c r="AG413" i="11"/>
  <c r="AG113" i="11"/>
  <c r="AG197" i="11"/>
  <c r="AG427" i="11"/>
  <c r="AG127" i="11"/>
  <c r="AG211" i="11"/>
  <c r="AG283" i="11"/>
  <c r="AG355" i="11"/>
  <c r="AG451" i="11"/>
  <c r="AG151" i="11"/>
  <c r="AG235" i="11"/>
  <c r="AG307" i="11"/>
  <c r="AG379" i="11"/>
  <c r="AG324" i="11"/>
  <c r="AG396" i="11"/>
  <c r="AG96" i="11"/>
  <c r="AG180" i="11"/>
  <c r="AG252" i="11"/>
  <c r="AG340" i="11"/>
  <c r="AG412" i="11"/>
  <c r="AG112" i="11"/>
  <c r="AG196" i="11"/>
  <c r="AG268" i="11"/>
  <c r="AG293" i="11"/>
  <c r="AG365" i="11"/>
  <c r="AG437" i="11"/>
  <c r="AG137" i="11"/>
  <c r="AG221" i="11"/>
  <c r="AG234" i="11"/>
  <c r="AG306" i="11"/>
  <c r="AG378" i="11"/>
  <c r="AG450" i="11"/>
  <c r="AG150" i="11"/>
  <c r="AG391" i="11"/>
  <c r="AG91" i="11"/>
  <c r="AG175" i="11"/>
  <c r="AG247" i="11"/>
  <c r="AG319" i="11"/>
  <c r="AG364" i="11"/>
  <c r="AG436" i="11"/>
  <c r="AG136" i="11"/>
  <c r="AG220" i="11"/>
  <c r="AG292" i="11"/>
  <c r="AG387" i="11"/>
  <c r="AG87" i="11"/>
  <c r="AG171" i="11"/>
  <c r="AG243" i="11"/>
  <c r="AG315" i="11"/>
  <c r="AG399" i="11"/>
  <c r="AG99" i="11"/>
  <c r="AG183" i="11"/>
  <c r="AG255" i="11"/>
  <c r="AG327" i="11"/>
  <c r="AG297" i="11"/>
  <c r="AG369" i="11"/>
  <c r="AG441" i="11"/>
  <c r="AG141" i="11"/>
  <c r="AG225" i="11"/>
  <c r="AG210" i="11"/>
  <c r="AG282" i="11"/>
  <c r="AG354" i="11"/>
  <c r="AG426" i="11"/>
  <c r="AG126" i="11"/>
  <c r="AG194" i="11"/>
  <c r="AG266" i="11"/>
  <c r="AG338" i="11"/>
  <c r="AG410" i="11"/>
  <c r="AG110" i="11"/>
  <c r="AG435" i="11"/>
  <c r="AG135" i="11"/>
  <c r="AG219" i="11"/>
  <c r="AG291" i="11"/>
  <c r="AG363" i="11"/>
  <c r="AG376" i="11"/>
  <c r="AG448" i="11"/>
  <c r="AG148" i="11"/>
  <c r="AG232" i="11"/>
  <c r="AG304" i="11"/>
  <c r="AG395" i="11"/>
  <c r="AG95" i="11"/>
  <c r="AG179" i="11"/>
  <c r="AG251" i="11"/>
  <c r="AG323" i="11"/>
  <c r="AG281" i="11"/>
  <c r="AG353" i="11"/>
  <c r="AG425" i="11"/>
  <c r="AG125" i="11"/>
  <c r="AG209" i="11"/>
  <c r="AG265" i="11"/>
  <c r="AG337" i="11"/>
  <c r="AG409" i="11"/>
  <c r="AG109" i="11"/>
  <c r="AG193" i="11"/>
  <c r="AG218" i="11"/>
  <c r="AG290" i="11"/>
  <c r="AG362" i="11"/>
  <c r="AG434" i="11"/>
  <c r="AG134" i="11"/>
  <c r="AG447" i="11"/>
  <c r="AG147" i="11"/>
  <c r="AG231" i="11"/>
  <c r="AG303" i="11"/>
  <c r="AG375" i="11"/>
  <c r="AG316" i="11"/>
  <c r="AG388" i="11"/>
  <c r="AG88" i="11"/>
  <c r="AG172" i="11"/>
  <c r="AG244" i="11"/>
  <c r="AG336" i="11"/>
  <c r="AG408" i="11"/>
  <c r="AG108" i="11"/>
  <c r="AG192" i="11"/>
  <c r="AG264" i="11"/>
  <c r="AG289" i="11"/>
  <c r="AG361" i="11"/>
  <c r="AG433" i="11"/>
  <c r="AG133" i="11"/>
  <c r="AG217" i="11"/>
  <c r="AG230" i="11"/>
  <c r="AG302" i="11"/>
  <c r="AG374" i="11"/>
  <c r="AG446" i="11"/>
  <c r="AG146" i="11"/>
  <c r="AG423" i="11"/>
  <c r="AG123" i="11"/>
  <c r="AG207" i="11"/>
  <c r="AG279" i="11"/>
  <c r="AG351" i="11"/>
  <c r="AG356" i="11"/>
  <c r="AG428" i="11"/>
  <c r="AG128" i="11"/>
  <c r="AG212" i="11"/>
  <c r="AG284" i="11"/>
  <c r="AG419" i="11"/>
  <c r="AG119" i="11"/>
  <c r="AG203" i="11"/>
  <c r="AG275" i="11"/>
  <c r="AG347" i="11"/>
  <c r="AG360" i="11"/>
  <c r="AG432" i="11"/>
  <c r="AG132" i="11"/>
  <c r="AG216" i="11"/>
  <c r="AG288" i="11"/>
  <c r="AG242" i="11"/>
  <c r="AG314" i="11"/>
  <c r="AG386" i="11"/>
  <c r="AG86" i="11"/>
  <c r="AG170" i="11"/>
  <c r="AG206" i="11"/>
  <c r="AG278" i="11"/>
  <c r="AG350" i="11"/>
  <c r="AG422" i="11"/>
  <c r="AG122" i="11"/>
  <c r="AG190" i="11"/>
  <c r="AG262" i="11"/>
  <c r="AG334" i="11"/>
  <c r="AG406" i="11"/>
  <c r="AG106" i="11"/>
  <c r="AG431" i="11"/>
  <c r="AG131" i="11"/>
  <c r="AG215" i="11"/>
  <c r="AG287" i="11"/>
  <c r="AG359" i="11"/>
  <c r="AG372" i="11"/>
  <c r="AG444" i="11"/>
  <c r="AG144" i="11"/>
  <c r="AG228" i="11"/>
  <c r="AG300" i="11"/>
  <c r="AG253" i="11"/>
  <c r="AG325" i="11"/>
  <c r="AG397" i="11"/>
  <c r="AG97" i="11"/>
  <c r="AG181" i="11"/>
  <c r="AG277" i="11"/>
  <c r="AG349" i="11"/>
  <c r="AG421" i="11"/>
  <c r="AG121" i="11"/>
  <c r="AG205" i="11"/>
  <c r="AG261" i="11"/>
  <c r="AG333" i="11"/>
  <c r="AG405" i="11"/>
  <c r="AG105" i="11"/>
  <c r="AG189" i="11"/>
  <c r="AG214" i="11"/>
  <c r="AG286" i="11"/>
  <c r="AG358" i="11"/>
  <c r="AG430" i="11"/>
  <c r="AG130" i="11"/>
  <c r="AG443" i="11"/>
  <c r="AG143" i="11"/>
  <c r="AG227" i="11"/>
  <c r="AG299" i="11"/>
  <c r="AG371" i="11"/>
  <c r="AG348" i="11"/>
  <c r="AG420" i="11"/>
  <c r="AG120" i="11"/>
  <c r="AG204" i="11"/>
  <c r="AG276" i="11"/>
  <c r="AG332" i="11"/>
  <c r="AG404" i="11"/>
  <c r="AG104" i="11"/>
  <c r="AG188" i="11"/>
  <c r="AG260" i="11"/>
  <c r="AG285" i="11"/>
  <c r="AG357" i="11"/>
  <c r="AG429" i="11"/>
  <c r="AG129" i="11"/>
  <c r="AG213" i="11"/>
  <c r="AG226" i="11"/>
  <c r="AG298" i="11"/>
  <c r="AG370" i="11"/>
  <c r="AG442" i="11"/>
  <c r="AG142" i="11"/>
  <c r="AG415" i="11"/>
  <c r="AG115" i="11"/>
  <c r="AG199" i="11"/>
  <c r="AG271" i="11"/>
  <c r="AG343" i="11"/>
  <c r="AG301" i="11"/>
  <c r="AG373" i="11"/>
  <c r="AG445" i="11"/>
  <c r="AG145" i="11"/>
  <c r="AG229" i="11"/>
  <c r="L6" i="24"/>
  <c r="K6" i="24"/>
  <c r="B161" i="11"/>
  <c r="AC161" i="11"/>
  <c r="AT160" i="11"/>
  <c r="B161" i="38"/>
  <c r="B161" i="37"/>
  <c r="B161" i="36"/>
  <c r="B162" i="11"/>
  <c r="B162" i="38"/>
  <c r="B162" i="37"/>
  <c r="B162" i="36"/>
  <c r="AG266" i="37"/>
  <c r="AG338" i="37"/>
  <c r="AG410" i="37"/>
  <c r="AG194" i="37"/>
  <c r="AG110" i="37"/>
  <c r="AG203" i="37"/>
  <c r="AG419" i="37"/>
  <c r="AG119" i="37"/>
  <c r="AG347" i="37"/>
  <c r="AG275" i="37"/>
  <c r="AG326" i="37"/>
  <c r="AG182" i="37"/>
  <c r="AG254" i="37"/>
  <c r="AG98" i="37"/>
  <c r="AG398" i="37"/>
  <c r="AG358" i="37"/>
  <c r="AG286" i="37"/>
  <c r="AG214" i="37"/>
  <c r="AG430" i="37"/>
  <c r="AG130" i="37"/>
  <c r="AG102" i="37"/>
  <c r="AG330" i="37"/>
  <c r="AG186" i="37"/>
  <c r="AG402" i="37"/>
  <c r="AG258" i="37"/>
  <c r="AG392" i="37"/>
  <c r="AG248" i="37"/>
  <c r="AG320" i="37"/>
  <c r="AG176" i="37"/>
  <c r="AG92" i="37"/>
  <c r="AG389" i="37"/>
  <c r="AG89" i="37"/>
  <c r="AG317" i="37"/>
  <c r="AG173" i="37"/>
  <c r="AG245" i="37"/>
  <c r="AG199" i="37"/>
  <c r="AG415" i="37"/>
  <c r="AG115" i="37"/>
  <c r="AG271" i="37"/>
  <c r="AG343" i="37"/>
  <c r="AG184" i="37"/>
  <c r="AG100" i="37"/>
  <c r="AG256" i="37"/>
  <c r="AG400" i="37"/>
  <c r="AG328" i="37"/>
  <c r="AG272" i="37"/>
  <c r="AG200" i="37"/>
  <c r="AG416" i="37"/>
  <c r="AG344" i="37"/>
  <c r="AG116" i="37"/>
  <c r="AG288" i="37"/>
  <c r="AG216" i="37"/>
  <c r="AG360" i="37"/>
  <c r="AG132" i="37"/>
  <c r="AG432" i="37"/>
  <c r="AG376" i="37"/>
  <c r="AG148" i="37"/>
  <c r="AG304" i="37"/>
  <c r="AG232" i="37"/>
  <c r="AG448" i="37"/>
  <c r="AG325" i="37"/>
  <c r="AG397" i="37"/>
  <c r="AG181" i="37"/>
  <c r="AG97" i="37"/>
  <c r="AG253" i="37"/>
  <c r="AG413" i="37"/>
  <c r="AG113" i="37"/>
  <c r="AG269" i="37"/>
  <c r="AG341" i="37"/>
  <c r="AG197" i="37"/>
  <c r="AG357" i="37"/>
  <c r="AG285" i="37"/>
  <c r="AG429" i="37"/>
  <c r="AG213" i="37"/>
  <c r="AG129" i="37"/>
  <c r="AG373" i="37"/>
  <c r="AG301" i="37"/>
  <c r="AG145" i="37"/>
  <c r="AG445" i="37"/>
  <c r="AG229" i="37"/>
  <c r="AG94" i="37"/>
  <c r="AG250" i="37"/>
  <c r="AG322" i="37"/>
  <c r="AG178" i="37"/>
  <c r="AG394" i="37"/>
  <c r="AG399" i="38"/>
  <c r="AG327" i="38"/>
  <c r="AG99" i="38"/>
  <c r="AG183" i="38"/>
  <c r="AG255" i="38"/>
  <c r="AG291" i="38"/>
  <c r="AG219" i="38"/>
  <c r="AG363" i="38"/>
  <c r="AG135" i="38"/>
  <c r="AG435" i="38"/>
  <c r="AG299" i="38"/>
  <c r="AG227" i="38"/>
  <c r="AG143" i="38"/>
  <c r="AG443" i="38"/>
  <c r="AG371" i="38"/>
  <c r="AG407" i="38"/>
  <c r="AG107" i="38"/>
  <c r="AG191" i="38"/>
  <c r="AG263" i="38"/>
  <c r="AG335" i="38"/>
  <c r="AG396" i="38"/>
  <c r="AG96" i="38"/>
  <c r="AG324" i="38"/>
  <c r="AG180" i="38"/>
  <c r="AG252" i="38"/>
  <c r="AG428" i="38"/>
  <c r="AG128" i="38"/>
  <c r="AG356" i="38"/>
  <c r="AG212" i="38"/>
  <c r="AG284" i="38"/>
  <c r="AG243" i="38"/>
  <c r="AG171" i="38"/>
  <c r="AG387" i="38"/>
  <c r="AG87" i="38"/>
  <c r="AG315" i="38"/>
  <c r="AG261" i="38"/>
  <c r="AG105" i="38"/>
  <c r="AG189" i="38"/>
  <c r="AG333" i="38"/>
  <c r="AG405" i="38"/>
  <c r="AG277" i="38"/>
  <c r="AG121" i="38"/>
  <c r="AG349" i="38"/>
  <c r="AG205" i="38"/>
  <c r="AG421" i="38"/>
  <c r="AG293" i="38"/>
  <c r="AG137" i="38"/>
  <c r="AG437" i="38"/>
  <c r="AG365" i="38"/>
  <c r="AG221" i="38"/>
  <c r="AG309" i="38"/>
  <c r="AG153" i="38"/>
  <c r="AG453" i="38"/>
  <c r="AG381" i="38"/>
  <c r="AG237" i="38"/>
  <c r="AG200" i="38"/>
  <c r="AG416" i="38"/>
  <c r="AG116" i="38"/>
  <c r="AG272" i="38"/>
  <c r="AG344" i="38"/>
  <c r="AG232" i="38"/>
  <c r="AG448" i="38"/>
  <c r="AG148" i="38"/>
  <c r="AG376" i="38"/>
  <c r="AG304" i="38"/>
  <c r="AG326" i="38"/>
  <c r="AG254" i="38"/>
  <c r="AG182" i="38"/>
  <c r="AG398" i="38"/>
  <c r="AG98" i="38"/>
  <c r="AG342" i="38"/>
  <c r="AG270" i="38"/>
  <c r="AG114" i="38"/>
  <c r="AG414" i="38"/>
  <c r="AG198" i="38"/>
  <c r="AG358" i="38"/>
  <c r="AG214" i="38"/>
  <c r="AG430" i="38"/>
  <c r="AG286" i="38"/>
  <c r="AG130" i="38"/>
  <c r="AG374" i="38"/>
  <c r="AG230" i="38"/>
  <c r="AG446" i="38"/>
  <c r="AG146" i="38"/>
  <c r="AG302" i="38"/>
  <c r="AG190" i="36"/>
  <c r="AG262" i="36"/>
  <c r="AG406" i="36"/>
  <c r="AG106" i="36"/>
  <c r="AG334" i="36"/>
  <c r="AG330" i="36"/>
  <c r="AG258" i="36"/>
  <c r="AG186" i="36"/>
  <c r="AG402" i="36"/>
  <c r="AG102" i="36"/>
  <c r="AG174" i="36"/>
  <c r="AG246" i="36"/>
  <c r="AG390" i="36"/>
  <c r="AG90" i="36"/>
  <c r="AG318" i="36"/>
  <c r="AG354" i="36"/>
  <c r="AG210" i="36"/>
  <c r="AG282" i="36"/>
  <c r="AG126" i="36"/>
  <c r="AG426" i="36"/>
  <c r="AG214" i="36"/>
  <c r="AG430" i="36"/>
  <c r="AG130" i="36"/>
  <c r="AG358" i="36"/>
  <c r="AG286" i="36"/>
  <c r="AG111" i="36"/>
  <c r="AG411" i="36"/>
  <c r="AG195" i="36"/>
  <c r="AG339" i="36"/>
  <c r="AG267" i="36"/>
  <c r="AG367" i="36"/>
  <c r="AG223" i="36"/>
  <c r="AG139" i="36"/>
  <c r="AG295" i="36"/>
  <c r="AG439" i="36"/>
  <c r="AG398" i="36"/>
  <c r="AG98" i="36"/>
  <c r="AG326" i="36"/>
  <c r="AG254" i="36"/>
  <c r="AG182" i="36"/>
  <c r="AG408" i="36"/>
  <c r="AG108" i="36"/>
  <c r="AG336" i="36"/>
  <c r="AG264" i="36"/>
  <c r="AG192" i="36"/>
  <c r="AG424" i="36"/>
  <c r="AG124" i="36"/>
  <c r="AG352" i="36"/>
  <c r="AG280" i="36"/>
  <c r="AG208" i="36"/>
  <c r="AG440" i="36"/>
  <c r="AG140" i="36"/>
  <c r="AG296" i="36"/>
  <c r="AG368" i="36"/>
  <c r="AG224" i="36"/>
  <c r="AG456" i="36"/>
  <c r="AG156" i="36"/>
  <c r="AG384" i="36"/>
  <c r="AG312" i="36"/>
  <c r="AG240" i="36"/>
  <c r="AG343" i="36"/>
  <c r="AG199" i="36"/>
  <c r="AG271" i="36"/>
  <c r="AG115" i="36"/>
  <c r="AG415" i="36"/>
  <c r="AG379" i="36"/>
  <c r="AG307" i="36"/>
  <c r="AG451" i="36"/>
  <c r="AG235" i="36"/>
  <c r="AG151" i="36"/>
  <c r="AG257" i="36"/>
  <c r="AG101" i="36"/>
  <c r="AG185" i="36"/>
  <c r="AG329" i="36"/>
  <c r="AG401" i="36"/>
  <c r="AG345" i="36"/>
  <c r="AG117" i="36"/>
  <c r="AG273" i="36"/>
  <c r="AG201" i="36"/>
  <c r="AG417" i="36"/>
  <c r="AG361" i="36"/>
  <c r="AG133" i="36"/>
  <c r="AG289" i="36"/>
  <c r="AG217" i="36"/>
  <c r="AG433" i="36"/>
  <c r="AG377" i="36"/>
  <c r="AG149" i="36"/>
  <c r="AG233" i="36"/>
  <c r="AG305" i="36"/>
  <c r="AG449" i="36"/>
  <c r="AG134" i="37"/>
  <c r="AG362" i="37"/>
  <c r="AG434" i="37"/>
  <c r="AG218" i="37"/>
  <c r="AG290" i="37"/>
  <c r="AG435" i="37"/>
  <c r="AG219" i="37"/>
  <c r="AG363" i="37"/>
  <c r="AG291" i="37"/>
  <c r="AG135" i="37"/>
  <c r="AG334" i="37"/>
  <c r="AG262" i="37"/>
  <c r="AG190" i="37"/>
  <c r="AG406" i="37"/>
  <c r="AG106" i="37"/>
  <c r="AG366" i="37"/>
  <c r="AG222" i="37"/>
  <c r="AG294" i="37"/>
  <c r="AG438" i="37"/>
  <c r="AG138" i="37"/>
  <c r="AG118" i="37"/>
  <c r="AG202" i="37"/>
  <c r="AG418" i="37"/>
  <c r="AG346" i="37"/>
  <c r="AG274" i="37"/>
  <c r="AG339" i="37"/>
  <c r="AG267" i="37"/>
  <c r="AG195" i="37"/>
  <c r="AG111" i="37"/>
  <c r="AG411" i="37"/>
  <c r="AG243" i="37"/>
  <c r="AG87" i="37"/>
  <c r="AG315" i="37"/>
  <c r="AG171" i="37"/>
  <c r="AG387" i="37"/>
  <c r="AG351" i="37"/>
  <c r="AG123" i="37"/>
  <c r="AG279" i="37"/>
  <c r="AG207" i="37"/>
  <c r="AG423" i="37"/>
  <c r="AG383" i="37"/>
  <c r="AG239" i="37"/>
  <c r="AG311" i="37"/>
  <c r="AG155" i="37"/>
  <c r="AG455" i="37"/>
  <c r="AG188" i="37"/>
  <c r="AG404" i="37"/>
  <c r="AG104" i="37"/>
  <c r="AG332" i="37"/>
  <c r="AG260" i="37"/>
  <c r="AG204" i="37"/>
  <c r="AG348" i="37"/>
  <c r="AG420" i="37"/>
  <c r="AG120" i="37"/>
  <c r="AG276" i="37"/>
  <c r="AG220" i="37"/>
  <c r="AG136" i="37"/>
  <c r="AG436" i="37"/>
  <c r="AG364" i="37"/>
  <c r="AG292" i="37"/>
  <c r="AG452" i="37"/>
  <c r="AG380" i="37"/>
  <c r="AG152" i="37"/>
  <c r="AG308" i="37"/>
  <c r="AG236" i="37"/>
  <c r="AG101" i="37"/>
  <c r="AG401" i="37"/>
  <c r="AG329" i="37"/>
  <c r="AG185" i="37"/>
  <c r="AG257" i="37"/>
  <c r="AG201" i="37"/>
  <c r="AG273" i="37"/>
  <c r="AG417" i="37"/>
  <c r="AG117" i="37"/>
  <c r="AG345" i="37"/>
  <c r="AG217" i="37"/>
  <c r="AG433" i="37"/>
  <c r="AG289" i="37"/>
  <c r="AG361" i="37"/>
  <c r="AG133" i="37"/>
  <c r="AG305" i="37"/>
  <c r="AG233" i="37"/>
  <c r="AG149" i="37"/>
  <c r="AG449" i="37"/>
  <c r="AG377" i="37"/>
  <c r="AG86" i="37"/>
  <c r="AG386" i="37"/>
  <c r="AG170" i="37"/>
  <c r="AG314" i="37"/>
  <c r="AG242" i="37"/>
  <c r="AG248" i="38"/>
  <c r="AG176" i="38"/>
  <c r="AG320" i="38"/>
  <c r="AG392" i="38"/>
  <c r="AG92" i="38"/>
  <c r="AG431" i="38"/>
  <c r="AG359" i="38"/>
  <c r="AG131" i="38"/>
  <c r="AG287" i="38"/>
  <c r="AG215" i="38"/>
  <c r="AG307" i="38"/>
  <c r="AG235" i="38"/>
  <c r="AG379" i="38"/>
  <c r="AG151" i="38"/>
  <c r="AG451" i="38"/>
  <c r="AG415" i="38"/>
  <c r="AG343" i="38"/>
  <c r="AG115" i="38"/>
  <c r="AG271" i="38"/>
  <c r="AG199" i="38"/>
  <c r="AG423" i="38"/>
  <c r="AG351" i="38"/>
  <c r="AG123" i="38"/>
  <c r="AG207" i="38"/>
  <c r="AG279" i="38"/>
  <c r="AG260" i="38"/>
  <c r="AG188" i="38"/>
  <c r="AG404" i="38"/>
  <c r="AG332" i="38"/>
  <c r="AG104" i="38"/>
  <c r="AG292" i="38"/>
  <c r="AG220" i="38"/>
  <c r="AG436" i="38"/>
  <c r="AG364" i="38"/>
  <c r="AG136" i="38"/>
  <c r="AG394" i="38"/>
  <c r="AG322" i="38"/>
  <c r="AG94" i="38"/>
  <c r="AG178" i="38"/>
  <c r="AG250" i="38"/>
  <c r="AG409" i="38"/>
  <c r="AG109" i="38"/>
  <c r="AG337" i="38"/>
  <c r="AG193" i="38"/>
  <c r="AG265" i="38"/>
  <c r="AG425" i="38"/>
  <c r="AG125" i="38"/>
  <c r="AG353" i="38"/>
  <c r="AG281" i="38"/>
  <c r="AG209" i="38"/>
  <c r="AG441" i="38"/>
  <c r="AG141" i="38"/>
  <c r="AG369" i="38"/>
  <c r="AG225" i="38"/>
  <c r="AG297" i="38"/>
  <c r="AG246" i="38"/>
  <c r="AG90" i="38"/>
  <c r="AG318" i="38"/>
  <c r="AG390" i="38"/>
  <c r="AG174" i="38"/>
  <c r="AG280" i="38"/>
  <c r="AG208" i="38"/>
  <c r="AG424" i="38"/>
  <c r="AG352" i="38"/>
  <c r="AG124" i="38"/>
  <c r="AG380" i="38"/>
  <c r="AG236" i="38"/>
  <c r="AG152" i="38"/>
  <c r="AG308" i="38"/>
  <c r="AG452" i="38"/>
  <c r="AG258" i="38"/>
  <c r="AG402" i="38"/>
  <c r="AG102" i="38"/>
  <c r="AG186" i="38"/>
  <c r="AG330" i="38"/>
  <c r="AG346" i="38"/>
  <c r="AG418" i="38"/>
  <c r="AG202" i="38"/>
  <c r="AG118" i="38"/>
  <c r="AG274" i="38"/>
  <c r="AG218" i="38"/>
  <c r="AG434" i="38"/>
  <c r="AG134" i="38"/>
  <c r="AG290" i="38"/>
  <c r="AG362" i="38"/>
  <c r="AG150" i="38"/>
  <c r="AG450" i="38"/>
  <c r="AG234" i="38"/>
  <c r="AG306" i="38"/>
  <c r="AG378" i="38"/>
  <c r="AG222" i="36"/>
  <c r="AG366" i="36"/>
  <c r="AG438" i="36"/>
  <c r="AG138" i="36"/>
  <c r="AG294" i="36"/>
  <c r="AG346" i="36"/>
  <c r="AG274" i="36"/>
  <c r="AG202" i="36"/>
  <c r="AG418" i="36"/>
  <c r="AG118" i="36"/>
  <c r="AG122" i="36"/>
  <c r="AG278" i="36"/>
  <c r="AG422" i="36"/>
  <c r="AG350" i="36"/>
  <c r="AG206" i="36"/>
  <c r="AG442" i="36"/>
  <c r="AG226" i="36"/>
  <c r="AG298" i="36"/>
  <c r="AG142" i="36"/>
  <c r="AG370" i="36"/>
  <c r="AG230" i="36"/>
  <c r="AG446" i="36"/>
  <c r="AG146" i="36"/>
  <c r="AG374" i="36"/>
  <c r="AG302" i="36"/>
  <c r="AG347" i="36"/>
  <c r="AG419" i="36"/>
  <c r="AG203" i="36"/>
  <c r="AG119" i="36"/>
  <c r="AG275" i="36"/>
  <c r="AG375" i="36"/>
  <c r="AG231" i="36"/>
  <c r="AG303" i="36"/>
  <c r="AG147" i="36"/>
  <c r="AG447" i="36"/>
  <c r="AG180" i="36"/>
  <c r="AG96" i="36"/>
  <c r="AG396" i="36"/>
  <c r="AG252" i="36"/>
  <c r="AG324" i="36"/>
  <c r="AG196" i="36"/>
  <c r="AG412" i="36"/>
  <c r="AG112" i="36"/>
  <c r="AG268" i="36"/>
  <c r="AG340" i="36"/>
  <c r="AG284" i="36"/>
  <c r="AG128" i="36"/>
  <c r="AG212" i="36"/>
  <c r="AG428" i="36"/>
  <c r="AG356" i="36"/>
  <c r="AG300" i="36"/>
  <c r="AG144" i="36"/>
  <c r="AG228" i="36"/>
  <c r="AG444" i="36"/>
  <c r="AG372" i="36"/>
  <c r="AG322" i="36"/>
  <c r="AG178" i="36"/>
  <c r="AG250" i="36"/>
  <c r="AG94" i="36"/>
  <c r="AG394" i="36"/>
  <c r="AG127" i="36"/>
  <c r="AG427" i="36"/>
  <c r="AG211" i="36"/>
  <c r="AG355" i="36"/>
  <c r="AG283" i="36"/>
  <c r="AG170" i="36"/>
  <c r="AG314" i="36"/>
  <c r="AG386" i="36"/>
  <c r="AG86" i="36"/>
  <c r="AG242" i="36"/>
  <c r="AG261" i="36"/>
  <c r="AG405" i="36"/>
  <c r="AG105" i="36"/>
  <c r="AG333" i="36"/>
  <c r="AG189" i="36"/>
  <c r="AG277" i="36"/>
  <c r="AG349" i="36"/>
  <c r="AG421" i="36"/>
  <c r="AG121" i="36"/>
  <c r="AG205" i="36"/>
  <c r="AG293" i="36"/>
  <c r="AG365" i="36"/>
  <c r="AG437" i="36"/>
  <c r="AG137" i="36"/>
  <c r="AG221" i="36"/>
  <c r="AG381" i="36"/>
  <c r="AG453" i="36"/>
  <c r="AG153" i="36"/>
  <c r="AG237" i="36"/>
  <c r="AG309" i="36"/>
  <c r="AG150" i="37"/>
  <c r="AG378" i="37"/>
  <c r="AG450" i="37"/>
  <c r="AG234" i="37"/>
  <c r="AG306" i="37"/>
  <c r="AG371" i="37"/>
  <c r="AG143" i="37"/>
  <c r="AG299" i="37"/>
  <c r="AG227" i="37"/>
  <c r="AG443" i="37"/>
  <c r="AG270" i="37"/>
  <c r="AG198" i="37"/>
  <c r="AG342" i="37"/>
  <c r="AG114" i="37"/>
  <c r="AG414" i="37"/>
  <c r="AG374" i="37"/>
  <c r="AG302" i="37"/>
  <c r="AG230" i="37"/>
  <c r="AG146" i="37"/>
  <c r="AG446" i="37"/>
  <c r="AG282" i="37"/>
  <c r="AG354" i="37"/>
  <c r="AG426" i="37"/>
  <c r="AG210" i="37"/>
  <c r="AG126" i="37"/>
  <c r="AG355" i="37"/>
  <c r="AG127" i="37"/>
  <c r="AG283" i="37"/>
  <c r="AG211" i="37"/>
  <c r="AG427" i="37"/>
  <c r="AG183" i="37"/>
  <c r="AG255" i="37"/>
  <c r="AG399" i="37"/>
  <c r="AG99" i="37"/>
  <c r="AG327" i="37"/>
  <c r="AG215" i="37"/>
  <c r="AG359" i="37"/>
  <c r="AG431" i="37"/>
  <c r="AG131" i="37"/>
  <c r="AG287" i="37"/>
  <c r="AG391" i="37"/>
  <c r="AG319" i="37"/>
  <c r="AG247" i="37"/>
  <c r="AG91" i="37"/>
  <c r="AG175" i="37"/>
  <c r="AG336" i="37"/>
  <c r="AG108" i="37"/>
  <c r="AG408" i="37"/>
  <c r="AG192" i="37"/>
  <c r="AG264" i="37"/>
  <c r="AG424" i="37"/>
  <c r="AG124" i="37"/>
  <c r="AG352" i="37"/>
  <c r="AG208" i="37"/>
  <c r="AG280" i="37"/>
  <c r="AG440" i="37"/>
  <c r="AG368" i="37"/>
  <c r="AG140" i="37"/>
  <c r="AG224" i="37"/>
  <c r="AG296" i="37"/>
  <c r="AG312" i="37"/>
  <c r="AG384" i="37"/>
  <c r="AG456" i="37"/>
  <c r="AG156" i="37"/>
  <c r="AG240" i="37"/>
  <c r="AG189" i="37"/>
  <c r="AG333" i="37"/>
  <c r="AG405" i="37"/>
  <c r="AG261" i="37"/>
  <c r="AG105" i="37"/>
  <c r="AG349" i="37"/>
  <c r="AG205" i="37"/>
  <c r="AG277" i="37"/>
  <c r="AG121" i="37"/>
  <c r="AG421" i="37"/>
  <c r="AG365" i="37"/>
  <c r="AG137" i="37"/>
  <c r="AG437" i="37"/>
  <c r="AG221" i="37"/>
  <c r="AG293" i="37"/>
  <c r="AG381" i="37"/>
  <c r="AG153" i="37"/>
  <c r="AG309" i="37"/>
  <c r="AG237" i="37"/>
  <c r="AG453" i="37"/>
  <c r="AG283" i="38"/>
  <c r="AG211" i="38"/>
  <c r="AG355" i="38"/>
  <c r="AG427" i="38"/>
  <c r="AG127" i="38"/>
  <c r="AG259" i="38"/>
  <c r="AG187" i="38"/>
  <c r="AG331" i="38"/>
  <c r="AG103" i="38"/>
  <c r="AG403" i="38"/>
  <c r="AG242" i="38"/>
  <c r="AG86" i="38"/>
  <c r="AG170" i="38"/>
  <c r="AG314" i="38"/>
  <c r="AG386" i="38"/>
  <c r="AG447" i="38"/>
  <c r="AG375" i="38"/>
  <c r="AG147" i="38"/>
  <c r="AG231" i="38"/>
  <c r="AG303" i="38"/>
  <c r="AG439" i="38"/>
  <c r="AG367" i="38"/>
  <c r="AG139" i="38"/>
  <c r="AG223" i="38"/>
  <c r="AG295" i="38"/>
  <c r="AG412" i="38"/>
  <c r="AG112" i="38"/>
  <c r="AG340" i="38"/>
  <c r="AG268" i="38"/>
  <c r="AG196" i="38"/>
  <c r="AG444" i="38"/>
  <c r="AG144" i="38"/>
  <c r="AG372" i="38"/>
  <c r="AG300" i="38"/>
  <c r="AG228" i="38"/>
  <c r="AG397" i="38"/>
  <c r="AG181" i="38"/>
  <c r="AG325" i="38"/>
  <c r="AG253" i="38"/>
  <c r="AG97" i="38"/>
  <c r="AG341" i="38"/>
  <c r="AG413" i="38"/>
  <c r="AG197" i="38"/>
  <c r="AG269" i="38"/>
  <c r="AG113" i="38"/>
  <c r="AG429" i="38"/>
  <c r="AG213" i="38"/>
  <c r="AG357" i="38"/>
  <c r="AG129" i="38"/>
  <c r="AG285" i="38"/>
  <c r="AG445" i="38"/>
  <c r="AG301" i="38"/>
  <c r="AG229" i="38"/>
  <c r="AG373" i="38"/>
  <c r="AG145" i="38"/>
  <c r="AG184" i="38"/>
  <c r="AG400" i="38"/>
  <c r="AG100" i="38"/>
  <c r="AG256" i="38"/>
  <c r="AG328" i="38"/>
  <c r="AG216" i="38"/>
  <c r="AG432" i="38"/>
  <c r="AG132" i="38"/>
  <c r="AG288" i="38"/>
  <c r="AG360" i="38"/>
  <c r="AG175" i="38"/>
  <c r="AG91" i="38"/>
  <c r="AG391" i="38"/>
  <c r="AG247" i="38"/>
  <c r="AG319" i="38"/>
  <c r="AG334" i="38"/>
  <c r="AG262" i="38"/>
  <c r="AG190" i="38"/>
  <c r="AG406" i="38"/>
  <c r="AG106" i="38"/>
  <c r="AG350" i="38"/>
  <c r="AG206" i="38"/>
  <c r="AG278" i="38"/>
  <c r="AG422" i="38"/>
  <c r="AG122" i="38"/>
  <c r="AG366" i="38"/>
  <c r="AG294" i="38"/>
  <c r="AG138" i="38"/>
  <c r="AG222" i="38"/>
  <c r="AG438" i="38"/>
  <c r="AG382" i="38"/>
  <c r="AG310" i="38"/>
  <c r="AG154" i="38"/>
  <c r="AG454" i="38"/>
  <c r="AG238" i="38"/>
  <c r="AG338" i="36"/>
  <c r="AG194" i="36"/>
  <c r="AG266" i="36"/>
  <c r="AG110" i="36"/>
  <c r="AG410" i="36"/>
  <c r="AG362" i="36"/>
  <c r="AG290" i="36"/>
  <c r="AG218" i="36"/>
  <c r="AG434" i="36"/>
  <c r="AG134" i="36"/>
  <c r="AG238" i="36"/>
  <c r="AG382" i="36"/>
  <c r="AG454" i="36"/>
  <c r="AG154" i="36"/>
  <c r="AG310" i="36"/>
  <c r="AG171" i="36"/>
  <c r="AG387" i="36"/>
  <c r="AG87" i="36"/>
  <c r="AG315" i="36"/>
  <c r="AG243" i="36"/>
  <c r="AG176" i="36"/>
  <c r="AG92" i="36"/>
  <c r="AG392" i="36"/>
  <c r="AG248" i="36"/>
  <c r="AG320" i="36"/>
  <c r="AG351" i="36"/>
  <c r="AG207" i="36"/>
  <c r="AG123" i="36"/>
  <c r="AG279" i="36"/>
  <c r="AG423" i="36"/>
  <c r="AG383" i="36"/>
  <c r="AG239" i="36"/>
  <c r="AG155" i="36"/>
  <c r="AG311" i="36"/>
  <c r="AG455" i="36"/>
  <c r="AG395" i="36"/>
  <c r="AG95" i="36"/>
  <c r="AG323" i="36"/>
  <c r="AG251" i="36"/>
  <c r="AG179" i="36"/>
  <c r="AG416" i="36"/>
  <c r="AG344" i="36"/>
  <c r="AG200" i="36"/>
  <c r="AG272" i="36"/>
  <c r="AG116" i="36"/>
  <c r="AG432" i="36"/>
  <c r="AG132" i="36"/>
  <c r="AG360" i="36"/>
  <c r="AG288" i="36"/>
  <c r="AG216" i="36"/>
  <c r="AG448" i="36"/>
  <c r="AG148" i="36"/>
  <c r="AG376" i="36"/>
  <c r="AG304" i="36"/>
  <c r="AG232" i="36"/>
  <c r="AG319" i="36"/>
  <c r="AG247" i="36"/>
  <c r="AG175" i="36"/>
  <c r="AG391" i="36"/>
  <c r="AG91" i="36"/>
  <c r="AG363" i="36"/>
  <c r="AG435" i="36"/>
  <c r="AG219" i="36"/>
  <c r="AG135" i="36"/>
  <c r="AG291" i="36"/>
  <c r="AG325" i="36"/>
  <c r="AG253" i="36"/>
  <c r="AG97" i="36"/>
  <c r="AG397" i="36"/>
  <c r="AG181" i="36"/>
  <c r="AG337" i="36"/>
  <c r="AG109" i="36"/>
  <c r="AG193" i="36"/>
  <c r="AG409" i="36"/>
  <c r="AG265" i="36"/>
  <c r="AG353" i="36"/>
  <c r="AG125" i="36"/>
  <c r="AG209" i="36"/>
  <c r="AG425" i="36"/>
  <c r="AG281" i="36"/>
  <c r="AG369" i="36"/>
  <c r="AG141" i="36"/>
  <c r="AG225" i="36"/>
  <c r="AG441" i="36"/>
  <c r="AG297" i="36"/>
  <c r="AG317" i="36"/>
  <c r="AG89" i="36"/>
  <c r="AG245" i="36"/>
  <c r="AG389" i="36"/>
  <c r="AG173" i="36"/>
  <c r="AG231" i="37"/>
  <c r="AG147" i="37"/>
  <c r="AG447" i="37"/>
  <c r="AG375" i="37"/>
  <c r="AG303" i="37"/>
  <c r="AG172" i="37"/>
  <c r="AG316" i="37"/>
  <c r="AG388" i="37"/>
  <c r="AG88" i="37"/>
  <c r="AG244" i="37"/>
  <c r="AG187" i="37"/>
  <c r="AG403" i="37"/>
  <c r="AG331" i="37"/>
  <c r="AG103" i="37"/>
  <c r="AG259" i="37"/>
  <c r="AG390" i="37"/>
  <c r="AG318" i="37"/>
  <c r="AG246" i="37"/>
  <c r="AG174" i="37"/>
  <c r="AG90" i="37"/>
  <c r="AG350" i="37"/>
  <c r="AG278" i="37"/>
  <c r="AG206" i="37"/>
  <c r="AG422" i="37"/>
  <c r="AG122" i="37"/>
  <c r="AG382" i="37"/>
  <c r="AG154" i="37"/>
  <c r="AG238" i="37"/>
  <c r="AG310" i="37"/>
  <c r="AG454" i="37"/>
  <c r="AG142" i="37"/>
  <c r="AG298" i="37"/>
  <c r="AG442" i="37"/>
  <c r="AG370" i="37"/>
  <c r="AG226" i="37"/>
  <c r="AG235" i="37"/>
  <c r="AG451" i="37"/>
  <c r="AG151" i="37"/>
  <c r="AG379" i="37"/>
  <c r="AG307" i="37"/>
  <c r="AG263" i="37"/>
  <c r="AG191" i="37"/>
  <c r="AG335" i="37"/>
  <c r="AG107" i="37"/>
  <c r="AG407" i="37"/>
  <c r="AG367" i="37"/>
  <c r="AG139" i="37"/>
  <c r="AG223" i="37"/>
  <c r="AG295" i="37"/>
  <c r="AG439" i="37"/>
  <c r="AG324" i="37"/>
  <c r="AG180" i="37"/>
  <c r="AG252" i="37"/>
  <c r="AG96" i="37"/>
  <c r="AG396" i="37"/>
  <c r="AG340" i="37"/>
  <c r="AG268" i="37"/>
  <c r="AG196" i="37"/>
  <c r="AG112" i="37"/>
  <c r="AG412" i="37"/>
  <c r="AG356" i="37"/>
  <c r="AG128" i="37"/>
  <c r="AG212" i="37"/>
  <c r="AG284" i="37"/>
  <c r="AG428" i="37"/>
  <c r="AG300" i="37"/>
  <c r="AG228" i="37"/>
  <c r="AG144" i="37"/>
  <c r="AG372" i="37"/>
  <c r="AG444" i="37"/>
  <c r="AG251" i="37"/>
  <c r="AG179" i="37"/>
  <c r="AG395" i="37"/>
  <c r="AG323" i="37"/>
  <c r="AG95" i="37"/>
  <c r="AG193" i="37"/>
  <c r="AG109" i="37"/>
  <c r="AG337" i="37"/>
  <c r="AG409" i="37"/>
  <c r="AG265" i="37"/>
  <c r="AG209" i="37"/>
  <c r="AG353" i="37"/>
  <c r="AG125" i="37"/>
  <c r="AG281" i="37"/>
  <c r="AG425" i="37"/>
  <c r="AG297" i="37"/>
  <c r="AG141" i="37"/>
  <c r="AG369" i="37"/>
  <c r="AG441" i="37"/>
  <c r="AG225" i="37"/>
  <c r="AG321" i="37"/>
  <c r="AG249" i="37"/>
  <c r="AG393" i="37"/>
  <c r="AG93" i="37"/>
  <c r="AG177" i="37"/>
  <c r="AG177" i="38"/>
  <c r="AG393" i="38"/>
  <c r="AG93" i="38"/>
  <c r="AG321" i="38"/>
  <c r="AG249" i="38"/>
  <c r="AG347" i="38"/>
  <c r="AG203" i="38"/>
  <c r="AG275" i="38"/>
  <c r="AG119" i="38"/>
  <c r="AG419" i="38"/>
  <c r="AG267" i="38"/>
  <c r="AG195" i="38"/>
  <c r="AG339" i="38"/>
  <c r="AG411" i="38"/>
  <c r="AG111" i="38"/>
  <c r="AG395" i="38"/>
  <c r="AG323" i="38"/>
  <c r="AG95" i="38"/>
  <c r="AG179" i="38"/>
  <c r="AG251" i="38"/>
  <c r="AG455" i="38"/>
  <c r="AG383" i="38"/>
  <c r="AG155" i="38"/>
  <c r="AG239" i="38"/>
  <c r="AG311" i="38"/>
  <c r="AG276" i="38"/>
  <c r="AG204" i="38"/>
  <c r="AG120" i="38"/>
  <c r="AG348" i="38"/>
  <c r="AG420" i="38"/>
  <c r="AG384" i="38"/>
  <c r="AG312" i="38"/>
  <c r="AG456" i="38"/>
  <c r="AG240" i="38"/>
  <c r="AG156" i="38"/>
  <c r="AG257" i="38"/>
  <c r="AG185" i="38"/>
  <c r="AG401" i="38"/>
  <c r="AG329" i="38"/>
  <c r="AG101" i="38"/>
  <c r="AG273" i="38"/>
  <c r="AG201" i="38"/>
  <c r="AG417" i="38"/>
  <c r="AG117" i="38"/>
  <c r="AG345" i="38"/>
  <c r="AG217" i="38"/>
  <c r="AG133" i="38"/>
  <c r="AG289" i="38"/>
  <c r="AG361" i="38"/>
  <c r="AG433" i="38"/>
  <c r="AG233" i="38"/>
  <c r="AG149" i="38"/>
  <c r="AG377" i="38"/>
  <c r="AG305" i="38"/>
  <c r="AG449" i="38"/>
  <c r="AG336" i="38"/>
  <c r="AG264" i="38"/>
  <c r="AG108" i="38"/>
  <c r="AG192" i="38"/>
  <c r="AG408" i="38"/>
  <c r="AG368" i="38"/>
  <c r="AG296" i="38"/>
  <c r="AG140" i="38"/>
  <c r="AG224" i="38"/>
  <c r="AG440" i="38"/>
  <c r="AG172" i="38"/>
  <c r="AG388" i="38"/>
  <c r="AG88" i="38"/>
  <c r="AG244" i="38"/>
  <c r="AG316" i="38"/>
  <c r="AG194" i="38"/>
  <c r="AG410" i="38"/>
  <c r="AG110" i="38"/>
  <c r="AG338" i="38"/>
  <c r="AG266" i="38"/>
  <c r="AG210" i="38"/>
  <c r="AG426" i="38"/>
  <c r="AG126" i="38"/>
  <c r="AG354" i="38"/>
  <c r="AG282" i="38"/>
  <c r="AG226" i="38"/>
  <c r="AG442" i="38"/>
  <c r="AG370" i="38"/>
  <c r="AG298" i="38"/>
  <c r="AG142" i="38"/>
  <c r="AG389" i="38"/>
  <c r="AG173" i="38"/>
  <c r="AG245" i="38"/>
  <c r="AG317" i="38"/>
  <c r="AG89" i="38"/>
  <c r="AG393" i="36"/>
  <c r="AG93" i="36"/>
  <c r="AG177" i="36"/>
  <c r="AG321" i="36"/>
  <c r="AG249" i="36"/>
  <c r="AG378" i="36"/>
  <c r="AG306" i="36"/>
  <c r="AG234" i="36"/>
  <c r="AG450" i="36"/>
  <c r="AG150" i="36"/>
  <c r="AG244" i="36"/>
  <c r="AG88" i="36"/>
  <c r="AG316" i="36"/>
  <c r="AG172" i="36"/>
  <c r="AG388" i="36"/>
  <c r="AG198" i="36"/>
  <c r="AG414" i="36"/>
  <c r="AG114" i="36"/>
  <c r="AG270" i="36"/>
  <c r="AG342" i="36"/>
  <c r="AG331" i="36"/>
  <c r="AG403" i="36"/>
  <c r="AG187" i="36"/>
  <c r="AG103" i="36"/>
  <c r="AG259" i="36"/>
  <c r="AG359" i="36"/>
  <c r="AG215" i="36"/>
  <c r="AG287" i="36"/>
  <c r="AG131" i="36"/>
  <c r="AG431" i="36"/>
  <c r="AG255" i="36"/>
  <c r="AG399" i="36"/>
  <c r="AG99" i="36"/>
  <c r="AG183" i="36"/>
  <c r="AG327" i="36"/>
  <c r="AG188" i="36"/>
  <c r="AG404" i="36"/>
  <c r="AG104" i="36"/>
  <c r="AG260" i="36"/>
  <c r="AG332" i="36"/>
  <c r="AG204" i="36"/>
  <c r="AG348" i="36"/>
  <c r="AG120" i="36"/>
  <c r="AG420" i="36"/>
  <c r="AG276" i="36"/>
  <c r="AG292" i="36"/>
  <c r="AG436" i="36"/>
  <c r="AG220" i="36"/>
  <c r="AG136" i="36"/>
  <c r="AG364" i="36"/>
  <c r="AG308" i="36"/>
  <c r="AG452" i="36"/>
  <c r="AG236" i="36"/>
  <c r="AG152" i="36"/>
  <c r="AG380" i="36"/>
  <c r="AG335" i="36"/>
  <c r="AG191" i="36"/>
  <c r="AG107" i="36"/>
  <c r="AG263" i="36"/>
  <c r="AG407" i="36"/>
  <c r="AG143" i="36"/>
  <c r="AG443" i="36"/>
  <c r="AG227" i="36"/>
  <c r="AG299" i="36"/>
  <c r="AG371" i="36"/>
  <c r="AG100" i="36"/>
  <c r="AG400" i="36"/>
  <c r="AG328" i="36"/>
  <c r="AG256" i="36"/>
  <c r="AG184" i="36"/>
  <c r="AG113" i="36"/>
  <c r="AG269" i="36"/>
  <c r="AG341" i="36"/>
  <c r="AG197" i="36"/>
  <c r="AG413" i="36"/>
  <c r="AG129" i="36"/>
  <c r="AG285" i="36"/>
  <c r="AG429" i="36"/>
  <c r="AG213" i="36"/>
  <c r="AG357" i="36"/>
  <c r="AG229" i="36"/>
  <c r="AG445" i="36"/>
  <c r="AG145" i="36"/>
  <c r="AG373" i="36"/>
  <c r="AG301" i="36"/>
  <c r="L166" i="11"/>
  <c r="AC160" i="11"/>
  <c r="AM166" i="11"/>
  <c r="BB57" i="11"/>
  <c r="AO57" i="11"/>
  <c r="AS57" i="11"/>
  <c r="AS129" i="11"/>
  <c r="AS429" i="11"/>
  <c r="AH57" i="11"/>
  <c r="AH129" i="11"/>
  <c r="AL57" i="11"/>
  <c r="AL129" i="11"/>
  <c r="AQ57" i="11"/>
  <c r="AQ129" i="11"/>
  <c r="AQ429" i="11"/>
  <c r="AI57" i="11"/>
  <c r="AI129" i="11"/>
  <c r="AN57" i="11"/>
  <c r="AN129" i="11"/>
  <c r="AR57" i="11"/>
  <c r="AR129" i="11"/>
  <c r="AR429" i="11"/>
  <c r="BB48" i="11"/>
  <c r="AH48" i="11"/>
  <c r="AH120" i="11"/>
  <c r="AL48" i="11"/>
  <c r="AL120" i="11"/>
  <c r="AQ48" i="11"/>
  <c r="AQ120" i="11"/>
  <c r="AQ420" i="11"/>
  <c r="AI48" i="11"/>
  <c r="AN48" i="11"/>
  <c r="AN120" i="11"/>
  <c r="AR48" i="11"/>
  <c r="AR120" i="11"/>
  <c r="AR420" i="11"/>
  <c r="AO48" i="11"/>
  <c r="AS48" i="11"/>
  <c r="AS120" i="11"/>
  <c r="AS420" i="11"/>
  <c r="AH49" i="11"/>
  <c r="AH121" i="11"/>
  <c r="AL49" i="11"/>
  <c r="AL121" i="11"/>
  <c r="AQ49" i="11"/>
  <c r="AQ121" i="11"/>
  <c r="AQ421" i="11"/>
  <c r="BB49" i="11"/>
  <c r="AI49" i="11"/>
  <c r="AI121" i="11"/>
  <c r="AN49" i="11"/>
  <c r="AN121" i="11"/>
  <c r="AR49" i="11"/>
  <c r="AR121" i="11"/>
  <c r="AR421" i="11"/>
  <c r="AO49" i="11"/>
  <c r="AS49" i="11"/>
  <c r="AS121" i="11"/>
  <c r="AS421" i="11"/>
  <c r="BB72" i="11"/>
  <c r="AO72" i="11"/>
  <c r="AS72" i="11"/>
  <c r="AS144" i="11"/>
  <c r="AS444" i="11"/>
  <c r="AH72" i="11"/>
  <c r="AH144" i="11"/>
  <c r="AL72" i="11"/>
  <c r="AL144" i="11"/>
  <c r="AQ72" i="11"/>
  <c r="AQ144" i="11"/>
  <c r="AQ444" i="11"/>
  <c r="AI72" i="11"/>
  <c r="AN72" i="11"/>
  <c r="AN144" i="11"/>
  <c r="AR72" i="11"/>
  <c r="AR144" i="11"/>
  <c r="AR444" i="11"/>
  <c r="BB14" i="11"/>
  <c r="AR14" i="11"/>
  <c r="AR86" i="11"/>
  <c r="AN14" i="11"/>
  <c r="AN86" i="11"/>
  <c r="AL14" i="11"/>
  <c r="AL86" i="11"/>
  <c r="AS14" i="11"/>
  <c r="AS86" i="11"/>
  <c r="AS386" i="11"/>
  <c r="AI14" i="11"/>
  <c r="AH14" i="11"/>
  <c r="AH86" i="11"/>
  <c r="AQ14" i="11"/>
  <c r="AQ86" i="11"/>
  <c r="AQ386" i="11"/>
  <c r="AO14" i="11"/>
  <c r="BB61" i="11"/>
  <c r="AI61" i="11"/>
  <c r="AI133" i="11"/>
  <c r="AN61" i="11"/>
  <c r="AN133" i="11"/>
  <c r="AR61" i="11"/>
  <c r="AR133" i="11"/>
  <c r="AR433" i="11"/>
  <c r="AO61" i="11"/>
  <c r="AS61" i="11"/>
  <c r="AS133" i="11"/>
  <c r="AS433" i="11"/>
  <c r="AH61" i="11"/>
  <c r="AH133" i="11"/>
  <c r="AL61" i="11"/>
  <c r="AL133" i="11"/>
  <c r="AQ61" i="11"/>
  <c r="AQ133" i="11"/>
  <c r="AQ433" i="11"/>
  <c r="AI16" i="11"/>
  <c r="AN16" i="11"/>
  <c r="AN88" i="11"/>
  <c r="AR16" i="11"/>
  <c r="AR88" i="11"/>
  <c r="AR388" i="11"/>
  <c r="BB16" i="11"/>
  <c r="AO16" i="11"/>
  <c r="AS16" i="11"/>
  <c r="AS88" i="11"/>
  <c r="AS388" i="11"/>
  <c r="AH16" i="11"/>
  <c r="AH88" i="11"/>
  <c r="AL16" i="11"/>
  <c r="AL88" i="11"/>
  <c r="AQ16" i="11"/>
  <c r="AQ88" i="11"/>
  <c r="AQ388" i="11"/>
  <c r="BB53" i="11"/>
  <c r="AH53" i="11"/>
  <c r="AH125" i="11"/>
  <c r="AL53" i="11"/>
  <c r="AL125" i="11"/>
  <c r="AQ53" i="11"/>
  <c r="AQ125" i="11"/>
  <c r="AQ425" i="11"/>
  <c r="AI53" i="11"/>
  <c r="AI125" i="11"/>
  <c r="AN53" i="11"/>
  <c r="AN125" i="11"/>
  <c r="AR53" i="11"/>
  <c r="AR125" i="11"/>
  <c r="AR425" i="11"/>
  <c r="AO53" i="11"/>
  <c r="AS53" i="11"/>
  <c r="AS125" i="11"/>
  <c r="AS425" i="11"/>
  <c r="BB76" i="11"/>
  <c r="AO76" i="11"/>
  <c r="AS76" i="11"/>
  <c r="AS148" i="11"/>
  <c r="AS448" i="11"/>
  <c r="AH76" i="11"/>
  <c r="AH148" i="11"/>
  <c r="AL76" i="11"/>
  <c r="AL148" i="11"/>
  <c r="AQ76" i="11"/>
  <c r="AQ148" i="11"/>
  <c r="AQ448" i="11"/>
  <c r="AI76" i="11"/>
  <c r="AN76" i="11"/>
  <c r="AN148" i="11"/>
  <c r="AR76" i="11"/>
  <c r="AR148" i="11"/>
  <c r="AR448" i="11"/>
  <c r="BB69" i="11"/>
  <c r="AH69" i="11"/>
  <c r="AH141" i="11"/>
  <c r="AL69" i="11"/>
  <c r="AL141" i="11"/>
  <c r="AQ69" i="11"/>
  <c r="AQ141" i="11"/>
  <c r="AQ441" i="11"/>
  <c r="AI69" i="11"/>
  <c r="AI141" i="11"/>
  <c r="AN69" i="11"/>
  <c r="AN141" i="11"/>
  <c r="AR69" i="11"/>
  <c r="AR141" i="11"/>
  <c r="AR441" i="11"/>
  <c r="AO69" i="11"/>
  <c r="AS69" i="11"/>
  <c r="AS141" i="11"/>
  <c r="AS441" i="11"/>
  <c r="AI15" i="11"/>
  <c r="AN15" i="11"/>
  <c r="AN87" i="11"/>
  <c r="AS15" i="11"/>
  <c r="AS87" i="11"/>
  <c r="AS387" i="11"/>
  <c r="AO15" i="11"/>
  <c r="AQ15" i="11"/>
  <c r="AQ87" i="11"/>
  <c r="AQ387" i="11"/>
  <c r="BB15" i="11"/>
  <c r="AH15" i="11"/>
  <c r="AH87" i="11"/>
  <c r="AL15" i="11"/>
  <c r="AL87" i="11"/>
  <c r="AR15" i="11"/>
  <c r="AR87" i="11"/>
  <c r="AR387" i="11"/>
  <c r="AH19" i="11"/>
  <c r="AH91" i="11"/>
  <c r="AL19" i="11"/>
  <c r="AL91" i="11"/>
  <c r="AR19" i="11"/>
  <c r="AR91" i="11"/>
  <c r="AR391" i="11"/>
  <c r="AI19" i="11"/>
  <c r="AN19" i="11"/>
  <c r="AN91" i="11"/>
  <c r="AS19" i="11"/>
  <c r="AS91" i="11"/>
  <c r="AS391" i="11"/>
  <c r="AO19" i="11"/>
  <c r="BB19" i="11"/>
  <c r="AQ19" i="11"/>
  <c r="AQ91" i="11"/>
  <c r="AQ391" i="11"/>
  <c r="BB65" i="11"/>
  <c r="AH65" i="11"/>
  <c r="AH137" i="11"/>
  <c r="AL65" i="11"/>
  <c r="AL137" i="11"/>
  <c r="AQ65" i="11"/>
  <c r="AQ137" i="11"/>
  <c r="AQ437" i="11"/>
  <c r="AI65" i="11"/>
  <c r="AI137" i="11"/>
  <c r="AN65" i="11"/>
  <c r="AN137" i="11"/>
  <c r="AR65" i="11"/>
  <c r="AR137" i="11"/>
  <c r="AR437" i="11"/>
  <c r="AO65" i="11"/>
  <c r="AS65" i="11"/>
  <c r="AS137" i="11"/>
  <c r="AS437" i="11"/>
  <c r="BB24" i="11"/>
  <c r="AH24" i="11"/>
  <c r="AH96" i="11"/>
  <c r="AL24" i="11"/>
  <c r="AL96" i="11"/>
  <c r="AQ24" i="11"/>
  <c r="AQ96" i="11"/>
  <c r="AQ396" i="11"/>
  <c r="AI24" i="11"/>
  <c r="AN24" i="11"/>
  <c r="AN96" i="11"/>
  <c r="AR24" i="11"/>
  <c r="AR96" i="11"/>
  <c r="AR396" i="11"/>
  <c r="AO24" i="11"/>
  <c r="AS24" i="11"/>
  <c r="AS96" i="11"/>
  <c r="AS396" i="11"/>
  <c r="BB80" i="11"/>
  <c r="AH80" i="11"/>
  <c r="AH152" i="11"/>
  <c r="AL80" i="11"/>
  <c r="AL152" i="11"/>
  <c r="AQ80" i="11"/>
  <c r="AQ152" i="11"/>
  <c r="AQ452" i="11"/>
  <c r="AI80" i="11"/>
  <c r="AN80" i="11"/>
  <c r="AN152" i="11"/>
  <c r="AR80" i="11"/>
  <c r="AR152" i="11"/>
  <c r="AR452" i="11"/>
  <c r="AO80" i="11"/>
  <c r="AS80" i="11"/>
  <c r="AS152" i="11"/>
  <c r="AS452" i="11"/>
  <c r="AH26" i="11"/>
  <c r="AH98" i="11"/>
  <c r="AL26" i="11"/>
  <c r="AL98" i="11"/>
  <c r="AQ26" i="11"/>
  <c r="AQ98" i="11"/>
  <c r="AQ398" i="11"/>
  <c r="BB26" i="11"/>
  <c r="AI26" i="11"/>
  <c r="AN26" i="11"/>
  <c r="AN98" i="11"/>
  <c r="AR26" i="11"/>
  <c r="AR98" i="11"/>
  <c r="AR398" i="11"/>
  <c r="AO26" i="11"/>
  <c r="AS26" i="11"/>
  <c r="AS98" i="11"/>
  <c r="AS398" i="11"/>
  <c r="AO18" i="11"/>
  <c r="AS18" i="11"/>
  <c r="AS90" i="11"/>
  <c r="AS390" i="11"/>
  <c r="BB18" i="11"/>
  <c r="AH18" i="11"/>
  <c r="AH90" i="11"/>
  <c r="AL18" i="11"/>
  <c r="AL90" i="11"/>
  <c r="AQ18" i="11"/>
  <c r="AQ90" i="11"/>
  <c r="AQ390" i="11"/>
  <c r="AI18" i="11"/>
  <c r="AN18" i="11"/>
  <c r="AN90" i="11"/>
  <c r="AR18" i="11"/>
  <c r="AR90" i="11"/>
  <c r="AR390" i="11"/>
  <c r="BB77" i="11"/>
  <c r="AO77" i="11"/>
  <c r="AS77" i="11"/>
  <c r="AS149" i="11"/>
  <c r="AS449" i="11"/>
  <c r="AH77" i="11"/>
  <c r="AH149" i="11"/>
  <c r="AL77" i="11"/>
  <c r="AL149" i="11"/>
  <c r="AQ77" i="11"/>
  <c r="AQ149" i="11"/>
  <c r="AQ449" i="11"/>
  <c r="AI77" i="11"/>
  <c r="AN77" i="11"/>
  <c r="AN149" i="11"/>
  <c r="AR77" i="11"/>
  <c r="AR149" i="11"/>
  <c r="AR449" i="11"/>
  <c r="BB52" i="11"/>
  <c r="AH52" i="11"/>
  <c r="AH124" i="11"/>
  <c r="AL52" i="11"/>
  <c r="AL124" i="11"/>
  <c r="AQ52" i="11"/>
  <c r="AQ124" i="11"/>
  <c r="AQ424" i="11"/>
  <c r="AN52" i="11"/>
  <c r="AN124" i="11"/>
  <c r="AR52" i="11"/>
  <c r="AR124" i="11"/>
  <c r="AR424" i="11"/>
  <c r="AI52" i="11"/>
  <c r="AO52" i="11"/>
  <c r="AS52" i="11"/>
  <c r="AS124" i="11"/>
  <c r="AS424" i="11"/>
  <c r="AH29" i="11"/>
  <c r="AH101" i="11"/>
  <c r="AL29" i="11"/>
  <c r="AL101" i="11"/>
  <c r="AQ29" i="11"/>
  <c r="AQ101" i="11"/>
  <c r="AQ401" i="11"/>
  <c r="AI29" i="11"/>
  <c r="AI101" i="11"/>
  <c r="AN29" i="11"/>
  <c r="AN101" i="11"/>
  <c r="AR29" i="11"/>
  <c r="AR101" i="11"/>
  <c r="AR401" i="11"/>
  <c r="BB29" i="11"/>
  <c r="AO29" i="11"/>
  <c r="AS29" i="11"/>
  <c r="AS101" i="11"/>
  <c r="AS401" i="11"/>
  <c r="BB84" i="11"/>
  <c r="AO84" i="11"/>
  <c r="AS84" i="11"/>
  <c r="AS156" i="11"/>
  <c r="AS456" i="11"/>
  <c r="AH84" i="11"/>
  <c r="AH156" i="11"/>
  <c r="AL84" i="11"/>
  <c r="AL156" i="11"/>
  <c r="AQ84" i="11"/>
  <c r="AQ156" i="11"/>
  <c r="AQ456" i="11"/>
  <c r="AI84" i="11"/>
  <c r="AN84" i="11"/>
  <c r="AN156" i="11"/>
  <c r="AR84" i="11"/>
  <c r="AR156" i="11"/>
  <c r="AR456" i="11"/>
  <c r="AI22" i="11"/>
  <c r="AN22" i="11"/>
  <c r="AN94" i="11"/>
  <c r="AR22" i="11"/>
  <c r="AR94" i="11"/>
  <c r="AR394" i="11"/>
  <c r="BB22" i="11"/>
  <c r="AO22" i="11"/>
  <c r="AS22" i="11"/>
  <c r="AS94" i="11"/>
  <c r="AS394" i="11"/>
  <c r="AH22" i="11"/>
  <c r="AH94" i="11"/>
  <c r="AL22" i="11"/>
  <c r="AL94" i="11"/>
  <c r="AQ22" i="11"/>
  <c r="AQ94" i="11"/>
  <c r="AQ394" i="11"/>
  <c r="BB81" i="11"/>
  <c r="AQ81" i="11"/>
  <c r="AQ153" i="11"/>
  <c r="AQ453" i="11"/>
  <c r="AH81" i="11"/>
  <c r="AH153" i="11"/>
  <c r="AL81" i="11"/>
  <c r="AL153" i="11"/>
  <c r="AR81" i="11"/>
  <c r="AR153" i="11"/>
  <c r="AR453" i="11"/>
  <c r="AI81" i="11"/>
  <c r="AN81" i="11"/>
  <c r="AN153" i="11"/>
  <c r="AS81" i="11"/>
  <c r="AS153" i="11"/>
  <c r="AS453" i="11"/>
  <c r="AO81" i="11"/>
  <c r="AQ43" i="11"/>
  <c r="AQ115" i="11"/>
  <c r="AQ415" i="11"/>
  <c r="AH43" i="11"/>
  <c r="AH115" i="11"/>
  <c r="AL43" i="11"/>
  <c r="AL115" i="11"/>
  <c r="AR43" i="11"/>
  <c r="AR115" i="11"/>
  <c r="AR415" i="11"/>
  <c r="AI43" i="11"/>
  <c r="AN43" i="11"/>
  <c r="AN115" i="11"/>
  <c r="AS43" i="11"/>
  <c r="AS115" i="11"/>
  <c r="AS415" i="11"/>
  <c r="BB43" i="11"/>
  <c r="AO43" i="11"/>
  <c r="BB70" i="11"/>
  <c r="AH70" i="11"/>
  <c r="AH142" i="11"/>
  <c r="AL70" i="11"/>
  <c r="AL142" i="11"/>
  <c r="AQ70" i="11"/>
  <c r="AQ142" i="11"/>
  <c r="AQ442" i="11"/>
  <c r="AI70" i="11"/>
  <c r="AN70" i="11"/>
  <c r="AN142" i="11"/>
  <c r="AR70" i="11"/>
  <c r="AR142" i="11"/>
  <c r="AR442" i="11"/>
  <c r="AO70" i="11"/>
  <c r="AS70" i="11"/>
  <c r="AS142" i="11"/>
  <c r="AS442" i="11"/>
  <c r="AH25" i="11"/>
  <c r="AH97" i="11"/>
  <c r="AL25" i="11"/>
  <c r="AL97" i="11"/>
  <c r="AQ25" i="11"/>
  <c r="AQ97" i="11"/>
  <c r="AQ397" i="11"/>
  <c r="AI25" i="11"/>
  <c r="AI97" i="11"/>
  <c r="AN25" i="11"/>
  <c r="AN97" i="11"/>
  <c r="AR25" i="11"/>
  <c r="AR97" i="11"/>
  <c r="AR397" i="11"/>
  <c r="BB25" i="11"/>
  <c r="AO25" i="11"/>
  <c r="AS25" i="11"/>
  <c r="AS97" i="11"/>
  <c r="AS397" i="11"/>
  <c r="BB50" i="11"/>
  <c r="AI50" i="11"/>
  <c r="AN50" i="11"/>
  <c r="AN122" i="11"/>
  <c r="AR50" i="11"/>
  <c r="AR122" i="11"/>
  <c r="AR422" i="11"/>
  <c r="AO50" i="11"/>
  <c r="AS50" i="11"/>
  <c r="AS122" i="11"/>
  <c r="AS422" i="11"/>
  <c r="AH50" i="11"/>
  <c r="AH122" i="11"/>
  <c r="AQ50" i="11"/>
  <c r="AQ122" i="11"/>
  <c r="AQ422" i="11"/>
  <c r="AL50" i="11"/>
  <c r="AL122" i="11"/>
  <c r="AQ47" i="11"/>
  <c r="AQ119" i="11"/>
  <c r="AQ419" i="11"/>
  <c r="AH47" i="11"/>
  <c r="AH119" i="11"/>
  <c r="AL47" i="11"/>
  <c r="AL119" i="11"/>
  <c r="AR47" i="11"/>
  <c r="AR119" i="11"/>
  <c r="AR419" i="11"/>
  <c r="BB47" i="11"/>
  <c r="AI47" i="11"/>
  <c r="AN47" i="11"/>
  <c r="AN119" i="11"/>
  <c r="AS47" i="11"/>
  <c r="AS119" i="11"/>
  <c r="AS419" i="11"/>
  <c r="AO47" i="11"/>
  <c r="AQ51" i="11"/>
  <c r="AQ123" i="11"/>
  <c r="AQ423" i="11"/>
  <c r="BB51" i="11"/>
  <c r="BB123" i="11"/>
  <c r="AH51" i="11"/>
  <c r="AH123" i="11"/>
  <c r="AL51" i="11"/>
  <c r="AL123" i="11"/>
  <c r="AR51" i="11"/>
  <c r="AR123" i="11"/>
  <c r="AR423" i="11"/>
  <c r="AI51" i="11"/>
  <c r="AS51" i="11"/>
  <c r="AS123" i="11"/>
  <c r="AS423" i="11"/>
  <c r="AN51" i="11"/>
  <c r="AN123" i="11"/>
  <c r="AO51" i="11"/>
  <c r="BB74" i="11"/>
  <c r="AQ74" i="11"/>
  <c r="AQ146" i="11"/>
  <c r="AQ446" i="11"/>
  <c r="AH74" i="11"/>
  <c r="AH146" i="11"/>
  <c r="AL74" i="11"/>
  <c r="AL146" i="11"/>
  <c r="AR74" i="11"/>
  <c r="AR146" i="11"/>
  <c r="AR446" i="11"/>
  <c r="AI74" i="11"/>
  <c r="AN74" i="11"/>
  <c r="AN146" i="11"/>
  <c r="AS74" i="11"/>
  <c r="AS146" i="11"/>
  <c r="AS446" i="11"/>
  <c r="AO74" i="11"/>
  <c r="BB54" i="11"/>
  <c r="AH54" i="11"/>
  <c r="AH126" i="11"/>
  <c r="AL54" i="11"/>
  <c r="AL126" i="11"/>
  <c r="AQ54" i="11"/>
  <c r="AQ126" i="11"/>
  <c r="AQ426" i="11"/>
  <c r="AI54" i="11"/>
  <c r="AN54" i="11"/>
  <c r="AN126" i="11"/>
  <c r="AR54" i="11"/>
  <c r="AR126" i="11"/>
  <c r="AR426" i="11"/>
  <c r="AO54" i="11"/>
  <c r="AS54" i="11"/>
  <c r="AS126" i="11"/>
  <c r="AS426" i="11"/>
  <c r="BB78" i="11"/>
  <c r="AO78" i="11"/>
  <c r="AS78" i="11"/>
  <c r="AS150" i="11"/>
  <c r="AS450" i="11"/>
  <c r="AH78" i="11"/>
  <c r="AH150" i="11"/>
  <c r="AL78" i="11"/>
  <c r="AL150" i="11"/>
  <c r="AQ78" i="11"/>
  <c r="AQ150" i="11"/>
  <c r="AQ450" i="11"/>
  <c r="AI78" i="11"/>
  <c r="AN78" i="11"/>
  <c r="AN150" i="11"/>
  <c r="AR78" i="11"/>
  <c r="AR150" i="11"/>
  <c r="AR450" i="11"/>
  <c r="BB55" i="11"/>
  <c r="AO55" i="11"/>
  <c r="AQ55" i="11"/>
  <c r="AQ127" i="11"/>
  <c r="AQ427" i="11"/>
  <c r="AH55" i="11"/>
  <c r="AH127" i="11"/>
  <c r="AL55" i="11"/>
  <c r="AL127" i="11"/>
  <c r="AR55" i="11"/>
  <c r="AR127" i="11"/>
  <c r="AR427" i="11"/>
  <c r="AI55" i="11"/>
  <c r="AN55" i="11"/>
  <c r="AN127" i="11"/>
  <c r="AS55" i="11"/>
  <c r="AS127" i="11"/>
  <c r="AS427" i="11"/>
  <c r="BB82" i="11"/>
  <c r="AO82" i="11"/>
  <c r="AQ82" i="11"/>
  <c r="AQ154" i="11"/>
  <c r="AQ454" i="11"/>
  <c r="AH82" i="11"/>
  <c r="AH154" i="11"/>
  <c r="AL82" i="11"/>
  <c r="AL154" i="11"/>
  <c r="AR82" i="11"/>
  <c r="AR154" i="11"/>
  <c r="AR454" i="11"/>
  <c r="AI82" i="11"/>
  <c r="AN82" i="11"/>
  <c r="AN154" i="11"/>
  <c r="AS82" i="11"/>
  <c r="AS154" i="11"/>
  <c r="AS454" i="11"/>
  <c r="AQ28" i="11"/>
  <c r="AQ100" i="11"/>
  <c r="AQ400" i="11"/>
  <c r="BB28" i="11"/>
  <c r="AL28" i="11"/>
  <c r="AL100" i="11"/>
  <c r="AR28" i="11"/>
  <c r="AR100" i="11"/>
  <c r="AR400" i="11"/>
  <c r="AH28" i="11"/>
  <c r="AH100" i="11"/>
  <c r="AN28" i="11"/>
  <c r="AN100" i="11"/>
  <c r="AS28" i="11"/>
  <c r="AS100" i="11"/>
  <c r="AS400" i="11"/>
  <c r="AI28" i="11"/>
  <c r="AO28" i="11"/>
  <c r="BB67" i="11"/>
  <c r="AQ67" i="11"/>
  <c r="AQ139" i="11"/>
  <c r="AQ439" i="11"/>
  <c r="AH67" i="11"/>
  <c r="AH139" i="11"/>
  <c r="AL67" i="11"/>
  <c r="AL139" i="11"/>
  <c r="AR67" i="11"/>
  <c r="AR139" i="11"/>
  <c r="AR439" i="11"/>
  <c r="AI67" i="11"/>
  <c r="AN67" i="11"/>
  <c r="AN139" i="11"/>
  <c r="AS67" i="11"/>
  <c r="AS139" i="11"/>
  <c r="AS439" i="11"/>
  <c r="AO67" i="11"/>
  <c r="AH30" i="11"/>
  <c r="AH102" i="11"/>
  <c r="AL30" i="11"/>
  <c r="AL102" i="11"/>
  <c r="AQ30" i="11"/>
  <c r="AQ102" i="11"/>
  <c r="AQ402" i="11"/>
  <c r="BB30" i="11"/>
  <c r="AI30" i="11"/>
  <c r="AN30" i="11"/>
  <c r="AN102" i="11"/>
  <c r="AR30" i="11"/>
  <c r="AR102" i="11"/>
  <c r="AR402" i="11"/>
  <c r="AO30" i="11"/>
  <c r="AS30" i="11"/>
  <c r="AS102" i="11"/>
  <c r="AS402" i="11"/>
  <c r="BB73" i="11"/>
  <c r="AO73" i="11"/>
  <c r="AS73" i="11"/>
  <c r="AS145" i="11"/>
  <c r="AS445" i="11"/>
  <c r="AH73" i="11"/>
  <c r="AH145" i="11"/>
  <c r="AL73" i="11"/>
  <c r="AL145" i="11"/>
  <c r="AQ73" i="11"/>
  <c r="AQ145" i="11"/>
  <c r="AQ445" i="11"/>
  <c r="AI73" i="11"/>
  <c r="AI145" i="11"/>
  <c r="AN73" i="11"/>
  <c r="AN145" i="11"/>
  <c r="AR73" i="11"/>
  <c r="AR145" i="11"/>
  <c r="AR445" i="11"/>
  <c r="AO32" i="11"/>
  <c r="AS32" i="11"/>
  <c r="AS104" i="11"/>
  <c r="AS404" i="11"/>
  <c r="BB32" i="11"/>
  <c r="AH32" i="11"/>
  <c r="AH104" i="11"/>
  <c r="AL32" i="11"/>
  <c r="AL104" i="11"/>
  <c r="AQ32" i="11"/>
  <c r="AQ104" i="11"/>
  <c r="AQ404" i="11"/>
  <c r="AI32" i="11"/>
  <c r="AN32" i="11"/>
  <c r="AN104" i="11"/>
  <c r="AR32" i="11"/>
  <c r="AR104" i="11"/>
  <c r="AR404" i="11"/>
  <c r="AO33" i="11"/>
  <c r="AS33" i="11"/>
  <c r="AS105" i="11"/>
  <c r="AS405" i="11"/>
  <c r="AH33" i="11"/>
  <c r="AH105" i="11"/>
  <c r="AL33" i="11"/>
  <c r="AL105" i="11"/>
  <c r="AQ33" i="11"/>
  <c r="AQ105" i="11"/>
  <c r="AQ405" i="11"/>
  <c r="BB33" i="11"/>
  <c r="AI33" i="11"/>
  <c r="AI105" i="11"/>
  <c r="AN33" i="11"/>
  <c r="AN105" i="11"/>
  <c r="AR33" i="11"/>
  <c r="AR105" i="11"/>
  <c r="AR405" i="11"/>
  <c r="BB60" i="11"/>
  <c r="AI60" i="11"/>
  <c r="AN60" i="11"/>
  <c r="AN132" i="11"/>
  <c r="AR60" i="11"/>
  <c r="AR132" i="11"/>
  <c r="AR432" i="11"/>
  <c r="AO60" i="11"/>
  <c r="AS60" i="11"/>
  <c r="AS132" i="11"/>
  <c r="AS432" i="11"/>
  <c r="AH60" i="11"/>
  <c r="AH132" i="11"/>
  <c r="AL60" i="11"/>
  <c r="AL132" i="11"/>
  <c r="AQ60" i="11"/>
  <c r="AQ132" i="11"/>
  <c r="AQ432" i="11"/>
  <c r="BB56" i="11"/>
  <c r="AO56" i="11"/>
  <c r="AS56" i="11"/>
  <c r="AS128" i="11"/>
  <c r="AS428" i="11"/>
  <c r="AH56" i="11"/>
  <c r="AH128" i="11"/>
  <c r="AL56" i="11"/>
  <c r="AL128" i="11"/>
  <c r="AQ56" i="11"/>
  <c r="AQ128" i="11"/>
  <c r="AQ428" i="11"/>
  <c r="AI56" i="11"/>
  <c r="AN56" i="11"/>
  <c r="AN128" i="11"/>
  <c r="AR56" i="11"/>
  <c r="AR128" i="11"/>
  <c r="AR428" i="11"/>
  <c r="AI36" i="11"/>
  <c r="AN36" i="11"/>
  <c r="AN108" i="11"/>
  <c r="AR36" i="11"/>
  <c r="AR108" i="11"/>
  <c r="AR408" i="11"/>
  <c r="BB36" i="11"/>
  <c r="AO36" i="11"/>
  <c r="AS36" i="11"/>
  <c r="AS108" i="11"/>
  <c r="AS408" i="11"/>
  <c r="AH36" i="11"/>
  <c r="AH108" i="11"/>
  <c r="AL36" i="11"/>
  <c r="AL108" i="11"/>
  <c r="AQ36" i="11"/>
  <c r="AQ108" i="11"/>
  <c r="AQ408" i="11"/>
  <c r="AI37" i="11"/>
  <c r="AI109" i="11"/>
  <c r="AN37" i="11"/>
  <c r="AN109" i="11"/>
  <c r="AR37" i="11"/>
  <c r="AR109" i="11"/>
  <c r="AR409" i="11"/>
  <c r="AO37" i="11"/>
  <c r="AS37" i="11"/>
  <c r="AS109" i="11"/>
  <c r="AS409" i="11"/>
  <c r="BB37" i="11"/>
  <c r="AH37" i="11"/>
  <c r="AH109" i="11"/>
  <c r="AL37" i="11"/>
  <c r="AL109" i="11"/>
  <c r="AQ37" i="11"/>
  <c r="AQ109" i="11"/>
  <c r="AQ409" i="11"/>
  <c r="AQ23" i="11"/>
  <c r="AQ95" i="11"/>
  <c r="AQ395" i="11"/>
  <c r="AH23" i="11"/>
  <c r="AH95" i="11"/>
  <c r="AL23" i="11"/>
  <c r="AL95" i="11"/>
  <c r="AR23" i="11"/>
  <c r="AR95" i="11"/>
  <c r="AR395" i="11"/>
  <c r="AI23" i="11"/>
  <c r="AN23" i="11"/>
  <c r="AN95" i="11"/>
  <c r="AS23" i="11"/>
  <c r="AS95" i="11"/>
  <c r="AS395" i="11"/>
  <c r="BB23" i="11"/>
  <c r="AO23" i="11"/>
  <c r="AO27" i="11"/>
  <c r="AQ27" i="11"/>
  <c r="AQ99" i="11"/>
  <c r="AQ399" i="11"/>
  <c r="AH27" i="11"/>
  <c r="AH99" i="11"/>
  <c r="AL27" i="11"/>
  <c r="AL99" i="11"/>
  <c r="AR27" i="11"/>
  <c r="AR99" i="11"/>
  <c r="AR399" i="11"/>
  <c r="BB27" i="11"/>
  <c r="AI27" i="11"/>
  <c r="AN27" i="11"/>
  <c r="AN99" i="11"/>
  <c r="AS27" i="11"/>
  <c r="AS99" i="11"/>
  <c r="AS399" i="11"/>
  <c r="BB64" i="11"/>
  <c r="AH64" i="11"/>
  <c r="AH136" i="11"/>
  <c r="AL64" i="11"/>
  <c r="AL136" i="11"/>
  <c r="AQ64" i="11"/>
  <c r="AQ136" i="11"/>
  <c r="AQ436" i="11"/>
  <c r="AI64" i="11"/>
  <c r="AN64" i="11"/>
  <c r="AN136" i="11"/>
  <c r="AR64" i="11"/>
  <c r="AR136" i="11"/>
  <c r="AR436" i="11"/>
  <c r="AO64" i="11"/>
  <c r="AS64" i="11"/>
  <c r="AS136" i="11"/>
  <c r="AS436" i="11"/>
  <c r="AH40" i="11"/>
  <c r="AH112" i="11"/>
  <c r="AL40" i="11"/>
  <c r="AL112" i="11"/>
  <c r="AQ40" i="11"/>
  <c r="AQ112" i="11"/>
  <c r="AQ412" i="11"/>
  <c r="BB40" i="11"/>
  <c r="AI40" i="11"/>
  <c r="AN40" i="11"/>
  <c r="AN112" i="11"/>
  <c r="AR40" i="11"/>
  <c r="AR112" i="11"/>
  <c r="AR412" i="11"/>
  <c r="AO40" i="11"/>
  <c r="AS40" i="11"/>
  <c r="AS112" i="11"/>
  <c r="AS412" i="11"/>
  <c r="AH41" i="11"/>
  <c r="AH113" i="11"/>
  <c r="AL41" i="11"/>
  <c r="AL113" i="11"/>
  <c r="AQ41" i="11"/>
  <c r="AQ113" i="11"/>
  <c r="AQ413" i="11"/>
  <c r="AI41" i="11"/>
  <c r="AI113" i="11"/>
  <c r="AN41" i="11"/>
  <c r="AN113" i="11"/>
  <c r="AR41" i="11"/>
  <c r="AR113" i="11"/>
  <c r="AR413" i="11"/>
  <c r="AO41" i="11"/>
  <c r="AS41" i="11"/>
  <c r="AS113" i="11"/>
  <c r="AS413" i="11"/>
  <c r="BB41" i="11"/>
  <c r="AH20" i="11"/>
  <c r="AH92" i="11"/>
  <c r="AL20" i="11"/>
  <c r="AL92" i="11"/>
  <c r="AQ20" i="11"/>
  <c r="AQ92" i="11"/>
  <c r="AQ392" i="11"/>
  <c r="BB20" i="11"/>
  <c r="AI20" i="11"/>
  <c r="AN20" i="11"/>
  <c r="AN92" i="11"/>
  <c r="AR20" i="11"/>
  <c r="AR92" i="11"/>
  <c r="AR392" i="11"/>
  <c r="AO20" i="11"/>
  <c r="AS20" i="11"/>
  <c r="AS92" i="11"/>
  <c r="AS392" i="11"/>
  <c r="BB44" i="11"/>
  <c r="AH44" i="11"/>
  <c r="AH116" i="11"/>
  <c r="AL44" i="11"/>
  <c r="AL116" i="11"/>
  <c r="AQ44" i="11"/>
  <c r="AQ116" i="11"/>
  <c r="AQ416" i="11"/>
  <c r="AI44" i="11"/>
  <c r="AN44" i="11"/>
  <c r="AN116" i="11"/>
  <c r="AR44" i="11"/>
  <c r="AR116" i="11"/>
  <c r="AR416" i="11"/>
  <c r="AO44" i="11"/>
  <c r="AS44" i="11"/>
  <c r="AS116" i="11"/>
  <c r="AS416" i="11"/>
  <c r="AH45" i="11"/>
  <c r="AH117" i="11"/>
  <c r="AL45" i="11"/>
  <c r="AL117" i="11"/>
  <c r="AQ45" i="11"/>
  <c r="AQ117" i="11"/>
  <c r="AQ417" i="11"/>
  <c r="AI45" i="11"/>
  <c r="AI117" i="11"/>
  <c r="AN45" i="11"/>
  <c r="AN117" i="11"/>
  <c r="AR45" i="11"/>
  <c r="AR117" i="11"/>
  <c r="AR417" i="11"/>
  <c r="BB45" i="11"/>
  <c r="AO45" i="11"/>
  <c r="AS45" i="11"/>
  <c r="AS117" i="11"/>
  <c r="AS417" i="11"/>
  <c r="BB68" i="11"/>
  <c r="AH68" i="11"/>
  <c r="AH140" i="11"/>
  <c r="AL68" i="11"/>
  <c r="AL140" i="11"/>
  <c r="AQ68" i="11"/>
  <c r="AQ140" i="11"/>
  <c r="AQ440" i="11"/>
  <c r="AI68" i="11"/>
  <c r="AN68" i="11"/>
  <c r="AN140" i="11"/>
  <c r="AR68" i="11"/>
  <c r="AR140" i="11"/>
  <c r="AR440" i="11"/>
  <c r="AO68" i="11"/>
  <c r="AS68" i="11"/>
  <c r="AS140" i="11"/>
  <c r="AS440" i="11"/>
  <c r="BB71" i="11"/>
  <c r="AO71" i="11"/>
  <c r="AQ71" i="11"/>
  <c r="AQ143" i="11"/>
  <c r="AQ443" i="11"/>
  <c r="AH71" i="11"/>
  <c r="AH143" i="11"/>
  <c r="AL71" i="11"/>
  <c r="AL143" i="11"/>
  <c r="AR71" i="11"/>
  <c r="AR143" i="11"/>
  <c r="AR443" i="11"/>
  <c r="AI71" i="11"/>
  <c r="AN71" i="11"/>
  <c r="AN143" i="11"/>
  <c r="AS71" i="11"/>
  <c r="AS143" i="11"/>
  <c r="AS443" i="11"/>
  <c r="BB58" i="11"/>
  <c r="AH58" i="11"/>
  <c r="AH130" i="11"/>
  <c r="AL58" i="11"/>
  <c r="AL130" i="11"/>
  <c r="AQ58" i="11"/>
  <c r="AQ130" i="11"/>
  <c r="AQ430" i="11"/>
  <c r="AI58" i="11"/>
  <c r="AN58" i="11"/>
  <c r="AN130" i="11"/>
  <c r="AR58" i="11"/>
  <c r="AR130" i="11"/>
  <c r="AR430" i="11"/>
  <c r="AO58" i="11"/>
  <c r="AS58" i="11"/>
  <c r="AS130" i="11"/>
  <c r="AS430" i="11"/>
  <c r="BB59" i="11"/>
  <c r="AI59" i="11"/>
  <c r="AN59" i="11"/>
  <c r="AN131" i="11"/>
  <c r="AS59" i="11"/>
  <c r="AS131" i="11"/>
  <c r="AS431" i="11"/>
  <c r="AO59" i="11"/>
  <c r="AQ59" i="11"/>
  <c r="AQ131" i="11"/>
  <c r="AQ431" i="11"/>
  <c r="AH59" i="11"/>
  <c r="AH131" i="11"/>
  <c r="AL59" i="11"/>
  <c r="AL131" i="11"/>
  <c r="AR59" i="11"/>
  <c r="AR131" i="11"/>
  <c r="AR431" i="11"/>
  <c r="BB34" i="11"/>
  <c r="AH34" i="11"/>
  <c r="AH106" i="11"/>
  <c r="AL34" i="11"/>
  <c r="AL106" i="11"/>
  <c r="AQ34" i="11"/>
  <c r="AQ106" i="11"/>
  <c r="AQ406" i="11"/>
  <c r="AI34" i="11"/>
  <c r="AN34" i="11"/>
  <c r="AN106" i="11"/>
  <c r="AR34" i="11"/>
  <c r="AR106" i="11"/>
  <c r="AR406" i="11"/>
  <c r="AO34" i="11"/>
  <c r="AS34" i="11"/>
  <c r="AS106" i="11"/>
  <c r="AS406" i="11"/>
  <c r="BB75" i="11"/>
  <c r="AO75" i="11"/>
  <c r="AQ75" i="11"/>
  <c r="AQ147" i="11"/>
  <c r="AQ447" i="11"/>
  <c r="AH75" i="11"/>
  <c r="AH147" i="11"/>
  <c r="AL75" i="11"/>
  <c r="AL147" i="11"/>
  <c r="AR75" i="11"/>
  <c r="AR147" i="11"/>
  <c r="AR447" i="11"/>
  <c r="AI75" i="11"/>
  <c r="AN75" i="11"/>
  <c r="AN147" i="11"/>
  <c r="AS75" i="11"/>
  <c r="AS147" i="11"/>
  <c r="AS447" i="11"/>
  <c r="BB62" i="11"/>
  <c r="AO62" i="11"/>
  <c r="AS62" i="11"/>
  <c r="AS134" i="11"/>
  <c r="AS434" i="11"/>
  <c r="AH62" i="11"/>
  <c r="AH134" i="11"/>
  <c r="AL62" i="11"/>
  <c r="AL134" i="11"/>
  <c r="AQ62" i="11"/>
  <c r="AQ134" i="11"/>
  <c r="AQ434" i="11"/>
  <c r="AI62" i="11"/>
  <c r="AN62" i="11"/>
  <c r="AN134" i="11"/>
  <c r="AR62" i="11"/>
  <c r="AR134" i="11"/>
  <c r="AR434" i="11"/>
  <c r="BB63" i="11"/>
  <c r="AH63" i="11"/>
  <c r="AH135" i="11"/>
  <c r="AL63" i="11"/>
  <c r="AL135" i="11"/>
  <c r="AR63" i="11"/>
  <c r="AR135" i="11"/>
  <c r="AR435" i="11"/>
  <c r="AI63" i="11"/>
  <c r="AN63" i="11"/>
  <c r="AN135" i="11"/>
  <c r="AS63" i="11"/>
  <c r="AS135" i="11"/>
  <c r="AS435" i="11"/>
  <c r="AO63" i="11"/>
  <c r="AQ63" i="11"/>
  <c r="AQ135" i="11"/>
  <c r="AQ435" i="11"/>
  <c r="AO38" i="11"/>
  <c r="AS38" i="11"/>
  <c r="AS110" i="11"/>
  <c r="AS410" i="11"/>
  <c r="BB38" i="11"/>
  <c r="AH38" i="11"/>
  <c r="AH110" i="11"/>
  <c r="AL38" i="11"/>
  <c r="AL110" i="11"/>
  <c r="AQ38" i="11"/>
  <c r="AQ110" i="11"/>
  <c r="AQ410" i="11"/>
  <c r="AI38" i="11"/>
  <c r="AN38" i="11"/>
  <c r="AN110" i="11"/>
  <c r="AR38" i="11"/>
  <c r="AR110" i="11"/>
  <c r="AR410" i="11"/>
  <c r="BB79" i="11"/>
  <c r="AQ79" i="11"/>
  <c r="AQ151" i="11"/>
  <c r="AQ451" i="11"/>
  <c r="AH79" i="11"/>
  <c r="AH151" i="11"/>
  <c r="AL79" i="11"/>
  <c r="AL151" i="11"/>
  <c r="AR79" i="11"/>
  <c r="AR151" i="11"/>
  <c r="AR451" i="11"/>
  <c r="AI79" i="11"/>
  <c r="AN79" i="11"/>
  <c r="AN151" i="11"/>
  <c r="AS79" i="11"/>
  <c r="AS151" i="11"/>
  <c r="AS451" i="11"/>
  <c r="AO79" i="11"/>
  <c r="AI17" i="11"/>
  <c r="AI89" i="11"/>
  <c r="AN17" i="11"/>
  <c r="AN89" i="11"/>
  <c r="AR17" i="11"/>
  <c r="AR89" i="11"/>
  <c r="AR389" i="11"/>
  <c r="AO17" i="11"/>
  <c r="AS17" i="11"/>
  <c r="AS89" i="11"/>
  <c r="AS389" i="11"/>
  <c r="BB17" i="11"/>
  <c r="AH17" i="11"/>
  <c r="AH89" i="11"/>
  <c r="AL17" i="11"/>
  <c r="AL89" i="11"/>
  <c r="AQ17" i="11"/>
  <c r="AQ89" i="11"/>
  <c r="AQ389" i="11"/>
  <c r="AI42" i="11"/>
  <c r="AN42" i="11"/>
  <c r="AN114" i="11"/>
  <c r="AR42" i="11"/>
  <c r="AR114" i="11"/>
  <c r="AR414" i="11"/>
  <c r="BB42" i="11"/>
  <c r="AO42" i="11"/>
  <c r="AS42" i="11"/>
  <c r="AS114" i="11"/>
  <c r="AS414" i="11"/>
  <c r="AH42" i="11"/>
  <c r="AH114" i="11"/>
  <c r="AL42" i="11"/>
  <c r="AL114" i="11"/>
  <c r="AQ42" i="11"/>
  <c r="AQ114" i="11"/>
  <c r="AQ414" i="11"/>
  <c r="AI35" i="11"/>
  <c r="AN35" i="11"/>
  <c r="AN107" i="11"/>
  <c r="AS35" i="11"/>
  <c r="AS107" i="11"/>
  <c r="AS407" i="11"/>
  <c r="AO35" i="11"/>
  <c r="AQ35" i="11"/>
  <c r="AQ107" i="11"/>
  <c r="AQ407" i="11"/>
  <c r="BB35" i="11"/>
  <c r="AH35" i="11"/>
  <c r="AH107" i="11"/>
  <c r="AL35" i="11"/>
  <c r="AL107" i="11"/>
  <c r="AR35" i="11"/>
  <c r="AR107" i="11"/>
  <c r="AR407" i="11"/>
  <c r="AO31" i="11"/>
  <c r="AQ31" i="11"/>
  <c r="AQ103" i="11"/>
  <c r="AQ403" i="11"/>
  <c r="AH31" i="11"/>
  <c r="AH103" i="11"/>
  <c r="AL31" i="11"/>
  <c r="AL103" i="11"/>
  <c r="AR31" i="11"/>
  <c r="AR103" i="11"/>
  <c r="AR403" i="11"/>
  <c r="BB31" i="11"/>
  <c r="AI31" i="11"/>
  <c r="AN31" i="11"/>
  <c r="AN103" i="11"/>
  <c r="AS31" i="11"/>
  <c r="AS103" i="11"/>
  <c r="AS403" i="11"/>
  <c r="BB66" i="11"/>
  <c r="AI66" i="11"/>
  <c r="AN66" i="11"/>
  <c r="AN138" i="11"/>
  <c r="AR66" i="11"/>
  <c r="AR138" i="11"/>
  <c r="AR438" i="11"/>
  <c r="AO66" i="11"/>
  <c r="AS66" i="11"/>
  <c r="AS138" i="11"/>
  <c r="AS438" i="11"/>
  <c r="AH66" i="11"/>
  <c r="AH138" i="11"/>
  <c r="AL66" i="11"/>
  <c r="AL138" i="11"/>
  <c r="AQ66" i="11"/>
  <c r="AQ138" i="11"/>
  <c r="AQ438" i="11"/>
  <c r="BB83" i="11"/>
  <c r="AO83" i="11"/>
  <c r="AQ83" i="11"/>
  <c r="AQ155" i="11"/>
  <c r="AQ455" i="11"/>
  <c r="AH83" i="11"/>
  <c r="AH155" i="11"/>
  <c r="AL83" i="11"/>
  <c r="AL155" i="11"/>
  <c r="AR83" i="11"/>
  <c r="AR155" i="11"/>
  <c r="AR455" i="11"/>
  <c r="AI83" i="11"/>
  <c r="AN83" i="11"/>
  <c r="AN155" i="11"/>
  <c r="AS83" i="11"/>
  <c r="AS155" i="11"/>
  <c r="AS455" i="11"/>
  <c r="AH21" i="11"/>
  <c r="AH93" i="11"/>
  <c r="AL21" i="11"/>
  <c r="AL93" i="11"/>
  <c r="AQ21" i="11"/>
  <c r="AQ93" i="11"/>
  <c r="AQ393" i="11"/>
  <c r="AI21" i="11"/>
  <c r="AI93" i="11"/>
  <c r="AN21" i="11"/>
  <c r="AN93" i="11"/>
  <c r="AR21" i="11"/>
  <c r="AR93" i="11"/>
  <c r="AR393" i="11"/>
  <c r="AO21" i="11"/>
  <c r="AS21" i="11"/>
  <c r="AS93" i="11"/>
  <c r="AS393" i="11"/>
  <c r="BB21" i="11"/>
  <c r="BB46" i="11"/>
  <c r="AI46" i="11"/>
  <c r="AN46" i="11"/>
  <c r="AN118" i="11"/>
  <c r="AR46" i="11"/>
  <c r="AR118" i="11"/>
  <c r="AR418" i="11"/>
  <c r="AO46" i="11"/>
  <c r="AS46" i="11"/>
  <c r="AS118" i="11"/>
  <c r="AS418" i="11"/>
  <c r="AH46" i="11"/>
  <c r="AH118" i="11"/>
  <c r="AL46" i="11"/>
  <c r="AL118" i="11"/>
  <c r="AQ46" i="11"/>
  <c r="AQ118" i="11"/>
  <c r="AQ418" i="11"/>
  <c r="AH39" i="11"/>
  <c r="AH111" i="11"/>
  <c r="AL39" i="11"/>
  <c r="AL111" i="11"/>
  <c r="AR39" i="11"/>
  <c r="AR111" i="11"/>
  <c r="AR411" i="11"/>
  <c r="AI39" i="11"/>
  <c r="AN39" i="11"/>
  <c r="AN111" i="11"/>
  <c r="AS39" i="11"/>
  <c r="AS111" i="11"/>
  <c r="AS411" i="11"/>
  <c r="AO39" i="11"/>
  <c r="BB39" i="11"/>
  <c r="AQ39" i="11"/>
  <c r="AQ111" i="11"/>
  <c r="AQ411" i="11"/>
  <c r="T160" i="11"/>
  <c r="S160" i="11"/>
  <c r="AU160" i="11"/>
  <c r="AV164" i="38"/>
  <c r="AV165" i="38"/>
  <c r="AK164" i="38"/>
  <c r="AK165" i="38"/>
  <c r="X164" i="38"/>
  <c r="X165" i="38"/>
  <c r="M164" i="38"/>
  <c r="M165" i="38"/>
  <c r="J164" i="38"/>
  <c r="J165" i="38"/>
  <c r="AI164" i="38"/>
  <c r="AI165" i="38"/>
  <c r="H164" i="38"/>
  <c r="H165" i="38"/>
  <c r="AX164" i="38"/>
  <c r="AX165" i="38"/>
  <c r="AL164" i="38"/>
  <c r="AL165" i="38"/>
  <c r="W164" i="38"/>
  <c r="W165" i="38"/>
  <c r="K164" i="38"/>
  <c r="K165" i="38"/>
  <c r="AW164" i="38"/>
  <c r="AW165" i="38"/>
  <c r="V164" i="38"/>
  <c r="V165" i="38"/>
  <c r="AN164" i="38"/>
  <c r="AN165" i="38"/>
  <c r="U164" i="38"/>
  <c r="U165" i="38"/>
  <c r="AY164" i="38"/>
  <c r="AY165" i="38"/>
  <c r="G164" i="38"/>
  <c r="G165" i="38"/>
  <c r="AH164" i="38"/>
  <c r="AH165" i="38"/>
  <c r="AX164" i="11"/>
  <c r="AI164" i="11"/>
  <c r="V164" i="11"/>
  <c r="AL164" i="11"/>
  <c r="AN164" i="11"/>
  <c r="AH164" i="11"/>
  <c r="M164" i="11"/>
  <c r="G164" i="11"/>
  <c r="AY164" i="11"/>
  <c r="X164" i="11"/>
  <c r="K164" i="11"/>
  <c r="U164" i="11"/>
  <c r="H164" i="11"/>
  <c r="AW164" i="11"/>
  <c r="W164" i="11"/>
  <c r="AV164" i="11"/>
  <c r="AK164" i="36"/>
  <c r="AK165" i="36"/>
  <c r="X164" i="36"/>
  <c r="X165" i="36"/>
  <c r="M164" i="36"/>
  <c r="M165" i="36"/>
  <c r="AY164" i="36"/>
  <c r="AY165" i="36"/>
  <c r="AH164" i="36"/>
  <c r="AH165" i="36"/>
  <c r="G164" i="36"/>
  <c r="G165" i="36"/>
  <c r="AX164" i="36"/>
  <c r="AX165" i="36"/>
  <c r="W164" i="36"/>
  <c r="W165" i="36"/>
  <c r="AW164" i="36"/>
  <c r="AW165" i="36"/>
  <c r="V164" i="36"/>
  <c r="V165" i="36"/>
  <c r="J164" i="36"/>
  <c r="J165" i="36"/>
  <c r="AN164" i="36"/>
  <c r="AN165" i="36"/>
  <c r="AI164" i="36"/>
  <c r="AI165" i="36"/>
  <c r="U164" i="36"/>
  <c r="U165" i="36"/>
  <c r="H164" i="36"/>
  <c r="H165" i="36"/>
  <c r="AX164" i="37"/>
  <c r="AX165" i="37"/>
  <c r="AI164" i="37"/>
  <c r="AI165" i="37"/>
  <c r="K164" i="37"/>
  <c r="K165" i="37"/>
  <c r="G164" i="37"/>
  <c r="G165" i="37"/>
  <c r="AL164" i="37"/>
  <c r="AL165" i="37"/>
  <c r="AK164" i="37"/>
  <c r="AK165" i="37"/>
  <c r="W164" i="37"/>
  <c r="W165" i="37"/>
  <c r="J164" i="37"/>
  <c r="J165" i="37"/>
  <c r="AH164" i="37"/>
  <c r="AH165" i="37"/>
  <c r="M164" i="37"/>
  <c r="M165" i="37"/>
  <c r="H164" i="37"/>
  <c r="H165" i="37"/>
  <c r="AN164" i="37"/>
  <c r="AN165" i="37"/>
  <c r="AC161" i="37"/>
  <c r="S160" i="37"/>
  <c r="T160" i="37"/>
  <c r="AC161" i="38"/>
  <c r="T160" i="38"/>
  <c r="S160" i="38"/>
  <c r="T160" i="36"/>
  <c r="AC161" i="36"/>
  <c r="S160" i="36"/>
  <c r="AC160" i="36"/>
  <c r="AM166" i="36"/>
  <c r="L166" i="36"/>
  <c r="L166" i="37"/>
  <c r="AC160" i="37"/>
  <c r="AM166" i="37"/>
  <c r="AC160" i="38"/>
  <c r="AM166" i="38"/>
  <c r="L166" i="38"/>
  <c r="AC162" i="37"/>
  <c r="AM162" i="37"/>
  <c r="AM164" i="37"/>
  <c r="L162" i="37"/>
  <c r="L164" i="37"/>
  <c r="AC162" i="36"/>
  <c r="AM162" i="36"/>
  <c r="AM164" i="36"/>
  <c r="L162" i="36"/>
  <c r="L164" i="36"/>
  <c r="AC162" i="38"/>
  <c r="AM162" i="38"/>
  <c r="AM164" i="38"/>
  <c r="L162" i="38"/>
  <c r="L164" i="38"/>
  <c r="AC162" i="11"/>
  <c r="AM162" i="11"/>
  <c r="AM164" i="11"/>
  <c r="L162" i="11"/>
  <c r="AK57" i="36"/>
  <c r="AK129" i="36"/>
  <c r="AT57" i="36"/>
  <c r="AT129" i="36"/>
  <c r="AR57" i="36"/>
  <c r="AR129" i="36"/>
  <c r="AR429" i="36"/>
  <c r="AN57" i="36"/>
  <c r="AN129" i="36"/>
  <c r="AN213" i="36"/>
  <c r="AN285" i="36"/>
  <c r="AN357" i="36"/>
  <c r="AN429" i="36"/>
  <c r="BB57" i="36"/>
  <c r="BB129" i="36"/>
  <c r="BA57" i="36"/>
  <c r="BA129" i="36"/>
  <c r="AQ57" i="36"/>
  <c r="AQ129" i="36"/>
  <c r="AQ429" i="36"/>
  <c r="AU57" i="36"/>
  <c r="AU129" i="36"/>
  <c r="AS57" i="36"/>
  <c r="AS129" i="36"/>
  <c r="AS429" i="36"/>
  <c r="AL285" i="36"/>
  <c r="AL357" i="36"/>
  <c r="AL429" i="36"/>
  <c r="AH57" i="36"/>
  <c r="AH129" i="36"/>
  <c r="BA27" i="36"/>
  <c r="BA99" i="36"/>
  <c r="AL255" i="36"/>
  <c r="AL327" i="36"/>
  <c r="AL399" i="36"/>
  <c r="AQ27" i="36"/>
  <c r="AQ99" i="36"/>
  <c r="AQ399" i="36"/>
  <c r="AT27" i="36"/>
  <c r="AT99" i="36"/>
  <c r="AS27" i="36"/>
  <c r="AS99" i="36"/>
  <c r="AS399" i="36"/>
  <c r="AK27" i="36"/>
  <c r="AK99" i="36"/>
  <c r="AR27" i="36"/>
  <c r="AR99" i="36"/>
  <c r="AR399" i="36"/>
  <c r="BB27" i="36"/>
  <c r="BB99" i="36"/>
  <c r="AH27" i="36"/>
  <c r="AH99" i="36"/>
  <c r="AN27" i="36"/>
  <c r="AN99" i="36"/>
  <c r="AX27" i="36"/>
  <c r="AX99" i="36"/>
  <c r="AX183" i="36"/>
  <c r="AX255" i="36"/>
  <c r="AX327" i="36"/>
  <c r="AX399" i="36"/>
  <c r="AU27" i="36"/>
  <c r="AU99" i="36"/>
  <c r="AN59" i="36"/>
  <c r="AN131" i="36"/>
  <c r="AN215" i="36"/>
  <c r="AN287" i="36"/>
  <c r="AN359" i="36"/>
  <c r="AN431" i="36"/>
  <c r="AH59" i="36"/>
  <c r="AH131" i="36"/>
  <c r="BA59" i="36"/>
  <c r="BA131" i="36"/>
  <c r="AX59" i="36"/>
  <c r="AX131" i="36"/>
  <c r="AR59" i="36"/>
  <c r="AR131" i="36"/>
  <c r="AR431" i="36"/>
  <c r="AU59" i="36"/>
  <c r="AU131" i="36"/>
  <c r="AK59" i="36"/>
  <c r="AK131" i="36"/>
  <c r="AK215" i="36"/>
  <c r="AT59" i="36"/>
  <c r="AT131" i="36"/>
  <c r="BB59" i="36"/>
  <c r="AQ59" i="36"/>
  <c r="AQ131" i="36"/>
  <c r="AQ431" i="36"/>
  <c r="AS59" i="36"/>
  <c r="AS131" i="36"/>
  <c r="AS431" i="36"/>
  <c r="AS42" i="36"/>
  <c r="AS114" i="36"/>
  <c r="AS414" i="36"/>
  <c r="AR42" i="36"/>
  <c r="AR114" i="36"/>
  <c r="AR414" i="36"/>
  <c r="AH42" i="36"/>
  <c r="AH114" i="36"/>
  <c r="AT42" i="36"/>
  <c r="AT114" i="36"/>
  <c r="AJ270" i="36"/>
  <c r="AJ342" i="36"/>
  <c r="AJ414" i="36"/>
  <c r="AU42" i="36"/>
  <c r="AU114" i="36"/>
  <c r="BA42" i="36"/>
  <c r="BA114" i="36"/>
  <c r="AX42" i="36"/>
  <c r="AX114" i="36"/>
  <c r="AX198" i="36"/>
  <c r="AX270" i="36"/>
  <c r="AX342" i="36"/>
  <c r="AX414" i="36"/>
  <c r="AN42" i="36"/>
  <c r="AN114" i="36"/>
  <c r="AQ42" i="36"/>
  <c r="AQ114" i="36"/>
  <c r="AQ414" i="36"/>
  <c r="AK42" i="36"/>
  <c r="AK114" i="36"/>
  <c r="AK198" i="36"/>
  <c r="BB42" i="36"/>
  <c r="BB78" i="36"/>
  <c r="BB150" i="36"/>
  <c r="BA78" i="36"/>
  <c r="BA150" i="36"/>
  <c r="AQ78" i="36"/>
  <c r="AQ150" i="36"/>
  <c r="AQ450" i="36"/>
  <c r="AT78" i="36"/>
  <c r="AT150" i="36"/>
  <c r="AN78" i="36"/>
  <c r="AN150" i="36"/>
  <c r="AN234" i="36"/>
  <c r="AN306" i="36"/>
  <c r="AN378" i="36"/>
  <c r="AN450" i="36"/>
  <c r="AJ306" i="36"/>
  <c r="AJ378" i="36"/>
  <c r="AJ450" i="36"/>
  <c r="AU78" i="36"/>
  <c r="AU150" i="36"/>
  <c r="AS78" i="36"/>
  <c r="AS150" i="36"/>
  <c r="AS450" i="36"/>
  <c r="AR78" i="36"/>
  <c r="AR150" i="36"/>
  <c r="AR450" i="36"/>
  <c r="AH78" i="36"/>
  <c r="AH150" i="36"/>
  <c r="AH234" i="36"/>
  <c r="AH306" i="36"/>
  <c r="AH378" i="36"/>
  <c r="AH450" i="36"/>
  <c r="AK78" i="36"/>
  <c r="AK150" i="36"/>
  <c r="AK234" i="36"/>
  <c r="AX78" i="36"/>
  <c r="AX150" i="36"/>
  <c r="AX234" i="36"/>
  <c r="AX306" i="36"/>
  <c r="AX378" i="36"/>
  <c r="AX450" i="36"/>
  <c r="AU54" i="38"/>
  <c r="AU126" i="38"/>
  <c r="AO54" i="38"/>
  <c r="AX54" i="38"/>
  <c r="AX126" i="38"/>
  <c r="AX210" i="38"/>
  <c r="AX282" i="38"/>
  <c r="AX354" i="38"/>
  <c r="AX426" i="38"/>
  <c r="AN54" i="38"/>
  <c r="AN126" i="38"/>
  <c r="AH54" i="38"/>
  <c r="AH126" i="38"/>
  <c r="AT54" i="38"/>
  <c r="AT126" i="38"/>
  <c r="AJ282" i="38"/>
  <c r="AJ354" i="38"/>
  <c r="AJ426" i="38"/>
  <c r="AI54" i="38"/>
  <c r="AL54" i="38"/>
  <c r="AL126" i="38"/>
  <c r="AL210" i="38"/>
  <c r="AL282" i="38"/>
  <c r="AL354" i="38"/>
  <c r="AL426" i="38"/>
  <c r="AS54" i="38"/>
  <c r="AS126" i="38"/>
  <c r="AS426" i="38"/>
  <c r="AQ54" i="38"/>
  <c r="AQ126" i="38"/>
  <c r="AQ426" i="38"/>
  <c r="BB54" i="38"/>
  <c r="BB126" i="38"/>
  <c r="AK54" i="38"/>
  <c r="AK126" i="38"/>
  <c r="AK210" i="38"/>
  <c r="AK282" i="38"/>
  <c r="AK354" i="38"/>
  <c r="AK426" i="38"/>
  <c r="AR54" i="38"/>
  <c r="AR126" i="38"/>
  <c r="AR426" i="38"/>
  <c r="BA54" i="38"/>
  <c r="BA126" i="38"/>
  <c r="AJ264" i="38"/>
  <c r="AJ336" i="38"/>
  <c r="AJ408" i="38"/>
  <c r="AN36" i="38"/>
  <c r="AN108" i="38"/>
  <c r="AK36" i="38"/>
  <c r="AK108" i="38"/>
  <c r="AK192" i="38"/>
  <c r="AK264" i="38"/>
  <c r="AK336" i="38"/>
  <c r="AK408" i="38"/>
  <c r="AT36" i="38"/>
  <c r="AT108" i="38"/>
  <c r="BB36" i="38"/>
  <c r="BB108" i="38"/>
  <c r="AH36" i="38"/>
  <c r="AH108" i="38"/>
  <c r="AI36" i="38"/>
  <c r="AS36" i="38"/>
  <c r="AS108" i="38"/>
  <c r="AS408" i="38"/>
  <c r="AQ36" i="38"/>
  <c r="AQ108" i="38"/>
  <c r="AQ408" i="38"/>
  <c r="AL36" i="38"/>
  <c r="AL108" i="38"/>
  <c r="AL192" i="38"/>
  <c r="AL264" i="38"/>
  <c r="AL336" i="38"/>
  <c r="AL408" i="38"/>
  <c r="AU36" i="38"/>
  <c r="AU108" i="38"/>
  <c r="BA36" i="38"/>
  <c r="BA108" i="38"/>
  <c r="AO36" i="38"/>
  <c r="AR36" i="38"/>
  <c r="AR108" i="38"/>
  <c r="AR408" i="38"/>
  <c r="AU23" i="38"/>
  <c r="AU95" i="38"/>
  <c r="AR23" i="38"/>
  <c r="AR95" i="38"/>
  <c r="AR395" i="38"/>
  <c r="AO23" i="38"/>
  <c r="AH23" i="38"/>
  <c r="AH95" i="38"/>
  <c r="AI23" i="38"/>
  <c r="AJ251" i="38"/>
  <c r="AJ323" i="38"/>
  <c r="AJ395" i="38"/>
  <c r="AQ23" i="38"/>
  <c r="AQ95" i="38"/>
  <c r="AQ395" i="38"/>
  <c r="BA23" i="38"/>
  <c r="BA95" i="38"/>
  <c r="AL23" i="38"/>
  <c r="AL95" i="38"/>
  <c r="AL179" i="38"/>
  <c r="AL251" i="38"/>
  <c r="AL323" i="38"/>
  <c r="AL395" i="38"/>
  <c r="AT23" i="38"/>
  <c r="AT95" i="38"/>
  <c r="AK23" i="38"/>
  <c r="AK95" i="38"/>
  <c r="AK179" i="38"/>
  <c r="AK251" i="38"/>
  <c r="AK323" i="38"/>
  <c r="AK395" i="38"/>
  <c r="AN23" i="38"/>
  <c r="AN95" i="38"/>
  <c r="AS23" i="38"/>
  <c r="AS95" i="38"/>
  <c r="AS395" i="38"/>
  <c r="BB23" i="38"/>
  <c r="BB95" i="38"/>
  <c r="AX23" i="38"/>
  <c r="AX95" i="38"/>
  <c r="AH18" i="37"/>
  <c r="AH90" i="37"/>
  <c r="AS18" i="37"/>
  <c r="AS90" i="37"/>
  <c r="AS390" i="37"/>
  <c r="AU18" i="37"/>
  <c r="AU90" i="37"/>
  <c r="AX18" i="37"/>
  <c r="AX90" i="37"/>
  <c r="BB18" i="37"/>
  <c r="BB90" i="37"/>
  <c r="AK18" i="37"/>
  <c r="AK90" i="37"/>
  <c r="BA18" i="37"/>
  <c r="BA90" i="37"/>
  <c r="AR18" i="37"/>
  <c r="AR90" i="37"/>
  <c r="AR390" i="37"/>
  <c r="AL18" i="37"/>
  <c r="AL90" i="37"/>
  <c r="AN18" i="37"/>
  <c r="AN90" i="37"/>
  <c r="AN174" i="37"/>
  <c r="AN246" i="37"/>
  <c r="AN318" i="37"/>
  <c r="AN390" i="37"/>
  <c r="AU50" i="38"/>
  <c r="AU122" i="38"/>
  <c r="AS50" i="38"/>
  <c r="AS122" i="38"/>
  <c r="AS422" i="38"/>
  <c r="AR50" i="38"/>
  <c r="AR122" i="38"/>
  <c r="AR422" i="38"/>
  <c r="AQ50" i="38"/>
  <c r="AQ122" i="38"/>
  <c r="AQ422" i="38"/>
  <c r="AT50" i="38"/>
  <c r="AT122" i="38"/>
  <c r="AO50" i="38"/>
  <c r="AN50" i="38"/>
  <c r="AN122" i="38"/>
  <c r="AH50" i="38"/>
  <c r="AH122" i="38"/>
  <c r="AH206" i="38"/>
  <c r="AH278" i="38"/>
  <c r="AH350" i="38"/>
  <c r="AH422" i="38"/>
  <c r="AJ278" i="38"/>
  <c r="AJ350" i="38"/>
  <c r="AJ422" i="38"/>
  <c r="AL50" i="38"/>
  <c r="AL122" i="38"/>
  <c r="AL206" i="38"/>
  <c r="AL278" i="38"/>
  <c r="AL350" i="38"/>
  <c r="AL422" i="38"/>
  <c r="AK50" i="38"/>
  <c r="AK122" i="38"/>
  <c r="AK206" i="38"/>
  <c r="AK278" i="38"/>
  <c r="AK350" i="38"/>
  <c r="AK422" i="38"/>
  <c r="AI50" i="38"/>
  <c r="BB50" i="38"/>
  <c r="BB122" i="38"/>
  <c r="AX50" i="38"/>
  <c r="AX122" i="38"/>
  <c r="BA50" i="38"/>
  <c r="BA122" i="38"/>
  <c r="AT34" i="38"/>
  <c r="AT106" i="38"/>
  <c r="AS34" i="38"/>
  <c r="AS106" i="38"/>
  <c r="AS406" i="38"/>
  <c r="AR34" i="38"/>
  <c r="AR106" i="38"/>
  <c r="AR406" i="38"/>
  <c r="AL34" i="38"/>
  <c r="AL106" i="38"/>
  <c r="AL190" i="38"/>
  <c r="AL262" i="38"/>
  <c r="AL334" i="38"/>
  <c r="AL406" i="38"/>
  <c r="AU34" i="38"/>
  <c r="AU106" i="38"/>
  <c r="AO34" i="38"/>
  <c r="AX34" i="38"/>
  <c r="AX106" i="38"/>
  <c r="AX190" i="38"/>
  <c r="AX262" i="38"/>
  <c r="AX334" i="38"/>
  <c r="AX406" i="38"/>
  <c r="AN34" i="38"/>
  <c r="AN106" i="38"/>
  <c r="AH34" i="38"/>
  <c r="AH106" i="38"/>
  <c r="BB34" i="38"/>
  <c r="BB106" i="38"/>
  <c r="AQ34" i="38"/>
  <c r="AQ106" i="38"/>
  <c r="AQ406" i="38"/>
  <c r="AJ262" i="38"/>
  <c r="AJ334" i="38"/>
  <c r="AJ406" i="38"/>
  <c r="BA34" i="38"/>
  <c r="BA106" i="38"/>
  <c r="AI34" i="38"/>
  <c r="AK34" i="38"/>
  <c r="AK106" i="38"/>
  <c r="AK190" i="38"/>
  <c r="AK262" i="38"/>
  <c r="AK334" i="38"/>
  <c r="AK406" i="38"/>
  <c r="AT73" i="38"/>
  <c r="AT145" i="38"/>
  <c r="AU73" i="38"/>
  <c r="AU145" i="38"/>
  <c r="AO73" i="38"/>
  <c r="AN73" i="38"/>
  <c r="AN145" i="38"/>
  <c r="AH73" i="38"/>
  <c r="AH145" i="38"/>
  <c r="AJ301" i="38"/>
  <c r="AJ373" i="38"/>
  <c r="AJ445" i="38"/>
  <c r="AI73" i="38"/>
  <c r="AQ73" i="38"/>
  <c r="AQ145" i="38"/>
  <c r="AQ445" i="38"/>
  <c r="BB73" i="38"/>
  <c r="BB145" i="38"/>
  <c r="AL73" i="38"/>
  <c r="AL145" i="38"/>
  <c r="AL229" i="38"/>
  <c r="AL301" i="38"/>
  <c r="AL373" i="38"/>
  <c r="AL445" i="38"/>
  <c r="BA73" i="38"/>
  <c r="BA145" i="38"/>
  <c r="AS73" i="38"/>
  <c r="AS145" i="38"/>
  <c r="AS445" i="38"/>
  <c r="AR73" i="38"/>
  <c r="AR145" i="38"/>
  <c r="AR445" i="38"/>
  <c r="AK73" i="38"/>
  <c r="AK145" i="38"/>
  <c r="AK229" i="38"/>
  <c r="AK301" i="38"/>
  <c r="AK373" i="38"/>
  <c r="AK445" i="38"/>
  <c r="AX73" i="38"/>
  <c r="AX145" i="38"/>
  <c r="AU41" i="38"/>
  <c r="AU113" i="38"/>
  <c r="AS41" i="38"/>
  <c r="AS113" i="38"/>
  <c r="AS413" i="38"/>
  <c r="AL41" i="38"/>
  <c r="AL113" i="38"/>
  <c r="AL197" i="38"/>
  <c r="AL269" i="38"/>
  <c r="AL341" i="38"/>
  <c r="AL413" i="38"/>
  <c r="AI41" i="38"/>
  <c r="AO41" i="38"/>
  <c r="BA41" i="38"/>
  <c r="BA113" i="38"/>
  <c r="AN41" i="38"/>
  <c r="AN113" i="38"/>
  <c r="AR41" i="38"/>
  <c r="AR113" i="38"/>
  <c r="AR413" i="38"/>
  <c r="AJ269" i="38"/>
  <c r="AJ341" i="38"/>
  <c r="AJ413" i="38"/>
  <c r="AH41" i="38"/>
  <c r="AH113" i="38"/>
  <c r="AT41" i="38"/>
  <c r="AT113" i="38"/>
  <c r="AK41" i="38"/>
  <c r="AK113" i="38"/>
  <c r="AK197" i="38"/>
  <c r="AK269" i="38"/>
  <c r="AK341" i="38"/>
  <c r="AK413" i="38"/>
  <c r="BB41" i="38"/>
  <c r="BB113" i="38"/>
  <c r="AQ41" i="38"/>
  <c r="AQ113" i="38"/>
  <c r="AQ413" i="38"/>
  <c r="AU81" i="37"/>
  <c r="AU153" i="37"/>
  <c r="BB81" i="37"/>
  <c r="BB153" i="37"/>
  <c r="AK81" i="37"/>
  <c r="AK153" i="37"/>
  <c r="BA81" i="37"/>
  <c r="BA153" i="37"/>
  <c r="AX81" i="37"/>
  <c r="AX153" i="37"/>
  <c r="AS81" i="37"/>
  <c r="AS153" i="37"/>
  <c r="AS453" i="37"/>
  <c r="AN81" i="37"/>
  <c r="AN153" i="37"/>
  <c r="AR81" i="37"/>
  <c r="AR153" i="37"/>
  <c r="AR453" i="37"/>
  <c r="AL81" i="37"/>
  <c r="AL153" i="37"/>
  <c r="AH81" i="37"/>
  <c r="AH153" i="37"/>
  <c r="AU65" i="37"/>
  <c r="AU137" i="37"/>
  <c r="AS65" i="37"/>
  <c r="AS137" i="37"/>
  <c r="AS437" i="37"/>
  <c r="AN65" i="37"/>
  <c r="AN137" i="37"/>
  <c r="AN221" i="37"/>
  <c r="AN293" i="37"/>
  <c r="AN365" i="37"/>
  <c r="AN437" i="37"/>
  <c r="AR65" i="37"/>
  <c r="AR137" i="37"/>
  <c r="AR437" i="37"/>
  <c r="BA65" i="37"/>
  <c r="BA137" i="37"/>
  <c r="AH65" i="37"/>
  <c r="AH137" i="37"/>
  <c r="AL65" i="37"/>
  <c r="AL137" i="37"/>
  <c r="AL221" i="37"/>
  <c r="AL293" i="37"/>
  <c r="AL365" i="37"/>
  <c r="AL437" i="37"/>
  <c r="BB65" i="37"/>
  <c r="BB137" i="37"/>
  <c r="AK65" i="37"/>
  <c r="AK137" i="37"/>
  <c r="AS33" i="37"/>
  <c r="AS105" i="37"/>
  <c r="AS405" i="37"/>
  <c r="AR33" i="37"/>
  <c r="AR105" i="37"/>
  <c r="AR405" i="37"/>
  <c r="AH33" i="37"/>
  <c r="AH105" i="37"/>
  <c r="BB33" i="37"/>
  <c r="AK33" i="37"/>
  <c r="AK105" i="37"/>
  <c r="AN33" i="37"/>
  <c r="AN105" i="37"/>
  <c r="AL33" i="37"/>
  <c r="AL105" i="37"/>
  <c r="BA33" i="37"/>
  <c r="BA105" i="37"/>
  <c r="AU33" i="37"/>
  <c r="AU105" i="37"/>
  <c r="AX33" i="37"/>
  <c r="AX105" i="37"/>
  <c r="AX189" i="37"/>
  <c r="AX261" i="37"/>
  <c r="AX333" i="37"/>
  <c r="AX405" i="37"/>
  <c r="BB52" i="37"/>
  <c r="AN52" i="37"/>
  <c r="AN124" i="37"/>
  <c r="AS52" i="37"/>
  <c r="AS124" i="37"/>
  <c r="AS424" i="37"/>
  <c r="AH52" i="37"/>
  <c r="AH124" i="37"/>
  <c r="AK52" i="37"/>
  <c r="AK124" i="37"/>
  <c r="AX52" i="37"/>
  <c r="AX124" i="37"/>
  <c r="AX208" i="37"/>
  <c r="AX280" i="37"/>
  <c r="AX352" i="37"/>
  <c r="AX424" i="37"/>
  <c r="AR52" i="37"/>
  <c r="AR124" i="37"/>
  <c r="AR424" i="37"/>
  <c r="AU52" i="37"/>
  <c r="AU124" i="37"/>
  <c r="BA52" i="37"/>
  <c r="BA124" i="37"/>
  <c r="AL52" i="37"/>
  <c r="AL124" i="37"/>
  <c r="BB55" i="37"/>
  <c r="AR55" i="37"/>
  <c r="AR127" i="37"/>
  <c r="AR427" i="37"/>
  <c r="AS55" i="37"/>
  <c r="AS127" i="37"/>
  <c r="AS427" i="37"/>
  <c r="AL55" i="37"/>
  <c r="AL127" i="37"/>
  <c r="AL211" i="37"/>
  <c r="AL283" i="37"/>
  <c r="AL355" i="37"/>
  <c r="AL427" i="37"/>
  <c r="AK55" i="37"/>
  <c r="AK127" i="37"/>
  <c r="AK211" i="37"/>
  <c r="AK283" i="37"/>
  <c r="AK355" i="37"/>
  <c r="AK427" i="37"/>
  <c r="AN55" i="37"/>
  <c r="AN127" i="37"/>
  <c r="AH55" i="37"/>
  <c r="AH127" i="37"/>
  <c r="AH211" i="37"/>
  <c r="AH283" i="37"/>
  <c r="AH355" i="37"/>
  <c r="AH427" i="37"/>
  <c r="BA55" i="37"/>
  <c r="BA127" i="37"/>
  <c r="AX55" i="37"/>
  <c r="AX127" i="37"/>
  <c r="AU55" i="37"/>
  <c r="AU127" i="37"/>
  <c r="BB40" i="36"/>
  <c r="BB112" i="36"/>
  <c r="BA40" i="36"/>
  <c r="BA112" i="36"/>
  <c r="AQ40" i="36"/>
  <c r="AQ112" i="36"/>
  <c r="AQ412" i="36"/>
  <c r="AT40" i="36"/>
  <c r="AT112" i="36"/>
  <c r="AH40" i="36"/>
  <c r="AH112" i="36"/>
  <c r="AJ268" i="36"/>
  <c r="AJ340" i="36"/>
  <c r="AJ412" i="36"/>
  <c r="AU40" i="36"/>
  <c r="AU112" i="36"/>
  <c r="AS40" i="36"/>
  <c r="AS112" i="36"/>
  <c r="AS412" i="36"/>
  <c r="AR40" i="36"/>
  <c r="AR112" i="36"/>
  <c r="AR412" i="36"/>
  <c r="AN40" i="36"/>
  <c r="AN112" i="36"/>
  <c r="AN196" i="36"/>
  <c r="AN268" i="36"/>
  <c r="AN340" i="36"/>
  <c r="AN412" i="36"/>
  <c r="AK40" i="36"/>
  <c r="AK112" i="36"/>
  <c r="AK196" i="36"/>
  <c r="BB46" i="36"/>
  <c r="BB118" i="36"/>
  <c r="BA46" i="36"/>
  <c r="BA118" i="36"/>
  <c r="AT46" i="36"/>
  <c r="AT118" i="36"/>
  <c r="AQ46" i="36"/>
  <c r="AQ118" i="36"/>
  <c r="AQ418" i="36"/>
  <c r="AK46" i="36"/>
  <c r="AK118" i="36"/>
  <c r="AK202" i="36"/>
  <c r="AS46" i="36"/>
  <c r="AS118" i="36"/>
  <c r="AS418" i="36"/>
  <c r="AR46" i="36"/>
  <c r="AR118" i="36"/>
  <c r="AR418" i="36"/>
  <c r="AH46" i="36"/>
  <c r="AH118" i="36"/>
  <c r="AN46" i="36"/>
  <c r="AN118" i="36"/>
  <c r="AJ274" i="36"/>
  <c r="AJ346" i="36"/>
  <c r="AJ418" i="36"/>
  <c r="AU46" i="36"/>
  <c r="AU118" i="36"/>
  <c r="AT37" i="38"/>
  <c r="AT109" i="38"/>
  <c r="AU37" i="38"/>
  <c r="AU109" i="38"/>
  <c r="AJ265" i="38"/>
  <c r="AJ337" i="38"/>
  <c r="AJ409" i="38"/>
  <c r="AR37" i="38"/>
  <c r="AR109" i="38"/>
  <c r="AR409" i="38"/>
  <c r="AK37" i="38"/>
  <c r="AK109" i="38"/>
  <c r="AK193" i="38"/>
  <c r="AK265" i="38"/>
  <c r="AK337" i="38"/>
  <c r="AK409" i="38"/>
  <c r="BB37" i="38"/>
  <c r="AQ37" i="38"/>
  <c r="AQ109" i="38"/>
  <c r="AQ409" i="38"/>
  <c r="AN37" i="38"/>
  <c r="AN109" i="38"/>
  <c r="BA37" i="38"/>
  <c r="BA109" i="38"/>
  <c r="AH37" i="38"/>
  <c r="AH109" i="38"/>
  <c r="AL37" i="38"/>
  <c r="AL109" i="38"/>
  <c r="AL193" i="38"/>
  <c r="AL265" i="38"/>
  <c r="AL337" i="38"/>
  <c r="AL409" i="38"/>
  <c r="AS37" i="38"/>
  <c r="AS109" i="38"/>
  <c r="AS409" i="38"/>
  <c r="AO37" i="38"/>
  <c r="AI37" i="38"/>
  <c r="AT22" i="38"/>
  <c r="AT94" i="38"/>
  <c r="AU22" i="38"/>
  <c r="AU94" i="38"/>
  <c r="AL22" i="38"/>
  <c r="AL94" i="38"/>
  <c r="AL178" i="38"/>
  <c r="AL250" i="38"/>
  <c r="AL322" i="38"/>
  <c r="AL394" i="38"/>
  <c r="BB22" i="38"/>
  <c r="AI22" i="38"/>
  <c r="AH22" i="38"/>
  <c r="AH94" i="38"/>
  <c r="AS22" i="38"/>
  <c r="AS94" i="38"/>
  <c r="AS394" i="38"/>
  <c r="AR22" i="38"/>
  <c r="AR94" i="38"/>
  <c r="AR394" i="38"/>
  <c r="AQ22" i="38"/>
  <c r="AQ94" i="38"/>
  <c r="AQ394" i="38"/>
  <c r="BA22" i="38"/>
  <c r="BA94" i="38"/>
  <c r="AO22" i="38"/>
  <c r="AX22" i="38"/>
  <c r="AX94" i="38"/>
  <c r="AN22" i="38"/>
  <c r="AN94" i="38"/>
  <c r="AN178" i="38"/>
  <c r="AN250" i="38"/>
  <c r="AN322" i="38"/>
  <c r="AN394" i="38"/>
  <c r="AK22" i="38"/>
  <c r="AK94" i="38"/>
  <c r="AK178" i="38"/>
  <c r="AK250" i="38"/>
  <c r="AK322" i="38"/>
  <c r="AK394" i="38"/>
  <c r="AU43" i="38"/>
  <c r="AU115" i="38"/>
  <c r="AJ271" i="38"/>
  <c r="AJ343" i="38"/>
  <c r="AJ415" i="38"/>
  <c r="AH43" i="38"/>
  <c r="AH115" i="38"/>
  <c r="AH199" i="38"/>
  <c r="AH271" i="38"/>
  <c r="AH343" i="38"/>
  <c r="AH415" i="38"/>
  <c r="AK43" i="38"/>
  <c r="AK115" i="38"/>
  <c r="AK199" i="38"/>
  <c r="AK271" i="38"/>
  <c r="AK343" i="38"/>
  <c r="AK415" i="38"/>
  <c r="BB43" i="38"/>
  <c r="BB115" i="38"/>
  <c r="BA43" i="38"/>
  <c r="BA115" i="38"/>
  <c r="AR43" i="38"/>
  <c r="AR115" i="38"/>
  <c r="AR415" i="38"/>
  <c r="AO43" i="38"/>
  <c r="AX43" i="38"/>
  <c r="AX115" i="38"/>
  <c r="AX199" i="38"/>
  <c r="AX271" i="38"/>
  <c r="AX343" i="38"/>
  <c r="AX415" i="38"/>
  <c r="AQ43" i="38"/>
  <c r="AQ115" i="38"/>
  <c r="AQ415" i="38"/>
  <c r="AS43" i="38"/>
  <c r="AS115" i="38"/>
  <c r="AS415" i="38"/>
  <c r="AL43" i="38"/>
  <c r="AL115" i="38"/>
  <c r="AL199" i="38"/>
  <c r="AL271" i="38"/>
  <c r="AL343" i="38"/>
  <c r="AL415" i="38"/>
  <c r="AI43" i="38"/>
  <c r="AT43" i="38"/>
  <c r="AT115" i="38"/>
  <c r="AN43" i="38"/>
  <c r="AN115" i="38"/>
  <c r="AS64" i="36"/>
  <c r="AS136" i="36"/>
  <c r="AS436" i="36"/>
  <c r="AR64" i="36"/>
  <c r="AR136" i="36"/>
  <c r="AR436" i="36"/>
  <c r="AK64" i="36"/>
  <c r="AK136" i="36"/>
  <c r="AK220" i="36"/>
  <c r="BA64" i="36"/>
  <c r="BA136" i="36"/>
  <c r="AN64" i="36"/>
  <c r="AN136" i="36"/>
  <c r="AH64" i="36"/>
  <c r="AH136" i="36"/>
  <c r="AH220" i="36"/>
  <c r="AH292" i="36"/>
  <c r="AH364" i="36"/>
  <c r="AH436" i="36"/>
  <c r="AJ292" i="36"/>
  <c r="AJ364" i="36"/>
  <c r="AJ436" i="36"/>
  <c r="AU64" i="36"/>
  <c r="AU136" i="36"/>
  <c r="BB64" i="36"/>
  <c r="AQ64" i="36"/>
  <c r="AQ136" i="36"/>
  <c r="AQ436" i="36"/>
  <c r="AT64" i="36"/>
  <c r="AT136" i="36"/>
  <c r="AT17" i="38"/>
  <c r="AT89" i="38"/>
  <c r="AU17" i="38"/>
  <c r="AU89" i="38"/>
  <c r="AI17" i="38"/>
  <c r="BB17" i="38"/>
  <c r="BB89" i="38"/>
  <c r="AK17" i="38"/>
  <c r="AK89" i="38"/>
  <c r="AK173" i="38"/>
  <c r="AK245" i="38"/>
  <c r="AK317" i="38"/>
  <c r="AK389" i="38"/>
  <c r="BA17" i="38"/>
  <c r="BA89" i="38"/>
  <c r="AQ17" i="38"/>
  <c r="AQ89" i="38"/>
  <c r="AQ389" i="38"/>
  <c r="AS17" i="38"/>
  <c r="AS89" i="38"/>
  <c r="AS389" i="38"/>
  <c r="AR17" i="38"/>
  <c r="AR89" i="38"/>
  <c r="AR389" i="38"/>
  <c r="AN17" i="38"/>
  <c r="AN89" i="38"/>
  <c r="AN173" i="38"/>
  <c r="AN245" i="38"/>
  <c r="AN317" i="38"/>
  <c r="AN389" i="38"/>
  <c r="AO17" i="38"/>
  <c r="AX17" i="38"/>
  <c r="AX89" i="38"/>
  <c r="AX173" i="38"/>
  <c r="AX245" i="38"/>
  <c r="AX317" i="38"/>
  <c r="AX389" i="38"/>
  <c r="AL17" i="38"/>
  <c r="AL89" i="38"/>
  <c r="AL173" i="38"/>
  <c r="AL245" i="38"/>
  <c r="AL317" i="38"/>
  <c r="AL389" i="38"/>
  <c r="AH17" i="38"/>
  <c r="AH89" i="38"/>
  <c r="AU70" i="38"/>
  <c r="AU142" i="38"/>
  <c r="AJ298" i="38"/>
  <c r="AJ370" i="38"/>
  <c r="AJ442" i="38"/>
  <c r="AI70" i="38"/>
  <c r="AL70" i="38"/>
  <c r="AL142" i="38"/>
  <c r="AL226" i="38"/>
  <c r="AL298" i="38"/>
  <c r="AL370" i="38"/>
  <c r="AL442" i="38"/>
  <c r="BB70" i="38"/>
  <c r="BB142" i="38"/>
  <c r="BA70" i="38"/>
  <c r="BA142" i="38"/>
  <c r="AK70" i="38"/>
  <c r="AK142" i="38"/>
  <c r="AK226" i="38"/>
  <c r="AK298" i="38"/>
  <c r="AK370" i="38"/>
  <c r="AK442" i="38"/>
  <c r="AN70" i="38"/>
  <c r="AN142" i="38"/>
  <c r="AR70" i="38"/>
  <c r="AR142" i="38"/>
  <c r="AR442" i="38"/>
  <c r="AH70" i="38"/>
  <c r="AH142" i="38"/>
  <c r="AO70" i="38"/>
  <c r="AQ70" i="38"/>
  <c r="AQ142" i="38"/>
  <c r="AQ442" i="38"/>
  <c r="AT70" i="38"/>
  <c r="AT142" i="38"/>
  <c r="AS70" i="38"/>
  <c r="AS142" i="38"/>
  <c r="AS442" i="38"/>
  <c r="AX70" i="38"/>
  <c r="AX142" i="38"/>
  <c r="AU39" i="38"/>
  <c r="AU111" i="38"/>
  <c r="AT39" i="38"/>
  <c r="AT111" i="38"/>
  <c r="AS39" i="38"/>
  <c r="AS111" i="38"/>
  <c r="AS411" i="38"/>
  <c r="AI39" i="38"/>
  <c r="AH39" i="38"/>
  <c r="AH111" i="38"/>
  <c r="AO39" i="38"/>
  <c r="AR39" i="38"/>
  <c r="AR111" i="38"/>
  <c r="AR411" i="38"/>
  <c r="AK39" i="38"/>
  <c r="AK111" i="38"/>
  <c r="AK195" i="38"/>
  <c r="AK267" i="38"/>
  <c r="AK339" i="38"/>
  <c r="AK411" i="38"/>
  <c r="BA39" i="38"/>
  <c r="BA111" i="38"/>
  <c r="AJ267" i="38"/>
  <c r="AJ339" i="38"/>
  <c r="AJ411" i="38"/>
  <c r="BB39" i="38"/>
  <c r="BB111" i="38"/>
  <c r="AL39" i="38"/>
  <c r="AL111" i="38"/>
  <c r="AL195" i="38"/>
  <c r="AL267" i="38"/>
  <c r="AL339" i="38"/>
  <c r="AL411" i="38"/>
  <c r="AN39" i="38"/>
  <c r="AN111" i="38"/>
  <c r="AQ39" i="38"/>
  <c r="AQ111" i="38"/>
  <c r="AQ411" i="38"/>
  <c r="BB56" i="37"/>
  <c r="AK56" i="37"/>
  <c r="AK128" i="37"/>
  <c r="AK212" i="37"/>
  <c r="AK284" i="37"/>
  <c r="AK356" i="37"/>
  <c r="AK428" i="37"/>
  <c r="AL56" i="37"/>
  <c r="AL128" i="37"/>
  <c r="AL212" i="37"/>
  <c r="AL284" i="37"/>
  <c r="AL356" i="37"/>
  <c r="AL428" i="37"/>
  <c r="AX56" i="37"/>
  <c r="AX128" i="37"/>
  <c r="AX212" i="37"/>
  <c r="AX284" i="37"/>
  <c r="AX356" i="37"/>
  <c r="AX428" i="37"/>
  <c r="AS56" i="37"/>
  <c r="AS128" i="37"/>
  <c r="AS428" i="37"/>
  <c r="AN56" i="37"/>
  <c r="AN128" i="37"/>
  <c r="AN212" i="37"/>
  <c r="AN284" i="37"/>
  <c r="AN356" i="37"/>
  <c r="AN428" i="37"/>
  <c r="AR56" i="37"/>
  <c r="AR128" i="37"/>
  <c r="AR428" i="37"/>
  <c r="AU56" i="37"/>
  <c r="AU128" i="37"/>
  <c r="BA56" i="37"/>
  <c r="BA128" i="37"/>
  <c r="AH56" i="37"/>
  <c r="AH128" i="37"/>
  <c r="AU79" i="37"/>
  <c r="AU151" i="37"/>
  <c r="AH79" i="37"/>
  <c r="AH151" i="37"/>
  <c r="AS79" i="37"/>
  <c r="AS151" i="37"/>
  <c r="AS451" i="37"/>
  <c r="AR79" i="37"/>
  <c r="AR151" i="37"/>
  <c r="AR451" i="37"/>
  <c r="BB79" i="37"/>
  <c r="AK79" i="37"/>
  <c r="AK151" i="37"/>
  <c r="AK235" i="37"/>
  <c r="AK307" i="37"/>
  <c r="AK379" i="37"/>
  <c r="AK451" i="37"/>
  <c r="AL79" i="37"/>
  <c r="AL151" i="37"/>
  <c r="AL235" i="37"/>
  <c r="AL307" i="37"/>
  <c r="AL379" i="37"/>
  <c r="AL451" i="37"/>
  <c r="AN79" i="37"/>
  <c r="AN151" i="37"/>
  <c r="BA79" i="37"/>
  <c r="BA151" i="37"/>
  <c r="AX79" i="37"/>
  <c r="AX151" i="37"/>
  <c r="AX53" i="36"/>
  <c r="AX125" i="36"/>
  <c r="AX209" i="36"/>
  <c r="AX281" i="36"/>
  <c r="AX353" i="36"/>
  <c r="AX425" i="36"/>
  <c r="AN53" i="36"/>
  <c r="AN125" i="36"/>
  <c r="AH53" i="36"/>
  <c r="AH125" i="36"/>
  <c r="BA53" i="36"/>
  <c r="BA125" i="36"/>
  <c r="AU53" i="36"/>
  <c r="AU125" i="36"/>
  <c r="AS53" i="36"/>
  <c r="AS125" i="36"/>
  <c r="AS425" i="36"/>
  <c r="AL281" i="36"/>
  <c r="AL353" i="36"/>
  <c r="AL425" i="36"/>
  <c r="AK53" i="36"/>
  <c r="AK125" i="36"/>
  <c r="AK209" i="36"/>
  <c r="AJ281" i="36"/>
  <c r="AJ353" i="36"/>
  <c r="AJ425" i="36"/>
  <c r="AT53" i="36"/>
  <c r="AT125" i="36"/>
  <c r="BB53" i="36"/>
  <c r="BB125" i="36"/>
  <c r="AQ53" i="36"/>
  <c r="AQ125" i="36"/>
  <c r="AQ425" i="36"/>
  <c r="AR53" i="36"/>
  <c r="AR125" i="36"/>
  <c r="AR425" i="36"/>
  <c r="AX44" i="36"/>
  <c r="AX116" i="36"/>
  <c r="AX200" i="36"/>
  <c r="AX272" i="36"/>
  <c r="AX344" i="36"/>
  <c r="AX416" i="36"/>
  <c r="AN44" i="36"/>
  <c r="AN116" i="36"/>
  <c r="AH44" i="36"/>
  <c r="AH116" i="36"/>
  <c r="BA44" i="36"/>
  <c r="BA116" i="36"/>
  <c r="AU44" i="36"/>
  <c r="AU116" i="36"/>
  <c r="AS44" i="36"/>
  <c r="AS116" i="36"/>
  <c r="AS416" i="36"/>
  <c r="AL272" i="36"/>
  <c r="AL344" i="36"/>
  <c r="AL416" i="36"/>
  <c r="AK44" i="36"/>
  <c r="AK116" i="36"/>
  <c r="AK200" i="36"/>
  <c r="AJ272" i="36"/>
  <c r="AJ344" i="36"/>
  <c r="AJ416" i="36"/>
  <c r="AT44" i="36"/>
  <c r="AT116" i="36"/>
  <c r="BB44" i="36"/>
  <c r="AQ44" i="36"/>
  <c r="AQ116" i="36"/>
  <c r="AQ416" i="36"/>
  <c r="AR44" i="36"/>
  <c r="AR116" i="36"/>
  <c r="AR416" i="36"/>
  <c r="AT19" i="38"/>
  <c r="AT91" i="38"/>
  <c r="AU19" i="38"/>
  <c r="AU91" i="38"/>
  <c r="AR19" i="38"/>
  <c r="AR91" i="38"/>
  <c r="AR391" i="38"/>
  <c r="AO19" i="38"/>
  <c r="AH19" i="38"/>
  <c r="AH91" i="38"/>
  <c r="AN19" i="38"/>
  <c r="AN91" i="38"/>
  <c r="AQ19" i="38"/>
  <c r="AQ91" i="38"/>
  <c r="AQ391" i="38"/>
  <c r="AS19" i="38"/>
  <c r="AS91" i="38"/>
  <c r="AS391" i="38"/>
  <c r="BA19" i="38"/>
  <c r="BA91" i="38"/>
  <c r="AI19" i="38"/>
  <c r="AK19" i="38"/>
  <c r="AK91" i="38"/>
  <c r="AK175" i="38"/>
  <c r="AK247" i="38"/>
  <c r="AK319" i="38"/>
  <c r="AK391" i="38"/>
  <c r="BB19" i="38"/>
  <c r="BB91" i="38"/>
  <c r="AL19" i="38"/>
  <c r="AL91" i="38"/>
  <c r="AL175" i="38"/>
  <c r="AL247" i="38"/>
  <c r="AL319" i="38"/>
  <c r="AL391" i="38"/>
  <c r="AK56" i="36"/>
  <c r="AK128" i="36"/>
  <c r="AK212" i="36"/>
  <c r="AJ284" i="36"/>
  <c r="AJ356" i="36"/>
  <c r="AJ428" i="36"/>
  <c r="AU56" i="36"/>
  <c r="AU128" i="36"/>
  <c r="AS56" i="36"/>
  <c r="AS128" i="36"/>
  <c r="AS428" i="36"/>
  <c r="AH56" i="36"/>
  <c r="AH128" i="36"/>
  <c r="BB56" i="36"/>
  <c r="BB128" i="36"/>
  <c r="BA56" i="36"/>
  <c r="BA128" i="36"/>
  <c r="AQ56" i="36"/>
  <c r="AQ128" i="36"/>
  <c r="AQ428" i="36"/>
  <c r="AT56" i="36"/>
  <c r="AT128" i="36"/>
  <c r="AR56" i="36"/>
  <c r="AR128" i="36"/>
  <c r="AR428" i="36"/>
  <c r="AN56" i="36"/>
  <c r="AN128" i="36"/>
  <c r="AX56" i="36"/>
  <c r="AX128" i="36"/>
  <c r="AX212" i="36"/>
  <c r="AX284" i="36"/>
  <c r="AX356" i="36"/>
  <c r="AX428" i="36"/>
  <c r="AU78" i="38"/>
  <c r="AU150" i="38"/>
  <c r="AJ306" i="38"/>
  <c r="AJ378" i="38"/>
  <c r="AJ450" i="38"/>
  <c r="AI78" i="38"/>
  <c r="AL78" i="38"/>
  <c r="AL150" i="38"/>
  <c r="AL234" i="38"/>
  <c r="AL306" i="38"/>
  <c r="AL378" i="38"/>
  <c r="AL450" i="38"/>
  <c r="AT78" i="38"/>
  <c r="AT150" i="38"/>
  <c r="BB78" i="38"/>
  <c r="BB150" i="38"/>
  <c r="BA78" i="38"/>
  <c r="BA150" i="38"/>
  <c r="AK78" i="38"/>
  <c r="AK150" i="38"/>
  <c r="AK234" i="38"/>
  <c r="AK306" i="38"/>
  <c r="AK378" i="38"/>
  <c r="AK450" i="38"/>
  <c r="AO78" i="38"/>
  <c r="AX78" i="38"/>
  <c r="AX150" i="38"/>
  <c r="AH78" i="38"/>
  <c r="AH150" i="38"/>
  <c r="AS78" i="38"/>
  <c r="AS150" i="38"/>
  <c r="AS450" i="38"/>
  <c r="AQ78" i="38"/>
  <c r="AQ150" i="38"/>
  <c r="AQ450" i="38"/>
  <c r="AN78" i="38"/>
  <c r="AN150" i="38"/>
  <c r="AR78" i="38"/>
  <c r="AR150" i="38"/>
  <c r="AR450" i="38"/>
  <c r="AN26" i="36"/>
  <c r="AN98" i="36"/>
  <c r="AJ254" i="36"/>
  <c r="AJ326" i="36"/>
  <c r="AJ398" i="36"/>
  <c r="BA26" i="36"/>
  <c r="BA98" i="36"/>
  <c r="AH26" i="36"/>
  <c r="AH98" i="36"/>
  <c r="AH182" i="36"/>
  <c r="AH254" i="36"/>
  <c r="AH326" i="36"/>
  <c r="AH398" i="36"/>
  <c r="AR26" i="36"/>
  <c r="AR98" i="36"/>
  <c r="AR398" i="36"/>
  <c r="AK26" i="36"/>
  <c r="AK98" i="36"/>
  <c r="AK182" i="36"/>
  <c r="AQ26" i="36"/>
  <c r="AQ98" i="36"/>
  <c r="AQ398" i="36"/>
  <c r="AX26" i="36"/>
  <c r="AX98" i="36"/>
  <c r="AX182" i="36"/>
  <c r="AX254" i="36"/>
  <c r="AX326" i="36"/>
  <c r="AX398" i="36"/>
  <c r="BB26" i="36"/>
  <c r="BB98" i="36"/>
  <c r="AT26" i="36"/>
  <c r="AT98" i="36"/>
  <c r="AS26" i="36"/>
  <c r="AS98" i="36"/>
  <c r="AS398" i="36"/>
  <c r="AU26" i="36"/>
  <c r="AU98" i="36"/>
  <c r="AS39" i="36"/>
  <c r="AS111" i="36"/>
  <c r="AS411" i="36"/>
  <c r="AR39" i="36"/>
  <c r="AR111" i="36"/>
  <c r="AR411" i="36"/>
  <c r="AL267" i="36"/>
  <c r="AL339" i="36"/>
  <c r="AL411" i="36"/>
  <c r="AK39" i="36"/>
  <c r="AK111" i="36"/>
  <c r="AK195" i="36"/>
  <c r="BA39" i="36"/>
  <c r="BA111" i="36"/>
  <c r="AT39" i="36"/>
  <c r="AT111" i="36"/>
  <c r="AN39" i="36"/>
  <c r="AN111" i="36"/>
  <c r="AH39" i="36"/>
  <c r="AH111" i="36"/>
  <c r="AH195" i="36"/>
  <c r="AH267" i="36"/>
  <c r="AH339" i="36"/>
  <c r="AH411" i="36"/>
  <c r="AJ267" i="36"/>
  <c r="AJ339" i="36"/>
  <c r="AJ411" i="36"/>
  <c r="AU39" i="36"/>
  <c r="AU111" i="36"/>
  <c r="BB39" i="36"/>
  <c r="BB111" i="36"/>
  <c r="AQ39" i="36"/>
  <c r="AQ111" i="36"/>
  <c r="AQ411" i="36"/>
  <c r="AU76" i="38"/>
  <c r="AU148" i="38"/>
  <c r="AJ304" i="38"/>
  <c r="AJ376" i="38"/>
  <c r="AJ448" i="38"/>
  <c r="AI76" i="38"/>
  <c r="AL76" i="38"/>
  <c r="AL148" i="38"/>
  <c r="AL232" i="38"/>
  <c r="AL304" i="38"/>
  <c r="AL376" i="38"/>
  <c r="AL448" i="38"/>
  <c r="BB76" i="38"/>
  <c r="BB148" i="38"/>
  <c r="BA76" i="38"/>
  <c r="BA148" i="38"/>
  <c r="AK76" i="38"/>
  <c r="AK148" i="38"/>
  <c r="AK232" i="38"/>
  <c r="AK304" i="38"/>
  <c r="AK376" i="38"/>
  <c r="AK448" i="38"/>
  <c r="AT76" i="38"/>
  <c r="AT148" i="38"/>
  <c r="AS76" i="38"/>
  <c r="AS148" i="38"/>
  <c r="AS448" i="38"/>
  <c r="AQ76" i="38"/>
  <c r="AQ148" i="38"/>
  <c r="AQ448" i="38"/>
  <c r="AN76" i="38"/>
  <c r="AN148" i="38"/>
  <c r="AH76" i="38"/>
  <c r="AH148" i="38"/>
  <c r="AH232" i="38"/>
  <c r="AH304" i="38"/>
  <c r="AH376" i="38"/>
  <c r="AH448" i="38"/>
  <c r="AO76" i="38"/>
  <c r="AR76" i="38"/>
  <c r="AR148" i="38"/>
  <c r="AR448" i="38"/>
  <c r="AT65" i="38"/>
  <c r="AT137" i="38"/>
  <c r="AU65" i="38"/>
  <c r="AU137" i="38"/>
  <c r="AS65" i="38"/>
  <c r="AS137" i="38"/>
  <c r="AS437" i="38"/>
  <c r="AR65" i="38"/>
  <c r="AR137" i="38"/>
  <c r="AR437" i="38"/>
  <c r="AH65" i="38"/>
  <c r="AH137" i="38"/>
  <c r="AO65" i="38"/>
  <c r="AN65" i="38"/>
  <c r="AN137" i="38"/>
  <c r="AK65" i="38"/>
  <c r="AK137" i="38"/>
  <c r="AK221" i="38"/>
  <c r="AK293" i="38"/>
  <c r="AK365" i="38"/>
  <c r="AK437" i="38"/>
  <c r="BA65" i="38"/>
  <c r="BA137" i="38"/>
  <c r="AX65" i="38"/>
  <c r="AX137" i="38"/>
  <c r="BB65" i="38"/>
  <c r="BB137" i="38"/>
  <c r="AQ65" i="38"/>
  <c r="AQ137" i="38"/>
  <c r="AQ437" i="38"/>
  <c r="AI65" i="38"/>
  <c r="AJ293" i="38"/>
  <c r="AJ365" i="38"/>
  <c r="AJ437" i="38"/>
  <c r="AL65" i="38"/>
  <c r="AL137" i="38"/>
  <c r="AL221" i="38"/>
  <c r="AL293" i="38"/>
  <c r="AL365" i="38"/>
  <c r="AL437" i="38"/>
  <c r="AU73" i="37"/>
  <c r="AU145" i="37"/>
  <c r="BB73" i="37"/>
  <c r="BB145" i="37"/>
  <c r="AK73" i="37"/>
  <c r="AK145" i="37"/>
  <c r="AK229" i="37"/>
  <c r="AK301" i="37"/>
  <c r="AK373" i="37"/>
  <c r="AK445" i="37"/>
  <c r="AL73" i="37"/>
  <c r="AL145" i="37"/>
  <c r="BA73" i="37"/>
  <c r="BA145" i="37"/>
  <c r="AS73" i="37"/>
  <c r="AS145" i="37"/>
  <c r="AS445" i="37"/>
  <c r="AN73" i="37"/>
  <c r="AN145" i="37"/>
  <c r="AR73" i="37"/>
  <c r="AR145" i="37"/>
  <c r="AR445" i="37"/>
  <c r="AH73" i="37"/>
  <c r="AH145" i="37"/>
  <c r="AH229" i="37"/>
  <c r="AH301" i="37"/>
  <c r="AH373" i="37"/>
  <c r="AH445" i="37"/>
  <c r="AX32" i="36"/>
  <c r="AX104" i="36"/>
  <c r="AX188" i="36"/>
  <c r="AX260" i="36"/>
  <c r="AX332" i="36"/>
  <c r="AX404" i="36"/>
  <c r="AN32" i="36"/>
  <c r="AN104" i="36"/>
  <c r="AN188" i="36"/>
  <c r="AN260" i="36"/>
  <c r="AN332" i="36"/>
  <c r="AN404" i="36"/>
  <c r="AH32" i="36"/>
  <c r="AH104" i="36"/>
  <c r="BA32" i="36"/>
  <c r="BA104" i="36"/>
  <c r="AT32" i="36"/>
  <c r="AT104" i="36"/>
  <c r="AR32" i="36"/>
  <c r="AR104" i="36"/>
  <c r="AR404" i="36"/>
  <c r="AK32" i="36"/>
  <c r="AK104" i="36"/>
  <c r="AK188" i="36"/>
  <c r="AJ260" i="36"/>
  <c r="AJ332" i="36"/>
  <c r="AJ404" i="36"/>
  <c r="AU32" i="36"/>
  <c r="AU104" i="36"/>
  <c r="BB32" i="36"/>
  <c r="AQ32" i="36"/>
  <c r="AQ104" i="36"/>
  <c r="AQ404" i="36"/>
  <c r="AS32" i="36"/>
  <c r="AS104" i="36"/>
  <c r="AS404" i="36"/>
  <c r="AL260" i="36"/>
  <c r="AL332" i="36"/>
  <c r="AL404" i="36"/>
  <c r="BB21" i="36"/>
  <c r="AQ21" i="36"/>
  <c r="AQ93" i="36"/>
  <c r="AQ393" i="36"/>
  <c r="AR21" i="36"/>
  <c r="AR93" i="36"/>
  <c r="AR393" i="36"/>
  <c r="AT21" i="36"/>
  <c r="AT93" i="36"/>
  <c r="AH21" i="36"/>
  <c r="AH93" i="36"/>
  <c r="AJ249" i="36"/>
  <c r="AJ321" i="36"/>
  <c r="AJ393" i="36"/>
  <c r="AK21" i="36"/>
  <c r="AK93" i="36"/>
  <c r="AK177" i="36"/>
  <c r="AS21" i="36"/>
  <c r="AS93" i="36"/>
  <c r="AS393" i="36"/>
  <c r="AU21" i="36"/>
  <c r="AU93" i="36"/>
  <c r="AN21" i="36"/>
  <c r="AN93" i="36"/>
  <c r="BA21" i="36"/>
  <c r="BA93" i="36"/>
  <c r="AU38" i="38"/>
  <c r="AU110" i="38"/>
  <c r="AS38" i="38"/>
  <c r="AS110" i="38"/>
  <c r="AS410" i="38"/>
  <c r="BA38" i="38"/>
  <c r="BA110" i="38"/>
  <c r="AQ38" i="38"/>
  <c r="AQ110" i="38"/>
  <c r="AQ410" i="38"/>
  <c r="AT38" i="38"/>
  <c r="AT110" i="38"/>
  <c r="AO38" i="38"/>
  <c r="AR38" i="38"/>
  <c r="AR110" i="38"/>
  <c r="AR410" i="38"/>
  <c r="AH38" i="38"/>
  <c r="AH110" i="38"/>
  <c r="AL38" i="38"/>
  <c r="AL110" i="38"/>
  <c r="AL194" i="38"/>
  <c r="AL266" i="38"/>
  <c r="AL338" i="38"/>
  <c r="AL410" i="38"/>
  <c r="AJ266" i="38"/>
  <c r="AJ338" i="38"/>
  <c r="AJ410" i="38"/>
  <c r="AK38" i="38"/>
  <c r="AK110" i="38"/>
  <c r="AK194" i="38"/>
  <c r="AK266" i="38"/>
  <c r="AK338" i="38"/>
  <c r="AK410" i="38"/>
  <c r="BB38" i="38"/>
  <c r="BB110" i="38"/>
  <c r="AN38" i="38"/>
  <c r="AN110" i="38"/>
  <c r="AN194" i="38"/>
  <c r="AN266" i="38"/>
  <c r="AN338" i="38"/>
  <c r="AN410" i="38"/>
  <c r="AI38" i="38"/>
  <c r="AT68" i="38"/>
  <c r="AT140" i="38"/>
  <c r="BB68" i="38"/>
  <c r="BB140" i="38"/>
  <c r="BA68" i="38"/>
  <c r="BA140" i="38"/>
  <c r="AK68" i="38"/>
  <c r="AK140" i="38"/>
  <c r="AK224" i="38"/>
  <c r="AK296" i="38"/>
  <c r="AK368" i="38"/>
  <c r="AK440" i="38"/>
  <c r="AS68" i="38"/>
  <c r="AS140" i="38"/>
  <c r="AS440" i="38"/>
  <c r="AR68" i="38"/>
  <c r="AR140" i="38"/>
  <c r="AR440" i="38"/>
  <c r="AQ68" i="38"/>
  <c r="AQ140" i="38"/>
  <c r="AQ440" i="38"/>
  <c r="AO68" i="38"/>
  <c r="AX68" i="38"/>
  <c r="AX140" i="38"/>
  <c r="AX224" i="38"/>
  <c r="AX296" i="38"/>
  <c r="AX368" i="38"/>
  <c r="AX440" i="38"/>
  <c r="AH68" i="38"/>
  <c r="AH140" i="38"/>
  <c r="AJ296" i="38"/>
  <c r="AJ368" i="38"/>
  <c r="AJ440" i="38"/>
  <c r="AI68" i="38"/>
  <c r="AN68" i="38"/>
  <c r="AN140" i="38"/>
  <c r="AU68" i="38"/>
  <c r="AU140" i="38"/>
  <c r="AL68" i="38"/>
  <c r="AL140" i="38"/>
  <c r="AL224" i="38"/>
  <c r="AL296" i="38"/>
  <c r="AL368" i="38"/>
  <c r="AL440" i="38"/>
  <c r="AU84" i="38"/>
  <c r="AU156" i="38"/>
  <c r="AO84" i="38"/>
  <c r="AN84" i="38"/>
  <c r="AN156" i="38"/>
  <c r="AH84" i="38"/>
  <c r="AH156" i="38"/>
  <c r="AJ312" i="38"/>
  <c r="AJ384" i="38"/>
  <c r="AJ456" i="38"/>
  <c r="AI84" i="38"/>
  <c r="AL84" i="38"/>
  <c r="AL156" i="38"/>
  <c r="AL240" i="38"/>
  <c r="AL312" i="38"/>
  <c r="AL384" i="38"/>
  <c r="AL456" i="38"/>
  <c r="BA84" i="38"/>
  <c r="BA156" i="38"/>
  <c r="AS84" i="38"/>
  <c r="AS156" i="38"/>
  <c r="AS456" i="38"/>
  <c r="AQ84" i="38"/>
  <c r="AQ156" i="38"/>
  <c r="AQ456" i="38"/>
  <c r="AR84" i="38"/>
  <c r="AR156" i="38"/>
  <c r="AR456" i="38"/>
  <c r="AK84" i="38"/>
  <c r="AK156" i="38"/>
  <c r="AK240" i="38"/>
  <c r="AK312" i="38"/>
  <c r="AK384" i="38"/>
  <c r="AK456" i="38"/>
  <c r="AT84" i="38"/>
  <c r="AT156" i="38"/>
  <c r="BB84" i="38"/>
  <c r="BB156" i="38"/>
  <c r="AU83" i="38"/>
  <c r="AU155" i="38"/>
  <c r="AO83" i="38"/>
  <c r="AN83" i="38"/>
  <c r="AN155" i="38"/>
  <c r="AN239" i="38"/>
  <c r="AN311" i="38"/>
  <c r="AN383" i="38"/>
  <c r="AN455" i="38"/>
  <c r="AH83" i="38"/>
  <c r="AH155" i="38"/>
  <c r="AT83" i="38"/>
  <c r="AT155" i="38"/>
  <c r="AJ311" i="38"/>
  <c r="AJ383" i="38"/>
  <c r="AJ455" i="38"/>
  <c r="AI83" i="38"/>
  <c r="AQ83" i="38"/>
  <c r="AQ155" i="38"/>
  <c r="AQ455" i="38"/>
  <c r="AS83" i="38"/>
  <c r="AS155" i="38"/>
  <c r="AS455" i="38"/>
  <c r="AL83" i="38"/>
  <c r="AL155" i="38"/>
  <c r="AL239" i="38"/>
  <c r="AL311" i="38"/>
  <c r="AL383" i="38"/>
  <c r="AL455" i="38"/>
  <c r="BB83" i="38"/>
  <c r="BB155" i="38"/>
  <c r="AK83" i="38"/>
  <c r="AK155" i="38"/>
  <c r="AK239" i="38"/>
  <c r="AK311" i="38"/>
  <c r="AK383" i="38"/>
  <c r="AK455" i="38"/>
  <c r="BA83" i="38"/>
  <c r="BA155" i="38"/>
  <c r="AR83" i="38"/>
  <c r="AR155" i="38"/>
  <c r="AR455" i="38"/>
  <c r="AU47" i="38"/>
  <c r="AU119" i="38"/>
  <c r="AO47" i="38"/>
  <c r="AX47" i="38"/>
  <c r="AX119" i="38"/>
  <c r="AX203" i="38"/>
  <c r="AX275" i="38"/>
  <c r="AX347" i="38"/>
  <c r="AX419" i="38"/>
  <c r="AN47" i="38"/>
  <c r="AN119" i="38"/>
  <c r="AQ47" i="38"/>
  <c r="AQ119" i="38"/>
  <c r="AQ419" i="38"/>
  <c r="AJ275" i="38"/>
  <c r="AJ347" i="38"/>
  <c r="AJ419" i="38"/>
  <c r="AH47" i="38"/>
  <c r="AH119" i="38"/>
  <c r="AK47" i="38"/>
  <c r="AK119" i="38"/>
  <c r="AK203" i="38"/>
  <c r="AK275" i="38"/>
  <c r="AK347" i="38"/>
  <c r="AK419" i="38"/>
  <c r="AT47" i="38"/>
  <c r="AT119" i="38"/>
  <c r="AS47" i="38"/>
  <c r="AS119" i="38"/>
  <c r="AS419" i="38"/>
  <c r="AL47" i="38"/>
  <c r="AL119" i="38"/>
  <c r="AL203" i="38"/>
  <c r="AL275" i="38"/>
  <c r="AL347" i="38"/>
  <c r="AL419" i="38"/>
  <c r="AI47" i="38"/>
  <c r="AR47" i="38"/>
  <c r="AR119" i="38"/>
  <c r="AR419" i="38"/>
  <c r="BB47" i="38"/>
  <c r="BB119" i="38"/>
  <c r="BA47" i="38"/>
  <c r="BA119" i="38"/>
  <c r="AT21" i="38"/>
  <c r="AT93" i="38"/>
  <c r="AI21" i="38"/>
  <c r="AK21" i="38"/>
  <c r="AK93" i="38"/>
  <c r="AK177" i="38"/>
  <c r="AK249" i="38"/>
  <c r="AK321" i="38"/>
  <c r="AK393" i="38"/>
  <c r="BA21" i="38"/>
  <c r="BA93" i="38"/>
  <c r="AQ21" i="38"/>
  <c r="AQ93" i="38"/>
  <c r="AQ393" i="38"/>
  <c r="AS21" i="38"/>
  <c r="AS93" i="38"/>
  <c r="AS393" i="38"/>
  <c r="AU21" i="38"/>
  <c r="AU93" i="38"/>
  <c r="AL21" i="38"/>
  <c r="AL93" i="38"/>
  <c r="AL177" i="38"/>
  <c r="AL249" i="38"/>
  <c r="AL321" i="38"/>
  <c r="AL393" i="38"/>
  <c r="AN21" i="38"/>
  <c r="AN93" i="38"/>
  <c r="BB21" i="38"/>
  <c r="BB93" i="38"/>
  <c r="AH21" i="38"/>
  <c r="AH93" i="38"/>
  <c r="AO21" i="38"/>
  <c r="AR21" i="38"/>
  <c r="AR93" i="38"/>
  <c r="AR393" i="38"/>
  <c r="AK21" i="37"/>
  <c r="AK93" i="37"/>
  <c r="AR21" i="37"/>
  <c r="AR93" i="37"/>
  <c r="AR393" i="37"/>
  <c r="AH21" i="37"/>
  <c r="AH93" i="37"/>
  <c r="AS21" i="37"/>
  <c r="AS93" i="37"/>
  <c r="AS393" i="37"/>
  <c r="AN21" i="37"/>
  <c r="AN93" i="37"/>
  <c r="BB21" i="37"/>
  <c r="BB93" i="37"/>
  <c r="AU21" i="37"/>
  <c r="AU93" i="37"/>
  <c r="AL21" i="37"/>
  <c r="AL93" i="37"/>
  <c r="BA21" i="37"/>
  <c r="BA93" i="37"/>
  <c r="BB23" i="37"/>
  <c r="BA23" i="37"/>
  <c r="BA95" i="37"/>
  <c r="AL23" i="37"/>
  <c r="AL95" i="37"/>
  <c r="AL179" i="37"/>
  <c r="AL251" i="37"/>
  <c r="AL323" i="37"/>
  <c r="AL395" i="37"/>
  <c r="AS23" i="37"/>
  <c r="AS95" i="37"/>
  <c r="AS395" i="37"/>
  <c r="AR23" i="37"/>
  <c r="AR95" i="37"/>
  <c r="AR395" i="37"/>
  <c r="AK23" i="37"/>
  <c r="AK95" i="37"/>
  <c r="AN23" i="37"/>
  <c r="AN95" i="37"/>
  <c r="AU23" i="37"/>
  <c r="AU95" i="37"/>
  <c r="AX23" i="37"/>
  <c r="AX95" i="37"/>
  <c r="AH23" i="37"/>
  <c r="AH95" i="37"/>
  <c r="AH179" i="37"/>
  <c r="AH251" i="37"/>
  <c r="AH323" i="37"/>
  <c r="AH395" i="37"/>
  <c r="AU72" i="37"/>
  <c r="AU144" i="37"/>
  <c r="BB72" i="37"/>
  <c r="AK72" i="37"/>
  <c r="AK144" i="37"/>
  <c r="AK228" i="37"/>
  <c r="AK300" i="37"/>
  <c r="AK372" i="37"/>
  <c r="AK444" i="37"/>
  <c r="BA72" i="37"/>
  <c r="BA144" i="37"/>
  <c r="AH72" i="37"/>
  <c r="AH144" i="37"/>
  <c r="AH228" i="37"/>
  <c r="AH300" i="37"/>
  <c r="AH372" i="37"/>
  <c r="AH444" i="37"/>
  <c r="AS72" i="37"/>
  <c r="AS144" i="37"/>
  <c r="AS444" i="37"/>
  <c r="AN72" i="37"/>
  <c r="AN144" i="37"/>
  <c r="AX72" i="37"/>
  <c r="AX144" i="37"/>
  <c r="AX228" i="37"/>
  <c r="AX300" i="37"/>
  <c r="AX372" i="37"/>
  <c r="AX444" i="37"/>
  <c r="AR72" i="37"/>
  <c r="AR144" i="37"/>
  <c r="AR444" i="37"/>
  <c r="AL72" i="37"/>
  <c r="AL144" i="37"/>
  <c r="AU40" i="37"/>
  <c r="AU112" i="37"/>
  <c r="AN40" i="37"/>
  <c r="AN112" i="37"/>
  <c r="AK40" i="37"/>
  <c r="AK112" i="37"/>
  <c r="BA40" i="37"/>
  <c r="BA112" i="37"/>
  <c r="BB40" i="37"/>
  <c r="BB112" i="37"/>
  <c r="AL40" i="37"/>
  <c r="AL112" i="37"/>
  <c r="AS40" i="37"/>
  <c r="AS112" i="37"/>
  <c r="AS412" i="37"/>
  <c r="AX40" i="37"/>
  <c r="AX112" i="37"/>
  <c r="AX196" i="37"/>
  <c r="AX268" i="37"/>
  <c r="AX340" i="37"/>
  <c r="AX412" i="37"/>
  <c r="AR40" i="37"/>
  <c r="AR112" i="37"/>
  <c r="AR412" i="37"/>
  <c r="AH40" i="37"/>
  <c r="AH112" i="37"/>
  <c r="AU67" i="37"/>
  <c r="AU139" i="37"/>
  <c r="BB67" i="37"/>
  <c r="AK67" i="37"/>
  <c r="AK139" i="37"/>
  <c r="AL67" i="37"/>
  <c r="AL139" i="37"/>
  <c r="BA67" i="37"/>
  <c r="BA139" i="37"/>
  <c r="AS67" i="37"/>
  <c r="AS139" i="37"/>
  <c r="AS439" i="37"/>
  <c r="AN67" i="37"/>
  <c r="AN139" i="37"/>
  <c r="AR67" i="37"/>
  <c r="AR139" i="37"/>
  <c r="AR439" i="37"/>
  <c r="AX67" i="37"/>
  <c r="AX139" i="37"/>
  <c r="AX223" i="37"/>
  <c r="AX295" i="37"/>
  <c r="AX367" i="37"/>
  <c r="AX439" i="37"/>
  <c r="AH67" i="37"/>
  <c r="AH139" i="37"/>
  <c r="BB70" i="37"/>
  <c r="AK70" i="37"/>
  <c r="AK142" i="37"/>
  <c r="BA70" i="37"/>
  <c r="BA142" i="37"/>
  <c r="AU70" i="37"/>
  <c r="AU142" i="37"/>
  <c r="AS70" i="37"/>
  <c r="AS142" i="37"/>
  <c r="AS442" i="37"/>
  <c r="AN70" i="37"/>
  <c r="AN142" i="37"/>
  <c r="AR70" i="37"/>
  <c r="AR142" i="37"/>
  <c r="AR442" i="37"/>
  <c r="AX70" i="37"/>
  <c r="AX142" i="37"/>
  <c r="AH70" i="37"/>
  <c r="AH142" i="37"/>
  <c r="AH226" i="37"/>
  <c r="AH298" i="37"/>
  <c r="AH370" i="37"/>
  <c r="AH442" i="37"/>
  <c r="AL70" i="37"/>
  <c r="AL142" i="37"/>
  <c r="AU82" i="37"/>
  <c r="AU154" i="37"/>
  <c r="AL82" i="37"/>
  <c r="AL154" i="37"/>
  <c r="BB82" i="37"/>
  <c r="AK82" i="37"/>
  <c r="AK154" i="37"/>
  <c r="BA82" i="37"/>
  <c r="BA154" i="37"/>
  <c r="AS82" i="37"/>
  <c r="AS154" i="37"/>
  <c r="AS454" i="37"/>
  <c r="AN82" i="37"/>
  <c r="AN154" i="37"/>
  <c r="AH82" i="37"/>
  <c r="AH154" i="37"/>
  <c r="AR82" i="37"/>
  <c r="AR154" i="37"/>
  <c r="AR454" i="37"/>
  <c r="AU75" i="37"/>
  <c r="AU147" i="37"/>
  <c r="AH75" i="37"/>
  <c r="AH147" i="37"/>
  <c r="AH231" i="37"/>
  <c r="AH303" i="37"/>
  <c r="AH375" i="37"/>
  <c r="AH447" i="37"/>
  <c r="AN75" i="37"/>
  <c r="AN147" i="37"/>
  <c r="BB75" i="37"/>
  <c r="BB147" i="37"/>
  <c r="AK75" i="37"/>
  <c r="AK147" i="37"/>
  <c r="AK231" i="37"/>
  <c r="AK303" i="37"/>
  <c r="AK375" i="37"/>
  <c r="AK447" i="37"/>
  <c r="AL75" i="37"/>
  <c r="AL147" i="37"/>
  <c r="AS75" i="37"/>
  <c r="AS147" i="37"/>
  <c r="AS447" i="37"/>
  <c r="AR75" i="37"/>
  <c r="AR147" i="37"/>
  <c r="AR447" i="37"/>
  <c r="AX75" i="37"/>
  <c r="AX147" i="37"/>
  <c r="AX231" i="37"/>
  <c r="AX303" i="37"/>
  <c r="AX375" i="37"/>
  <c r="AX447" i="37"/>
  <c r="BA75" i="37"/>
  <c r="BA147" i="37"/>
  <c r="AJ245" i="36"/>
  <c r="AJ317" i="36"/>
  <c r="AJ389" i="36"/>
  <c r="BA17" i="36"/>
  <c r="BA89" i="36"/>
  <c r="AK17" i="36"/>
  <c r="AK89" i="36"/>
  <c r="AK173" i="36"/>
  <c r="AS17" i="36"/>
  <c r="AS89" i="36"/>
  <c r="AS389" i="36"/>
  <c r="AH17" i="36"/>
  <c r="AH89" i="36"/>
  <c r="AT17" i="36"/>
  <c r="AT89" i="36"/>
  <c r="BB17" i="36"/>
  <c r="BB89" i="36"/>
  <c r="AQ17" i="36"/>
  <c r="AQ89" i="36"/>
  <c r="AQ389" i="36"/>
  <c r="AR17" i="36"/>
  <c r="AR89" i="36"/>
  <c r="AR389" i="36"/>
  <c r="AU17" i="36"/>
  <c r="AU89" i="36"/>
  <c r="AX17" i="36"/>
  <c r="AX89" i="36"/>
  <c r="AX173" i="36"/>
  <c r="AX245" i="36"/>
  <c r="AX317" i="36"/>
  <c r="AX389" i="36"/>
  <c r="AN17" i="36"/>
  <c r="AN89" i="36"/>
  <c r="AN173" i="36"/>
  <c r="AN245" i="36"/>
  <c r="AN317" i="36"/>
  <c r="AN389" i="36"/>
  <c r="AH19" i="36"/>
  <c r="AH91" i="36"/>
  <c r="AJ247" i="36"/>
  <c r="AJ319" i="36"/>
  <c r="AJ391" i="36"/>
  <c r="AT19" i="36"/>
  <c r="AT91" i="36"/>
  <c r="AS19" i="36"/>
  <c r="AS91" i="36"/>
  <c r="AS391" i="36"/>
  <c r="AU19" i="36"/>
  <c r="AU91" i="36"/>
  <c r="BB19" i="36"/>
  <c r="BB91" i="36"/>
  <c r="AN19" i="36"/>
  <c r="AN91" i="36"/>
  <c r="AK19" i="36"/>
  <c r="AK91" i="36"/>
  <c r="AK175" i="36"/>
  <c r="AQ19" i="36"/>
  <c r="AQ91" i="36"/>
  <c r="AQ391" i="36"/>
  <c r="BA19" i="36"/>
  <c r="BA91" i="36"/>
  <c r="AR19" i="36"/>
  <c r="AR91" i="36"/>
  <c r="AR391" i="36"/>
  <c r="AX76" i="36"/>
  <c r="AX148" i="36"/>
  <c r="AX232" i="36"/>
  <c r="AX304" i="36"/>
  <c r="AX376" i="36"/>
  <c r="AX448" i="36"/>
  <c r="AN76" i="36"/>
  <c r="AN148" i="36"/>
  <c r="AN232" i="36"/>
  <c r="AN304" i="36"/>
  <c r="AN376" i="36"/>
  <c r="AN448" i="36"/>
  <c r="AH76" i="36"/>
  <c r="AH148" i="36"/>
  <c r="BB76" i="36"/>
  <c r="BB148" i="36"/>
  <c r="AQ76" i="36"/>
  <c r="AQ148" i="36"/>
  <c r="AQ448" i="36"/>
  <c r="AT76" i="36"/>
  <c r="AT148" i="36"/>
  <c r="AS76" i="36"/>
  <c r="AS148" i="36"/>
  <c r="AS448" i="36"/>
  <c r="AL304" i="36"/>
  <c r="AL376" i="36"/>
  <c r="AL448" i="36"/>
  <c r="AK76" i="36"/>
  <c r="AK148" i="36"/>
  <c r="AK232" i="36"/>
  <c r="AJ304" i="36"/>
  <c r="AJ376" i="36"/>
  <c r="AJ448" i="36"/>
  <c r="AU76" i="36"/>
  <c r="AU148" i="36"/>
  <c r="BA76" i="36"/>
  <c r="BA148" i="36"/>
  <c r="AR76" i="36"/>
  <c r="AR148" i="36"/>
  <c r="AR448" i="36"/>
  <c r="AK20" i="36"/>
  <c r="AK92" i="36"/>
  <c r="AK176" i="36"/>
  <c r="AS20" i="36"/>
  <c r="AS92" i="36"/>
  <c r="AS392" i="36"/>
  <c r="AR20" i="36"/>
  <c r="AR92" i="36"/>
  <c r="AR392" i="36"/>
  <c r="AT20" i="36"/>
  <c r="AT92" i="36"/>
  <c r="AN20" i="36"/>
  <c r="AN92" i="36"/>
  <c r="AH20" i="36"/>
  <c r="AH92" i="36"/>
  <c r="AH176" i="36"/>
  <c r="AH248" i="36"/>
  <c r="AH320" i="36"/>
  <c r="AH392" i="36"/>
  <c r="BA20" i="36"/>
  <c r="BA92" i="36"/>
  <c r="AJ248" i="36"/>
  <c r="AJ320" i="36"/>
  <c r="AJ392" i="36"/>
  <c r="AU20" i="36"/>
  <c r="AU92" i="36"/>
  <c r="AL248" i="36"/>
  <c r="AL320" i="36"/>
  <c r="AL392" i="36"/>
  <c r="AQ20" i="36"/>
  <c r="AQ92" i="36"/>
  <c r="AQ392" i="36"/>
  <c r="BB20" i="36"/>
  <c r="BB92" i="36"/>
  <c r="AX15" i="36"/>
  <c r="AX87" i="36"/>
  <c r="AX171" i="36"/>
  <c r="AX243" i="36"/>
  <c r="AX315" i="36"/>
  <c r="AX387" i="36"/>
  <c r="AR15" i="36"/>
  <c r="AR87" i="36"/>
  <c r="AR387" i="36"/>
  <c r="AU15" i="36"/>
  <c r="AU87" i="36"/>
  <c r="BB15" i="36"/>
  <c r="BB87" i="36"/>
  <c r="AN15" i="36"/>
  <c r="AN87" i="36"/>
  <c r="AN171" i="36"/>
  <c r="AN243" i="36"/>
  <c r="AN315" i="36"/>
  <c r="AN387" i="36"/>
  <c r="AS15" i="36"/>
  <c r="AS87" i="36"/>
  <c r="AS387" i="36"/>
  <c r="AT15" i="36"/>
  <c r="AT87" i="36"/>
  <c r="AH15" i="36"/>
  <c r="AH87" i="36"/>
  <c r="AH171" i="36"/>
  <c r="AH243" i="36"/>
  <c r="AH315" i="36"/>
  <c r="AH387" i="36"/>
  <c r="AJ243" i="36"/>
  <c r="AJ315" i="36"/>
  <c r="AJ387" i="36"/>
  <c r="AK15" i="36"/>
  <c r="AK87" i="36"/>
  <c r="AK171" i="36"/>
  <c r="AQ15" i="36"/>
  <c r="AQ87" i="36"/>
  <c r="AQ387" i="36"/>
  <c r="BA15" i="36"/>
  <c r="BA87" i="36"/>
  <c r="BB62" i="36"/>
  <c r="BB134" i="36"/>
  <c r="BA62" i="36"/>
  <c r="BA134" i="36"/>
  <c r="AQ62" i="36"/>
  <c r="AQ134" i="36"/>
  <c r="AQ434" i="36"/>
  <c r="AU62" i="36"/>
  <c r="AU134" i="36"/>
  <c r="AN62" i="36"/>
  <c r="AN134" i="36"/>
  <c r="AJ290" i="36"/>
  <c r="AJ362" i="36"/>
  <c r="AJ434" i="36"/>
  <c r="AT62" i="36"/>
  <c r="AT134" i="36"/>
  <c r="AS62" i="36"/>
  <c r="AS134" i="36"/>
  <c r="AS434" i="36"/>
  <c r="AR62" i="36"/>
  <c r="AR134" i="36"/>
  <c r="AR434" i="36"/>
  <c r="AL290" i="36"/>
  <c r="AL362" i="36"/>
  <c r="AL434" i="36"/>
  <c r="AH62" i="36"/>
  <c r="AH134" i="36"/>
  <c r="AK62" i="36"/>
  <c r="AK134" i="36"/>
  <c r="AK218" i="36"/>
  <c r="AX62" i="36"/>
  <c r="AX134" i="36"/>
  <c r="AX218" i="36"/>
  <c r="AX290" i="36"/>
  <c r="AX362" i="36"/>
  <c r="AX434" i="36"/>
  <c r="AS82" i="38"/>
  <c r="AS154" i="38"/>
  <c r="AS454" i="38"/>
  <c r="AR82" i="38"/>
  <c r="AR154" i="38"/>
  <c r="AR454" i="38"/>
  <c r="AQ82" i="38"/>
  <c r="AQ154" i="38"/>
  <c r="AQ454" i="38"/>
  <c r="AU82" i="38"/>
  <c r="AU154" i="38"/>
  <c r="AO82" i="38"/>
  <c r="AX82" i="38"/>
  <c r="AX154" i="38"/>
  <c r="AX238" i="38"/>
  <c r="AX310" i="38"/>
  <c r="AX382" i="38"/>
  <c r="AX454" i="38"/>
  <c r="AN82" i="38"/>
  <c r="AN154" i="38"/>
  <c r="AH82" i="38"/>
  <c r="AH154" i="38"/>
  <c r="AT82" i="38"/>
  <c r="AT154" i="38"/>
  <c r="AI82" i="38"/>
  <c r="BA82" i="38"/>
  <c r="BA154" i="38"/>
  <c r="AK82" i="38"/>
  <c r="AK154" i="38"/>
  <c r="AK238" i="38"/>
  <c r="AK310" i="38"/>
  <c r="AK382" i="38"/>
  <c r="AK454" i="38"/>
  <c r="AJ310" i="38"/>
  <c r="AJ382" i="38"/>
  <c r="AJ454" i="38"/>
  <c r="AL82" i="38"/>
  <c r="AL154" i="38"/>
  <c r="AL238" i="38"/>
  <c r="AL310" i="38"/>
  <c r="AL382" i="38"/>
  <c r="AL454" i="38"/>
  <c r="BB82" i="38"/>
  <c r="BB154" i="38"/>
  <c r="AT72" i="38"/>
  <c r="AT144" i="38"/>
  <c r="AO72" i="38"/>
  <c r="AX72" i="38"/>
  <c r="AX144" i="38"/>
  <c r="AN72" i="38"/>
  <c r="AN144" i="38"/>
  <c r="AH72" i="38"/>
  <c r="AH144" i="38"/>
  <c r="AJ300" i="38"/>
  <c r="AJ372" i="38"/>
  <c r="AJ444" i="38"/>
  <c r="AI72" i="38"/>
  <c r="AL72" i="38"/>
  <c r="AL144" i="38"/>
  <c r="AL228" i="38"/>
  <c r="AL300" i="38"/>
  <c r="AL372" i="38"/>
  <c r="AL444" i="38"/>
  <c r="AU72" i="38"/>
  <c r="AU144" i="38"/>
  <c r="BB72" i="38"/>
  <c r="BB144" i="38"/>
  <c r="AK72" i="38"/>
  <c r="AK144" i="38"/>
  <c r="AK228" i="38"/>
  <c r="AK300" i="38"/>
  <c r="AK372" i="38"/>
  <c r="AK444" i="38"/>
  <c r="AR72" i="38"/>
  <c r="AR144" i="38"/>
  <c r="AR444" i="38"/>
  <c r="AQ72" i="38"/>
  <c r="AQ144" i="38"/>
  <c r="AQ444" i="38"/>
  <c r="AS72" i="38"/>
  <c r="AS144" i="38"/>
  <c r="AS444" i="38"/>
  <c r="BA72" i="38"/>
  <c r="BA144" i="38"/>
  <c r="AT75" i="38"/>
  <c r="AT147" i="38"/>
  <c r="AU75" i="38"/>
  <c r="AU147" i="38"/>
  <c r="AS75" i="38"/>
  <c r="AS147" i="38"/>
  <c r="AS447" i="38"/>
  <c r="AR75" i="38"/>
  <c r="AR147" i="38"/>
  <c r="AR447" i="38"/>
  <c r="AL75" i="38"/>
  <c r="AL147" i="38"/>
  <c r="AL231" i="38"/>
  <c r="AL303" i="38"/>
  <c r="AL375" i="38"/>
  <c r="AL447" i="38"/>
  <c r="AO75" i="38"/>
  <c r="AN75" i="38"/>
  <c r="AN147" i="38"/>
  <c r="AQ75" i="38"/>
  <c r="AQ147" i="38"/>
  <c r="AQ447" i="38"/>
  <c r="BA75" i="38"/>
  <c r="BA147" i="38"/>
  <c r="AJ303" i="38"/>
  <c r="AJ375" i="38"/>
  <c r="AJ447" i="38"/>
  <c r="AH75" i="38"/>
  <c r="AH147" i="38"/>
  <c r="AI75" i="38"/>
  <c r="AK75" i="38"/>
  <c r="AK147" i="38"/>
  <c r="AK231" i="38"/>
  <c r="AK303" i="38"/>
  <c r="AK375" i="38"/>
  <c r="AK447" i="38"/>
  <c r="BB75" i="38"/>
  <c r="BB147" i="38"/>
  <c r="AT14" i="38"/>
  <c r="AT86" i="38"/>
  <c r="AH14" i="38"/>
  <c r="AH86" i="38"/>
  <c r="AH170" i="38"/>
  <c r="AH242" i="38"/>
  <c r="AH314" i="38"/>
  <c r="AH386" i="38"/>
  <c r="AI14" i="38"/>
  <c r="AJ242" i="38"/>
  <c r="AJ314" i="38"/>
  <c r="AJ386" i="38"/>
  <c r="AK14" i="38"/>
  <c r="AK86" i="38"/>
  <c r="AK170" i="38"/>
  <c r="AK242" i="38"/>
  <c r="AK314" i="38"/>
  <c r="AK386" i="38"/>
  <c r="AO14" i="38"/>
  <c r="AX14" i="38"/>
  <c r="AX86" i="38"/>
  <c r="AN14" i="38"/>
  <c r="AN86" i="38"/>
  <c r="AQ14" i="38"/>
  <c r="AQ86" i="38"/>
  <c r="AQ386" i="38"/>
  <c r="BB14" i="38"/>
  <c r="BB86" i="38"/>
  <c r="AR14" i="38"/>
  <c r="AR86" i="38"/>
  <c r="AR386" i="38"/>
  <c r="AL14" i="38"/>
  <c r="AL86" i="38"/>
  <c r="AL170" i="38"/>
  <c r="AL242" i="38"/>
  <c r="AL314" i="38"/>
  <c r="AL386" i="38"/>
  <c r="BA14" i="38"/>
  <c r="BA86" i="38"/>
  <c r="AS14" i="38"/>
  <c r="AS86" i="38"/>
  <c r="AS386" i="38"/>
  <c r="AU14" i="38"/>
  <c r="AU86" i="38"/>
  <c r="AU49" i="37"/>
  <c r="AU121" i="37"/>
  <c r="AS49" i="37"/>
  <c r="AS121" i="37"/>
  <c r="AS421" i="37"/>
  <c r="BA49" i="37"/>
  <c r="BA121" i="37"/>
  <c r="AK49" i="37"/>
  <c r="AK121" i="37"/>
  <c r="AK205" i="37"/>
  <c r="AK277" i="37"/>
  <c r="AK349" i="37"/>
  <c r="AK421" i="37"/>
  <c r="AR49" i="37"/>
  <c r="AR121" i="37"/>
  <c r="AR421" i="37"/>
  <c r="AH49" i="37"/>
  <c r="AH121" i="37"/>
  <c r="AN49" i="37"/>
  <c r="AN121" i="37"/>
  <c r="BB49" i="37"/>
  <c r="AL49" i="37"/>
  <c r="AL121" i="37"/>
  <c r="AU36" i="37"/>
  <c r="AU108" i="37"/>
  <c r="AL36" i="37"/>
  <c r="AL108" i="37"/>
  <c r="BB36" i="37"/>
  <c r="BA36" i="37"/>
  <c r="BA108" i="37"/>
  <c r="AK36" i="37"/>
  <c r="AK108" i="37"/>
  <c r="AK192" i="37"/>
  <c r="AK264" i="37"/>
  <c r="AK336" i="37"/>
  <c r="AK408" i="37"/>
  <c r="AS36" i="37"/>
  <c r="AS108" i="37"/>
  <c r="AS408" i="37"/>
  <c r="AR36" i="37"/>
  <c r="AR108" i="37"/>
  <c r="AR408" i="37"/>
  <c r="AH36" i="37"/>
  <c r="AH108" i="37"/>
  <c r="AN36" i="37"/>
  <c r="AN108" i="37"/>
  <c r="AN192" i="37"/>
  <c r="AN264" i="37"/>
  <c r="AN336" i="37"/>
  <c r="AN408" i="37"/>
  <c r="AU19" i="37"/>
  <c r="AU91" i="37"/>
  <c r="AS19" i="37"/>
  <c r="AS91" i="37"/>
  <c r="AS391" i="37"/>
  <c r="AH19" i="37"/>
  <c r="AH91" i="37"/>
  <c r="AK19" i="37"/>
  <c r="AK91" i="37"/>
  <c r="BA19" i="37"/>
  <c r="BA91" i="37"/>
  <c r="AX19" i="37"/>
  <c r="AX91" i="37"/>
  <c r="AN19" i="37"/>
  <c r="AN91" i="37"/>
  <c r="AR19" i="37"/>
  <c r="AR91" i="37"/>
  <c r="AR391" i="37"/>
  <c r="BB19" i="37"/>
  <c r="AL19" i="37"/>
  <c r="AL91" i="37"/>
  <c r="AS59" i="37"/>
  <c r="AS131" i="37"/>
  <c r="AS431" i="37"/>
  <c r="AN59" i="37"/>
  <c r="AN131" i="37"/>
  <c r="AU59" i="37"/>
  <c r="AU131" i="37"/>
  <c r="AK59" i="37"/>
  <c r="AK131" i="37"/>
  <c r="AK215" i="37"/>
  <c r="AK287" i="37"/>
  <c r="AK359" i="37"/>
  <c r="AK431" i="37"/>
  <c r="AX59" i="37"/>
  <c r="AX131" i="37"/>
  <c r="AR59" i="37"/>
  <c r="AR131" i="37"/>
  <c r="AR431" i="37"/>
  <c r="AH59" i="37"/>
  <c r="AH131" i="37"/>
  <c r="AL59" i="37"/>
  <c r="AL131" i="37"/>
  <c r="BB59" i="37"/>
  <c r="BA59" i="37"/>
  <c r="BA131" i="37"/>
  <c r="AU42" i="37"/>
  <c r="AU114" i="37"/>
  <c r="AN42" i="37"/>
  <c r="AN114" i="37"/>
  <c r="AK42" i="37"/>
  <c r="AK114" i="37"/>
  <c r="AK198" i="37"/>
  <c r="AK270" i="37"/>
  <c r="AK342" i="37"/>
  <c r="AK414" i="37"/>
  <c r="BA42" i="37"/>
  <c r="BA114" i="37"/>
  <c r="AH42" i="37"/>
  <c r="AH114" i="37"/>
  <c r="BB42" i="37"/>
  <c r="AL42" i="37"/>
  <c r="AL114" i="37"/>
  <c r="AS42" i="37"/>
  <c r="AS114" i="37"/>
  <c r="AS414" i="37"/>
  <c r="AR42" i="37"/>
  <c r="AR114" i="37"/>
  <c r="AR414" i="37"/>
  <c r="AS65" i="36"/>
  <c r="AS137" i="36"/>
  <c r="AS437" i="36"/>
  <c r="AR65" i="36"/>
  <c r="AR137" i="36"/>
  <c r="AR437" i="36"/>
  <c r="AL293" i="36"/>
  <c r="AL365" i="36"/>
  <c r="AL437" i="36"/>
  <c r="AJ293" i="36"/>
  <c r="AJ365" i="36"/>
  <c r="AJ437" i="36"/>
  <c r="AT65" i="36"/>
  <c r="AT137" i="36"/>
  <c r="BB65" i="36"/>
  <c r="BB137" i="36"/>
  <c r="AQ65" i="36"/>
  <c r="AQ137" i="36"/>
  <c r="AQ437" i="36"/>
  <c r="AX65" i="36"/>
  <c r="AX137" i="36"/>
  <c r="AX221" i="36"/>
  <c r="AX293" i="36"/>
  <c r="AX365" i="36"/>
  <c r="AX437" i="36"/>
  <c r="AN65" i="36"/>
  <c r="AN137" i="36"/>
  <c r="AH65" i="36"/>
  <c r="AH137" i="36"/>
  <c r="AK65" i="36"/>
  <c r="AK137" i="36"/>
  <c r="AK221" i="36"/>
  <c r="BA65" i="36"/>
  <c r="BA137" i="36"/>
  <c r="AU65" i="36"/>
  <c r="AU137" i="36"/>
  <c r="AX33" i="36"/>
  <c r="AX105" i="36"/>
  <c r="AX189" i="36"/>
  <c r="AX261" i="36"/>
  <c r="AX333" i="36"/>
  <c r="AX405" i="36"/>
  <c r="AN33" i="36"/>
  <c r="AN105" i="36"/>
  <c r="AL261" i="36"/>
  <c r="AL333" i="36"/>
  <c r="AL405" i="36"/>
  <c r="BB33" i="36"/>
  <c r="BB105" i="36"/>
  <c r="AH33" i="36"/>
  <c r="AH105" i="36"/>
  <c r="AR33" i="36"/>
  <c r="AR105" i="36"/>
  <c r="AR405" i="36"/>
  <c r="AK33" i="36"/>
  <c r="AK105" i="36"/>
  <c r="AK189" i="36"/>
  <c r="AJ261" i="36"/>
  <c r="AJ333" i="36"/>
  <c r="AJ405" i="36"/>
  <c r="AT33" i="36"/>
  <c r="AT105" i="36"/>
  <c r="BA33" i="36"/>
  <c r="BA105" i="36"/>
  <c r="AU33" i="36"/>
  <c r="AU105" i="36"/>
  <c r="AS33" i="36"/>
  <c r="AS105" i="36"/>
  <c r="AS405" i="36"/>
  <c r="AQ33" i="36"/>
  <c r="AQ105" i="36"/>
  <c r="AQ405" i="36"/>
  <c r="AK72" i="36"/>
  <c r="AK144" i="36"/>
  <c r="AK228" i="36"/>
  <c r="AJ300" i="36"/>
  <c r="AJ372" i="36"/>
  <c r="AJ444" i="36"/>
  <c r="AU72" i="36"/>
  <c r="AU144" i="36"/>
  <c r="AR72" i="36"/>
  <c r="AR144" i="36"/>
  <c r="AR444" i="36"/>
  <c r="AN72" i="36"/>
  <c r="AN144" i="36"/>
  <c r="BB72" i="36"/>
  <c r="BB144" i="36"/>
  <c r="BA72" i="36"/>
  <c r="BA144" i="36"/>
  <c r="AQ72" i="36"/>
  <c r="AQ144" i="36"/>
  <c r="AQ444" i="36"/>
  <c r="AT72" i="36"/>
  <c r="AT144" i="36"/>
  <c r="AS72" i="36"/>
  <c r="AS144" i="36"/>
  <c r="AS444" i="36"/>
  <c r="AH72" i="36"/>
  <c r="AH144" i="36"/>
  <c r="AS74" i="36"/>
  <c r="AS146" i="36"/>
  <c r="AS446" i="36"/>
  <c r="AR74" i="36"/>
  <c r="AR146" i="36"/>
  <c r="AR446" i="36"/>
  <c r="AL302" i="36"/>
  <c r="AL374" i="36"/>
  <c r="AL446" i="36"/>
  <c r="AJ302" i="36"/>
  <c r="AJ374" i="36"/>
  <c r="AJ446" i="36"/>
  <c r="AT74" i="36"/>
  <c r="AT146" i="36"/>
  <c r="BB74" i="36"/>
  <c r="BB146" i="36"/>
  <c r="AQ74" i="36"/>
  <c r="AQ146" i="36"/>
  <c r="AQ446" i="36"/>
  <c r="AX74" i="36"/>
  <c r="AX146" i="36"/>
  <c r="AX230" i="36"/>
  <c r="AX302" i="36"/>
  <c r="AX374" i="36"/>
  <c r="AX446" i="36"/>
  <c r="AN74" i="36"/>
  <c r="AN146" i="36"/>
  <c r="AN230" i="36"/>
  <c r="AN302" i="36"/>
  <c r="AN374" i="36"/>
  <c r="AN446" i="36"/>
  <c r="AH74" i="36"/>
  <c r="AH146" i="36"/>
  <c r="AK74" i="36"/>
  <c r="AK146" i="36"/>
  <c r="AK230" i="36"/>
  <c r="BA74" i="36"/>
  <c r="BA146" i="36"/>
  <c r="AU74" i="36"/>
  <c r="AU146" i="36"/>
  <c r="BB52" i="38"/>
  <c r="BA52" i="38"/>
  <c r="BA124" i="38"/>
  <c r="AK52" i="38"/>
  <c r="AK124" i="38"/>
  <c r="AK208" i="38"/>
  <c r="AK280" i="38"/>
  <c r="AK352" i="38"/>
  <c r="AK424" i="38"/>
  <c r="AS52" i="38"/>
  <c r="AS124" i="38"/>
  <c r="AS424" i="38"/>
  <c r="AR52" i="38"/>
  <c r="AR124" i="38"/>
  <c r="AR424" i="38"/>
  <c r="AL52" i="38"/>
  <c r="AL124" i="38"/>
  <c r="AL208" i="38"/>
  <c r="AL280" i="38"/>
  <c r="AL352" i="38"/>
  <c r="AL424" i="38"/>
  <c r="AN52" i="38"/>
  <c r="AN124" i="38"/>
  <c r="AT52" i="38"/>
  <c r="AT124" i="38"/>
  <c r="AO52" i="38"/>
  <c r="AX52" i="38"/>
  <c r="AX124" i="38"/>
  <c r="AH52" i="38"/>
  <c r="AH124" i="38"/>
  <c r="AQ52" i="38"/>
  <c r="AQ124" i="38"/>
  <c r="AQ424" i="38"/>
  <c r="AJ280" i="38"/>
  <c r="AJ352" i="38"/>
  <c r="AJ424" i="38"/>
  <c r="AU52" i="38"/>
  <c r="AU124" i="38"/>
  <c r="AI52" i="38"/>
  <c r="AT53" i="38"/>
  <c r="AT125" i="38"/>
  <c r="AU53" i="38"/>
  <c r="AU125" i="38"/>
  <c r="BB53" i="38"/>
  <c r="BA53" i="38"/>
  <c r="BA125" i="38"/>
  <c r="AL53" i="38"/>
  <c r="AL125" i="38"/>
  <c r="AL209" i="38"/>
  <c r="AL281" i="38"/>
  <c r="AL353" i="38"/>
  <c r="AL425" i="38"/>
  <c r="AS53" i="38"/>
  <c r="AS125" i="38"/>
  <c r="AS425" i="38"/>
  <c r="AR53" i="38"/>
  <c r="AR125" i="38"/>
  <c r="AR425" i="38"/>
  <c r="AK53" i="38"/>
  <c r="AK125" i="38"/>
  <c r="AK209" i="38"/>
  <c r="AK281" i="38"/>
  <c r="AK353" i="38"/>
  <c r="AK425" i="38"/>
  <c r="AJ281" i="38"/>
  <c r="AJ353" i="38"/>
  <c r="AJ425" i="38"/>
  <c r="AH53" i="38"/>
  <c r="AH125" i="38"/>
  <c r="AO53" i="38"/>
  <c r="AX53" i="38"/>
  <c r="AX125" i="38"/>
  <c r="AQ53" i="38"/>
  <c r="AQ125" i="38"/>
  <c r="AQ425" i="38"/>
  <c r="AI53" i="38"/>
  <c r="AN53" i="38"/>
  <c r="AN125" i="38"/>
  <c r="AT32" i="38"/>
  <c r="AT104" i="38"/>
  <c r="AU32" i="38"/>
  <c r="AU104" i="38"/>
  <c r="AS32" i="38"/>
  <c r="AS104" i="38"/>
  <c r="AS404" i="38"/>
  <c r="BA32" i="38"/>
  <c r="BA104" i="38"/>
  <c r="AQ32" i="38"/>
  <c r="AQ104" i="38"/>
  <c r="AQ404" i="38"/>
  <c r="AO32" i="38"/>
  <c r="AX32" i="38"/>
  <c r="AX104" i="38"/>
  <c r="AR32" i="38"/>
  <c r="AR104" i="38"/>
  <c r="AR404" i="38"/>
  <c r="AH32" i="38"/>
  <c r="AH104" i="38"/>
  <c r="AN32" i="38"/>
  <c r="AN104" i="38"/>
  <c r="AL32" i="38"/>
  <c r="AL104" i="38"/>
  <c r="AL188" i="38"/>
  <c r="AL260" i="38"/>
  <c r="AL332" i="38"/>
  <c r="AL404" i="38"/>
  <c r="BB32" i="38"/>
  <c r="BB104" i="38"/>
  <c r="AI32" i="38"/>
  <c r="AK32" i="38"/>
  <c r="AK104" i="38"/>
  <c r="AK188" i="38"/>
  <c r="AK260" i="38"/>
  <c r="AK332" i="38"/>
  <c r="AK404" i="38"/>
  <c r="AU51" i="38"/>
  <c r="AU123" i="38"/>
  <c r="BB51" i="38"/>
  <c r="BB123" i="38"/>
  <c r="BA51" i="38"/>
  <c r="BA123" i="38"/>
  <c r="AQ51" i="38"/>
  <c r="AQ123" i="38"/>
  <c r="AQ423" i="38"/>
  <c r="AS51" i="38"/>
  <c r="AS123" i="38"/>
  <c r="AS423" i="38"/>
  <c r="AR51" i="38"/>
  <c r="AR123" i="38"/>
  <c r="AR423" i="38"/>
  <c r="AH51" i="38"/>
  <c r="AH123" i="38"/>
  <c r="AT51" i="38"/>
  <c r="AT123" i="38"/>
  <c r="AI51" i="38"/>
  <c r="AN51" i="38"/>
  <c r="AN123" i="38"/>
  <c r="AO51" i="38"/>
  <c r="AX51" i="38"/>
  <c r="AX123" i="38"/>
  <c r="AK51" i="38"/>
  <c r="AK123" i="38"/>
  <c r="AK207" i="38"/>
  <c r="AK279" i="38"/>
  <c r="AK351" i="38"/>
  <c r="AK423" i="38"/>
  <c r="AJ279" i="38"/>
  <c r="AJ351" i="38"/>
  <c r="AJ423" i="38"/>
  <c r="AL51" i="38"/>
  <c r="AL123" i="38"/>
  <c r="AL207" i="38"/>
  <c r="AL279" i="38"/>
  <c r="AL351" i="38"/>
  <c r="AL423" i="38"/>
  <c r="AN80" i="37"/>
  <c r="AN152" i="37"/>
  <c r="BB80" i="37"/>
  <c r="AK80" i="37"/>
  <c r="AK152" i="37"/>
  <c r="AK236" i="37"/>
  <c r="AK308" i="37"/>
  <c r="AK380" i="37"/>
  <c r="AK452" i="37"/>
  <c r="AL80" i="37"/>
  <c r="AL152" i="37"/>
  <c r="AU80" i="37"/>
  <c r="AU152" i="37"/>
  <c r="AS80" i="37"/>
  <c r="AS152" i="37"/>
  <c r="AS452" i="37"/>
  <c r="AR80" i="37"/>
  <c r="AR152" i="37"/>
  <c r="AR452" i="37"/>
  <c r="AX80" i="37"/>
  <c r="AX152" i="37"/>
  <c r="BA80" i="37"/>
  <c r="BA152" i="37"/>
  <c r="AH80" i="37"/>
  <c r="AH152" i="37"/>
  <c r="AS64" i="37"/>
  <c r="AS136" i="37"/>
  <c r="AS436" i="37"/>
  <c r="AN64" i="37"/>
  <c r="AN136" i="37"/>
  <c r="AL64" i="37"/>
  <c r="AL136" i="37"/>
  <c r="AU64" i="37"/>
  <c r="AU136" i="37"/>
  <c r="BB64" i="37"/>
  <c r="BA64" i="37"/>
  <c r="BA136" i="37"/>
  <c r="AR64" i="37"/>
  <c r="AR136" i="37"/>
  <c r="AR436" i="37"/>
  <c r="AH64" i="37"/>
  <c r="AH136" i="37"/>
  <c r="AH220" i="37"/>
  <c r="AH292" i="37"/>
  <c r="AH364" i="37"/>
  <c r="AH436" i="37"/>
  <c r="AK64" i="37"/>
  <c r="AK136" i="37"/>
  <c r="AU34" i="37"/>
  <c r="AU106" i="37"/>
  <c r="AH34" i="37"/>
  <c r="AH106" i="37"/>
  <c r="AS34" i="37"/>
  <c r="AS106" i="37"/>
  <c r="AS406" i="37"/>
  <c r="AL34" i="37"/>
  <c r="AL106" i="37"/>
  <c r="AN34" i="37"/>
  <c r="AN106" i="37"/>
  <c r="BB34" i="37"/>
  <c r="BA34" i="37"/>
  <c r="BA106" i="37"/>
  <c r="AK34" i="37"/>
  <c r="AK106" i="37"/>
  <c r="AK190" i="37"/>
  <c r="AK262" i="37"/>
  <c r="AK334" i="37"/>
  <c r="AK406" i="37"/>
  <c r="AR34" i="37"/>
  <c r="AR106" i="37"/>
  <c r="AR406" i="37"/>
  <c r="AX34" i="37"/>
  <c r="AX106" i="37"/>
  <c r="BB77" i="36"/>
  <c r="BB149" i="36"/>
  <c r="BA77" i="36"/>
  <c r="BA149" i="36"/>
  <c r="AQ77" i="36"/>
  <c r="AQ149" i="36"/>
  <c r="AQ449" i="36"/>
  <c r="AU77" i="36"/>
  <c r="AU149" i="36"/>
  <c r="AH77" i="36"/>
  <c r="AH149" i="36"/>
  <c r="AK77" i="36"/>
  <c r="AK149" i="36"/>
  <c r="AK233" i="36"/>
  <c r="AT77" i="36"/>
  <c r="AT149" i="36"/>
  <c r="AS77" i="36"/>
  <c r="AS149" i="36"/>
  <c r="AS449" i="36"/>
  <c r="AR77" i="36"/>
  <c r="AR149" i="36"/>
  <c r="AR449" i="36"/>
  <c r="AL305" i="36"/>
  <c r="AL377" i="36"/>
  <c r="AL449" i="36"/>
  <c r="AN77" i="36"/>
  <c r="AN149" i="36"/>
  <c r="AJ305" i="36"/>
  <c r="AJ377" i="36"/>
  <c r="AJ449" i="36"/>
  <c r="BB52" i="36"/>
  <c r="BA52" i="36"/>
  <c r="BA124" i="36"/>
  <c r="AQ52" i="36"/>
  <c r="AQ124" i="36"/>
  <c r="AQ424" i="36"/>
  <c r="AT52" i="36"/>
  <c r="AT124" i="36"/>
  <c r="AH52" i="36"/>
  <c r="AH124" i="36"/>
  <c r="AK52" i="36"/>
  <c r="AK124" i="36"/>
  <c r="AK208" i="36"/>
  <c r="AS52" i="36"/>
  <c r="AS124" i="36"/>
  <c r="AS424" i="36"/>
  <c r="AR52" i="36"/>
  <c r="AR124" i="36"/>
  <c r="AR424" i="36"/>
  <c r="AL280" i="36"/>
  <c r="AL352" i="36"/>
  <c r="AL424" i="36"/>
  <c r="AN52" i="36"/>
  <c r="AN124" i="36"/>
  <c r="AJ280" i="36"/>
  <c r="AJ352" i="36"/>
  <c r="AJ424" i="36"/>
  <c r="AU52" i="36"/>
  <c r="AU124" i="36"/>
  <c r="AS58" i="36"/>
  <c r="AS130" i="36"/>
  <c r="AS430" i="36"/>
  <c r="AR58" i="36"/>
  <c r="AR130" i="36"/>
  <c r="AR430" i="36"/>
  <c r="AL286" i="36"/>
  <c r="AL358" i="36"/>
  <c r="AL430" i="36"/>
  <c r="AK58" i="36"/>
  <c r="AK130" i="36"/>
  <c r="AK214" i="36"/>
  <c r="BA58" i="36"/>
  <c r="BA130" i="36"/>
  <c r="AT58" i="36"/>
  <c r="AT130" i="36"/>
  <c r="AX58" i="36"/>
  <c r="AX130" i="36"/>
  <c r="AX214" i="36"/>
  <c r="AX286" i="36"/>
  <c r="AX358" i="36"/>
  <c r="AX430" i="36"/>
  <c r="AN58" i="36"/>
  <c r="AN130" i="36"/>
  <c r="AN214" i="36"/>
  <c r="AN286" i="36"/>
  <c r="AN358" i="36"/>
  <c r="AN430" i="36"/>
  <c r="AH58" i="36"/>
  <c r="AH130" i="36"/>
  <c r="AJ286" i="36"/>
  <c r="AJ358" i="36"/>
  <c r="AJ430" i="36"/>
  <c r="AU58" i="36"/>
  <c r="AU130" i="36"/>
  <c r="BB58" i="36"/>
  <c r="BB130" i="36"/>
  <c r="AQ58" i="36"/>
  <c r="AQ130" i="36"/>
  <c r="AQ430" i="36"/>
  <c r="BB58" i="38"/>
  <c r="BA58" i="38"/>
  <c r="BA130" i="38"/>
  <c r="AK58" i="38"/>
  <c r="AK130" i="38"/>
  <c r="AK214" i="38"/>
  <c r="AK286" i="38"/>
  <c r="AK358" i="38"/>
  <c r="AK430" i="38"/>
  <c r="AS58" i="38"/>
  <c r="AS130" i="38"/>
  <c r="AS430" i="38"/>
  <c r="AR58" i="38"/>
  <c r="AR130" i="38"/>
  <c r="AR430" i="38"/>
  <c r="AQ58" i="38"/>
  <c r="AQ130" i="38"/>
  <c r="AQ430" i="38"/>
  <c r="AO58" i="38"/>
  <c r="AH58" i="38"/>
  <c r="AH130" i="38"/>
  <c r="AI58" i="38"/>
  <c r="AL58" i="38"/>
  <c r="AL130" i="38"/>
  <c r="AL214" i="38"/>
  <c r="AL286" i="38"/>
  <c r="AL358" i="38"/>
  <c r="AL430" i="38"/>
  <c r="AT58" i="38"/>
  <c r="AT130" i="38"/>
  <c r="AJ286" i="38"/>
  <c r="AJ358" i="38"/>
  <c r="AJ430" i="38"/>
  <c r="AU58" i="38"/>
  <c r="AU130" i="38"/>
  <c r="AN58" i="38"/>
  <c r="AN130" i="38"/>
  <c r="AX58" i="38"/>
  <c r="AX130" i="38"/>
  <c r="AX214" i="38"/>
  <c r="AX286" i="38"/>
  <c r="AX358" i="38"/>
  <c r="AX430" i="38"/>
  <c r="BB26" i="38"/>
  <c r="BB98" i="38"/>
  <c r="AL26" i="38"/>
  <c r="AL98" i="38"/>
  <c r="AL182" i="38"/>
  <c r="AL254" i="38"/>
  <c r="AL326" i="38"/>
  <c r="AL398" i="38"/>
  <c r="AI26" i="38"/>
  <c r="AT26" i="38"/>
  <c r="AT98" i="38"/>
  <c r="AS26" i="38"/>
  <c r="AS98" i="38"/>
  <c r="AS398" i="38"/>
  <c r="BA26" i="38"/>
  <c r="BA98" i="38"/>
  <c r="AQ26" i="38"/>
  <c r="AQ98" i="38"/>
  <c r="AQ398" i="38"/>
  <c r="AU26" i="38"/>
  <c r="AU98" i="38"/>
  <c r="AR26" i="38"/>
  <c r="AR98" i="38"/>
  <c r="AR398" i="38"/>
  <c r="AJ254" i="38"/>
  <c r="AJ326" i="38"/>
  <c r="AJ398" i="38"/>
  <c r="AK26" i="38"/>
  <c r="AK98" i="38"/>
  <c r="AK182" i="38"/>
  <c r="AK254" i="38"/>
  <c r="AK326" i="38"/>
  <c r="AK398" i="38"/>
  <c r="AH26" i="38"/>
  <c r="AH98" i="38"/>
  <c r="AO26" i="38"/>
  <c r="AX26" i="38"/>
  <c r="AX98" i="38"/>
  <c r="AN26" i="38"/>
  <c r="AN98" i="38"/>
  <c r="AJ309" i="38"/>
  <c r="AJ381" i="38"/>
  <c r="AJ453" i="38"/>
  <c r="AI81" i="38"/>
  <c r="AH81" i="38"/>
  <c r="AH153" i="38"/>
  <c r="AU81" i="38"/>
  <c r="AU153" i="38"/>
  <c r="BB81" i="38"/>
  <c r="BB153" i="38"/>
  <c r="BA81" i="38"/>
  <c r="BA153" i="38"/>
  <c r="AK81" i="38"/>
  <c r="AK153" i="38"/>
  <c r="AK237" i="38"/>
  <c r="AK309" i="38"/>
  <c r="AK381" i="38"/>
  <c r="AK453" i="38"/>
  <c r="AS81" i="38"/>
  <c r="AS153" i="38"/>
  <c r="AS453" i="38"/>
  <c r="AL81" i="38"/>
  <c r="AL153" i="38"/>
  <c r="AL237" i="38"/>
  <c r="AL309" i="38"/>
  <c r="AL381" i="38"/>
  <c r="AL453" i="38"/>
  <c r="AN81" i="38"/>
  <c r="AN153" i="38"/>
  <c r="AT81" i="38"/>
  <c r="AT153" i="38"/>
  <c r="AO81" i="38"/>
  <c r="AX81" i="38"/>
  <c r="AX153" i="38"/>
  <c r="AQ81" i="38"/>
  <c r="AQ153" i="38"/>
  <c r="AQ453" i="38"/>
  <c r="AR81" i="38"/>
  <c r="AR153" i="38"/>
  <c r="AR453" i="38"/>
  <c r="AT49" i="38"/>
  <c r="AT121" i="38"/>
  <c r="AU49" i="38"/>
  <c r="AU121" i="38"/>
  <c r="BB49" i="38"/>
  <c r="BB121" i="38"/>
  <c r="BA49" i="38"/>
  <c r="BA121" i="38"/>
  <c r="AL49" i="38"/>
  <c r="AL121" i="38"/>
  <c r="AL205" i="38"/>
  <c r="AL277" i="38"/>
  <c r="AL349" i="38"/>
  <c r="AL421" i="38"/>
  <c r="AS49" i="38"/>
  <c r="AS121" i="38"/>
  <c r="AS421" i="38"/>
  <c r="AR49" i="38"/>
  <c r="AR121" i="38"/>
  <c r="AR421" i="38"/>
  <c r="AK49" i="38"/>
  <c r="AK121" i="38"/>
  <c r="AK205" i="38"/>
  <c r="AK277" i="38"/>
  <c r="AK349" i="38"/>
  <c r="AK421" i="38"/>
  <c r="AI49" i="38"/>
  <c r="AQ49" i="38"/>
  <c r="AQ121" i="38"/>
  <c r="AQ421" i="38"/>
  <c r="AN49" i="38"/>
  <c r="AN121" i="38"/>
  <c r="AO49" i="38"/>
  <c r="AX49" i="38"/>
  <c r="AX121" i="38"/>
  <c r="AX205" i="38"/>
  <c r="AX277" i="38"/>
  <c r="AX349" i="38"/>
  <c r="AX421" i="38"/>
  <c r="AH49" i="38"/>
  <c r="AH121" i="38"/>
  <c r="AT24" i="38"/>
  <c r="AT96" i="38"/>
  <c r="AS24" i="38"/>
  <c r="AS96" i="38"/>
  <c r="AS396" i="38"/>
  <c r="BA24" i="38"/>
  <c r="BA96" i="38"/>
  <c r="AQ24" i="38"/>
  <c r="AQ96" i="38"/>
  <c r="AQ396" i="38"/>
  <c r="AO24" i="38"/>
  <c r="AR24" i="38"/>
  <c r="AR96" i="38"/>
  <c r="AR396" i="38"/>
  <c r="AH24" i="38"/>
  <c r="AH96" i="38"/>
  <c r="AN24" i="38"/>
  <c r="AN96" i="38"/>
  <c r="AL24" i="38"/>
  <c r="AL96" i="38"/>
  <c r="AL180" i="38"/>
  <c r="AL252" i="38"/>
  <c r="AL324" i="38"/>
  <c r="AL396" i="38"/>
  <c r="AU24" i="38"/>
  <c r="AU96" i="38"/>
  <c r="BB24" i="38"/>
  <c r="BB96" i="38"/>
  <c r="AI24" i="38"/>
  <c r="AK24" i="38"/>
  <c r="AK96" i="38"/>
  <c r="AK180" i="38"/>
  <c r="AK252" i="38"/>
  <c r="AK324" i="38"/>
  <c r="AK396" i="38"/>
  <c r="AJ252" i="38"/>
  <c r="AJ324" i="38"/>
  <c r="AJ396" i="38"/>
  <c r="AU57" i="37"/>
  <c r="AU129" i="37"/>
  <c r="AH57" i="37"/>
  <c r="AH129" i="37"/>
  <c r="AN57" i="37"/>
  <c r="AN129" i="37"/>
  <c r="BB57" i="37"/>
  <c r="AK57" i="37"/>
  <c r="AK129" i="37"/>
  <c r="AK213" i="37"/>
  <c r="AK285" i="37"/>
  <c r="AK357" i="37"/>
  <c r="AK429" i="37"/>
  <c r="AL57" i="37"/>
  <c r="AL129" i="37"/>
  <c r="AS57" i="37"/>
  <c r="AS129" i="37"/>
  <c r="AS429" i="37"/>
  <c r="AR57" i="37"/>
  <c r="AR129" i="37"/>
  <c r="AR429" i="37"/>
  <c r="BA57" i="37"/>
  <c r="BA129" i="37"/>
  <c r="BB25" i="37"/>
  <c r="BA25" i="37"/>
  <c r="BA97" i="37"/>
  <c r="AK25" i="37"/>
  <c r="AK97" i="37"/>
  <c r="AK181" i="37"/>
  <c r="AK253" i="37"/>
  <c r="AK325" i="37"/>
  <c r="AK397" i="37"/>
  <c r="AU25" i="37"/>
  <c r="AU97" i="37"/>
  <c r="AX25" i="37"/>
  <c r="AX97" i="37"/>
  <c r="AX181" i="37"/>
  <c r="AX253" i="37"/>
  <c r="AX325" i="37"/>
  <c r="AX397" i="37"/>
  <c r="AS25" i="37"/>
  <c r="AS97" i="37"/>
  <c r="AS397" i="37"/>
  <c r="AR25" i="37"/>
  <c r="AR97" i="37"/>
  <c r="AR397" i="37"/>
  <c r="AH25" i="37"/>
  <c r="AH97" i="37"/>
  <c r="AN25" i="37"/>
  <c r="AN97" i="37"/>
  <c r="AL25" i="37"/>
  <c r="AL97" i="37"/>
  <c r="AU30" i="37"/>
  <c r="AU102" i="37"/>
  <c r="AS30" i="37"/>
  <c r="AS102" i="37"/>
  <c r="AS402" i="37"/>
  <c r="AR30" i="37"/>
  <c r="AR102" i="37"/>
  <c r="AR402" i="37"/>
  <c r="AL30" i="37"/>
  <c r="AL102" i="37"/>
  <c r="AN30" i="37"/>
  <c r="AN102" i="37"/>
  <c r="AH30" i="37"/>
  <c r="AH102" i="37"/>
  <c r="BA30" i="37"/>
  <c r="BA102" i="37"/>
  <c r="AK30" i="37"/>
  <c r="AK102" i="37"/>
  <c r="BB30" i="37"/>
  <c r="AX26" i="37"/>
  <c r="AX98" i="37"/>
  <c r="AX182" i="37"/>
  <c r="AX254" i="37"/>
  <c r="AX326" i="37"/>
  <c r="AX398" i="37"/>
  <c r="AN26" i="37"/>
  <c r="AN98" i="37"/>
  <c r="BA26" i="37"/>
  <c r="BA98" i="37"/>
  <c r="AS26" i="37"/>
  <c r="AS98" i="37"/>
  <c r="AS398" i="37"/>
  <c r="AL26" i="37"/>
  <c r="AL98" i="37"/>
  <c r="AH26" i="37"/>
  <c r="AH98" i="37"/>
  <c r="AH182" i="37"/>
  <c r="AH254" i="37"/>
  <c r="AH326" i="37"/>
  <c r="AH398" i="37"/>
  <c r="BB26" i="37"/>
  <c r="AK26" i="37"/>
  <c r="AK98" i="37"/>
  <c r="AK182" i="37"/>
  <c r="AK254" i="37"/>
  <c r="AK326" i="37"/>
  <c r="AK398" i="37"/>
  <c r="AU26" i="37"/>
  <c r="AU98" i="37"/>
  <c r="AR26" i="37"/>
  <c r="AR98" i="37"/>
  <c r="AR398" i="37"/>
  <c r="BB47" i="37"/>
  <c r="AR47" i="37"/>
  <c r="AR119" i="37"/>
  <c r="AR419" i="37"/>
  <c r="AS47" i="37"/>
  <c r="AS119" i="37"/>
  <c r="AS419" i="37"/>
  <c r="AL47" i="37"/>
  <c r="AL119" i="37"/>
  <c r="AN47" i="37"/>
  <c r="AN119" i="37"/>
  <c r="AH47" i="37"/>
  <c r="AH119" i="37"/>
  <c r="BA47" i="37"/>
  <c r="BA119" i="37"/>
  <c r="AK47" i="37"/>
  <c r="AK119" i="37"/>
  <c r="AU47" i="37"/>
  <c r="AU119" i="37"/>
  <c r="AJ289" i="38"/>
  <c r="AJ361" i="38"/>
  <c r="AJ433" i="38"/>
  <c r="AI61" i="38"/>
  <c r="AH61" i="38"/>
  <c r="AH133" i="38"/>
  <c r="BB61" i="38"/>
  <c r="BA61" i="38"/>
  <c r="BA133" i="38"/>
  <c r="AL61" i="38"/>
  <c r="AL133" i="38"/>
  <c r="AL217" i="38"/>
  <c r="AL289" i="38"/>
  <c r="AL361" i="38"/>
  <c r="AL433" i="38"/>
  <c r="AU61" i="38"/>
  <c r="AU133" i="38"/>
  <c r="AR61" i="38"/>
  <c r="AR133" i="38"/>
  <c r="AR433" i="38"/>
  <c r="AO61" i="38"/>
  <c r="AX61" i="38"/>
  <c r="AX133" i="38"/>
  <c r="AK61" i="38"/>
  <c r="AK133" i="38"/>
  <c r="AK217" i="38"/>
  <c r="AK289" i="38"/>
  <c r="AK361" i="38"/>
  <c r="AK433" i="38"/>
  <c r="AN61" i="38"/>
  <c r="AN133" i="38"/>
  <c r="AQ61" i="38"/>
  <c r="AQ133" i="38"/>
  <c r="AQ433" i="38"/>
  <c r="AS61" i="38"/>
  <c r="AS133" i="38"/>
  <c r="AS433" i="38"/>
  <c r="AT61" i="38"/>
  <c r="AT133" i="38"/>
  <c r="AT45" i="38"/>
  <c r="AT117" i="38"/>
  <c r="AJ273" i="38"/>
  <c r="AJ345" i="38"/>
  <c r="AJ417" i="38"/>
  <c r="AQ45" i="38"/>
  <c r="AQ117" i="38"/>
  <c r="AQ417" i="38"/>
  <c r="AN45" i="38"/>
  <c r="AN117" i="38"/>
  <c r="AU45" i="38"/>
  <c r="AU117" i="38"/>
  <c r="BB45" i="38"/>
  <c r="AR45" i="38"/>
  <c r="AR117" i="38"/>
  <c r="AR417" i="38"/>
  <c r="AK45" i="38"/>
  <c r="AK117" i="38"/>
  <c r="AK201" i="38"/>
  <c r="AK273" i="38"/>
  <c r="AK345" i="38"/>
  <c r="AK417" i="38"/>
  <c r="AO45" i="38"/>
  <c r="AH45" i="38"/>
  <c r="AH117" i="38"/>
  <c r="AI45" i="38"/>
  <c r="AL45" i="38"/>
  <c r="AL117" i="38"/>
  <c r="AL201" i="38"/>
  <c r="AL273" i="38"/>
  <c r="AL345" i="38"/>
  <c r="AL417" i="38"/>
  <c r="BA45" i="38"/>
  <c r="BA117" i="38"/>
  <c r="AS45" i="38"/>
  <c r="AS117" i="38"/>
  <c r="AS417" i="38"/>
  <c r="AU53" i="37"/>
  <c r="AU125" i="37"/>
  <c r="AS53" i="37"/>
  <c r="AS125" i="37"/>
  <c r="AS425" i="37"/>
  <c r="AL53" i="37"/>
  <c r="AL125" i="37"/>
  <c r="AL209" i="37"/>
  <c r="AL281" i="37"/>
  <c r="AL353" i="37"/>
  <c r="AL425" i="37"/>
  <c r="AH53" i="37"/>
  <c r="AH125" i="37"/>
  <c r="AH209" i="37"/>
  <c r="AH281" i="37"/>
  <c r="AH353" i="37"/>
  <c r="AH425" i="37"/>
  <c r="AN53" i="37"/>
  <c r="AN125" i="37"/>
  <c r="AK53" i="37"/>
  <c r="AK125" i="37"/>
  <c r="BA53" i="37"/>
  <c r="BA125" i="37"/>
  <c r="AR53" i="37"/>
  <c r="AR125" i="37"/>
  <c r="AR425" i="37"/>
  <c r="BB53" i="37"/>
  <c r="AU24" i="37"/>
  <c r="AU96" i="37"/>
  <c r="AL24" i="37"/>
  <c r="AL96" i="37"/>
  <c r="AR24" i="37"/>
  <c r="AR96" i="37"/>
  <c r="AR396" i="37"/>
  <c r="BB24" i="37"/>
  <c r="BA24" i="37"/>
  <c r="BA96" i="37"/>
  <c r="AK24" i="37"/>
  <c r="AK96" i="37"/>
  <c r="AK180" i="37"/>
  <c r="AK252" i="37"/>
  <c r="AK324" i="37"/>
  <c r="AK396" i="37"/>
  <c r="AS24" i="37"/>
  <c r="AS96" i="37"/>
  <c r="AS396" i="37"/>
  <c r="AN24" i="37"/>
  <c r="AN96" i="37"/>
  <c r="AH24" i="37"/>
  <c r="AH96" i="37"/>
  <c r="AU35" i="37"/>
  <c r="AU107" i="37"/>
  <c r="AN35" i="37"/>
  <c r="AN107" i="37"/>
  <c r="AL35" i="37"/>
  <c r="AL107" i="37"/>
  <c r="AL191" i="37"/>
  <c r="AL263" i="37"/>
  <c r="AL335" i="37"/>
  <c r="AL407" i="37"/>
  <c r="BB35" i="37"/>
  <c r="BA35" i="37"/>
  <c r="BA107" i="37"/>
  <c r="AK35" i="37"/>
  <c r="AK107" i="37"/>
  <c r="AH35" i="37"/>
  <c r="AH107" i="37"/>
  <c r="AR35" i="37"/>
  <c r="AR107" i="37"/>
  <c r="AR407" i="37"/>
  <c r="AS35" i="37"/>
  <c r="AS107" i="37"/>
  <c r="AS407" i="37"/>
  <c r="AX35" i="37"/>
  <c r="AX107" i="37"/>
  <c r="BB50" i="37"/>
  <c r="AL50" i="37"/>
  <c r="AL122" i="37"/>
  <c r="AL206" i="37"/>
  <c r="AL278" i="37"/>
  <c r="AL350" i="37"/>
  <c r="AL422" i="37"/>
  <c r="AU50" i="37"/>
  <c r="AU122" i="37"/>
  <c r="AR50" i="37"/>
  <c r="AR122" i="37"/>
  <c r="AR422" i="37"/>
  <c r="AS50" i="37"/>
  <c r="AS122" i="37"/>
  <c r="AS422" i="37"/>
  <c r="BA50" i="37"/>
  <c r="BA122" i="37"/>
  <c r="AX50" i="37"/>
  <c r="AX122" i="37"/>
  <c r="AH50" i="37"/>
  <c r="AH122" i="37"/>
  <c r="AH206" i="37"/>
  <c r="AH278" i="37"/>
  <c r="AH350" i="37"/>
  <c r="AH422" i="37"/>
  <c r="AN50" i="37"/>
  <c r="AN122" i="37"/>
  <c r="AK50" i="37"/>
  <c r="AK122" i="37"/>
  <c r="AK206" i="37"/>
  <c r="AK278" i="37"/>
  <c r="AK350" i="37"/>
  <c r="AK422" i="37"/>
  <c r="AX60" i="36"/>
  <c r="AX132" i="36"/>
  <c r="AX216" i="36"/>
  <c r="AX288" i="36"/>
  <c r="AX360" i="36"/>
  <c r="AX432" i="36"/>
  <c r="AN60" i="36"/>
  <c r="AN132" i="36"/>
  <c r="AH60" i="36"/>
  <c r="AH132" i="36"/>
  <c r="BB60" i="36"/>
  <c r="BB132" i="36"/>
  <c r="AQ60" i="36"/>
  <c r="AQ132" i="36"/>
  <c r="AQ432" i="36"/>
  <c r="AR60" i="36"/>
  <c r="AR132" i="36"/>
  <c r="AR432" i="36"/>
  <c r="AK60" i="36"/>
  <c r="AK132" i="36"/>
  <c r="AK216" i="36"/>
  <c r="AJ288" i="36"/>
  <c r="AJ360" i="36"/>
  <c r="AJ432" i="36"/>
  <c r="AU60" i="36"/>
  <c r="AU132" i="36"/>
  <c r="BA60" i="36"/>
  <c r="BA132" i="36"/>
  <c r="AT60" i="36"/>
  <c r="AT132" i="36"/>
  <c r="AS60" i="36"/>
  <c r="AS132" i="36"/>
  <c r="AS432" i="36"/>
  <c r="BB23" i="36"/>
  <c r="AN23" i="36"/>
  <c r="AN95" i="36"/>
  <c r="AX23" i="36"/>
  <c r="AX95" i="36"/>
  <c r="AX179" i="36"/>
  <c r="AX251" i="36"/>
  <c r="AX323" i="36"/>
  <c r="AX395" i="36"/>
  <c r="AT23" i="36"/>
  <c r="AT95" i="36"/>
  <c r="AJ251" i="36"/>
  <c r="AJ323" i="36"/>
  <c r="AJ395" i="36"/>
  <c r="AQ23" i="36"/>
  <c r="AQ95" i="36"/>
  <c r="AQ395" i="36"/>
  <c r="AS23" i="36"/>
  <c r="AS95" i="36"/>
  <c r="AS395" i="36"/>
  <c r="AK23" i="36"/>
  <c r="AK95" i="36"/>
  <c r="AK179" i="36"/>
  <c r="AU23" i="36"/>
  <c r="AU95" i="36"/>
  <c r="AL251" i="36"/>
  <c r="AL323" i="36"/>
  <c r="AL395" i="36"/>
  <c r="BA23" i="36"/>
  <c r="BA95" i="36"/>
  <c r="AH23" i="36"/>
  <c r="AH95" i="36"/>
  <c r="AR23" i="36"/>
  <c r="AR95" i="36"/>
  <c r="AR395" i="36"/>
  <c r="AN38" i="36"/>
  <c r="AN110" i="36"/>
  <c r="AQ38" i="36"/>
  <c r="AQ110" i="36"/>
  <c r="AQ410" i="36"/>
  <c r="BA38" i="36"/>
  <c r="BA110" i="36"/>
  <c r="AU38" i="36"/>
  <c r="AU110" i="36"/>
  <c r="AS38" i="36"/>
  <c r="AS110" i="36"/>
  <c r="AS410" i="36"/>
  <c r="AH38" i="36"/>
  <c r="AH110" i="36"/>
  <c r="AK38" i="36"/>
  <c r="AK110" i="36"/>
  <c r="AK194" i="36"/>
  <c r="AJ266" i="36"/>
  <c r="AJ338" i="36"/>
  <c r="AJ410" i="36"/>
  <c r="AT38" i="36"/>
  <c r="AT110" i="36"/>
  <c r="BB38" i="36"/>
  <c r="BB110" i="36"/>
  <c r="AL266" i="36"/>
  <c r="AL338" i="36"/>
  <c r="AL410" i="36"/>
  <c r="AR38" i="36"/>
  <c r="AR110" i="36"/>
  <c r="AR410" i="36"/>
  <c r="AU66" i="38"/>
  <c r="AU138" i="38"/>
  <c r="AT66" i="38"/>
  <c r="AT138" i="38"/>
  <c r="AS66" i="38"/>
  <c r="AS138" i="38"/>
  <c r="AS438" i="38"/>
  <c r="AR66" i="38"/>
  <c r="AR138" i="38"/>
  <c r="AR438" i="38"/>
  <c r="AQ66" i="38"/>
  <c r="AQ138" i="38"/>
  <c r="AQ438" i="38"/>
  <c r="AO66" i="38"/>
  <c r="AN66" i="38"/>
  <c r="AN138" i="38"/>
  <c r="AH66" i="38"/>
  <c r="AH138" i="38"/>
  <c r="BA66" i="38"/>
  <c r="BA138" i="38"/>
  <c r="AJ294" i="38"/>
  <c r="AJ366" i="38"/>
  <c r="AJ438" i="38"/>
  <c r="AK66" i="38"/>
  <c r="AK138" i="38"/>
  <c r="AK222" i="38"/>
  <c r="AK294" i="38"/>
  <c r="AK366" i="38"/>
  <c r="AK438" i="38"/>
  <c r="AL66" i="38"/>
  <c r="AL138" i="38"/>
  <c r="AL222" i="38"/>
  <c r="AL294" i="38"/>
  <c r="AL366" i="38"/>
  <c r="AL438" i="38"/>
  <c r="AI66" i="38"/>
  <c r="BB66" i="38"/>
  <c r="BB138" i="38"/>
  <c r="AU57" i="38"/>
  <c r="AU129" i="38"/>
  <c r="BB57" i="38"/>
  <c r="BB129" i="38"/>
  <c r="BA57" i="38"/>
  <c r="BA129" i="38"/>
  <c r="AL57" i="38"/>
  <c r="AL129" i="38"/>
  <c r="AL213" i="38"/>
  <c r="AL285" i="38"/>
  <c r="AL357" i="38"/>
  <c r="AL429" i="38"/>
  <c r="AT57" i="38"/>
  <c r="AT129" i="38"/>
  <c r="AS57" i="38"/>
  <c r="AS129" i="38"/>
  <c r="AS429" i="38"/>
  <c r="AR57" i="38"/>
  <c r="AR129" i="38"/>
  <c r="AR429" i="38"/>
  <c r="AH57" i="38"/>
  <c r="AH129" i="38"/>
  <c r="AN57" i="38"/>
  <c r="AN129" i="38"/>
  <c r="AJ285" i="38"/>
  <c r="AJ357" i="38"/>
  <c r="AJ429" i="38"/>
  <c r="AQ57" i="38"/>
  <c r="AQ129" i="38"/>
  <c r="AQ429" i="38"/>
  <c r="AI57" i="38"/>
  <c r="AK57" i="38"/>
  <c r="AK129" i="38"/>
  <c r="AK213" i="38"/>
  <c r="AK285" i="38"/>
  <c r="AK357" i="38"/>
  <c r="AK429" i="38"/>
  <c r="AO57" i="38"/>
  <c r="AX57" i="38"/>
  <c r="AX129" i="38"/>
  <c r="AT25" i="38"/>
  <c r="AT97" i="38"/>
  <c r="AU25" i="38"/>
  <c r="AU97" i="38"/>
  <c r="AJ253" i="38"/>
  <c r="AJ325" i="38"/>
  <c r="AJ397" i="38"/>
  <c r="AN25" i="38"/>
  <c r="AN97" i="38"/>
  <c r="AK25" i="38"/>
  <c r="AK97" i="38"/>
  <c r="AK181" i="38"/>
  <c r="AK253" i="38"/>
  <c r="AK325" i="38"/>
  <c r="AK397" i="38"/>
  <c r="BB25" i="38"/>
  <c r="BB97" i="38"/>
  <c r="AL25" i="38"/>
  <c r="AL97" i="38"/>
  <c r="AL181" i="38"/>
  <c r="AL253" i="38"/>
  <c r="AL325" i="38"/>
  <c r="AL397" i="38"/>
  <c r="AI25" i="38"/>
  <c r="AS25" i="38"/>
  <c r="AS97" i="38"/>
  <c r="AS397" i="38"/>
  <c r="AQ25" i="38"/>
  <c r="AQ97" i="38"/>
  <c r="AQ397" i="38"/>
  <c r="AH25" i="38"/>
  <c r="AH97" i="38"/>
  <c r="BA25" i="38"/>
  <c r="BA97" i="38"/>
  <c r="AR25" i="38"/>
  <c r="AR97" i="38"/>
  <c r="AR397" i="38"/>
  <c r="AO25" i="38"/>
  <c r="AX25" i="38"/>
  <c r="AX97" i="38"/>
  <c r="AU40" i="38"/>
  <c r="AU112" i="38"/>
  <c r="AO40" i="38"/>
  <c r="AH40" i="38"/>
  <c r="AH112" i="38"/>
  <c r="AL40" i="38"/>
  <c r="AL112" i="38"/>
  <c r="AL196" i="38"/>
  <c r="AL268" i="38"/>
  <c r="AL340" i="38"/>
  <c r="AL412" i="38"/>
  <c r="AJ268" i="38"/>
  <c r="AJ340" i="38"/>
  <c r="AJ412" i="38"/>
  <c r="BA40" i="38"/>
  <c r="BA112" i="38"/>
  <c r="AR40" i="38"/>
  <c r="AR112" i="38"/>
  <c r="AR412" i="38"/>
  <c r="AQ40" i="38"/>
  <c r="AQ112" i="38"/>
  <c r="AQ412" i="38"/>
  <c r="AS40" i="38"/>
  <c r="AS112" i="38"/>
  <c r="AS412" i="38"/>
  <c r="AN40" i="38"/>
  <c r="AN112" i="38"/>
  <c r="AI40" i="38"/>
  <c r="BB40" i="38"/>
  <c r="BB112" i="38"/>
  <c r="AK40" i="38"/>
  <c r="AK112" i="38"/>
  <c r="AK196" i="38"/>
  <c r="AK268" i="38"/>
  <c r="AK340" i="38"/>
  <c r="AK412" i="38"/>
  <c r="AT40" i="38"/>
  <c r="AT112" i="38"/>
  <c r="AT67" i="38"/>
  <c r="AT139" i="38"/>
  <c r="AU67" i="38"/>
  <c r="AU139" i="38"/>
  <c r="AS67" i="38"/>
  <c r="AS139" i="38"/>
  <c r="AS439" i="38"/>
  <c r="AR67" i="38"/>
  <c r="AR139" i="38"/>
  <c r="AR439" i="38"/>
  <c r="AK67" i="38"/>
  <c r="AK139" i="38"/>
  <c r="AK223" i="38"/>
  <c r="AK295" i="38"/>
  <c r="AK367" i="38"/>
  <c r="AK439" i="38"/>
  <c r="AO67" i="38"/>
  <c r="AN67" i="38"/>
  <c r="AN139" i="38"/>
  <c r="AQ67" i="38"/>
  <c r="AQ139" i="38"/>
  <c r="AQ439" i="38"/>
  <c r="BB67" i="38"/>
  <c r="AL67" i="38"/>
  <c r="AL139" i="38"/>
  <c r="AL223" i="38"/>
  <c r="AL295" i="38"/>
  <c r="AL367" i="38"/>
  <c r="AL439" i="38"/>
  <c r="AI67" i="38"/>
  <c r="AH67" i="38"/>
  <c r="AH139" i="38"/>
  <c r="AJ295" i="38"/>
  <c r="AJ367" i="38"/>
  <c r="AJ439" i="38"/>
  <c r="BA67" i="38"/>
  <c r="BA139" i="38"/>
  <c r="AH68" i="37"/>
  <c r="AH140" i="37"/>
  <c r="AS68" i="37"/>
  <c r="AS140" i="37"/>
  <c r="AS440" i="37"/>
  <c r="AR68" i="37"/>
  <c r="AR140" i="37"/>
  <c r="AR440" i="37"/>
  <c r="AX68" i="37"/>
  <c r="AX140" i="37"/>
  <c r="BB68" i="37"/>
  <c r="AK68" i="37"/>
  <c r="AK140" i="37"/>
  <c r="AL68" i="37"/>
  <c r="AL140" i="37"/>
  <c r="AN68" i="37"/>
  <c r="AN140" i="37"/>
  <c r="BA68" i="37"/>
  <c r="BA140" i="37"/>
  <c r="AU68" i="37"/>
  <c r="AU140" i="37"/>
  <c r="AS74" i="37"/>
  <c r="AS146" i="37"/>
  <c r="AS446" i="37"/>
  <c r="AN74" i="37"/>
  <c r="AN146" i="37"/>
  <c r="AH74" i="37"/>
  <c r="AH146" i="37"/>
  <c r="AR74" i="37"/>
  <c r="AR146" i="37"/>
  <c r="AR446" i="37"/>
  <c r="AU74" i="37"/>
  <c r="AU146" i="37"/>
  <c r="AL74" i="37"/>
  <c r="AL146" i="37"/>
  <c r="BB74" i="37"/>
  <c r="AK74" i="37"/>
  <c r="AK146" i="37"/>
  <c r="AK230" i="37"/>
  <c r="AK302" i="37"/>
  <c r="AK374" i="37"/>
  <c r="AK446" i="37"/>
  <c r="BA74" i="37"/>
  <c r="BA146" i="37"/>
  <c r="AX74" i="37"/>
  <c r="AX146" i="37"/>
  <c r="AX230" i="37"/>
  <c r="AX302" i="37"/>
  <c r="AX374" i="37"/>
  <c r="AX446" i="37"/>
  <c r="AL78" i="37"/>
  <c r="AL150" i="37"/>
  <c r="BB78" i="37"/>
  <c r="AK78" i="37"/>
  <c r="AK150" i="37"/>
  <c r="BA78" i="37"/>
  <c r="BA150" i="37"/>
  <c r="AH78" i="37"/>
  <c r="AH150" i="37"/>
  <c r="AH234" i="37"/>
  <c r="AH306" i="37"/>
  <c r="AH378" i="37"/>
  <c r="AH450" i="37"/>
  <c r="AR78" i="37"/>
  <c r="AR150" i="37"/>
  <c r="AR450" i="37"/>
  <c r="AU78" i="37"/>
  <c r="AU150" i="37"/>
  <c r="AS78" i="37"/>
  <c r="AS150" i="37"/>
  <c r="AS450" i="37"/>
  <c r="AN78" i="37"/>
  <c r="AN150" i="37"/>
  <c r="AX78" i="37"/>
  <c r="AX150" i="37"/>
  <c r="BB49" i="36"/>
  <c r="BB121" i="36"/>
  <c r="BA49" i="36"/>
  <c r="BA121" i="36"/>
  <c r="AQ49" i="36"/>
  <c r="AQ121" i="36"/>
  <c r="AQ421" i="36"/>
  <c r="AU49" i="36"/>
  <c r="AU121" i="36"/>
  <c r="AN49" i="36"/>
  <c r="AN121" i="36"/>
  <c r="AN205" i="36"/>
  <c r="AN277" i="36"/>
  <c r="AN349" i="36"/>
  <c r="AN421" i="36"/>
  <c r="AJ277" i="36"/>
  <c r="AJ349" i="36"/>
  <c r="AJ421" i="36"/>
  <c r="AT49" i="36"/>
  <c r="AT121" i="36"/>
  <c r="AS49" i="36"/>
  <c r="AS121" i="36"/>
  <c r="AS421" i="36"/>
  <c r="AR49" i="36"/>
  <c r="AR121" i="36"/>
  <c r="AR421" i="36"/>
  <c r="AX49" i="36"/>
  <c r="AX121" i="36"/>
  <c r="AX205" i="36"/>
  <c r="AX277" i="36"/>
  <c r="AX349" i="36"/>
  <c r="AX421" i="36"/>
  <c r="AH49" i="36"/>
  <c r="AH121" i="36"/>
  <c r="AK49" i="36"/>
  <c r="AK121" i="36"/>
  <c r="AK205" i="36"/>
  <c r="AJ250" i="36"/>
  <c r="AJ322" i="36"/>
  <c r="AJ394" i="36"/>
  <c r="AL250" i="36"/>
  <c r="AL322" i="36"/>
  <c r="AL394" i="36"/>
  <c r="BB22" i="36"/>
  <c r="BB94" i="36"/>
  <c r="BA22" i="36"/>
  <c r="BA94" i="36"/>
  <c r="AK22" i="36"/>
  <c r="AK94" i="36"/>
  <c r="AK178" i="36"/>
  <c r="AQ22" i="36"/>
  <c r="AQ94" i="36"/>
  <c r="AQ394" i="36"/>
  <c r="AT22" i="36"/>
  <c r="AT94" i="36"/>
  <c r="AR22" i="36"/>
  <c r="AR94" i="36"/>
  <c r="AR394" i="36"/>
  <c r="AH22" i="36"/>
  <c r="AH94" i="36"/>
  <c r="AN22" i="36"/>
  <c r="AN94" i="36"/>
  <c r="AS22" i="36"/>
  <c r="AS94" i="36"/>
  <c r="AS394" i="36"/>
  <c r="AU22" i="36"/>
  <c r="AU94" i="36"/>
  <c r="AN70" i="36"/>
  <c r="AN142" i="36"/>
  <c r="AH70" i="36"/>
  <c r="AH142" i="36"/>
  <c r="BA70" i="36"/>
  <c r="BA142" i="36"/>
  <c r="AT70" i="36"/>
  <c r="AT142" i="36"/>
  <c r="AR70" i="36"/>
  <c r="AR142" i="36"/>
  <c r="AR442" i="36"/>
  <c r="AK70" i="36"/>
  <c r="AK142" i="36"/>
  <c r="AK226" i="36"/>
  <c r="AJ298" i="36"/>
  <c r="AJ370" i="36"/>
  <c r="AJ442" i="36"/>
  <c r="AU70" i="36"/>
  <c r="AU142" i="36"/>
  <c r="BB70" i="36"/>
  <c r="AQ70" i="36"/>
  <c r="AQ142" i="36"/>
  <c r="AQ442" i="36"/>
  <c r="AS70" i="36"/>
  <c r="AS142" i="36"/>
  <c r="AS442" i="36"/>
  <c r="AU80" i="38"/>
  <c r="AU152" i="38"/>
  <c r="AT80" i="38"/>
  <c r="AT152" i="38"/>
  <c r="AO80" i="38"/>
  <c r="AN80" i="38"/>
  <c r="AN152" i="38"/>
  <c r="AH80" i="38"/>
  <c r="AH152" i="38"/>
  <c r="AJ308" i="38"/>
  <c r="AJ380" i="38"/>
  <c r="AJ452" i="38"/>
  <c r="AI80" i="38"/>
  <c r="AL80" i="38"/>
  <c r="AL152" i="38"/>
  <c r="AL236" i="38"/>
  <c r="AL308" i="38"/>
  <c r="AL380" i="38"/>
  <c r="AL452" i="38"/>
  <c r="BA80" i="38"/>
  <c r="BA152" i="38"/>
  <c r="BB80" i="38"/>
  <c r="BB152" i="38"/>
  <c r="AQ80" i="38"/>
  <c r="AQ152" i="38"/>
  <c r="AQ452" i="38"/>
  <c r="AK80" i="38"/>
  <c r="AK152" i="38"/>
  <c r="AK236" i="38"/>
  <c r="AK308" i="38"/>
  <c r="AK380" i="38"/>
  <c r="AK452" i="38"/>
  <c r="AS80" i="38"/>
  <c r="AS152" i="38"/>
  <c r="AS452" i="38"/>
  <c r="AR80" i="38"/>
  <c r="AR152" i="38"/>
  <c r="AR452" i="38"/>
  <c r="AX80" i="38"/>
  <c r="AX152" i="38"/>
  <c r="AX236" i="38"/>
  <c r="AX308" i="38"/>
  <c r="AX380" i="38"/>
  <c r="AX452" i="38"/>
  <c r="AU69" i="38"/>
  <c r="AU141" i="38"/>
  <c r="AJ297" i="38"/>
  <c r="AJ369" i="38"/>
  <c r="AJ441" i="38"/>
  <c r="AI69" i="38"/>
  <c r="AH69" i="38"/>
  <c r="AH141" i="38"/>
  <c r="BB69" i="38"/>
  <c r="BB141" i="38"/>
  <c r="BA69" i="38"/>
  <c r="BA141" i="38"/>
  <c r="AL69" i="38"/>
  <c r="AL141" i="38"/>
  <c r="AL225" i="38"/>
  <c r="AL297" i="38"/>
  <c r="AL369" i="38"/>
  <c r="AL441" i="38"/>
  <c r="AS69" i="38"/>
  <c r="AS141" i="38"/>
  <c r="AS441" i="38"/>
  <c r="AK69" i="38"/>
  <c r="AK141" i="38"/>
  <c r="AK225" i="38"/>
  <c r="AK297" i="38"/>
  <c r="AK369" i="38"/>
  <c r="AK441" i="38"/>
  <c r="AT69" i="38"/>
  <c r="AT141" i="38"/>
  <c r="AO69" i="38"/>
  <c r="AN69" i="38"/>
  <c r="AN141" i="38"/>
  <c r="AR69" i="38"/>
  <c r="AR141" i="38"/>
  <c r="AR441" i="38"/>
  <c r="AQ69" i="38"/>
  <c r="AQ141" i="38"/>
  <c r="AQ441" i="38"/>
  <c r="AT64" i="38"/>
  <c r="AT136" i="38"/>
  <c r="AU64" i="38"/>
  <c r="AU136" i="38"/>
  <c r="AO64" i="38"/>
  <c r="AX64" i="38"/>
  <c r="AX136" i="38"/>
  <c r="AN64" i="38"/>
  <c r="AN136" i="38"/>
  <c r="AQ64" i="38"/>
  <c r="AQ136" i="38"/>
  <c r="AQ436" i="38"/>
  <c r="AJ292" i="38"/>
  <c r="AJ364" i="38"/>
  <c r="AJ436" i="38"/>
  <c r="AI64" i="38"/>
  <c r="AH64" i="38"/>
  <c r="AH136" i="38"/>
  <c r="BB64" i="38"/>
  <c r="BB136" i="38"/>
  <c r="AL64" i="38"/>
  <c r="AL136" i="38"/>
  <c r="AL220" i="38"/>
  <c r="AL292" i="38"/>
  <c r="AL364" i="38"/>
  <c r="AL436" i="38"/>
  <c r="AK64" i="38"/>
  <c r="AK136" i="38"/>
  <c r="AK220" i="38"/>
  <c r="AK292" i="38"/>
  <c r="AK364" i="38"/>
  <c r="AK436" i="38"/>
  <c r="BA64" i="38"/>
  <c r="BA136" i="38"/>
  <c r="AS64" i="38"/>
  <c r="AS136" i="38"/>
  <c r="AS436" i="38"/>
  <c r="AR64" i="38"/>
  <c r="AR136" i="38"/>
  <c r="AR436" i="38"/>
  <c r="AU59" i="38"/>
  <c r="AU131" i="38"/>
  <c r="BB59" i="38"/>
  <c r="BA59" i="38"/>
  <c r="BA131" i="38"/>
  <c r="AQ59" i="38"/>
  <c r="AQ131" i="38"/>
  <c r="AQ431" i="38"/>
  <c r="AT59" i="38"/>
  <c r="AT131" i="38"/>
  <c r="AS59" i="38"/>
  <c r="AS131" i="38"/>
  <c r="AS431" i="38"/>
  <c r="AR59" i="38"/>
  <c r="AR131" i="38"/>
  <c r="AR431" i="38"/>
  <c r="AH59" i="38"/>
  <c r="AH131" i="38"/>
  <c r="AJ287" i="38"/>
  <c r="AJ359" i="38"/>
  <c r="AJ431" i="38"/>
  <c r="AK59" i="38"/>
  <c r="AK131" i="38"/>
  <c r="AK215" i="38"/>
  <c r="AK287" i="38"/>
  <c r="AK359" i="38"/>
  <c r="AK431" i="38"/>
  <c r="AO59" i="38"/>
  <c r="AL59" i="38"/>
  <c r="AL131" i="38"/>
  <c r="AL215" i="38"/>
  <c r="AL287" i="38"/>
  <c r="AL359" i="38"/>
  <c r="AL431" i="38"/>
  <c r="AN59" i="38"/>
  <c r="AN131" i="38"/>
  <c r="AI59" i="38"/>
  <c r="AX59" i="38"/>
  <c r="AX131" i="38"/>
  <c r="AU29" i="37"/>
  <c r="AU101" i="37"/>
  <c r="AS29" i="37"/>
  <c r="AS101" i="37"/>
  <c r="AS401" i="37"/>
  <c r="AR29" i="37"/>
  <c r="AR101" i="37"/>
  <c r="AR401" i="37"/>
  <c r="AH29" i="37"/>
  <c r="AH101" i="37"/>
  <c r="AH185" i="37"/>
  <c r="AH257" i="37"/>
  <c r="AH329" i="37"/>
  <c r="AH401" i="37"/>
  <c r="AN29" i="37"/>
  <c r="AN101" i="37"/>
  <c r="AL29" i="37"/>
  <c r="AL101" i="37"/>
  <c r="AL185" i="37"/>
  <c r="AL257" i="37"/>
  <c r="AL329" i="37"/>
  <c r="AL401" i="37"/>
  <c r="BA29" i="37"/>
  <c r="BA101" i="37"/>
  <c r="AK29" i="37"/>
  <c r="AK101" i="37"/>
  <c r="BB29" i="37"/>
  <c r="AN32" i="37"/>
  <c r="AN104" i="37"/>
  <c r="AH32" i="37"/>
  <c r="AH104" i="37"/>
  <c r="AS32" i="37"/>
  <c r="AS104" i="37"/>
  <c r="AS404" i="37"/>
  <c r="AL32" i="37"/>
  <c r="AL104" i="37"/>
  <c r="AR32" i="37"/>
  <c r="AR104" i="37"/>
  <c r="AR404" i="37"/>
  <c r="BB32" i="37"/>
  <c r="BA32" i="37"/>
  <c r="BA104" i="37"/>
  <c r="AU32" i="37"/>
  <c r="AU104" i="37"/>
  <c r="AK32" i="37"/>
  <c r="AK104" i="37"/>
  <c r="AS15" i="37"/>
  <c r="AS87" i="37"/>
  <c r="AS387" i="37"/>
  <c r="AR15" i="37"/>
  <c r="AR87" i="37"/>
  <c r="AR387" i="37"/>
  <c r="BA15" i="37"/>
  <c r="BA87" i="37"/>
  <c r="AX15" i="37"/>
  <c r="AX87" i="37"/>
  <c r="AK15" i="37"/>
  <c r="AK87" i="37"/>
  <c r="AK171" i="37"/>
  <c r="AK243" i="37"/>
  <c r="AK315" i="37"/>
  <c r="AK387" i="37"/>
  <c r="AH15" i="37"/>
  <c r="AH87" i="37"/>
  <c r="AL15" i="37"/>
  <c r="AL87" i="37"/>
  <c r="AN15" i="37"/>
  <c r="AN87" i="37"/>
  <c r="AU15" i="37"/>
  <c r="AU87" i="37"/>
  <c r="BB15" i="37"/>
  <c r="AU39" i="37"/>
  <c r="AU111" i="37"/>
  <c r="BB39" i="37"/>
  <c r="AL39" i="37"/>
  <c r="AL111" i="37"/>
  <c r="AH39" i="37"/>
  <c r="AH111" i="37"/>
  <c r="AH195" i="37"/>
  <c r="AH267" i="37"/>
  <c r="AH339" i="37"/>
  <c r="AH411" i="37"/>
  <c r="AS39" i="37"/>
  <c r="AS111" i="37"/>
  <c r="AS411" i="37"/>
  <c r="BA39" i="37"/>
  <c r="BA111" i="37"/>
  <c r="AR39" i="37"/>
  <c r="AR111" i="37"/>
  <c r="AR411" i="37"/>
  <c r="AK39" i="37"/>
  <c r="AK111" i="37"/>
  <c r="AN39" i="37"/>
  <c r="AN111" i="37"/>
  <c r="AN46" i="37"/>
  <c r="AN118" i="37"/>
  <c r="AK46" i="37"/>
  <c r="AK118" i="37"/>
  <c r="BA46" i="37"/>
  <c r="BA118" i="37"/>
  <c r="BB46" i="37"/>
  <c r="AL46" i="37"/>
  <c r="AL118" i="37"/>
  <c r="AS46" i="37"/>
  <c r="AS118" i="37"/>
  <c r="AS418" i="37"/>
  <c r="AU46" i="37"/>
  <c r="AU118" i="37"/>
  <c r="AR46" i="37"/>
  <c r="AR118" i="37"/>
  <c r="AR418" i="37"/>
  <c r="AH46" i="37"/>
  <c r="AH118" i="37"/>
  <c r="AS66" i="37"/>
  <c r="AS138" i="37"/>
  <c r="AS438" i="37"/>
  <c r="AN66" i="37"/>
  <c r="AN138" i="37"/>
  <c r="AH66" i="37"/>
  <c r="AH138" i="37"/>
  <c r="AU66" i="37"/>
  <c r="AU138" i="37"/>
  <c r="AR66" i="37"/>
  <c r="AR138" i="37"/>
  <c r="AR438" i="37"/>
  <c r="AL66" i="37"/>
  <c r="AL138" i="37"/>
  <c r="AK66" i="37"/>
  <c r="AK138" i="37"/>
  <c r="BB66" i="37"/>
  <c r="BA66" i="37"/>
  <c r="BA138" i="37"/>
  <c r="AL62" i="37"/>
  <c r="AL134" i="37"/>
  <c r="AH62" i="37"/>
  <c r="AH134" i="37"/>
  <c r="AS62" i="37"/>
  <c r="AS134" i="37"/>
  <c r="AS434" i="37"/>
  <c r="BB62" i="37"/>
  <c r="AK62" i="37"/>
  <c r="AK134" i="37"/>
  <c r="BA62" i="37"/>
  <c r="BA134" i="37"/>
  <c r="AN62" i="37"/>
  <c r="AN134" i="37"/>
  <c r="AR62" i="37"/>
  <c r="AR134" i="37"/>
  <c r="AR434" i="37"/>
  <c r="AU62" i="37"/>
  <c r="AU134" i="37"/>
  <c r="AX62" i="37"/>
  <c r="AX134" i="37"/>
  <c r="AX79" i="36"/>
  <c r="AX151" i="36"/>
  <c r="AX235" i="36"/>
  <c r="AX307" i="36"/>
  <c r="AX379" i="36"/>
  <c r="AX451" i="36"/>
  <c r="AN79" i="36"/>
  <c r="AN151" i="36"/>
  <c r="AH79" i="36"/>
  <c r="AH151" i="36"/>
  <c r="BB79" i="36"/>
  <c r="BB151" i="36"/>
  <c r="BA79" i="36"/>
  <c r="BA151" i="36"/>
  <c r="AT79" i="36"/>
  <c r="AT151" i="36"/>
  <c r="AS79" i="36"/>
  <c r="AS151" i="36"/>
  <c r="AS451" i="36"/>
  <c r="AK79" i="36"/>
  <c r="AK151" i="36"/>
  <c r="AK235" i="36"/>
  <c r="AJ307" i="36"/>
  <c r="AJ379" i="36"/>
  <c r="AJ451" i="36"/>
  <c r="AU79" i="36"/>
  <c r="AU151" i="36"/>
  <c r="AQ79" i="36"/>
  <c r="AQ151" i="36"/>
  <c r="AQ451" i="36"/>
  <c r="AR79" i="36"/>
  <c r="AR151" i="36"/>
  <c r="AR451" i="36"/>
  <c r="AX54" i="36"/>
  <c r="AX126" i="36"/>
  <c r="AX210" i="36"/>
  <c r="AX282" i="36"/>
  <c r="AX354" i="36"/>
  <c r="AX426" i="36"/>
  <c r="AN54" i="36"/>
  <c r="AN126" i="36"/>
  <c r="AH54" i="36"/>
  <c r="AH126" i="36"/>
  <c r="BB54" i="36"/>
  <c r="BB126" i="36"/>
  <c r="AQ54" i="36"/>
  <c r="AQ126" i="36"/>
  <c r="AQ426" i="36"/>
  <c r="AR54" i="36"/>
  <c r="AR126" i="36"/>
  <c r="AR426" i="36"/>
  <c r="AK54" i="36"/>
  <c r="AK126" i="36"/>
  <c r="AK210" i="36"/>
  <c r="AJ282" i="36"/>
  <c r="AJ354" i="36"/>
  <c r="AJ426" i="36"/>
  <c r="AT54" i="36"/>
  <c r="AT126" i="36"/>
  <c r="BA54" i="36"/>
  <c r="BA126" i="36"/>
  <c r="AU54" i="36"/>
  <c r="AU126" i="36"/>
  <c r="AS54" i="36"/>
  <c r="AS126" i="36"/>
  <c r="AS426" i="36"/>
  <c r="BB30" i="36"/>
  <c r="BA30" i="36"/>
  <c r="BA102" i="36"/>
  <c r="AL258" i="36"/>
  <c r="AL330" i="36"/>
  <c r="AL402" i="36"/>
  <c r="AT30" i="36"/>
  <c r="AT102" i="36"/>
  <c r="AN30" i="36"/>
  <c r="AN102" i="36"/>
  <c r="AJ258" i="36"/>
  <c r="AJ330" i="36"/>
  <c r="AJ402" i="36"/>
  <c r="AU30" i="36"/>
  <c r="AU102" i="36"/>
  <c r="AS30" i="36"/>
  <c r="AS102" i="36"/>
  <c r="AS402" i="36"/>
  <c r="AR30" i="36"/>
  <c r="AR102" i="36"/>
  <c r="AR402" i="36"/>
  <c r="AH30" i="36"/>
  <c r="AH102" i="36"/>
  <c r="AQ30" i="36"/>
  <c r="AQ102" i="36"/>
  <c r="AQ402" i="36"/>
  <c r="AK30" i="36"/>
  <c r="AK102" i="36"/>
  <c r="AK186" i="36"/>
  <c r="AX30" i="36"/>
  <c r="AX102" i="36"/>
  <c r="AX186" i="36"/>
  <c r="AX258" i="36"/>
  <c r="AX330" i="36"/>
  <c r="AX402" i="36"/>
  <c r="AO74" i="38"/>
  <c r="AX74" i="38"/>
  <c r="AX146" i="38"/>
  <c r="AN74" i="38"/>
  <c r="AN146" i="38"/>
  <c r="AH74" i="38"/>
  <c r="AH146" i="38"/>
  <c r="AJ302" i="38"/>
  <c r="AJ374" i="38"/>
  <c r="AJ446" i="38"/>
  <c r="AI74" i="38"/>
  <c r="AL74" i="38"/>
  <c r="AL146" i="38"/>
  <c r="AL230" i="38"/>
  <c r="AL302" i="38"/>
  <c r="AL374" i="38"/>
  <c r="AL446" i="38"/>
  <c r="AT74" i="38"/>
  <c r="AT146" i="38"/>
  <c r="AS74" i="38"/>
  <c r="AS146" i="38"/>
  <c r="AS446" i="38"/>
  <c r="AQ74" i="38"/>
  <c r="AQ146" i="38"/>
  <c r="AQ446" i="38"/>
  <c r="AU74" i="38"/>
  <c r="AU146" i="38"/>
  <c r="AR74" i="38"/>
  <c r="AR146" i="38"/>
  <c r="AR446" i="38"/>
  <c r="BB74" i="38"/>
  <c r="BB146" i="38"/>
  <c r="BA74" i="38"/>
  <c r="BA146" i="38"/>
  <c r="AK74" i="38"/>
  <c r="AK146" i="38"/>
  <c r="AK230" i="38"/>
  <c r="AK302" i="38"/>
  <c r="AK374" i="38"/>
  <c r="AK446" i="38"/>
  <c r="AU42" i="38"/>
  <c r="AU114" i="38"/>
  <c r="BB42" i="38"/>
  <c r="BB114" i="38"/>
  <c r="AN42" i="38"/>
  <c r="AN114" i="38"/>
  <c r="AL42" i="38"/>
  <c r="AL114" i="38"/>
  <c r="AL198" i="38"/>
  <c r="AL270" i="38"/>
  <c r="AL342" i="38"/>
  <c r="AL414" i="38"/>
  <c r="AS42" i="38"/>
  <c r="AS114" i="38"/>
  <c r="AS414" i="38"/>
  <c r="AH42" i="38"/>
  <c r="AH114" i="38"/>
  <c r="AK42" i="38"/>
  <c r="AK114" i="38"/>
  <c r="AK198" i="38"/>
  <c r="AK270" i="38"/>
  <c r="AK342" i="38"/>
  <c r="AK414" i="38"/>
  <c r="AT42" i="38"/>
  <c r="AT114" i="38"/>
  <c r="AQ42" i="38"/>
  <c r="AQ114" i="38"/>
  <c r="AQ414" i="38"/>
  <c r="AR42" i="38"/>
  <c r="AR114" i="38"/>
  <c r="AR414" i="38"/>
  <c r="AO42" i="38"/>
  <c r="BA42" i="38"/>
  <c r="BA114" i="38"/>
  <c r="AI42" i="38"/>
  <c r="AJ270" i="38"/>
  <c r="AJ342" i="38"/>
  <c r="AJ414" i="38"/>
  <c r="AX42" i="38"/>
  <c r="AX114" i="38"/>
  <c r="AT15" i="38"/>
  <c r="AT87" i="38"/>
  <c r="AS15" i="38"/>
  <c r="AS87" i="38"/>
  <c r="AS387" i="38"/>
  <c r="AQ15" i="38"/>
  <c r="AQ87" i="38"/>
  <c r="AQ387" i="38"/>
  <c r="AR15" i="38"/>
  <c r="AR87" i="38"/>
  <c r="AR387" i="38"/>
  <c r="AO15" i="38"/>
  <c r="AH15" i="38"/>
  <c r="AH87" i="38"/>
  <c r="AI15" i="38"/>
  <c r="AU15" i="38"/>
  <c r="AU87" i="38"/>
  <c r="BB15" i="38"/>
  <c r="BA15" i="38"/>
  <c r="BA87" i="38"/>
  <c r="AK15" i="38"/>
  <c r="AK87" i="38"/>
  <c r="AK171" i="38"/>
  <c r="AK243" i="38"/>
  <c r="AK315" i="38"/>
  <c r="AK387" i="38"/>
  <c r="AL15" i="38"/>
  <c r="AL87" i="38"/>
  <c r="AL171" i="38"/>
  <c r="AL243" i="38"/>
  <c r="AL315" i="38"/>
  <c r="AL387" i="38"/>
  <c r="AX15" i="38"/>
  <c r="AX87" i="38"/>
  <c r="AJ243" i="38"/>
  <c r="AJ315" i="38"/>
  <c r="AJ387" i="38"/>
  <c r="AN15" i="38"/>
  <c r="AN87" i="38"/>
  <c r="AT56" i="38"/>
  <c r="AT128" i="38"/>
  <c r="AU56" i="38"/>
  <c r="AU128" i="38"/>
  <c r="AO56" i="38"/>
  <c r="AN56" i="38"/>
  <c r="AN128" i="38"/>
  <c r="AH56" i="38"/>
  <c r="AH128" i="38"/>
  <c r="AJ284" i="38"/>
  <c r="AJ356" i="38"/>
  <c r="AJ428" i="38"/>
  <c r="AI56" i="38"/>
  <c r="AQ56" i="38"/>
  <c r="AQ128" i="38"/>
  <c r="AQ428" i="38"/>
  <c r="BA56" i="38"/>
  <c r="BA128" i="38"/>
  <c r="AK56" i="38"/>
  <c r="AK128" i="38"/>
  <c r="AK212" i="38"/>
  <c r="AK284" i="38"/>
  <c r="AK356" i="38"/>
  <c r="AK428" i="38"/>
  <c r="AS56" i="38"/>
  <c r="AS128" i="38"/>
  <c r="AS428" i="38"/>
  <c r="AR56" i="38"/>
  <c r="AR128" i="38"/>
  <c r="AR428" i="38"/>
  <c r="BB56" i="38"/>
  <c r="BB128" i="38"/>
  <c r="AL56" i="38"/>
  <c r="AL128" i="38"/>
  <c r="AL212" i="38"/>
  <c r="AL284" i="38"/>
  <c r="AL356" i="38"/>
  <c r="AL428" i="38"/>
  <c r="AU35" i="38"/>
  <c r="AU107" i="38"/>
  <c r="BB35" i="38"/>
  <c r="BB107" i="38"/>
  <c r="AH35" i="38"/>
  <c r="AH107" i="38"/>
  <c r="AI35" i="38"/>
  <c r="AS35" i="38"/>
  <c r="AS107" i="38"/>
  <c r="AS407" i="38"/>
  <c r="BA35" i="38"/>
  <c r="BA107" i="38"/>
  <c r="AQ35" i="38"/>
  <c r="AQ107" i="38"/>
  <c r="AQ407" i="38"/>
  <c r="AO35" i="38"/>
  <c r="AL35" i="38"/>
  <c r="AL107" i="38"/>
  <c r="AL191" i="38"/>
  <c r="AL263" i="38"/>
  <c r="AL335" i="38"/>
  <c r="AL407" i="38"/>
  <c r="AR35" i="38"/>
  <c r="AR107" i="38"/>
  <c r="AR407" i="38"/>
  <c r="AK35" i="38"/>
  <c r="AK107" i="38"/>
  <c r="AK191" i="38"/>
  <c r="AK263" i="38"/>
  <c r="AK335" i="38"/>
  <c r="AK407" i="38"/>
  <c r="AT35" i="38"/>
  <c r="AT107" i="38"/>
  <c r="AJ263" i="38"/>
  <c r="AJ335" i="38"/>
  <c r="AJ407" i="38"/>
  <c r="AN35" i="38"/>
  <c r="AN107" i="38"/>
  <c r="AO71" i="38"/>
  <c r="AX71" i="38"/>
  <c r="AX143" i="38"/>
  <c r="AN71" i="38"/>
  <c r="AN143" i="38"/>
  <c r="AH71" i="38"/>
  <c r="AH143" i="38"/>
  <c r="AJ299" i="38"/>
  <c r="AJ371" i="38"/>
  <c r="AJ443" i="38"/>
  <c r="AI71" i="38"/>
  <c r="AQ71" i="38"/>
  <c r="AQ143" i="38"/>
  <c r="AQ443" i="38"/>
  <c r="BB71" i="38"/>
  <c r="BB143" i="38"/>
  <c r="AL71" i="38"/>
  <c r="AL143" i="38"/>
  <c r="AL227" i="38"/>
  <c r="AL299" i="38"/>
  <c r="AL371" i="38"/>
  <c r="AL443" i="38"/>
  <c r="AU71" i="38"/>
  <c r="AU143" i="38"/>
  <c r="AR71" i="38"/>
  <c r="AR143" i="38"/>
  <c r="AR443" i="38"/>
  <c r="AS71" i="38"/>
  <c r="AS143" i="38"/>
  <c r="AS443" i="38"/>
  <c r="AK71" i="38"/>
  <c r="AK143" i="38"/>
  <c r="AK227" i="38"/>
  <c r="AK299" i="38"/>
  <c r="AK371" i="38"/>
  <c r="AK443" i="38"/>
  <c r="BA71" i="38"/>
  <c r="BA143" i="38"/>
  <c r="AT71" i="38"/>
  <c r="AT143" i="38"/>
  <c r="AU63" i="38"/>
  <c r="AU135" i="38"/>
  <c r="AJ291" i="38"/>
  <c r="AJ363" i="38"/>
  <c r="AJ435" i="38"/>
  <c r="AI63" i="38"/>
  <c r="AK63" i="38"/>
  <c r="AK135" i="38"/>
  <c r="AK219" i="38"/>
  <c r="AK291" i="38"/>
  <c r="AK363" i="38"/>
  <c r="AK435" i="38"/>
  <c r="AT63" i="38"/>
  <c r="AT135" i="38"/>
  <c r="BB63" i="38"/>
  <c r="BB135" i="38"/>
  <c r="BA63" i="38"/>
  <c r="BA135" i="38"/>
  <c r="AQ63" i="38"/>
  <c r="AQ135" i="38"/>
  <c r="AQ435" i="38"/>
  <c r="AO63" i="38"/>
  <c r="AL63" i="38"/>
  <c r="AL135" i="38"/>
  <c r="AL219" i="38"/>
  <c r="AL291" i="38"/>
  <c r="AL363" i="38"/>
  <c r="AL435" i="38"/>
  <c r="AH63" i="38"/>
  <c r="AH135" i="38"/>
  <c r="AS63" i="38"/>
  <c r="AS135" i="38"/>
  <c r="AS435" i="38"/>
  <c r="AR63" i="38"/>
  <c r="AR135" i="38"/>
  <c r="AR435" i="38"/>
  <c r="AN63" i="38"/>
  <c r="AN135" i="38"/>
  <c r="AT27" i="38"/>
  <c r="AT99" i="38"/>
  <c r="AU27" i="38"/>
  <c r="AU99" i="38"/>
  <c r="AJ255" i="38"/>
  <c r="AJ327" i="38"/>
  <c r="AJ399" i="38"/>
  <c r="AN27" i="38"/>
  <c r="AN99" i="38"/>
  <c r="AK27" i="38"/>
  <c r="AK99" i="38"/>
  <c r="AK183" i="38"/>
  <c r="AK255" i="38"/>
  <c r="AK327" i="38"/>
  <c r="AK399" i="38"/>
  <c r="BB27" i="38"/>
  <c r="AH27" i="38"/>
  <c r="AH99" i="38"/>
  <c r="AI27" i="38"/>
  <c r="AR27" i="38"/>
  <c r="AR99" i="38"/>
  <c r="AR399" i="38"/>
  <c r="BA27" i="38"/>
  <c r="BA99" i="38"/>
  <c r="AQ27" i="38"/>
  <c r="AQ99" i="38"/>
  <c r="AQ399" i="38"/>
  <c r="AS27" i="38"/>
  <c r="AS99" i="38"/>
  <c r="AS399" i="38"/>
  <c r="AL27" i="38"/>
  <c r="AL99" i="38"/>
  <c r="AL183" i="38"/>
  <c r="AL255" i="38"/>
  <c r="AL327" i="38"/>
  <c r="AL399" i="38"/>
  <c r="AO27" i="38"/>
  <c r="BB41" i="37"/>
  <c r="AN41" i="37"/>
  <c r="AN113" i="37"/>
  <c r="BA41" i="37"/>
  <c r="BA113" i="37"/>
  <c r="AU41" i="37"/>
  <c r="AU113" i="37"/>
  <c r="AS41" i="37"/>
  <c r="AS113" i="37"/>
  <c r="AS413" i="37"/>
  <c r="AH41" i="37"/>
  <c r="AH113" i="37"/>
  <c r="AX41" i="37"/>
  <c r="AX113" i="37"/>
  <c r="AX197" i="37"/>
  <c r="AX269" i="37"/>
  <c r="AX341" i="37"/>
  <c r="AX413" i="37"/>
  <c r="AL41" i="37"/>
  <c r="AL113" i="37"/>
  <c r="AR41" i="37"/>
  <c r="AR113" i="37"/>
  <c r="AR413" i="37"/>
  <c r="AK41" i="37"/>
  <c r="AK113" i="37"/>
  <c r="AK197" i="37"/>
  <c r="AK269" i="37"/>
  <c r="AK341" i="37"/>
  <c r="AK413" i="37"/>
  <c r="BB76" i="37"/>
  <c r="AK76" i="37"/>
  <c r="AK148" i="37"/>
  <c r="AL76" i="37"/>
  <c r="AL148" i="37"/>
  <c r="AU76" i="37"/>
  <c r="AU148" i="37"/>
  <c r="BA76" i="37"/>
  <c r="BA148" i="37"/>
  <c r="AS76" i="37"/>
  <c r="AS148" i="37"/>
  <c r="AS448" i="37"/>
  <c r="AN76" i="37"/>
  <c r="AN148" i="37"/>
  <c r="AR76" i="37"/>
  <c r="AR148" i="37"/>
  <c r="AR448" i="37"/>
  <c r="AX76" i="37"/>
  <c r="AX148" i="37"/>
  <c r="AH76" i="37"/>
  <c r="AH148" i="37"/>
  <c r="AU60" i="37"/>
  <c r="AU132" i="37"/>
  <c r="BB60" i="37"/>
  <c r="AK60" i="37"/>
  <c r="AK132" i="37"/>
  <c r="AK216" i="37"/>
  <c r="AK288" i="37"/>
  <c r="AK360" i="37"/>
  <c r="AK432" i="37"/>
  <c r="BA60" i="37"/>
  <c r="BA132" i="37"/>
  <c r="AR60" i="37"/>
  <c r="AR132" i="37"/>
  <c r="AR432" i="37"/>
  <c r="AS60" i="37"/>
  <c r="AS132" i="37"/>
  <c r="AS432" i="37"/>
  <c r="AN60" i="37"/>
  <c r="AN132" i="37"/>
  <c r="AH60" i="37"/>
  <c r="AH132" i="37"/>
  <c r="AL60" i="37"/>
  <c r="AL132" i="37"/>
  <c r="AL216" i="37"/>
  <c r="AL288" i="37"/>
  <c r="AL360" i="37"/>
  <c r="AL432" i="37"/>
  <c r="AU28" i="37"/>
  <c r="AU100" i="37"/>
  <c r="AR28" i="37"/>
  <c r="AR100" i="37"/>
  <c r="AR400" i="37"/>
  <c r="BB28" i="37"/>
  <c r="BA28" i="37"/>
  <c r="BA100" i="37"/>
  <c r="AK28" i="37"/>
  <c r="AK100" i="37"/>
  <c r="AK184" i="37"/>
  <c r="AK256" i="37"/>
  <c r="AK328" i="37"/>
  <c r="AK400" i="37"/>
  <c r="AL28" i="37"/>
  <c r="AL100" i="37"/>
  <c r="AS28" i="37"/>
  <c r="AS100" i="37"/>
  <c r="AS400" i="37"/>
  <c r="AN28" i="37"/>
  <c r="AN100" i="37"/>
  <c r="AH28" i="37"/>
  <c r="AH100" i="37"/>
  <c r="AX43" i="37"/>
  <c r="AX115" i="37"/>
  <c r="AR43" i="37"/>
  <c r="AR115" i="37"/>
  <c r="AR415" i="37"/>
  <c r="AH43" i="37"/>
  <c r="AH115" i="37"/>
  <c r="AN43" i="37"/>
  <c r="AN115" i="37"/>
  <c r="AK43" i="37"/>
  <c r="AK115" i="37"/>
  <c r="AK199" i="37"/>
  <c r="AK271" i="37"/>
  <c r="AK343" i="37"/>
  <c r="AK415" i="37"/>
  <c r="BA43" i="37"/>
  <c r="BA115" i="37"/>
  <c r="AL43" i="37"/>
  <c r="AL115" i="37"/>
  <c r="AL199" i="37"/>
  <c r="AL271" i="37"/>
  <c r="AL343" i="37"/>
  <c r="AL415" i="37"/>
  <c r="BB43" i="37"/>
  <c r="AS43" i="37"/>
  <c r="AS115" i="37"/>
  <c r="AS415" i="37"/>
  <c r="AU43" i="37"/>
  <c r="AU115" i="37"/>
  <c r="AU17" i="37"/>
  <c r="AU89" i="37"/>
  <c r="BA17" i="37"/>
  <c r="BA89" i="37"/>
  <c r="BB17" i="37"/>
  <c r="AH17" i="37"/>
  <c r="AH89" i="37"/>
  <c r="AR17" i="37"/>
  <c r="AR89" i="37"/>
  <c r="AR389" i="37"/>
  <c r="AL17" i="37"/>
  <c r="AL89" i="37"/>
  <c r="AS17" i="37"/>
  <c r="AS89" i="37"/>
  <c r="AS389" i="37"/>
  <c r="AN17" i="37"/>
  <c r="AN89" i="37"/>
  <c r="AX17" i="37"/>
  <c r="AX89" i="37"/>
  <c r="AX173" i="37"/>
  <c r="AX245" i="37"/>
  <c r="AX317" i="37"/>
  <c r="AX389" i="37"/>
  <c r="AK17" i="37"/>
  <c r="AK89" i="37"/>
  <c r="AK173" i="37"/>
  <c r="AK245" i="37"/>
  <c r="AK317" i="37"/>
  <c r="AK389" i="37"/>
  <c r="AU20" i="37"/>
  <c r="AU92" i="37"/>
  <c r="BB20" i="37"/>
  <c r="BA20" i="37"/>
  <c r="BA92" i="37"/>
  <c r="AL20" i="37"/>
  <c r="AL92" i="37"/>
  <c r="AL176" i="37"/>
  <c r="AL248" i="37"/>
  <c r="AL320" i="37"/>
  <c r="AL392" i="37"/>
  <c r="AN20" i="37"/>
  <c r="AN92" i="37"/>
  <c r="AS20" i="37"/>
  <c r="AS92" i="37"/>
  <c r="AS392" i="37"/>
  <c r="AR20" i="37"/>
  <c r="AR92" i="37"/>
  <c r="AR392" i="37"/>
  <c r="AH20" i="37"/>
  <c r="AH92" i="37"/>
  <c r="AK20" i="37"/>
  <c r="AK92" i="37"/>
  <c r="AS58" i="37"/>
  <c r="AS130" i="37"/>
  <c r="AS430" i="37"/>
  <c r="BA58" i="37"/>
  <c r="BA130" i="37"/>
  <c r="AL58" i="37"/>
  <c r="AL130" i="37"/>
  <c r="AX58" i="37"/>
  <c r="AX130" i="37"/>
  <c r="AU58" i="37"/>
  <c r="AU130" i="37"/>
  <c r="AH58" i="37"/>
  <c r="AH130" i="37"/>
  <c r="AH214" i="37"/>
  <c r="AH286" i="37"/>
  <c r="AH358" i="37"/>
  <c r="AH430" i="37"/>
  <c r="AK58" i="37"/>
  <c r="AK130" i="37"/>
  <c r="AK214" i="37"/>
  <c r="AK286" i="37"/>
  <c r="AK358" i="37"/>
  <c r="AK430" i="37"/>
  <c r="AR58" i="37"/>
  <c r="AR130" i="37"/>
  <c r="AR430" i="37"/>
  <c r="AN58" i="37"/>
  <c r="AN130" i="37"/>
  <c r="BB58" i="37"/>
  <c r="AR28" i="36"/>
  <c r="AR100" i="36"/>
  <c r="AR400" i="36"/>
  <c r="AH28" i="36"/>
  <c r="AH100" i="36"/>
  <c r="AJ256" i="36"/>
  <c r="AJ328" i="36"/>
  <c r="AJ400" i="36"/>
  <c r="BA28" i="36"/>
  <c r="BA100" i="36"/>
  <c r="AQ28" i="36"/>
  <c r="AQ100" i="36"/>
  <c r="AQ400" i="36"/>
  <c r="AK28" i="36"/>
  <c r="AK100" i="36"/>
  <c r="AK184" i="36"/>
  <c r="AN28" i="36"/>
  <c r="AN100" i="36"/>
  <c r="AS28" i="36"/>
  <c r="AS100" i="36"/>
  <c r="AS400" i="36"/>
  <c r="AU28" i="36"/>
  <c r="AU100" i="36"/>
  <c r="BB28" i="36"/>
  <c r="AT28" i="36"/>
  <c r="AT100" i="36"/>
  <c r="AX35" i="36"/>
  <c r="AX107" i="36"/>
  <c r="AX191" i="36"/>
  <c r="AX263" i="36"/>
  <c r="AX335" i="36"/>
  <c r="AX407" i="36"/>
  <c r="AN35" i="36"/>
  <c r="AN107" i="36"/>
  <c r="AH35" i="36"/>
  <c r="AH107" i="36"/>
  <c r="BA35" i="36"/>
  <c r="BA107" i="36"/>
  <c r="AU35" i="36"/>
  <c r="AU107" i="36"/>
  <c r="AR35" i="36"/>
  <c r="AR107" i="36"/>
  <c r="AR407" i="36"/>
  <c r="AK35" i="36"/>
  <c r="AK107" i="36"/>
  <c r="AK191" i="36"/>
  <c r="AJ263" i="36"/>
  <c r="AJ335" i="36"/>
  <c r="AJ407" i="36"/>
  <c r="AT35" i="36"/>
  <c r="AT107" i="36"/>
  <c r="BB35" i="36"/>
  <c r="BB107" i="36"/>
  <c r="AQ35" i="36"/>
  <c r="AQ107" i="36"/>
  <c r="AQ407" i="36"/>
  <c r="AS35" i="36"/>
  <c r="AS107" i="36"/>
  <c r="AS407" i="36"/>
  <c r="AT16" i="38"/>
  <c r="AT88" i="38"/>
  <c r="AU16" i="38"/>
  <c r="AU88" i="38"/>
  <c r="BB16" i="38"/>
  <c r="BA16" i="38"/>
  <c r="BA88" i="38"/>
  <c r="AQ16" i="38"/>
  <c r="AQ88" i="38"/>
  <c r="AQ388" i="38"/>
  <c r="AS16" i="38"/>
  <c r="AS88" i="38"/>
  <c r="AS388" i="38"/>
  <c r="AR16" i="38"/>
  <c r="AR88" i="38"/>
  <c r="AR388" i="38"/>
  <c r="AH16" i="38"/>
  <c r="AH88" i="38"/>
  <c r="AJ244" i="38"/>
  <c r="AJ316" i="38"/>
  <c r="AJ388" i="38"/>
  <c r="AL16" i="38"/>
  <c r="AL88" i="38"/>
  <c r="AL172" i="38"/>
  <c r="AL244" i="38"/>
  <c r="AL316" i="38"/>
  <c r="AL388" i="38"/>
  <c r="AO16" i="38"/>
  <c r="AK16" i="38"/>
  <c r="AK88" i="38"/>
  <c r="AK172" i="38"/>
  <c r="AK244" i="38"/>
  <c r="AK316" i="38"/>
  <c r="AK388" i="38"/>
  <c r="AI16" i="38"/>
  <c r="AN16" i="38"/>
  <c r="AN88" i="38"/>
  <c r="AU48" i="38"/>
  <c r="AU120" i="38"/>
  <c r="AT48" i="38"/>
  <c r="AT120" i="38"/>
  <c r="AS48" i="38"/>
  <c r="AS120" i="38"/>
  <c r="AS420" i="38"/>
  <c r="AR48" i="38"/>
  <c r="AR120" i="38"/>
  <c r="AR420" i="38"/>
  <c r="AK48" i="38"/>
  <c r="AK120" i="38"/>
  <c r="AK204" i="38"/>
  <c r="AK276" i="38"/>
  <c r="AK348" i="38"/>
  <c r="AK420" i="38"/>
  <c r="AO48" i="38"/>
  <c r="AX48" i="38"/>
  <c r="AX120" i="38"/>
  <c r="AN48" i="38"/>
  <c r="AN120" i="38"/>
  <c r="AQ48" i="38"/>
  <c r="AQ120" i="38"/>
  <c r="AQ420" i="38"/>
  <c r="AJ276" i="38"/>
  <c r="AJ348" i="38"/>
  <c r="AJ420" i="38"/>
  <c r="AH48" i="38"/>
  <c r="AH120" i="38"/>
  <c r="AI48" i="38"/>
  <c r="BA48" i="38"/>
  <c r="BA120" i="38"/>
  <c r="AL48" i="38"/>
  <c r="AL120" i="38"/>
  <c r="AL204" i="38"/>
  <c r="AL276" i="38"/>
  <c r="AL348" i="38"/>
  <c r="AL420" i="38"/>
  <c r="BB48" i="38"/>
  <c r="BB120" i="38"/>
  <c r="BA25" i="36"/>
  <c r="BA97" i="36"/>
  <c r="AQ25" i="36"/>
  <c r="AQ97" i="36"/>
  <c r="AQ397" i="36"/>
  <c r="BB25" i="36"/>
  <c r="AT25" i="36"/>
  <c r="AT97" i="36"/>
  <c r="AX25" i="36"/>
  <c r="AX97" i="36"/>
  <c r="AX181" i="36"/>
  <c r="AX253" i="36"/>
  <c r="AX325" i="36"/>
  <c r="AX397" i="36"/>
  <c r="AU25" i="36"/>
  <c r="AU97" i="36"/>
  <c r="AR25" i="36"/>
  <c r="AR97" i="36"/>
  <c r="AR397" i="36"/>
  <c r="AH25" i="36"/>
  <c r="AH97" i="36"/>
  <c r="AS25" i="36"/>
  <c r="AS97" i="36"/>
  <c r="AS397" i="36"/>
  <c r="AN25" i="36"/>
  <c r="AN97" i="36"/>
  <c r="AJ253" i="36"/>
  <c r="AJ325" i="36"/>
  <c r="AJ397" i="36"/>
  <c r="AK25" i="36"/>
  <c r="AK97" i="36"/>
  <c r="AK181" i="36"/>
  <c r="AK63" i="36"/>
  <c r="AK135" i="36"/>
  <c r="AK219" i="36"/>
  <c r="AJ291" i="36"/>
  <c r="AJ363" i="36"/>
  <c r="AJ435" i="36"/>
  <c r="AU63" i="36"/>
  <c r="AU135" i="36"/>
  <c r="AL291" i="36"/>
  <c r="AL363" i="36"/>
  <c r="AL435" i="36"/>
  <c r="AX63" i="36"/>
  <c r="AX135" i="36"/>
  <c r="AX219" i="36"/>
  <c r="AX291" i="36"/>
  <c r="AX363" i="36"/>
  <c r="AX435" i="36"/>
  <c r="AH63" i="36"/>
  <c r="AH135" i="36"/>
  <c r="BB63" i="36"/>
  <c r="BB135" i="36"/>
  <c r="BA63" i="36"/>
  <c r="BA135" i="36"/>
  <c r="AQ63" i="36"/>
  <c r="AQ135" i="36"/>
  <c r="AQ435" i="36"/>
  <c r="AT63" i="36"/>
  <c r="AT135" i="36"/>
  <c r="AS63" i="36"/>
  <c r="AS135" i="36"/>
  <c r="AS435" i="36"/>
  <c r="AR63" i="36"/>
  <c r="AR135" i="36"/>
  <c r="AR435" i="36"/>
  <c r="AN63" i="36"/>
  <c r="AN135" i="36"/>
  <c r="AK82" i="36"/>
  <c r="AK154" i="36"/>
  <c r="AK238" i="36"/>
  <c r="AJ310" i="36"/>
  <c r="AJ382" i="36"/>
  <c r="AJ454" i="36"/>
  <c r="AT82" i="36"/>
  <c r="AT154" i="36"/>
  <c r="AS82" i="36"/>
  <c r="AS154" i="36"/>
  <c r="AS454" i="36"/>
  <c r="AN82" i="36"/>
  <c r="AN154" i="36"/>
  <c r="BB82" i="36"/>
  <c r="BB154" i="36"/>
  <c r="BA82" i="36"/>
  <c r="BA154" i="36"/>
  <c r="AQ82" i="36"/>
  <c r="AQ154" i="36"/>
  <c r="AQ454" i="36"/>
  <c r="AU82" i="36"/>
  <c r="AU154" i="36"/>
  <c r="AR82" i="36"/>
  <c r="AR154" i="36"/>
  <c r="AR454" i="36"/>
  <c r="AH82" i="36"/>
  <c r="AH154" i="36"/>
  <c r="AX82" i="36"/>
  <c r="AX154" i="36"/>
  <c r="AX238" i="36"/>
  <c r="AX310" i="36"/>
  <c r="AX382" i="36"/>
  <c r="AX454" i="36"/>
  <c r="AU60" i="38"/>
  <c r="AU132" i="38"/>
  <c r="AJ288" i="38"/>
  <c r="AJ360" i="38"/>
  <c r="AJ432" i="38"/>
  <c r="AI60" i="38"/>
  <c r="AH60" i="38"/>
  <c r="AH132" i="38"/>
  <c r="BB60" i="38"/>
  <c r="BB132" i="38"/>
  <c r="BA60" i="38"/>
  <c r="BA132" i="38"/>
  <c r="AL60" i="38"/>
  <c r="AL132" i="38"/>
  <c r="AL216" i="38"/>
  <c r="AL288" i="38"/>
  <c r="AL360" i="38"/>
  <c r="AL432" i="38"/>
  <c r="AT60" i="38"/>
  <c r="AT132" i="38"/>
  <c r="AR60" i="38"/>
  <c r="AR132" i="38"/>
  <c r="AR432" i="38"/>
  <c r="AO60" i="38"/>
  <c r="AX60" i="38"/>
  <c r="AX132" i="38"/>
  <c r="AX216" i="38"/>
  <c r="AX288" i="38"/>
  <c r="AX360" i="38"/>
  <c r="AX432" i="38"/>
  <c r="AQ60" i="38"/>
  <c r="AQ132" i="38"/>
  <c r="AQ432" i="38"/>
  <c r="AS60" i="38"/>
  <c r="AS132" i="38"/>
  <c r="AS432" i="38"/>
  <c r="AK60" i="38"/>
  <c r="AK132" i="38"/>
  <c r="AK216" i="38"/>
  <c r="AK288" i="38"/>
  <c r="AK360" i="38"/>
  <c r="AK432" i="38"/>
  <c r="AN60" i="38"/>
  <c r="AN132" i="38"/>
  <c r="AU54" i="37"/>
  <c r="AU126" i="37"/>
  <c r="AX54" i="37"/>
  <c r="AX126" i="37"/>
  <c r="AN54" i="37"/>
  <c r="AN126" i="37"/>
  <c r="AL54" i="37"/>
  <c r="AL126" i="37"/>
  <c r="BB54" i="37"/>
  <c r="BA54" i="37"/>
  <c r="BA126" i="37"/>
  <c r="AR54" i="37"/>
  <c r="AR126" i="37"/>
  <c r="AR426" i="37"/>
  <c r="AK54" i="37"/>
  <c r="AK126" i="37"/>
  <c r="AK210" i="37"/>
  <c r="AK282" i="37"/>
  <c r="AK354" i="37"/>
  <c r="AK426" i="37"/>
  <c r="AH54" i="37"/>
  <c r="AH126" i="37"/>
  <c r="AS54" i="37"/>
  <c r="AS126" i="37"/>
  <c r="AS426" i="37"/>
  <c r="AU71" i="37"/>
  <c r="AU143" i="37"/>
  <c r="AS71" i="37"/>
  <c r="AS143" i="37"/>
  <c r="AS443" i="37"/>
  <c r="AN71" i="37"/>
  <c r="AN143" i="37"/>
  <c r="AR71" i="37"/>
  <c r="AR143" i="37"/>
  <c r="AR443" i="37"/>
  <c r="AX71" i="37"/>
  <c r="AX143" i="37"/>
  <c r="AX227" i="37"/>
  <c r="AX299" i="37"/>
  <c r="AX371" i="37"/>
  <c r="AX443" i="37"/>
  <c r="BA71" i="37"/>
  <c r="BA143" i="37"/>
  <c r="AH71" i="37"/>
  <c r="AH143" i="37"/>
  <c r="AL71" i="37"/>
  <c r="AL143" i="37"/>
  <c r="BB71" i="37"/>
  <c r="AK71" i="37"/>
  <c r="AK143" i="37"/>
  <c r="AK227" i="37"/>
  <c r="AK299" i="37"/>
  <c r="AK371" i="37"/>
  <c r="AK443" i="37"/>
  <c r="AK81" i="36"/>
  <c r="AK153" i="36"/>
  <c r="AK237" i="36"/>
  <c r="AJ309" i="36"/>
  <c r="AJ381" i="36"/>
  <c r="AJ453" i="36"/>
  <c r="AT81" i="36"/>
  <c r="AT153" i="36"/>
  <c r="AS81" i="36"/>
  <c r="AS153" i="36"/>
  <c r="AS453" i="36"/>
  <c r="AL309" i="36"/>
  <c r="AL381" i="36"/>
  <c r="AL453" i="36"/>
  <c r="AN81" i="36"/>
  <c r="AN153" i="36"/>
  <c r="BB81" i="36"/>
  <c r="BB153" i="36"/>
  <c r="BA81" i="36"/>
  <c r="BA153" i="36"/>
  <c r="AQ81" i="36"/>
  <c r="AQ153" i="36"/>
  <c r="AQ453" i="36"/>
  <c r="AU81" i="36"/>
  <c r="AU153" i="36"/>
  <c r="AR81" i="36"/>
  <c r="AR153" i="36"/>
  <c r="AR453" i="36"/>
  <c r="AX81" i="36"/>
  <c r="AX153" i="36"/>
  <c r="AX237" i="36"/>
  <c r="AX309" i="36"/>
  <c r="AX381" i="36"/>
  <c r="AX453" i="36"/>
  <c r="AH81" i="36"/>
  <c r="AH153" i="36"/>
  <c r="BA14" i="36"/>
  <c r="BA86" i="36"/>
  <c r="AK14" i="36"/>
  <c r="AK86" i="36"/>
  <c r="AK170" i="36"/>
  <c r="AH14" i="36"/>
  <c r="AH86" i="36"/>
  <c r="AU14" i="36"/>
  <c r="AU86" i="36"/>
  <c r="AN14" i="36"/>
  <c r="AN86" i="36"/>
  <c r="AL242" i="36"/>
  <c r="AL314" i="36"/>
  <c r="AL386" i="36"/>
  <c r="AJ242" i="36"/>
  <c r="AJ314" i="36"/>
  <c r="AJ386" i="36"/>
  <c r="AR14" i="36"/>
  <c r="AR86" i="36"/>
  <c r="AR386" i="36"/>
  <c r="BB14" i="36"/>
  <c r="BB86" i="36"/>
  <c r="AT14" i="36"/>
  <c r="AT86" i="36"/>
  <c r="AS14" i="36"/>
  <c r="AS86" i="36"/>
  <c r="AS386" i="36"/>
  <c r="AQ14" i="36"/>
  <c r="AQ86" i="36"/>
  <c r="AQ386" i="36"/>
  <c r="AK47" i="36"/>
  <c r="AK119" i="36"/>
  <c r="AK203" i="36"/>
  <c r="AJ275" i="36"/>
  <c r="AJ347" i="36"/>
  <c r="AJ419" i="36"/>
  <c r="AU47" i="36"/>
  <c r="AU119" i="36"/>
  <c r="AR47" i="36"/>
  <c r="AR119" i="36"/>
  <c r="AR419" i="36"/>
  <c r="AX47" i="36"/>
  <c r="AX119" i="36"/>
  <c r="AX203" i="36"/>
  <c r="AX275" i="36"/>
  <c r="AX347" i="36"/>
  <c r="AX419" i="36"/>
  <c r="AN47" i="36"/>
  <c r="AN119" i="36"/>
  <c r="BB47" i="36"/>
  <c r="BB119" i="36"/>
  <c r="BA47" i="36"/>
  <c r="BA119" i="36"/>
  <c r="AQ47" i="36"/>
  <c r="AQ119" i="36"/>
  <c r="AQ419" i="36"/>
  <c r="AT47" i="36"/>
  <c r="AT119" i="36"/>
  <c r="AS47" i="36"/>
  <c r="AS119" i="36"/>
  <c r="AS419" i="36"/>
  <c r="AH47" i="36"/>
  <c r="AH119" i="36"/>
  <c r="AT20" i="38"/>
  <c r="AT92" i="38"/>
  <c r="AU20" i="38"/>
  <c r="AU92" i="38"/>
  <c r="BB20" i="38"/>
  <c r="BB92" i="38"/>
  <c r="AQ20" i="38"/>
  <c r="AQ92" i="38"/>
  <c r="AQ392" i="38"/>
  <c r="AN20" i="38"/>
  <c r="AN92" i="38"/>
  <c r="AS20" i="38"/>
  <c r="AS92" i="38"/>
  <c r="AS392" i="38"/>
  <c r="AL20" i="38"/>
  <c r="AL92" i="38"/>
  <c r="AL176" i="38"/>
  <c r="AL248" i="38"/>
  <c r="AL320" i="38"/>
  <c r="AL392" i="38"/>
  <c r="AI20" i="38"/>
  <c r="AK20" i="38"/>
  <c r="AK92" i="38"/>
  <c r="AK176" i="38"/>
  <c r="AK248" i="38"/>
  <c r="AK320" i="38"/>
  <c r="AK392" i="38"/>
  <c r="AH20" i="38"/>
  <c r="AH92" i="38"/>
  <c r="AO20" i="38"/>
  <c r="BA20" i="38"/>
  <c r="BA92" i="38"/>
  <c r="AR20" i="38"/>
  <c r="AR92" i="38"/>
  <c r="AR392" i="38"/>
  <c r="AU51" i="37"/>
  <c r="AU123" i="37"/>
  <c r="AN51" i="37"/>
  <c r="AN123" i="37"/>
  <c r="AS51" i="37"/>
  <c r="AS123" i="37"/>
  <c r="AS423" i="37"/>
  <c r="BB51" i="37"/>
  <c r="AR51" i="37"/>
  <c r="AR123" i="37"/>
  <c r="AR423" i="37"/>
  <c r="AK51" i="37"/>
  <c r="AK123" i="37"/>
  <c r="AK207" i="37"/>
  <c r="AK279" i="37"/>
  <c r="AK351" i="37"/>
  <c r="AK423" i="37"/>
  <c r="AL51" i="37"/>
  <c r="AL123" i="37"/>
  <c r="AL207" i="37"/>
  <c r="AL279" i="37"/>
  <c r="AL351" i="37"/>
  <c r="AL423" i="37"/>
  <c r="BA51" i="37"/>
  <c r="BA123" i="37"/>
  <c r="AH51" i="37"/>
  <c r="AH123" i="37"/>
  <c r="AX51" i="37"/>
  <c r="AX123" i="37"/>
  <c r="AU63" i="37"/>
  <c r="AU135" i="37"/>
  <c r="AS63" i="37"/>
  <c r="AS135" i="37"/>
  <c r="AS435" i="37"/>
  <c r="AN63" i="37"/>
  <c r="AN135" i="37"/>
  <c r="AR63" i="37"/>
  <c r="AR135" i="37"/>
  <c r="AR435" i="37"/>
  <c r="AX63" i="37"/>
  <c r="AX135" i="37"/>
  <c r="BA63" i="37"/>
  <c r="BA135" i="37"/>
  <c r="AH63" i="37"/>
  <c r="AH135" i="37"/>
  <c r="AL63" i="37"/>
  <c r="AL135" i="37"/>
  <c r="BB63" i="37"/>
  <c r="AK63" i="37"/>
  <c r="AK135" i="37"/>
  <c r="AK219" i="37"/>
  <c r="AK291" i="37"/>
  <c r="AK363" i="37"/>
  <c r="AK435" i="37"/>
  <c r="AS45" i="36"/>
  <c r="AS117" i="36"/>
  <c r="AS417" i="36"/>
  <c r="AR45" i="36"/>
  <c r="AR117" i="36"/>
  <c r="AR417" i="36"/>
  <c r="AQ45" i="36"/>
  <c r="AQ117" i="36"/>
  <c r="AQ417" i="36"/>
  <c r="AK45" i="36"/>
  <c r="AK117" i="36"/>
  <c r="AK201" i="36"/>
  <c r="BA45" i="36"/>
  <c r="BA117" i="36"/>
  <c r="AU45" i="36"/>
  <c r="AU117" i="36"/>
  <c r="AN45" i="36"/>
  <c r="AN117" i="36"/>
  <c r="AL273" i="36"/>
  <c r="AL345" i="36"/>
  <c r="AL417" i="36"/>
  <c r="AJ273" i="36"/>
  <c r="AJ345" i="36"/>
  <c r="AJ417" i="36"/>
  <c r="AT45" i="36"/>
  <c r="AT117" i="36"/>
  <c r="BB45" i="36"/>
  <c r="BB117" i="36"/>
  <c r="AH45" i="36"/>
  <c r="AH117" i="36"/>
  <c r="AS29" i="36"/>
  <c r="AS101" i="36"/>
  <c r="AS401" i="36"/>
  <c r="AR29" i="36"/>
  <c r="AR101" i="36"/>
  <c r="AR401" i="36"/>
  <c r="AQ29" i="36"/>
  <c r="AQ101" i="36"/>
  <c r="AQ401" i="36"/>
  <c r="AK29" i="36"/>
  <c r="AK101" i="36"/>
  <c r="AK185" i="36"/>
  <c r="AJ257" i="36"/>
  <c r="AJ329" i="36"/>
  <c r="AJ401" i="36"/>
  <c r="AT29" i="36"/>
  <c r="AT101" i="36"/>
  <c r="BB29" i="36"/>
  <c r="BB101" i="36"/>
  <c r="AH29" i="36"/>
  <c r="AH101" i="36"/>
  <c r="AX29" i="36"/>
  <c r="AX101" i="36"/>
  <c r="AX185" i="36"/>
  <c r="AX257" i="36"/>
  <c r="AX329" i="36"/>
  <c r="AX401" i="36"/>
  <c r="AN29" i="36"/>
  <c r="AN101" i="36"/>
  <c r="AN185" i="36"/>
  <c r="AN257" i="36"/>
  <c r="AN329" i="36"/>
  <c r="AN401" i="36"/>
  <c r="BA29" i="36"/>
  <c r="BA101" i="36"/>
  <c r="AU29" i="36"/>
  <c r="AU101" i="36"/>
  <c r="BB84" i="36"/>
  <c r="BB156" i="36"/>
  <c r="BA84" i="36"/>
  <c r="BA156" i="36"/>
  <c r="AQ84" i="36"/>
  <c r="AQ156" i="36"/>
  <c r="AQ456" i="36"/>
  <c r="AT84" i="36"/>
  <c r="AT156" i="36"/>
  <c r="AX84" i="36"/>
  <c r="AX156" i="36"/>
  <c r="AX240" i="36"/>
  <c r="AX312" i="36"/>
  <c r="AX384" i="36"/>
  <c r="AX456" i="36"/>
  <c r="AN84" i="36"/>
  <c r="AN156" i="36"/>
  <c r="AK84" i="36"/>
  <c r="AK156" i="36"/>
  <c r="AK240" i="36"/>
  <c r="AS84" i="36"/>
  <c r="AS156" i="36"/>
  <c r="AS456" i="36"/>
  <c r="AR84" i="36"/>
  <c r="AR156" i="36"/>
  <c r="AR456" i="36"/>
  <c r="AH84" i="36"/>
  <c r="AH156" i="36"/>
  <c r="AJ312" i="36"/>
  <c r="AJ384" i="36"/>
  <c r="AJ456" i="36"/>
  <c r="AU84" i="36"/>
  <c r="AU156" i="36"/>
  <c r="BB73" i="36"/>
  <c r="BB145" i="36"/>
  <c r="BA73" i="36"/>
  <c r="BA145" i="36"/>
  <c r="AQ73" i="36"/>
  <c r="AQ145" i="36"/>
  <c r="AQ445" i="36"/>
  <c r="AU73" i="36"/>
  <c r="AU145" i="36"/>
  <c r="AN73" i="36"/>
  <c r="AN145" i="36"/>
  <c r="AN229" i="36"/>
  <c r="AN301" i="36"/>
  <c r="AN373" i="36"/>
  <c r="AN445" i="36"/>
  <c r="AJ301" i="36"/>
  <c r="AJ373" i="36"/>
  <c r="AJ445" i="36"/>
  <c r="AT73" i="36"/>
  <c r="AT145" i="36"/>
  <c r="AS73" i="36"/>
  <c r="AS145" i="36"/>
  <c r="AS445" i="36"/>
  <c r="AR73" i="36"/>
  <c r="AR145" i="36"/>
  <c r="AR445" i="36"/>
  <c r="AH73" i="36"/>
  <c r="AH145" i="36"/>
  <c r="AK73" i="36"/>
  <c r="AK145" i="36"/>
  <c r="AK229" i="36"/>
  <c r="AK41" i="36"/>
  <c r="AK113" i="36"/>
  <c r="AK197" i="36"/>
  <c r="AJ269" i="36"/>
  <c r="AJ341" i="36"/>
  <c r="AJ413" i="36"/>
  <c r="AU41" i="36"/>
  <c r="AU113" i="36"/>
  <c r="AQ41" i="36"/>
  <c r="AQ113" i="36"/>
  <c r="AQ413" i="36"/>
  <c r="BB41" i="36"/>
  <c r="BB113" i="36"/>
  <c r="BA41" i="36"/>
  <c r="BA113" i="36"/>
  <c r="AH41" i="36"/>
  <c r="AH113" i="36"/>
  <c r="AT41" i="36"/>
  <c r="AT113" i="36"/>
  <c r="AS41" i="36"/>
  <c r="AS113" i="36"/>
  <c r="AS413" i="36"/>
  <c r="AR41" i="36"/>
  <c r="AR113" i="36"/>
  <c r="AR413" i="36"/>
  <c r="AX41" i="36"/>
  <c r="AX113" i="36"/>
  <c r="AX197" i="36"/>
  <c r="AX269" i="36"/>
  <c r="AX341" i="36"/>
  <c r="AX413" i="36"/>
  <c r="AN41" i="36"/>
  <c r="AN113" i="36"/>
  <c r="AS71" i="36"/>
  <c r="AS143" i="36"/>
  <c r="AS443" i="36"/>
  <c r="AR71" i="36"/>
  <c r="AR143" i="36"/>
  <c r="AR443" i="36"/>
  <c r="AL299" i="36"/>
  <c r="AL371" i="36"/>
  <c r="AL443" i="36"/>
  <c r="AJ299" i="36"/>
  <c r="AJ371" i="36"/>
  <c r="AJ443" i="36"/>
  <c r="AU71" i="36"/>
  <c r="AU143" i="36"/>
  <c r="AQ71" i="36"/>
  <c r="AQ143" i="36"/>
  <c r="AQ443" i="36"/>
  <c r="AN71" i="36"/>
  <c r="AN143" i="36"/>
  <c r="AH71" i="36"/>
  <c r="AH143" i="36"/>
  <c r="AK71" i="36"/>
  <c r="AK143" i="36"/>
  <c r="AK227" i="36"/>
  <c r="BB71" i="36"/>
  <c r="BB143" i="36"/>
  <c r="BA71" i="36"/>
  <c r="BA143" i="36"/>
  <c r="AT71" i="36"/>
  <c r="AT143" i="36"/>
  <c r="AX71" i="36"/>
  <c r="AX143" i="36"/>
  <c r="AX227" i="36"/>
  <c r="AX299" i="36"/>
  <c r="AX371" i="36"/>
  <c r="AX443" i="36"/>
  <c r="AS80" i="36"/>
  <c r="AS152" i="36"/>
  <c r="AS452" i="36"/>
  <c r="AR80" i="36"/>
  <c r="AR152" i="36"/>
  <c r="AR452" i="36"/>
  <c r="AK80" i="36"/>
  <c r="AK152" i="36"/>
  <c r="AK236" i="36"/>
  <c r="AJ308" i="36"/>
  <c r="AJ380" i="36"/>
  <c r="AJ452" i="36"/>
  <c r="AU80" i="36"/>
  <c r="AU152" i="36"/>
  <c r="BA80" i="36"/>
  <c r="BA152" i="36"/>
  <c r="AT80" i="36"/>
  <c r="AT152" i="36"/>
  <c r="AN80" i="36"/>
  <c r="AN152" i="36"/>
  <c r="AN236" i="36"/>
  <c r="AN308" i="36"/>
  <c r="AN380" i="36"/>
  <c r="AN452" i="36"/>
  <c r="AH80" i="36"/>
  <c r="AH152" i="36"/>
  <c r="BB80" i="36"/>
  <c r="BB152" i="36"/>
  <c r="AQ80" i="36"/>
  <c r="AQ152" i="36"/>
  <c r="AQ452" i="36"/>
  <c r="AS48" i="36"/>
  <c r="AS120" i="36"/>
  <c r="AS420" i="36"/>
  <c r="AR48" i="36"/>
  <c r="AR120" i="36"/>
  <c r="AR420" i="36"/>
  <c r="AJ276" i="36"/>
  <c r="AJ348" i="36"/>
  <c r="AJ420" i="36"/>
  <c r="AU48" i="36"/>
  <c r="AU120" i="36"/>
  <c r="BB48" i="36"/>
  <c r="BB120" i="36"/>
  <c r="AQ48" i="36"/>
  <c r="AQ120" i="36"/>
  <c r="AQ420" i="36"/>
  <c r="AN48" i="36"/>
  <c r="AN120" i="36"/>
  <c r="AH48" i="36"/>
  <c r="AH120" i="36"/>
  <c r="AK48" i="36"/>
  <c r="AK120" i="36"/>
  <c r="AK204" i="36"/>
  <c r="BA48" i="36"/>
  <c r="BA120" i="36"/>
  <c r="AT48" i="36"/>
  <c r="AT120" i="36"/>
  <c r="AK31" i="36"/>
  <c r="AK103" i="36"/>
  <c r="AK187" i="36"/>
  <c r="AJ259" i="36"/>
  <c r="AJ331" i="36"/>
  <c r="AJ403" i="36"/>
  <c r="AU31" i="36"/>
  <c r="AU103" i="36"/>
  <c r="AS31" i="36"/>
  <c r="AS103" i="36"/>
  <c r="AS403" i="36"/>
  <c r="AL259" i="36"/>
  <c r="AL331" i="36"/>
  <c r="AL403" i="36"/>
  <c r="AH31" i="36"/>
  <c r="AH103" i="36"/>
  <c r="BB31" i="36"/>
  <c r="BB103" i="36"/>
  <c r="BA31" i="36"/>
  <c r="BA103" i="36"/>
  <c r="AQ31" i="36"/>
  <c r="AQ103" i="36"/>
  <c r="AQ403" i="36"/>
  <c r="AT31" i="36"/>
  <c r="AT103" i="36"/>
  <c r="AR31" i="36"/>
  <c r="AR103" i="36"/>
  <c r="AR403" i="36"/>
  <c r="AN31" i="36"/>
  <c r="AN103" i="36"/>
  <c r="AN187" i="36"/>
  <c r="AN259" i="36"/>
  <c r="AN331" i="36"/>
  <c r="AN403" i="36"/>
  <c r="AK16" i="36"/>
  <c r="AK88" i="36"/>
  <c r="AK172" i="36"/>
  <c r="AJ244" i="36"/>
  <c r="AJ316" i="36"/>
  <c r="AJ388" i="36"/>
  <c r="AT16" i="36"/>
  <c r="AT88" i="36"/>
  <c r="AH16" i="36"/>
  <c r="AH88" i="36"/>
  <c r="AS16" i="36"/>
  <c r="AS88" i="36"/>
  <c r="AS388" i="36"/>
  <c r="BA16" i="36"/>
  <c r="BA88" i="36"/>
  <c r="AQ16" i="36"/>
  <c r="AQ88" i="36"/>
  <c r="AQ388" i="36"/>
  <c r="AU16" i="36"/>
  <c r="AU88" i="36"/>
  <c r="AR16" i="36"/>
  <c r="AR88" i="36"/>
  <c r="AR388" i="36"/>
  <c r="BB16" i="36"/>
  <c r="BB88" i="36"/>
  <c r="AN16" i="36"/>
  <c r="AN88" i="36"/>
  <c r="AL244" i="36"/>
  <c r="AL316" i="36"/>
  <c r="AL388" i="36"/>
  <c r="AT77" i="38"/>
  <c r="AT149" i="38"/>
  <c r="AU77" i="38"/>
  <c r="AU149" i="38"/>
  <c r="AS77" i="38"/>
  <c r="AS149" i="38"/>
  <c r="AS449" i="38"/>
  <c r="AR77" i="38"/>
  <c r="AR149" i="38"/>
  <c r="AR449" i="38"/>
  <c r="AK77" i="38"/>
  <c r="AK149" i="38"/>
  <c r="AK233" i="38"/>
  <c r="AK305" i="38"/>
  <c r="AK377" i="38"/>
  <c r="AK449" i="38"/>
  <c r="AO77" i="38"/>
  <c r="AN77" i="38"/>
  <c r="AN149" i="38"/>
  <c r="AQ77" i="38"/>
  <c r="AQ149" i="38"/>
  <c r="AQ449" i="38"/>
  <c r="BB77" i="38"/>
  <c r="BB149" i="38"/>
  <c r="AL77" i="38"/>
  <c r="AL149" i="38"/>
  <c r="AL233" i="38"/>
  <c r="AL305" i="38"/>
  <c r="AL377" i="38"/>
  <c r="AL449" i="38"/>
  <c r="AJ305" i="38"/>
  <c r="AJ377" i="38"/>
  <c r="AJ449" i="38"/>
  <c r="AH77" i="38"/>
  <c r="AH149" i="38"/>
  <c r="BA77" i="38"/>
  <c r="BA149" i="38"/>
  <c r="AI77" i="38"/>
  <c r="AT29" i="38"/>
  <c r="AT101" i="38"/>
  <c r="AU29" i="38"/>
  <c r="AU101" i="38"/>
  <c r="BB29" i="38"/>
  <c r="BB101" i="38"/>
  <c r="AH29" i="38"/>
  <c r="AH101" i="38"/>
  <c r="AI29" i="38"/>
  <c r="AS29" i="38"/>
  <c r="AS101" i="38"/>
  <c r="AS401" i="38"/>
  <c r="BA29" i="38"/>
  <c r="BA101" i="38"/>
  <c r="AQ29" i="38"/>
  <c r="AQ101" i="38"/>
  <c r="AQ401" i="38"/>
  <c r="AJ257" i="38"/>
  <c r="AJ329" i="38"/>
  <c r="AJ401" i="38"/>
  <c r="AK29" i="38"/>
  <c r="AK101" i="38"/>
  <c r="AK185" i="38"/>
  <c r="AK257" i="38"/>
  <c r="AK329" i="38"/>
  <c r="AK401" i="38"/>
  <c r="AN29" i="38"/>
  <c r="AN101" i="38"/>
  <c r="AO29" i="38"/>
  <c r="AX29" i="38"/>
  <c r="AX101" i="38"/>
  <c r="AX185" i="38"/>
  <c r="AX257" i="38"/>
  <c r="AX329" i="38"/>
  <c r="AX401" i="38"/>
  <c r="AL29" i="38"/>
  <c r="AL101" i="38"/>
  <c r="AL185" i="38"/>
  <c r="AL257" i="38"/>
  <c r="AL329" i="38"/>
  <c r="AL401" i="38"/>
  <c r="AR29" i="38"/>
  <c r="AR101" i="38"/>
  <c r="AR401" i="38"/>
  <c r="AU69" i="37"/>
  <c r="AU141" i="37"/>
  <c r="AR69" i="37"/>
  <c r="AR141" i="37"/>
  <c r="AR441" i="37"/>
  <c r="AK69" i="37"/>
  <c r="AK141" i="37"/>
  <c r="AK225" i="37"/>
  <c r="AK297" i="37"/>
  <c r="AK369" i="37"/>
  <c r="AK441" i="37"/>
  <c r="AL69" i="37"/>
  <c r="AL141" i="37"/>
  <c r="AH69" i="37"/>
  <c r="AH141" i="37"/>
  <c r="BB69" i="37"/>
  <c r="BA69" i="37"/>
  <c r="BA141" i="37"/>
  <c r="AN69" i="37"/>
  <c r="AN141" i="37"/>
  <c r="AS69" i="37"/>
  <c r="AS141" i="37"/>
  <c r="AS441" i="37"/>
  <c r="AX69" i="37"/>
  <c r="AX141" i="37"/>
  <c r="AU37" i="37"/>
  <c r="AU109" i="37"/>
  <c r="BB37" i="37"/>
  <c r="BA37" i="37"/>
  <c r="BA109" i="37"/>
  <c r="AK37" i="37"/>
  <c r="AK109" i="37"/>
  <c r="AK193" i="37"/>
  <c r="AK265" i="37"/>
  <c r="AK337" i="37"/>
  <c r="AK409" i="37"/>
  <c r="AS37" i="37"/>
  <c r="AS109" i="37"/>
  <c r="AS409" i="37"/>
  <c r="AR37" i="37"/>
  <c r="AR109" i="37"/>
  <c r="AR409" i="37"/>
  <c r="AL37" i="37"/>
  <c r="AL109" i="37"/>
  <c r="AL193" i="37"/>
  <c r="AL265" i="37"/>
  <c r="AL337" i="37"/>
  <c r="AL409" i="37"/>
  <c r="AN37" i="37"/>
  <c r="AN109" i="37"/>
  <c r="AH37" i="37"/>
  <c r="AH109" i="37"/>
  <c r="AU31" i="37"/>
  <c r="AU103" i="37"/>
  <c r="AN31" i="37"/>
  <c r="AN103" i="37"/>
  <c r="AL31" i="37"/>
  <c r="AL103" i="37"/>
  <c r="BA31" i="37"/>
  <c r="BA103" i="37"/>
  <c r="BB31" i="37"/>
  <c r="AK31" i="37"/>
  <c r="AK103" i="37"/>
  <c r="AK187" i="37"/>
  <c r="AK259" i="37"/>
  <c r="AK331" i="37"/>
  <c r="AK403" i="37"/>
  <c r="AH31" i="37"/>
  <c r="AH103" i="37"/>
  <c r="AS31" i="37"/>
  <c r="AS103" i="37"/>
  <c r="AS403" i="37"/>
  <c r="AR31" i="37"/>
  <c r="AR103" i="37"/>
  <c r="AR403" i="37"/>
  <c r="AX31" i="37"/>
  <c r="AX103" i="37"/>
  <c r="AU16" i="37"/>
  <c r="AU88" i="37"/>
  <c r="AS16" i="37"/>
  <c r="AS88" i="37"/>
  <c r="AS388" i="37"/>
  <c r="AR16" i="37"/>
  <c r="AR88" i="37"/>
  <c r="AR388" i="37"/>
  <c r="AL16" i="37"/>
  <c r="AL88" i="37"/>
  <c r="AL172" i="37"/>
  <c r="AL244" i="37"/>
  <c r="AL316" i="37"/>
  <c r="AL388" i="37"/>
  <c r="AH16" i="37"/>
  <c r="AH88" i="37"/>
  <c r="AX16" i="37"/>
  <c r="AX88" i="37"/>
  <c r="AN16" i="37"/>
  <c r="AN88" i="37"/>
  <c r="AK16" i="37"/>
  <c r="AK88" i="37"/>
  <c r="AK172" i="37"/>
  <c r="AK244" i="37"/>
  <c r="AK316" i="37"/>
  <c r="AK388" i="37"/>
  <c r="BB16" i="37"/>
  <c r="BA16" i="37"/>
  <c r="BA88" i="37"/>
  <c r="AS69" i="36"/>
  <c r="AS141" i="36"/>
  <c r="AS441" i="36"/>
  <c r="AR69" i="36"/>
  <c r="AR141" i="36"/>
  <c r="AR441" i="36"/>
  <c r="AJ297" i="36"/>
  <c r="AJ369" i="36"/>
  <c r="AJ441" i="36"/>
  <c r="AT69" i="36"/>
  <c r="AT141" i="36"/>
  <c r="BA69" i="36"/>
  <c r="BA141" i="36"/>
  <c r="AN69" i="36"/>
  <c r="AN141" i="36"/>
  <c r="AN225" i="36"/>
  <c r="AN297" i="36"/>
  <c r="AN369" i="36"/>
  <c r="AN441" i="36"/>
  <c r="AH69" i="36"/>
  <c r="AH141" i="36"/>
  <c r="AK69" i="36"/>
  <c r="AK141" i="36"/>
  <c r="AK225" i="36"/>
  <c r="BB69" i="36"/>
  <c r="BB141" i="36"/>
  <c r="AQ69" i="36"/>
  <c r="AQ141" i="36"/>
  <c r="AQ441" i="36"/>
  <c r="AU69" i="36"/>
  <c r="AU141" i="36"/>
  <c r="BB37" i="36"/>
  <c r="BB109" i="36"/>
  <c r="BA37" i="36"/>
  <c r="BA109" i="36"/>
  <c r="AH37" i="36"/>
  <c r="AH109" i="36"/>
  <c r="AU37" i="36"/>
  <c r="AU109" i="36"/>
  <c r="AX37" i="36"/>
  <c r="AX109" i="36"/>
  <c r="AX193" i="36"/>
  <c r="AX265" i="36"/>
  <c r="AX337" i="36"/>
  <c r="AX409" i="36"/>
  <c r="AN37" i="36"/>
  <c r="AN109" i="36"/>
  <c r="AN193" i="36"/>
  <c r="AN265" i="36"/>
  <c r="AN337" i="36"/>
  <c r="AN409" i="36"/>
  <c r="AK37" i="36"/>
  <c r="AK109" i="36"/>
  <c r="AK193" i="36"/>
  <c r="AS37" i="36"/>
  <c r="AS109" i="36"/>
  <c r="AS409" i="36"/>
  <c r="AR37" i="36"/>
  <c r="AR109" i="36"/>
  <c r="AR409" i="36"/>
  <c r="AQ37" i="36"/>
  <c r="AQ109" i="36"/>
  <c r="AQ409" i="36"/>
  <c r="AL265" i="36"/>
  <c r="AL337" i="36"/>
  <c r="AL409" i="36"/>
  <c r="AJ265" i="36"/>
  <c r="AJ337" i="36"/>
  <c r="AJ409" i="36"/>
  <c r="AT37" i="36"/>
  <c r="AT109" i="36"/>
  <c r="AS83" i="36"/>
  <c r="AS155" i="36"/>
  <c r="AS455" i="36"/>
  <c r="AR83" i="36"/>
  <c r="AR155" i="36"/>
  <c r="AR455" i="36"/>
  <c r="AK83" i="36"/>
  <c r="AK155" i="36"/>
  <c r="AK239" i="36"/>
  <c r="BB83" i="36"/>
  <c r="BB155" i="36"/>
  <c r="AQ83" i="36"/>
  <c r="AQ155" i="36"/>
  <c r="AQ455" i="36"/>
  <c r="AX83" i="36"/>
  <c r="AX155" i="36"/>
  <c r="AX239" i="36"/>
  <c r="AX311" i="36"/>
  <c r="AX383" i="36"/>
  <c r="AX455" i="36"/>
  <c r="AN83" i="36"/>
  <c r="AN155" i="36"/>
  <c r="AH83" i="36"/>
  <c r="AH155" i="36"/>
  <c r="AJ311" i="36"/>
  <c r="AJ383" i="36"/>
  <c r="AJ455" i="36"/>
  <c r="AU83" i="36"/>
  <c r="AU155" i="36"/>
  <c r="BA83" i="36"/>
  <c r="BA155" i="36"/>
  <c r="AT83" i="36"/>
  <c r="AT155" i="36"/>
  <c r="AK51" i="36"/>
  <c r="AK123" i="36"/>
  <c r="AK207" i="36"/>
  <c r="AJ279" i="36"/>
  <c r="AJ351" i="36"/>
  <c r="AJ423" i="36"/>
  <c r="AT51" i="36"/>
  <c r="AT123" i="36"/>
  <c r="AN51" i="36"/>
  <c r="AN123" i="36"/>
  <c r="AN207" i="36"/>
  <c r="AN279" i="36"/>
  <c r="AN351" i="36"/>
  <c r="AN423" i="36"/>
  <c r="BB51" i="36"/>
  <c r="BB123" i="36"/>
  <c r="BA51" i="36"/>
  <c r="BA123" i="36"/>
  <c r="AQ51" i="36"/>
  <c r="AQ123" i="36"/>
  <c r="AQ423" i="36"/>
  <c r="AS51" i="36"/>
  <c r="AS123" i="36"/>
  <c r="AS423" i="36"/>
  <c r="AR51" i="36"/>
  <c r="AR123" i="36"/>
  <c r="AR423" i="36"/>
  <c r="AU51" i="36"/>
  <c r="AU123" i="36"/>
  <c r="AX51" i="36"/>
  <c r="AX123" i="36"/>
  <c r="AX207" i="36"/>
  <c r="AX279" i="36"/>
  <c r="AX351" i="36"/>
  <c r="AX423" i="36"/>
  <c r="AH51" i="36"/>
  <c r="AH123" i="36"/>
  <c r="AU28" i="38"/>
  <c r="AU100" i="38"/>
  <c r="AO28" i="38"/>
  <c r="AR28" i="38"/>
  <c r="AR100" i="38"/>
  <c r="AR400" i="38"/>
  <c r="AH28" i="38"/>
  <c r="AH100" i="38"/>
  <c r="AJ256" i="38"/>
  <c r="AJ328" i="38"/>
  <c r="AJ400" i="38"/>
  <c r="AN28" i="38"/>
  <c r="AN100" i="38"/>
  <c r="AK28" i="38"/>
  <c r="AK100" i="38"/>
  <c r="AK184" i="38"/>
  <c r="AK256" i="38"/>
  <c r="AK328" i="38"/>
  <c r="AK400" i="38"/>
  <c r="AL28" i="38"/>
  <c r="AL100" i="38"/>
  <c r="AL184" i="38"/>
  <c r="AL256" i="38"/>
  <c r="AL328" i="38"/>
  <c r="AL400" i="38"/>
  <c r="AS28" i="38"/>
  <c r="AS100" i="38"/>
  <c r="AS400" i="38"/>
  <c r="AQ28" i="38"/>
  <c r="AQ100" i="38"/>
  <c r="AQ400" i="38"/>
  <c r="AT28" i="38"/>
  <c r="AT100" i="38"/>
  <c r="AI28" i="38"/>
  <c r="BB28" i="38"/>
  <c r="BB100" i="38"/>
  <c r="BA28" i="38"/>
  <c r="BA100" i="38"/>
  <c r="AU31" i="38"/>
  <c r="AU103" i="38"/>
  <c r="AS31" i="38"/>
  <c r="AS103" i="38"/>
  <c r="AS403" i="38"/>
  <c r="BA31" i="38"/>
  <c r="BA103" i="38"/>
  <c r="AQ31" i="38"/>
  <c r="AQ103" i="38"/>
  <c r="AQ403" i="38"/>
  <c r="AO31" i="38"/>
  <c r="AR31" i="38"/>
  <c r="AR103" i="38"/>
  <c r="AR403" i="38"/>
  <c r="AL31" i="38"/>
  <c r="AL103" i="38"/>
  <c r="AL187" i="38"/>
  <c r="AL259" i="38"/>
  <c r="AL331" i="38"/>
  <c r="AL403" i="38"/>
  <c r="BB31" i="38"/>
  <c r="BB103" i="38"/>
  <c r="AI31" i="38"/>
  <c r="AN31" i="38"/>
  <c r="AN103" i="38"/>
  <c r="AK31" i="38"/>
  <c r="AK103" i="38"/>
  <c r="AK187" i="38"/>
  <c r="AK259" i="38"/>
  <c r="AK331" i="38"/>
  <c r="AK403" i="38"/>
  <c r="AH31" i="38"/>
  <c r="AH103" i="38"/>
  <c r="AT31" i="38"/>
  <c r="AT103" i="38"/>
  <c r="AT55" i="38"/>
  <c r="AT127" i="38"/>
  <c r="AU55" i="38"/>
  <c r="AU127" i="38"/>
  <c r="AO55" i="38"/>
  <c r="AN55" i="38"/>
  <c r="AN127" i="38"/>
  <c r="AL55" i="38"/>
  <c r="AL127" i="38"/>
  <c r="AL211" i="38"/>
  <c r="AL283" i="38"/>
  <c r="AL355" i="38"/>
  <c r="AL427" i="38"/>
  <c r="AJ283" i="38"/>
  <c r="AJ355" i="38"/>
  <c r="AJ427" i="38"/>
  <c r="AI55" i="38"/>
  <c r="AK55" i="38"/>
  <c r="AK127" i="38"/>
  <c r="AK211" i="38"/>
  <c r="AK283" i="38"/>
  <c r="AK355" i="38"/>
  <c r="AK427" i="38"/>
  <c r="AR55" i="38"/>
  <c r="AR127" i="38"/>
  <c r="AR427" i="38"/>
  <c r="AQ55" i="38"/>
  <c r="AQ127" i="38"/>
  <c r="AQ427" i="38"/>
  <c r="AS55" i="38"/>
  <c r="AS127" i="38"/>
  <c r="AS427" i="38"/>
  <c r="BA55" i="38"/>
  <c r="BA127" i="38"/>
  <c r="BB55" i="38"/>
  <c r="BB127" i="38"/>
  <c r="AH55" i="38"/>
  <c r="AH127" i="38"/>
  <c r="AX55" i="38"/>
  <c r="AX127" i="38"/>
  <c r="AR84" i="37"/>
  <c r="AR156" i="37"/>
  <c r="AR456" i="37"/>
  <c r="AH84" i="37"/>
  <c r="AH156" i="37"/>
  <c r="BB84" i="37"/>
  <c r="BA84" i="37"/>
  <c r="BA156" i="37"/>
  <c r="AL84" i="37"/>
  <c r="AL156" i="37"/>
  <c r="AL240" i="37"/>
  <c r="AL312" i="37"/>
  <c r="AL384" i="37"/>
  <c r="AL456" i="37"/>
  <c r="AK84" i="37"/>
  <c r="AK156" i="37"/>
  <c r="AU84" i="37"/>
  <c r="AU156" i="37"/>
  <c r="AN84" i="37"/>
  <c r="AN156" i="37"/>
  <c r="AS84" i="37"/>
  <c r="AS156" i="37"/>
  <c r="AS456" i="37"/>
  <c r="AS27" i="37"/>
  <c r="AS99" i="37"/>
  <c r="AS399" i="37"/>
  <c r="AR27" i="37"/>
  <c r="AR99" i="37"/>
  <c r="AR399" i="37"/>
  <c r="AN27" i="37"/>
  <c r="AN99" i="37"/>
  <c r="AL27" i="37"/>
  <c r="AL99" i="37"/>
  <c r="AL183" i="37"/>
  <c r="AL255" i="37"/>
  <c r="AL327" i="37"/>
  <c r="AL399" i="37"/>
  <c r="BB27" i="37"/>
  <c r="AK27" i="37"/>
  <c r="AK99" i="37"/>
  <c r="AU27" i="37"/>
  <c r="AU99" i="37"/>
  <c r="BA27" i="37"/>
  <c r="BA99" i="37"/>
  <c r="AH27" i="37"/>
  <c r="AH99" i="37"/>
  <c r="AS55" i="36"/>
  <c r="AS127" i="36"/>
  <c r="AS427" i="36"/>
  <c r="AR55" i="36"/>
  <c r="AR127" i="36"/>
  <c r="AR427" i="36"/>
  <c r="AL283" i="36"/>
  <c r="AL355" i="36"/>
  <c r="AL427" i="36"/>
  <c r="AJ283" i="36"/>
  <c r="AJ355" i="36"/>
  <c r="AJ427" i="36"/>
  <c r="AU55" i="36"/>
  <c r="AU127" i="36"/>
  <c r="BB55" i="36"/>
  <c r="BB127" i="36"/>
  <c r="AQ55" i="36"/>
  <c r="AQ127" i="36"/>
  <c r="AQ427" i="36"/>
  <c r="AN55" i="36"/>
  <c r="AN127" i="36"/>
  <c r="AN211" i="36"/>
  <c r="AN283" i="36"/>
  <c r="AN355" i="36"/>
  <c r="AN427" i="36"/>
  <c r="AH55" i="36"/>
  <c r="AH127" i="36"/>
  <c r="AK55" i="36"/>
  <c r="AK127" i="36"/>
  <c r="AK211" i="36"/>
  <c r="BA55" i="36"/>
  <c r="BA127" i="36"/>
  <c r="AT55" i="36"/>
  <c r="AT127" i="36"/>
  <c r="BA24" i="36"/>
  <c r="BA96" i="36"/>
  <c r="AX24" i="36"/>
  <c r="AX96" i="36"/>
  <c r="AX180" i="36"/>
  <c r="AX252" i="36"/>
  <c r="AX324" i="36"/>
  <c r="AX396" i="36"/>
  <c r="AJ252" i="36"/>
  <c r="AJ324" i="36"/>
  <c r="AJ396" i="36"/>
  <c r="AT24" i="36"/>
  <c r="AT96" i="36"/>
  <c r="BB24" i="36"/>
  <c r="BB96" i="36"/>
  <c r="AK24" i="36"/>
  <c r="AK96" i="36"/>
  <c r="AK180" i="36"/>
  <c r="AS24" i="36"/>
  <c r="AS96" i="36"/>
  <c r="AS396" i="36"/>
  <c r="AR24" i="36"/>
  <c r="AR96" i="36"/>
  <c r="AR396" i="36"/>
  <c r="AL252" i="36"/>
  <c r="AL324" i="36"/>
  <c r="AL396" i="36"/>
  <c r="AQ24" i="36"/>
  <c r="AQ96" i="36"/>
  <c r="AQ396" i="36"/>
  <c r="AN24" i="36"/>
  <c r="AN96" i="36"/>
  <c r="AN180" i="36"/>
  <c r="AN252" i="36"/>
  <c r="AN324" i="36"/>
  <c r="AN396" i="36"/>
  <c r="AH24" i="36"/>
  <c r="AH96" i="36"/>
  <c r="AU24" i="36"/>
  <c r="AU96" i="36"/>
  <c r="BB75" i="36"/>
  <c r="BB147" i="36"/>
  <c r="BA75" i="36"/>
  <c r="BA147" i="36"/>
  <c r="AQ75" i="36"/>
  <c r="AQ147" i="36"/>
  <c r="AQ447" i="36"/>
  <c r="AN75" i="36"/>
  <c r="AN147" i="36"/>
  <c r="AJ303" i="36"/>
  <c r="AJ375" i="36"/>
  <c r="AJ447" i="36"/>
  <c r="AS75" i="36"/>
  <c r="AS147" i="36"/>
  <c r="AS447" i="36"/>
  <c r="AR75" i="36"/>
  <c r="AR147" i="36"/>
  <c r="AR447" i="36"/>
  <c r="AL303" i="36"/>
  <c r="AL375" i="36"/>
  <c r="AL447" i="36"/>
  <c r="AU75" i="36"/>
  <c r="AU147" i="36"/>
  <c r="AH75" i="36"/>
  <c r="AH147" i="36"/>
  <c r="AK75" i="36"/>
  <c r="AK147" i="36"/>
  <c r="AK231" i="36"/>
  <c r="AT75" i="36"/>
  <c r="AT147" i="36"/>
  <c r="AK50" i="36"/>
  <c r="AK122" i="36"/>
  <c r="AK206" i="36"/>
  <c r="AJ278" i="36"/>
  <c r="AJ350" i="36"/>
  <c r="AJ422" i="36"/>
  <c r="AU50" i="36"/>
  <c r="AU122" i="36"/>
  <c r="AS50" i="36"/>
  <c r="AS122" i="36"/>
  <c r="AS422" i="36"/>
  <c r="AN50" i="36"/>
  <c r="AN122" i="36"/>
  <c r="AN206" i="36"/>
  <c r="AN278" i="36"/>
  <c r="AN350" i="36"/>
  <c r="AN422" i="36"/>
  <c r="BB50" i="36"/>
  <c r="BB122" i="36"/>
  <c r="BA50" i="36"/>
  <c r="BA122" i="36"/>
  <c r="AQ50" i="36"/>
  <c r="AQ122" i="36"/>
  <c r="AQ422" i="36"/>
  <c r="AT50" i="36"/>
  <c r="AT122" i="36"/>
  <c r="AR50" i="36"/>
  <c r="AR122" i="36"/>
  <c r="AR422" i="36"/>
  <c r="AX50" i="36"/>
  <c r="AX122" i="36"/>
  <c r="AX206" i="36"/>
  <c r="AX278" i="36"/>
  <c r="AX350" i="36"/>
  <c r="AX422" i="36"/>
  <c r="AH50" i="36"/>
  <c r="AH122" i="36"/>
  <c r="AK66" i="36"/>
  <c r="AK138" i="36"/>
  <c r="AK222" i="36"/>
  <c r="AJ294" i="36"/>
  <c r="AJ366" i="36"/>
  <c r="AJ438" i="36"/>
  <c r="AT66" i="36"/>
  <c r="AT138" i="36"/>
  <c r="AR66" i="36"/>
  <c r="AR138" i="36"/>
  <c r="AR438" i="36"/>
  <c r="AX66" i="36"/>
  <c r="AX138" i="36"/>
  <c r="AX222" i="36"/>
  <c r="AX294" i="36"/>
  <c r="AX366" i="36"/>
  <c r="AX438" i="36"/>
  <c r="AH66" i="36"/>
  <c r="AH138" i="36"/>
  <c r="BB66" i="36"/>
  <c r="BB138" i="36"/>
  <c r="BA66" i="36"/>
  <c r="BA138" i="36"/>
  <c r="AQ66" i="36"/>
  <c r="AQ138" i="36"/>
  <c r="AQ438" i="36"/>
  <c r="AU66" i="36"/>
  <c r="AU138" i="36"/>
  <c r="AS66" i="36"/>
  <c r="AS138" i="36"/>
  <c r="AS438" i="36"/>
  <c r="AL294" i="36"/>
  <c r="AL366" i="36"/>
  <c r="AL438" i="36"/>
  <c r="AN66" i="36"/>
  <c r="AN138" i="36"/>
  <c r="AT62" i="38"/>
  <c r="AT134" i="38"/>
  <c r="AU62" i="38"/>
  <c r="AU134" i="38"/>
  <c r="AO62" i="38"/>
  <c r="AX62" i="38"/>
  <c r="AX134" i="38"/>
  <c r="AX218" i="38"/>
  <c r="AX290" i="38"/>
  <c r="AX362" i="38"/>
  <c r="AX434" i="38"/>
  <c r="AN62" i="38"/>
  <c r="AN134" i="38"/>
  <c r="AH62" i="38"/>
  <c r="AH134" i="38"/>
  <c r="AJ290" i="38"/>
  <c r="AJ362" i="38"/>
  <c r="AJ434" i="38"/>
  <c r="AI62" i="38"/>
  <c r="AL62" i="38"/>
  <c r="AL134" i="38"/>
  <c r="AL218" i="38"/>
  <c r="AL290" i="38"/>
  <c r="AL362" i="38"/>
  <c r="AL434" i="38"/>
  <c r="AR62" i="38"/>
  <c r="AR134" i="38"/>
  <c r="AR434" i="38"/>
  <c r="BA62" i="38"/>
  <c r="BA134" i="38"/>
  <c r="AQ62" i="38"/>
  <c r="AQ134" i="38"/>
  <c r="AQ434" i="38"/>
  <c r="AK62" i="38"/>
  <c r="AK134" i="38"/>
  <c r="AK218" i="38"/>
  <c r="AK290" i="38"/>
  <c r="AK362" i="38"/>
  <c r="AK434" i="38"/>
  <c r="BB62" i="38"/>
  <c r="BB134" i="38"/>
  <c r="AS62" i="38"/>
  <c r="AS134" i="38"/>
  <c r="AS434" i="38"/>
  <c r="AU46" i="38"/>
  <c r="AU118" i="38"/>
  <c r="AT46" i="38"/>
  <c r="AT118" i="38"/>
  <c r="AJ274" i="38"/>
  <c r="AJ346" i="38"/>
  <c r="AJ418" i="38"/>
  <c r="AR46" i="38"/>
  <c r="AR118" i="38"/>
  <c r="AR418" i="38"/>
  <c r="AI46" i="38"/>
  <c r="BB46" i="38"/>
  <c r="BB118" i="38"/>
  <c r="AN46" i="38"/>
  <c r="AN118" i="38"/>
  <c r="AL46" i="38"/>
  <c r="AL118" i="38"/>
  <c r="AL202" i="38"/>
  <c r="AL274" i="38"/>
  <c r="AL346" i="38"/>
  <c r="AL418" i="38"/>
  <c r="AO46" i="38"/>
  <c r="BA46" i="38"/>
  <c r="BA118" i="38"/>
  <c r="AH46" i="38"/>
  <c r="AH118" i="38"/>
  <c r="AK46" i="38"/>
  <c r="AK118" i="38"/>
  <c r="AK202" i="38"/>
  <c r="AK274" i="38"/>
  <c r="AK346" i="38"/>
  <c r="AK418" i="38"/>
  <c r="AQ46" i="38"/>
  <c r="AQ118" i="38"/>
  <c r="AQ418" i="38"/>
  <c r="AS46" i="38"/>
  <c r="AS118" i="38"/>
  <c r="AS418" i="38"/>
  <c r="AU30" i="38"/>
  <c r="AU102" i="38"/>
  <c r="AS30" i="38"/>
  <c r="AS102" i="38"/>
  <c r="AS402" i="38"/>
  <c r="BA30" i="38"/>
  <c r="BA102" i="38"/>
  <c r="AQ30" i="38"/>
  <c r="AQ102" i="38"/>
  <c r="AQ402" i="38"/>
  <c r="AO30" i="38"/>
  <c r="AR30" i="38"/>
  <c r="AR102" i="38"/>
  <c r="AR402" i="38"/>
  <c r="AL30" i="38"/>
  <c r="AL102" i="38"/>
  <c r="AL186" i="38"/>
  <c r="AL258" i="38"/>
  <c r="AL330" i="38"/>
  <c r="AL402" i="38"/>
  <c r="BB30" i="38"/>
  <c r="BB102" i="38"/>
  <c r="AI30" i="38"/>
  <c r="AT30" i="38"/>
  <c r="AT102" i="38"/>
  <c r="AN30" i="38"/>
  <c r="AN102" i="38"/>
  <c r="AH30" i="38"/>
  <c r="AH102" i="38"/>
  <c r="AX30" i="38"/>
  <c r="AX102" i="38"/>
  <c r="AJ258" i="38"/>
  <c r="AJ330" i="38"/>
  <c r="AJ402" i="38"/>
  <c r="AK30" i="38"/>
  <c r="AK102" i="38"/>
  <c r="AK186" i="38"/>
  <c r="AK258" i="38"/>
  <c r="AK330" i="38"/>
  <c r="AK402" i="38"/>
  <c r="AT18" i="38"/>
  <c r="AT90" i="38"/>
  <c r="AU18" i="38"/>
  <c r="AU90" i="38"/>
  <c r="AQ18" i="38"/>
  <c r="AQ90" i="38"/>
  <c r="AQ390" i="38"/>
  <c r="AO18" i="38"/>
  <c r="AX18" i="38"/>
  <c r="AX90" i="38"/>
  <c r="BA18" i="38"/>
  <c r="BA90" i="38"/>
  <c r="AL18" i="38"/>
  <c r="AL90" i="38"/>
  <c r="AL174" i="38"/>
  <c r="AL246" i="38"/>
  <c r="AL318" i="38"/>
  <c r="AL390" i="38"/>
  <c r="AK18" i="38"/>
  <c r="AK90" i="38"/>
  <c r="AK174" i="38"/>
  <c r="AK246" i="38"/>
  <c r="AK318" i="38"/>
  <c r="AK390" i="38"/>
  <c r="AI18" i="38"/>
  <c r="AS18" i="38"/>
  <c r="AS90" i="38"/>
  <c r="AS390" i="38"/>
  <c r="AR18" i="38"/>
  <c r="AR90" i="38"/>
  <c r="AR390" i="38"/>
  <c r="AH18" i="38"/>
  <c r="AH90" i="38"/>
  <c r="AN18" i="38"/>
  <c r="AN90" i="38"/>
  <c r="BB18" i="38"/>
  <c r="BB90" i="38"/>
  <c r="AJ246" i="38"/>
  <c r="AJ318" i="38"/>
  <c r="AJ390" i="38"/>
  <c r="AT79" i="38"/>
  <c r="AT151" i="38"/>
  <c r="AU79" i="38"/>
  <c r="AU151" i="38"/>
  <c r="AJ307" i="38"/>
  <c r="AJ379" i="38"/>
  <c r="AJ451" i="38"/>
  <c r="AI79" i="38"/>
  <c r="AQ79" i="38"/>
  <c r="AQ151" i="38"/>
  <c r="AQ451" i="38"/>
  <c r="BB79" i="38"/>
  <c r="BB151" i="38"/>
  <c r="BA79" i="38"/>
  <c r="BA151" i="38"/>
  <c r="AL79" i="38"/>
  <c r="AL151" i="38"/>
  <c r="AL235" i="38"/>
  <c r="AL307" i="38"/>
  <c r="AL379" i="38"/>
  <c r="AL451" i="38"/>
  <c r="AN79" i="38"/>
  <c r="AN151" i="38"/>
  <c r="AS79" i="38"/>
  <c r="AS151" i="38"/>
  <c r="AS451" i="38"/>
  <c r="AH79" i="38"/>
  <c r="AH151" i="38"/>
  <c r="AR79" i="38"/>
  <c r="AR151" i="38"/>
  <c r="AR451" i="38"/>
  <c r="AK79" i="38"/>
  <c r="AK151" i="38"/>
  <c r="AK235" i="38"/>
  <c r="AK307" i="38"/>
  <c r="AK379" i="38"/>
  <c r="AK451" i="38"/>
  <c r="AO79" i="38"/>
  <c r="AX79" i="38"/>
  <c r="AX151" i="38"/>
  <c r="AH14" i="37"/>
  <c r="AH86" i="37"/>
  <c r="BB14" i="37"/>
  <c r="BA14" i="37"/>
  <c r="BA86" i="37"/>
  <c r="AK14" i="37"/>
  <c r="AK86" i="37"/>
  <c r="AK170" i="37"/>
  <c r="AK242" i="37"/>
  <c r="AK314" i="37"/>
  <c r="AK386" i="37"/>
  <c r="AS14" i="37"/>
  <c r="AS86" i="37"/>
  <c r="AS386" i="37"/>
  <c r="AX14" i="37"/>
  <c r="AX86" i="37"/>
  <c r="AU14" i="37"/>
  <c r="AU86" i="37"/>
  <c r="AR14" i="37"/>
  <c r="AR86" i="37"/>
  <c r="AR386" i="37"/>
  <c r="AN14" i="37"/>
  <c r="AN86" i="37"/>
  <c r="AL14" i="37"/>
  <c r="AL86" i="37"/>
  <c r="AL170" i="37"/>
  <c r="AL242" i="37"/>
  <c r="AL314" i="37"/>
  <c r="AL386" i="37"/>
  <c r="AU77" i="37"/>
  <c r="AU149" i="37"/>
  <c r="AH77" i="37"/>
  <c r="AH149" i="37"/>
  <c r="AH233" i="37"/>
  <c r="AH305" i="37"/>
  <c r="AH377" i="37"/>
  <c r="AH449" i="37"/>
  <c r="AR77" i="37"/>
  <c r="AR149" i="37"/>
  <c r="AR449" i="37"/>
  <c r="BB77" i="37"/>
  <c r="AK77" i="37"/>
  <c r="AK149" i="37"/>
  <c r="AL77" i="37"/>
  <c r="AL149" i="37"/>
  <c r="AS77" i="37"/>
  <c r="AS149" i="37"/>
  <c r="AS449" i="37"/>
  <c r="AN77" i="37"/>
  <c r="AN149" i="37"/>
  <c r="AX77" i="37"/>
  <c r="AX149" i="37"/>
  <c r="BA77" i="37"/>
  <c r="BA149" i="37"/>
  <c r="AU61" i="37"/>
  <c r="AU133" i="37"/>
  <c r="AX61" i="37"/>
  <c r="AX133" i="37"/>
  <c r="AX217" i="37"/>
  <c r="AX289" i="37"/>
  <c r="AX361" i="37"/>
  <c r="AX433" i="37"/>
  <c r="BA61" i="37"/>
  <c r="BA133" i="37"/>
  <c r="AH61" i="37"/>
  <c r="AH133" i="37"/>
  <c r="BB61" i="37"/>
  <c r="AL61" i="37"/>
  <c r="AL133" i="37"/>
  <c r="AK61" i="37"/>
  <c r="AK133" i="37"/>
  <c r="AK217" i="37"/>
  <c r="AK289" i="37"/>
  <c r="AK361" i="37"/>
  <c r="AK433" i="37"/>
  <c r="AR61" i="37"/>
  <c r="AR133" i="37"/>
  <c r="AR433" i="37"/>
  <c r="AN61" i="37"/>
  <c r="AN133" i="37"/>
  <c r="AS61" i="37"/>
  <c r="AS133" i="37"/>
  <c r="AS433" i="37"/>
  <c r="AU45" i="37"/>
  <c r="AU117" i="37"/>
  <c r="AS45" i="37"/>
  <c r="AS117" i="37"/>
  <c r="AS417" i="37"/>
  <c r="AH45" i="37"/>
  <c r="AH117" i="37"/>
  <c r="AK45" i="37"/>
  <c r="AK117" i="37"/>
  <c r="AK201" i="37"/>
  <c r="AK273" i="37"/>
  <c r="AK345" i="37"/>
  <c r="AK417" i="37"/>
  <c r="AX45" i="37"/>
  <c r="AX117" i="37"/>
  <c r="BA45" i="37"/>
  <c r="BA117" i="37"/>
  <c r="AL45" i="37"/>
  <c r="AL117" i="37"/>
  <c r="AR45" i="37"/>
  <c r="AR117" i="37"/>
  <c r="AR417" i="37"/>
  <c r="BB45" i="37"/>
  <c r="AN45" i="37"/>
  <c r="AN117" i="37"/>
  <c r="BA48" i="37"/>
  <c r="BA120" i="37"/>
  <c r="AK48" i="37"/>
  <c r="AK120" i="37"/>
  <c r="AK204" i="37"/>
  <c r="AK276" i="37"/>
  <c r="AK348" i="37"/>
  <c r="AK420" i="37"/>
  <c r="BB48" i="37"/>
  <c r="AR48" i="37"/>
  <c r="AR120" i="37"/>
  <c r="AR420" i="37"/>
  <c r="AH48" i="37"/>
  <c r="AH120" i="37"/>
  <c r="AH204" i="37"/>
  <c r="AH276" i="37"/>
  <c r="AH348" i="37"/>
  <c r="AH420" i="37"/>
  <c r="AL48" i="37"/>
  <c r="AL120" i="37"/>
  <c r="AS48" i="37"/>
  <c r="AS120" i="37"/>
  <c r="AS420" i="37"/>
  <c r="AN48" i="37"/>
  <c r="AN120" i="37"/>
  <c r="AX48" i="37"/>
  <c r="AX120" i="37"/>
  <c r="AU48" i="37"/>
  <c r="AU120" i="37"/>
  <c r="AU83" i="37"/>
  <c r="AU155" i="37"/>
  <c r="BB83" i="37"/>
  <c r="AK83" i="37"/>
  <c r="AK155" i="37"/>
  <c r="AK239" i="37"/>
  <c r="AK311" i="37"/>
  <c r="AK383" i="37"/>
  <c r="AK455" i="37"/>
  <c r="BA83" i="37"/>
  <c r="BA155" i="37"/>
  <c r="AX83" i="37"/>
  <c r="AX155" i="37"/>
  <c r="AX239" i="37"/>
  <c r="AX311" i="37"/>
  <c r="AX383" i="37"/>
  <c r="AX455" i="37"/>
  <c r="AS83" i="37"/>
  <c r="AS155" i="37"/>
  <c r="AS455" i="37"/>
  <c r="AN83" i="37"/>
  <c r="AN155" i="37"/>
  <c r="AR83" i="37"/>
  <c r="AR155" i="37"/>
  <c r="AR455" i="37"/>
  <c r="AH83" i="37"/>
  <c r="AH155" i="37"/>
  <c r="AL83" i="37"/>
  <c r="AL155" i="37"/>
  <c r="AX61" i="36"/>
  <c r="AX133" i="36"/>
  <c r="AX217" i="36"/>
  <c r="AX289" i="36"/>
  <c r="AX361" i="36"/>
  <c r="AX433" i="36"/>
  <c r="AN61" i="36"/>
  <c r="AN133" i="36"/>
  <c r="AH61" i="36"/>
  <c r="AH133" i="36"/>
  <c r="BA61" i="36"/>
  <c r="BA133" i="36"/>
  <c r="AU61" i="36"/>
  <c r="AU133" i="36"/>
  <c r="AS61" i="36"/>
  <c r="AS133" i="36"/>
  <c r="AS433" i="36"/>
  <c r="AK61" i="36"/>
  <c r="AK133" i="36"/>
  <c r="AK217" i="36"/>
  <c r="AJ289" i="36"/>
  <c r="AJ361" i="36"/>
  <c r="AJ433" i="36"/>
  <c r="AT61" i="36"/>
  <c r="AT133" i="36"/>
  <c r="BB61" i="36"/>
  <c r="BB133" i="36"/>
  <c r="AQ61" i="36"/>
  <c r="AQ133" i="36"/>
  <c r="AQ433" i="36"/>
  <c r="AR61" i="36"/>
  <c r="AR133" i="36"/>
  <c r="AR433" i="36"/>
  <c r="BB43" i="36"/>
  <c r="BB115" i="36"/>
  <c r="BA43" i="36"/>
  <c r="BA115" i="36"/>
  <c r="AQ43" i="36"/>
  <c r="AQ115" i="36"/>
  <c r="AQ415" i="36"/>
  <c r="AU43" i="36"/>
  <c r="AU115" i="36"/>
  <c r="AX43" i="36"/>
  <c r="AX115" i="36"/>
  <c r="AX199" i="36"/>
  <c r="AX271" i="36"/>
  <c r="AX343" i="36"/>
  <c r="AX415" i="36"/>
  <c r="AH43" i="36"/>
  <c r="AH115" i="36"/>
  <c r="AJ271" i="36"/>
  <c r="AJ343" i="36"/>
  <c r="AJ415" i="36"/>
  <c r="AT43" i="36"/>
  <c r="AT115" i="36"/>
  <c r="AS43" i="36"/>
  <c r="AS115" i="36"/>
  <c r="AS415" i="36"/>
  <c r="AR43" i="36"/>
  <c r="AR115" i="36"/>
  <c r="AR415" i="36"/>
  <c r="AL271" i="36"/>
  <c r="AL343" i="36"/>
  <c r="AL415" i="36"/>
  <c r="AN43" i="36"/>
  <c r="AN115" i="36"/>
  <c r="AK43" i="36"/>
  <c r="AK115" i="36"/>
  <c r="AK199" i="36"/>
  <c r="BB68" i="36"/>
  <c r="BB140" i="36"/>
  <c r="BA68" i="36"/>
  <c r="BA140" i="36"/>
  <c r="AQ68" i="36"/>
  <c r="AQ140" i="36"/>
  <c r="AQ440" i="36"/>
  <c r="AT68" i="36"/>
  <c r="AT140" i="36"/>
  <c r="AN68" i="36"/>
  <c r="AN140" i="36"/>
  <c r="AJ296" i="36"/>
  <c r="AJ368" i="36"/>
  <c r="AJ440" i="36"/>
  <c r="AU68" i="36"/>
  <c r="AU140" i="36"/>
  <c r="AS68" i="36"/>
  <c r="AS140" i="36"/>
  <c r="AS440" i="36"/>
  <c r="AR68" i="36"/>
  <c r="AR140" i="36"/>
  <c r="AR440" i="36"/>
  <c r="AX68" i="36"/>
  <c r="AX140" i="36"/>
  <c r="AX224" i="36"/>
  <c r="AX296" i="36"/>
  <c r="AX368" i="36"/>
  <c r="AX440" i="36"/>
  <c r="AH68" i="36"/>
  <c r="AH140" i="36"/>
  <c r="AK68" i="36"/>
  <c r="AK140" i="36"/>
  <c r="AK224" i="36"/>
  <c r="BB36" i="36"/>
  <c r="BB108" i="36"/>
  <c r="BA36" i="36"/>
  <c r="BA108" i="36"/>
  <c r="AQ36" i="36"/>
  <c r="AQ108" i="36"/>
  <c r="AQ408" i="36"/>
  <c r="AT36" i="36"/>
  <c r="AT108" i="36"/>
  <c r="AH36" i="36"/>
  <c r="AH108" i="36"/>
  <c r="AJ264" i="36"/>
  <c r="AJ336" i="36"/>
  <c r="AJ408" i="36"/>
  <c r="AU36" i="36"/>
  <c r="AU108" i="36"/>
  <c r="AS36" i="36"/>
  <c r="AS108" i="36"/>
  <c r="AS408" i="36"/>
  <c r="AR36" i="36"/>
  <c r="AR108" i="36"/>
  <c r="AR408" i="36"/>
  <c r="AL264" i="36"/>
  <c r="AL336" i="36"/>
  <c r="AL408" i="36"/>
  <c r="AN36" i="36"/>
  <c r="AN108" i="36"/>
  <c r="AK36" i="36"/>
  <c r="AK108" i="36"/>
  <c r="AK192" i="36"/>
  <c r="AX36" i="36"/>
  <c r="AX108" i="36"/>
  <c r="AX192" i="36"/>
  <c r="AX264" i="36"/>
  <c r="AX336" i="36"/>
  <c r="AX408" i="36"/>
  <c r="AS67" i="36"/>
  <c r="AS139" i="36"/>
  <c r="AS439" i="36"/>
  <c r="AR67" i="36"/>
  <c r="AR139" i="36"/>
  <c r="AR439" i="36"/>
  <c r="AL295" i="36"/>
  <c r="AL367" i="36"/>
  <c r="AL439" i="36"/>
  <c r="AU67" i="36"/>
  <c r="AU139" i="36"/>
  <c r="AK67" i="36"/>
  <c r="AK139" i="36"/>
  <c r="AK223" i="36"/>
  <c r="AT67" i="36"/>
  <c r="AT139" i="36"/>
  <c r="BB67" i="36"/>
  <c r="BB139" i="36"/>
  <c r="AQ67" i="36"/>
  <c r="AQ139" i="36"/>
  <c r="AQ439" i="36"/>
  <c r="AX67" i="36"/>
  <c r="AX139" i="36"/>
  <c r="AX223" i="36"/>
  <c r="AX295" i="36"/>
  <c r="AX367" i="36"/>
  <c r="AX439" i="36"/>
  <c r="AN67" i="36"/>
  <c r="AN139" i="36"/>
  <c r="AH67" i="36"/>
  <c r="AH139" i="36"/>
  <c r="AJ295" i="36"/>
  <c r="AJ367" i="36"/>
  <c r="AJ439" i="36"/>
  <c r="BA67" i="36"/>
  <c r="BA139" i="36"/>
  <c r="AJ246" i="36"/>
  <c r="AJ318" i="36"/>
  <c r="AJ390" i="36"/>
  <c r="AH18" i="36"/>
  <c r="AH90" i="36"/>
  <c r="AR18" i="36"/>
  <c r="AR90" i="36"/>
  <c r="AR390" i="36"/>
  <c r="AL246" i="36"/>
  <c r="AL318" i="36"/>
  <c r="AL390" i="36"/>
  <c r="AS18" i="36"/>
  <c r="AS90" i="36"/>
  <c r="AS390" i="36"/>
  <c r="BA18" i="36"/>
  <c r="BA90" i="36"/>
  <c r="AK18" i="36"/>
  <c r="AK90" i="36"/>
  <c r="AK174" i="36"/>
  <c r="AU18" i="36"/>
  <c r="AU90" i="36"/>
  <c r="BB18" i="36"/>
  <c r="BB90" i="36"/>
  <c r="AT18" i="36"/>
  <c r="AT90" i="36"/>
  <c r="AN18" i="36"/>
  <c r="AN90" i="36"/>
  <c r="AQ18" i="36"/>
  <c r="AQ90" i="36"/>
  <c r="AQ390" i="36"/>
  <c r="AN34" i="36"/>
  <c r="AN106" i="36"/>
  <c r="AQ34" i="36"/>
  <c r="AQ106" i="36"/>
  <c r="AQ406" i="36"/>
  <c r="AH34" i="36"/>
  <c r="AH106" i="36"/>
  <c r="AK34" i="36"/>
  <c r="AK106" i="36"/>
  <c r="AK190" i="36"/>
  <c r="AJ262" i="36"/>
  <c r="AJ334" i="36"/>
  <c r="AJ406" i="36"/>
  <c r="AT34" i="36"/>
  <c r="AT106" i="36"/>
  <c r="BB34" i="36"/>
  <c r="BB106" i="36"/>
  <c r="BA34" i="36"/>
  <c r="BA106" i="36"/>
  <c r="AU34" i="36"/>
  <c r="AU106" i="36"/>
  <c r="AS34" i="36"/>
  <c r="AS106" i="36"/>
  <c r="AS406" i="36"/>
  <c r="AR34" i="36"/>
  <c r="AR106" i="36"/>
  <c r="AR406" i="36"/>
  <c r="AU44" i="38"/>
  <c r="AU116" i="38"/>
  <c r="AO44" i="38"/>
  <c r="AN44" i="38"/>
  <c r="AN116" i="38"/>
  <c r="AL44" i="38"/>
  <c r="AL116" i="38"/>
  <c r="AL200" i="38"/>
  <c r="AL272" i="38"/>
  <c r="AL344" i="38"/>
  <c r="AL416" i="38"/>
  <c r="AJ272" i="38"/>
  <c r="AJ344" i="38"/>
  <c r="AJ416" i="38"/>
  <c r="BA44" i="38"/>
  <c r="BA116" i="38"/>
  <c r="AR44" i="38"/>
  <c r="AR116" i="38"/>
  <c r="AR416" i="38"/>
  <c r="AT44" i="38"/>
  <c r="AT116" i="38"/>
  <c r="BB44" i="38"/>
  <c r="BB116" i="38"/>
  <c r="AI44" i="38"/>
  <c r="AK44" i="38"/>
  <c r="AK116" i="38"/>
  <c r="AK200" i="38"/>
  <c r="AK272" i="38"/>
  <c r="AK344" i="38"/>
  <c r="AK416" i="38"/>
  <c r="AQ44" i="38"/>
  <c r="AQ116" i="38"/>
  <c r="AQ416" i="38"/>
  <c r="AH44" i="38"/>
  <c r="AH116" i="38"/>
  <c r="AS44" i="38"/>
  <c r="AS116" i="38"/>
  <c r="AS416" i="38"/>
  <c r="AU33" i="38"/>
  <c r="AU105" i="38"/>
  <c r="AO33" i="38"/>
  <c r="BA33" i="38"/>
  <c r="BA105" i="38"/>
  <c r="AL33" i="38"/>
  <c r="AL105" i="38"/>
  <c r="AL189" i="38"/>
  <c r="AL261" i="38"/>
  <c r="AL333" i="38"/>
  <c r="AL405" i="38"/>
  <c r="AJ261" i="38"/>
  <c r="AJ333" i="38"/>
  <c r="AJ405" i="38"/>
  <c r="AR33" i="38"/>
  <c r="AR105" i="38"/>
  <c r="AR405" i="38"/>
  <c r="AK33" i="38"/>
  <c r="AK105" i="38"/>
  <c r="AK189" i="38"/>
  <c r="AK261" i="38"/>
  <c r="AK333" i="38"/>
  <c r="AK405" i="38"/>
  <c r="AT33" i="38"/>
  <c r="AT105" i="38"/>
  <c r="BB33" i="38"/>
  <c r="BB105" i="38"/>
  <c r="AN33" i="38"/>
  <c r="AN105" i="38"/>
  <c r="AH33" i="38"/>
  <c r="AH105" i="38"/>
  <c r="AI33" i="38"/>
  <c r="AQ33" i="38"/>
  <c r="AQ105" i="38"/>
  <c r="AQ405" i="38"/>
  <c r="AS33" i="38"/>
  <c r="AS105" i="38"/>
  <c r="AS405" i="38"/>
  <c r="AU22" i="37"/>
  <c r="AU94" i="37"/>
  <c r="AH22" i="37"/>
  <c r="AH94" i="37"/>
  <c r="BB22" i="37"/>
  <c r="AK22" i="37"/>
  <c r="AK94" i="37"/>
  <c r="AS22" i="37"/>
  <c r="AS94" i="37"/>
  <c r="AS394" i="37"/>
  <c r="AN22" i="37"/>
  <c r="AN94" i="37"/>
  <c r="AR22" i="37"/>
  <c r="AR94" i="37"/>
  <c r="AR394" i="37"/>
  <c r="AL22" i="37"/>
  <c r="AL94" i="37"/>
  <c r="BA22" i="37"/>
  <c r="BA94" i="37"/>
  <c r="AU44" i="37"/>
  <c r="AU116" i="37"/>
  <c r="BB44" i="37"/>
  <c r="AN44" i="37"/>
  <c r="AN116" i="37"/>
  <c r="BA44" i="37"/>
  <c r="BA116" i="37"/>
  <c r="AS44" i="37"/>
  <c r="AS116" i="37"/>
  <c r="AS416" i="37"/>
  <c r="AH44" i="37"/>
  <c r="AH116" i="37"/>
  <c r="AX44" i="37"/>
  <c r="AX116" i="37"/>
  <c r="AL44" i="37"/>
  <c r="AL116" i="37"/>
  <c r="AR44" i="37"/>
  <c r="AR116" i="37"/>
  <c r="AR416" i="37"/>
  <c r="AK44" i="37"/>
  <c r="AK116" i="37"/>
  <c r="AX38" i="37"/>
  <c r="AX110" i="37"/>
  <c r="AN38" i="37"/>
  <c r="AN110" i="37"/>
  <c r="BA38" i="37"/>
  <c r="BA110" i="37"/>
  <c r="AL38" i="37"/>
  <c r="AL110" i="37"/>
  <c r="AL194" i="37"/>
  <c r="AL266" i="37"/>
  <c r="AL338" i="37"/>
  <c r="AL410" i="37"/>
  <c r="AH38" i="37"/>
  <c r="AH110" i="37"/>
  <c r="BB38" i="37"/>
  <c r="AK38" i="37"/>
  <c r="AK110" i="37"/>
  <c r="AK194" i="37"/>
  <c r="AK266" i="37"/>
  <c r="AK338" i="37"/>
  <c r="AK410" i="37"/>
  <c r="AU38" i="37"/>
  <c r="AU110" i="37"/>
  <c r="AR38" i="37"/>
  <c r="AR110" i="37"/>
  <c r="AR410" i="37"/>
  <c r="AS38" i="37"/>
  <c r="AS110" i="37"/>
  <c r="AS410" i="37"/>
  <c r="BB93" i="11"/>
  <c r="BB106" i="11"/>
  <c r="BB116" i="11"/>
  <c r="BB113" i="11"/>
  <c r="BB119" i="11"/>
  <c r="BB96" i="11"/>
  <c r="BB111" i="11"/>
  <c r="BB118" i="11"/>
  <c r="BB155" i="11"/>
  <c r="BB138" i="11"/>
  <c r="BB151" i="11"/>
  <c r="BB135" i="11"/>
  <c r="BB134" i="11"/>
  <c r="BB147" i="11"/>
  <c r="BB131" i="11"/>
  <c r="BB130" i="11"/>
  <c r="BB143" i="11"/>
  <c r="BB140" i="11"/>
  <c r="BB136" i="11"/>
  <c r="BB95" i="11"/>
  <c r="BB128" i="11"/>
  <c r="BB132" i="11"/>
  <c r="BB145" i="11"/>
  <c r="BB139" i="11"/>
  <c r="BB154" i="11"/>
  <c r="BB127" i="11"/>
  <c r="BB150" i="11"/>
  <c r="BB126" i="11"/>
  <c r="BB146" i="11"/>
  <c r="BB122" i="11"/>
  <c r="BB142" i="11"/>
  <c r="BB115" i="11"/>
  <c r="BB153" i="11"/>
  <c r="BB156" i="11"/>
  <c r="BB124" i="11"/>
  <c r="BB149" i="11"/>
  <c r="BB152" i="11"/>
  <c r="BB137" i="11"/>
  <c r="BB91" i="11"/>
  <c r="BB141" i="11"/>
  <c r="BB148" i="11"/>
  <c r="BB125" i="11"/>
  <c r="BB133" i="11"/>
  <c r="BB144" i="11"/>
  <c r="BB121" i="11"/>
  <c r="BB120" i="11"/>
  <c r="BB129" i="11"/>
  <c r="AU369" i="11"/>
  <c r="AU328" i="11"/>
  <c r="AU344" i="11"/>
  <c r="AU360" i="11"/>
  <c r="AU336" i="11"/>
  <c r="AU352" i="11"/>
  <c r="AU333" i="11"/>
  <c r="AU368" i="11"/>
  <c r="AU320" i="11"/>
  <c r="AU364" i="11"/>
  <c r="AU314" i="11"/>
  <c r="AU316" i="11"/>
  <c r="AU337" i="11"/>
  <c r="AU345" i="11"/>
  <c r="AU353" i="11"/>
  <c r="AU361" i="11"/>
  <c r="AU376" i="11"/>
  <c r="AU341" i="11"/>
  <c r="AU357" i="11"/>
  <c r="AU340" i="11"/>
  <c r="AU315" i="11"/>
  <c r="AU323" i="11"/>
  <c r="AU331" i="11"/>
  <c r="AU339" i="11"/>
  <c r="AU347" i="11"/>
  <c r="AU355" i="11"/>
  <c r="AU363" i="11"/>
  <c r="AU371" i="11"/>
  <c r="AU379" i="11"/>
  <c r="AU348" i="11"/>
  <c r="AU318" i="11"/>
  <c r="AU330" i="11"/>
  <c r="AU338" i="11"/>
  <c r="AU346" i="11"/>
  <c r="AU354" i="11"/>
  <c r="AU362" i="11"/>
  <c r="AU370" i="11"/>
  <c r="AU378" i="11"/>
  <c r="AU324" i="11"/>
  <c r="AU380" i="11"/>
  <c r="AU321" i="11"/>
  <c r="AU329" i="11"/>
  <c r="AU373" i="11"/>
  <c r="AU381" i="11"/>
  <c r="AU322" i="11"/>
  <c r="AU349" i="11"/>
  <c r="AU365" i="11"/>
  <c r="AU356" i="11"/>
  <c r="AU384" i="11"/>
  <c r="AU319" i="11"/>
  <c r="AU327" i="11"/>
  <c r="AU335" i="11"/>
  <c r="AU343" i="11"/>
  <c r="AU351" i="11"/>
  <c r="AU359" i="11"/>
  <c r="AU367" i="11"/>
  <c r="AU375" i="11"/>
  <c r="AU383" i="11"/>
  <c r="AU326" i="11"/>
  <c r="AU334" i="11"/>
  <c r="AU342" i="11"/>
  <c r="AU350" i="11"/>
  <c r="AU358" i="11"/>
  <c r="AU366" i="11"/>
  <c r="AU374" i="11"/>
  <c r="AU382" i="11"/>
  <c r="AU332" i="11"/>
  <c r="AU372" i="11"/>
  <c r="AU317" i="11"/>
  <c r="AU325" i="11"/>
  <c r="AU377" i="11"/>
  <c r="BB103" i="11"/>
  <c r="BB107" i="11"/>
  <c r="BB114" i="11"/>
  <c r="BB89" i="11"/>
  <c r="BB110" i="11"/>
  <c r="BB117" i="11"/>
  <c r="BB92" i="11"/>
  <c r="BB112" i="11"/>
  <c r="BB99" i="11"/>
  <c r="BB109" i="11"/>
  <c r="BB108" i="11"/>
  <c r="BB105" i="11"/>
  <c r="BB104" i="11"/>
  <c r="BB102" i="11"/>
  <c r="BB100" i="11"/>
  <c r="BB97" i="11"/>
  <c r="BB94" i="11"/>
  <c r="BB101" i="11"/>
  <c r="BB90" i="11"/>
  <c r="BB98" i="11"/>
  <c r="BB87" i="11"/>
  <c r="BB88" i="11"/>
  <c r="BB86" i="11"/>
  <c r="AT339" i="11"/>
  <c r="AT319" i="11"/>
  <c r="AT325" i="11"/>
  <c r="AT317" i="11"/>
  <c r="AT331" i="11"/>
  <c r="AT323" i="11"/>
  <c r="AT315" i="11"/>
  <c r="AT321" i="11"/>
  <c r="AT335" i="11"/>
  <c r="AT314" i="11"/>
  <c r="AT322" i="11"/>
  <c r="AT330" i="11"/>
  <c r="AT338" i="11"/>
  <c r="AT346" i="11"/>
  <c r="AT354" i="11"/>
  <c r="AT362" i="11"/>
  <c r="AT370" i="11"/>
  <c r="AT378" i="11"/>
  <c r="AT329" i="11"/>
  <c r="AT337" i="11"/>
  <c r="AT345" i="11"/>
  <c r="AT353" i="11"/>
  <c r="AT361" i="11"/>
  <c r="AT369" i="11"/>
  <c r="AT377" i="11"/>
  <c r="AT347" i="11"/>
  <c r="AT379" i="11"/>
  <c r="AT320" i="11"/>
  <c r="AT328" i="11"/>
  <c r="AT372" i="11"/>
  <c r="AT380" i="11"/>
  <c r="AT318" i="11"/>
  <c r="AT326" i="11"/>
  <c r="AT342" i="11"/>
  <c r="AT358" i="11"/>
  <c r="AT374" i="11"/>
  <c r="AT351" i="11"/>
  <c r="AT333" i="11"/>
  <c r="AT357" i="11"/>
  <c r="AT373" i="11"/>
  <c r="AT327" i="11"/>
  <c r="AT363" i="11"/>
  <c r="AT324" i="11"/>
  <c r="AT376" i="11"/>
  <c r="AT371" i="11"/>
  <c r="AT367" i="11"/>
  <c r="AT355" i="11"/>
  <c r="AT340" i="11"/>
  <c r="AT348" i="11"/>
  <c r="AT356" i="11"/>
  <c r="AT364" i="11"/>
  <c r="AT375" i="11"/>
  <c r="AT334" i="11"/>
  <c r="AT350" i="11"/>
  <c r="AT366" i="11"/>
  <c r="AT382" i="11"/>
  <c r="AT341" i="11"/>
  <c r="AT349" i="11"/>
  <c r="AT365" i="11"/>
  <c r="AT381" i="11"/>
  <c r="AT316" i="11"/>
  <c r="AT332" i="11"/>
  <c r="AT384" i="11"/>
  <c r="AT359" i="11"/>
  <c r="AT383" i="11"/>
  <c r="AT336" i="11"/>
  <c r="AT344" i="11"/>
  <c r="AT352" i="11"/>
  <c r="AT360" i="11"/>
  <c r="AT368" i="11"/>
  <c r="AT343" i="11"/>
  <c r="AR386" i="11"/>
  <c r="AJ266" i="11"/>
  <c r="AJ338" i="11"/>
  <c r="AJ410" i="11"/>
  <c r="AN165" i="11"/>
  <c r="AN184" i="11"/>
  <c r="AX165" i="11"/>
  <c r="AH165" i="11"/>
  <c r="AH211" i="11"/>
  <c r="AH283" i="11"/>
  <c r="AH355" i="11"/>
  <c r="AH427" i="11"/>
  <c r="AY165" i="11"/>
  <c r="AI165" i="11"/>
  <c r="AI193" i="11"/>
  <c r="AI265" i="11"/>
  <c r="AI337" i="11"/>
  <c r="AI409" i="11"/>
  <c r="AL165" i="11"/>
  <c r="AL230" i="11"/>
  <c r="AL302" i="11"/>
  <c r="AL374" i="11"/>
  <c r="AL446" i="11"/>
  <c r="AK272" i="11"/>
  <c r="AK344" i="11"/>
  <c r="AK416" i="11"/>
  <c r="AI118" i="11"/>
  <c r="AO93" i="11"/>
  <c r="AO393" i="11"/>
  <c r="AP21" i="11"/>
  <c r="AI138" i="11"/>
  <c r="AO110" i="11"/>
  <c r="AO410" i="11"/>
  <c r="AP38" i="11"/>
  <c r="AO131" i="11"/>
  <c r="AO431" i="11"/>
  <c r="AP59" i="11"/>
  <c r="AI131" i="11"/>
  <c r="AO92" i="11"/>
  <c r="AO392" i="11"/>
  <c r="AP20" i="11"/>
  <c r="AI92" i="11"/>
  <c r="AO113" i="11"/>
  <c r="AO413" i="11"/>
  <c r="AP41" i="11"/>
  <c r="AO112" i="11"/>
  <c r="AO412" i="11"/>
  <c r="AP40" i="11"/>
  <c r="AI112" i="11"/>
  <c r="AO136" i="11"/>
  <c r="AO436" i="11"/>
  <c r="AP64" i="11"/>
  <c r="AI136" i="11"/>
  <c r="AO108" i="11"/>
  <c r="AO408" i="11"/>
  <c r="AP36" i="11"/>
  <c r="AO132" i="11"/>
  <c r="AO432" i="11"/>
  <c r="AP60" i="11"/>
  <c r="AI132" i="11"/>
  <c r="AO104" i="11"/>
  <c r="AO404" i="11"/>
  <c r="AP32" i="11"/>
  <c r="AI102" i="11"/>
  <c r="AI150" i="11"/>
  <c r="AO119" i="11"/>
  <c r="AO419" i="11"/>
  <c r="AP47" i="11"/>
  <c r="AI119" i="11"/>
  <c r="AO115" i="11"/>
  <c r="AO415" i="11"/>
  <c r="AP43" i="11"/>
  <c r="AI124" i="11"/>
  <c r="AO91" i="11"/>
  <c r="AO391" i="11"/>
  <c r="AP19" i="11"/>
  <c r="AO87" i="11"/>
  <c r="AO387" i="11"/>
  <c r="AP15" i="11"/>
  <c r="AI87" i="11"/>
  <c r="AI86" i="11"/>
  <c r="AO144" i="11"/>
  <c r="AO444" i="11"/>
  <c r="AP72" i="11"/>
  <c r="AO129" i="11"/>
  <c r="AO429" i="11"/>
  <c r="AP57" i="11"/>
  <c r="AO103" i="11"/>
  <c r="AO403" i="11"/>
  <c r="AP31" i="11"/>
  <c r="AI114" i="11"/>
  <c r="AO89" i="11"/>
  <c r="AO389" i="11"/>
  <c r="AP17" i="11"/>
  <c r="AO135" i="11"/>
  <c r="AO435" i="11"/>
  <c r="AP63" i="11"/>
  <c r="AI135" i="11"/>
  <c r="AO106" i="11"/>
  <c r="AO406" i="11"/>
  <c r="AP34" i="11"/>
  <c r="AO130" i="11"/>
  <c r="AO430" i="11"/>
  <c r="AP58" i="11"/>
  <c r="AO140" i="11"/>
  <c r="AO440" i="11"/>
  <c r="AP68" i="11"/>
  <c r="AI140" i="11"/>
  <c r="AO116" i="11"/>
  <c r="AO416" i="11"/>
  <c r="AP44" i="11"/>
  <c r="AI116" i="11"/>
  <c r="AO99" i="11"/>
  <c r="AO399" i="11"/>
  <c r="AP27" i="11"/>
  <c r="AO109" i="11"/>
  <c r="AO409" i="11"/>
  <c r="AP37" i="11"/>
  <c r="AI108" i="11"/>
  <c r="AI128" i="11"/>
  <c r="AO105" i="11"/>
  <c r="AO405" i="11"/>
  <c r="AP33" i="11"/>
  <c r="AI104" i="11"/>
  <c r="AO100" i="11"/>
  <c r="AO400" i="11"/>
  <c r="AP28" i="11"/>
  <c r="AO150" i="11"/>
  <c r="AO450" i="11"/>
  <c r="AP78" i="11"/>
  <c r="AO126" i="11"/>
  <c r="AO426" i="11"/>
  <c r="AP54" i="11"/>
  <c r="AI123" i="11"/>
  <c r="AO122" i="11"/>
  <c r="AO422" i="11"/>
  <c r="AP50" i="11"/>
  <c r="AO142" i="11"/>
  <c r="AO442" i="11"/>
  <c r="AP70" i="11"/>
  <c r="AI115" i="11"/>
  <c r="AO94" i="11"/>
  <c r="AO394" i="11"/>
  <c r="AP22" i="11"/>
  <c r="AO156" i="11"/>
  <c r="AO456" i="11"/>
  <c r="AP84" i="11"/>
  <c r="AO149" i="11"/>
  <c r="AO449" i="11"/>
  <c r="AP77" i="11"/>
  <c r="AI90" i="11"/>
  <c r="AO98" i="11"/>
  <c r="AO398" i="11"/>
  <c r="AP26" i="11"/>
  <c r="AO137" i="11"/>
  <c r="AO437" i="11"/>
  <c r="AP65" i="11"/>
  <c r="AI91" i="11"/>
  <c r="AO148" i="11"/>
  <c r="AO448" i="11"/>
  <c r="AP76" i="11"/>
  <c r="AO133" i="11"/>
  <c r="AO433" i="11"/>
  <c r="AP61" i="11"/>
  <c r="AO107" i="11"/>
  <c r="AO407" i="11"/>
  <c r="AP35" i="11"/>
  <c r="AI107" i="11"/>
  <c r="AO151" i="11"/>
  <c r="AO451" i="11"/>
  <c r="AP79" i="11"/>
  <c r="AI151" i="11"/>
  <c r="AI106" i="11"/>
  <c r="AI130" i="11"/>
  <c r="AO117" i="11"/>
  <c r="AO417" i="11"/>
  <c r="AP45" i="11"/>
  <c r="AO95" i="11"/>
  <c r="AO395" i="11"/>
  <c r="AP23" i="11"/>
  <c r="AO139" i="11"/>
  <c r="AO439" i="11"/>
  <c r="AP67" i="11"/>
  <c r="AI139" i="11"/>
  <c r="AI100" i="11"/>
  <c r="AI154" i="11"/>
  <c r="AO154" i="11"/>
  <c r="AO454" i="11"/>
  <c r="AP82" i="11"/>
  <c r="AI127" i="11"/>
  <c r="AO127" i="11"/>
  <c r="AO427" i="11"/>
  <c r="AP55" i="11"/>
  <c r="AI126" i="11"/>
  <c r="AI122" i="11"/>
  <c r="AI142" i="11"/>
  <c r="AO90" i="11"/>
  <c r="AO390" i="11"/>
  <c r="AP18" i="11"/>
  <c r="AI98" i="11"/>
  <c r="AO88" i="11"/>
  <c r="AO388" i="11"/>
  <c r="AP16" i="11"/>
  <c r="AI144" i="11"/>
  <c r="AO121" i="11"/>
  <c r="AO421" i="11"/>
  <c r="AP49" i="11"/>
  <c r="AO120" i="11"/>
  <c r="AO420" i="11"/>
  <c r="AP48" i="11"/>
  <c r="AI120" i="11"/>
  <c r="AO111" i="11"/>
  <c r="AO411" i="11"/>
  <c r="AP39" i="11"/>
  <c r="AI111" i="11"/>
  <c r="AO118" i="11"/>
  <c r="AO418" i="11"/>
  <c r="AP46" i="11"/>
  <c r="AI155" i="11"/>
  <c r="AO155" i="11"/>
  <c r="AO455" i="11"/>
  <c r="AP83" i="11"/>
  <c r="AO138" i="11"/>
  <c r="AO438" i="11"/>
  <c r="AP66" i="11"/>
  <c r="AI103" i="11"/>
  <c r="AO114" i="11"/>
  <c r="AO414" i="11"/>
  <c r="AP42" i="11"/>
  <c r="AI110" i="11"/>
  <c r="AI134" i="11"/>
  <c r="AO134" i="11"/>
  <c r="AO434" i="11"/>
  <c r="AP62" i="11"/>
  <c r="AI147" i="11"/>
  <c r="AO147" i="11"/>
  <c r="AO447" i="11"/>
  <c r="AP75" i="11"/>
  <c r="AI143" i="11"/>
  <c r="AO143" i="11"/>
  <c r="AO443" i="11"/>
  <c r="AP71" i="11"/>
  <c r="AI99" i="11"/>
  <c r="AI95" i="11"/>
  <c r="AO128" i="11"/>
  <c r="AO428" i="11"/>
  <c r="AP56" i="11"/>
  <c r="AO145" i="11"/>
  <c r="AO445" i="11"/>
  <c r="AP73" i="11"/>
  <c r="AO102" i="11"/>
  <c r="AO402" i="11"/>
  <c r="AP30" i="11"/>
  <c r="AO146" i="11"/>
  <c r="AO446" i="11"/>
  <c r="AP74" i="11"/>
  <c r="AI146" i="11"/>
  <c r="AO123" i="11"/>
  <c r="AO423" i="11"/>
  <c r="AP51" i="11"/>
  <c r="AO97" i="11"/>
  <c r="AO397" i="11"/>
  <c r="AP25" i="11"/>
  <c r="AO153" i="11"/>
  <c r="AO453" i="11"/>
  <c r="AP81" i="11"/>
  <c r="AI153" i="11"/>
  <c r="AI94" i="11"/>
  <c r="AI156" i="11"/>
  <c r="AO101" i="11"/>
  <c r="AO401" i="11"/>
  <c r="AP29" i="11"/>
  <c r="AO124" i="11"/>
  <c r="AO424" i="11"/>
  <c r="AP52" i="11"/>
  <c r="AI149" i="11"/>
  <c r="AO152" i="11"/>
  <c r="AO452" i="11"/>
  <c r="AP80" i="11"/>
  <c r="AI152" i="11"/>
  <c r="AO96" i="11"/>
  <c r="AO396" i="11"/>
  <c r="AP24" i="11"/>
  <c r="AI96" i="11"/>
  <c r="AO141" i="11"/>
  <c r="AO441" i="11"/>
  <c r="AP69" i="11"/>
  <c r="AI148" i="11"/>
  <c r="AO125" i="11"/>
  <c r="AO425" i="11"/>
  <c r="AP53" i="11"/>
  <c r="AI88" i="11"/>
  <c r="AO86" i="11"/>
  <c r="AP14" i="11"/>
  <c r="K165" i="11"/>
  <c r="X165" i="11"/>
  <c r="M165" i="11"/>
  <c r="H165" i="11"/>
  <c r="W165" i="11"/>
  <c r="G165" i="11"/>
  <c r="S315" i="11"/>
  <c r="S317" i="11"/>
  <c r="S319" i="11"/>
  <c r="S321" i="11"/>
  <c r="S323" i="11"/>
  <c r="S325" i="11"/>
  <c r="S327" i="11"/>
  <c r="S329" i="11"/>
  <c r="S331" i="11"/>
  <c r="S333" i="11"/>
  <c r="S316" i="11"/>
  <c r="S318" i="11"/>
  <c r="S320" i="11"/>
  <c r="S322" i="11"/>
  <c r="S324" i="11"/>
  <c r="S326" i="11"/>
  <c r="S328" i="11"/>
  <c r="S330" i="11"/>
  <c r="S332" i="11"/>
  <c r="S334" i="11"/>
  <c r="S337" i="11"/>
  <c r="S339" i="11"/>
  <c r="S341" i="11"/>
  <c r="S343" i="11"/>
  <c r="S345" i="11"/>
  <c r="S347" i="11"/>
  <c r="S349" i="11"/>
  <c r="S351" i="11"/>
  <c r="S353" i="11"/>
  <c r="S355" i="11"/>
  <c r="S357" i="11"/>
  <c r="S359" i="11"/>
  <c r="S361" i="11"/>
  <c r="S363" i="11"/>
  <c r="S365" i="11"/>
  <c r="S367" i="11"/>
  <c r="S369" i="11"/>
  <c r="S371" i="11"/>
  <c r="S373" i="11"/>
  <c r="S375" i="11"/>
  <c r="S377" i="11"/>
  <c r="S379" i="11"/>
  <c r="S381" i="11"/>
  <c r="S383" i="11"/>
  <c r="S335" i="11"/>
  <c r="S336" i="11"/>
  <c r="S340" i="11"/>
  <c r="S344" i="11"/>
  <c r="S348" i="11"/>
  <c r="S352" i="11"/>
  <c r="S356" i="11"/>
  <c r="S362" i="11"/>
  <c r="S370" i="11"/>
  <c r="S378" i="11"/>
  <c r="S314" i="11"/>
  <c r="S360" i="11"/>
  <c r="S368" i="11"/>
  <c r="S376" i="11"/>
  <c r="S384" i="11"/>
  <c r="S338" i="11"/>
  <c r="S342" i="11"/>
  <c r="S346" i="11"/>
  <c r="S350" i="11"/>
  <c r="S354" i="11"/>
  <c r="S358" i="11"/>
  <c r="S366" i="11"/>
  <c r="S374" i="11"/>
  <c r="S382" i="11"/>
  <c r="S364" i="11"/>
  <c r="S372" i="11"/>
  <c r="S380" i="11"/>
  <c r="T315" i="11"/>
  <c r="T319" i="11"/>
  <c r="T323" i="11"/>
  <c r="T327" i="11"/>
  <c r="T331" i="11"/>
  <c r="T335" i="11"/>
  <c r="T336" i="11"/>
  <c r="T338" i="11"/>
  <c r="T340" i="11"/>
  <c r="T342" i="11"/>
  <c r="T344" i="11"/>
  <c r="T346" i="11"/>
  <c r="T348" i="11"/>
  <c r="T350" i="11"/>
  <c r="T352" i="11"/>
  <c r="T354" i="11"/>
  <c r="T356" i="11"/>
  <c r="T316" i="11"/>
  <c r="T320" i="11"/>
  <c r="T324" i="11"/>
  <c r="T328" i="11"/>
  <c r="T332" i="11"/>
  <c r="T318" i="11"/>
  <c r="T326" i="11"/>
  <c r="T359" i="11"/>
  <c r="T364" i="11"/>
  <c r="T367" i="11"/>
  <c r="T372" i="11"/>
  <c r="T375" i="11"/>
  <c r="T380" i="11"/>
  <c r="T383" i="11"/>
  <c r="T321" i="11"/>
  <c r="T329" i="11"/>
  <c r="T334" i="11"/>
  <c r="T337" i="11"/>
  <c r="T341" i="11"/>
  <c r="T345" i="11"/>
  <c r="T349" i="11"/>
  <c r="T353" i="11"/>
  <c r="T357" i="11"/>
  <c r="T362" i="11"/>
  <c r="T365" i="11"/>
  <c r="T370" i="11"/>
  <c r="T373" i="11"/>
  <c r="T378" i="11"/>
  <c r="T381" i="11"/>
  <c r="T314" i="11"/>
  <c r="T322" i="11"/>
  <c r="T330" i="11"/>
  <c r="T360" i="11"/>
  <c r="T363" i="11"/>
  <c r="T368" i="11"/>
  <c r="T371" i="11"/>
  <c r="T376" i="11"/>
  <c r="T379" i="11"/>
  <c r="T384" i="11"/>
  <c r="T343" i="11"/>
  <c r="T358" i="11"/>
  <c r="T377" i="11"/>
  <c r="T317" i="11"/>
  <c r="T347" i="11"/>
  <c r="T369" i="11"/>
  <c r="T382" i="11"/>
  <c r="T333" i="11"/>
  <c r="T339" i="11"/>
  <c r="T355" i="11"/>
  <c r="T366" i="11"/>
  <c r="T361" i="11"/>
  <c r="T325" i="11"/>
  <c r="T351" i="11"/>
  <c r="T374" i="11"/>
  <c r="AJ285" i="36"/>
  <c r="AJ357" i="36"/>
  <c r="AJ429" i="36"/>
  <c r="AJ287" i="36"/>
  <c r="AJ359" i="36"/>
  <c r="AJ431" i="36"/>
  <c r="AX215" i="36"/>
  <c r="AX287" i="36"/>
  <c r="AX359" i="36"/>
  <c r="AX431" i="36"/>
  <c r="AJ255" i="36"/>
  <c r="AJ327" i="36"/>
  <c r="AJ399" i="36"/>
  <c r="AK213" i="36"/>
  <c r="AK183" i="36"/>
  <c r="AN192" i="36"/>
  <c r="AN264" i="36"/>
  <c r="AN336" i="36"/>
  <c r="AN408" i="36"/>
  <c r="AH193" i="37"/>
  <c r="AH265" i="37"/>
  <c r="AH337" i="37"/>
  <c r="AH409" i="37"/>
  <c r="AH227" i="37"/>
  <c r="AH299" i="37"/>
  <c r="AH371" i="37"/>
  <c r="AH443" i="37"/>
  <c r="AH173" i="37"/>
  <c r="AH245" i="37"/>
  <c r="AH317" i="37"/>
  <c r="AH389" i="37"/>
  <c r="AH184" i="37"/>
  <c r="AH256" i="37"/>
  <c r="AH328" i="37"/>
  <c r="AH400" i="37"/>
  <c r="AH197" i="37"/>
  <c r="AH269" i="37"/>
  <c r="AH341" i="37"/>
  <c r="AH413" i="37"/>
  <c r="AH222" i="37"/>
  <c r="AH294" i="37"/>
  <c r="AH366" i="37"/>
  <c r="AH438" i="37"/>
  <c r="AH191" i="37"/>
  <c r="AH263" i="37"/>
  <c r="AH335" i="37"/>
  <c r="AH407" i="37"/>
  <c r="AH180" i="37"/>
  <c r="AH252" i="37"/>
  <c r="AH324" i="37"/>
  <c r="AH396" i="37"/>
  <c r="AH203" i="37"/>
  <c r="AH275" i="37"/>
  <c r="AH347" i="37"/>
  <c r="AH419" i="37"/>
  <c r="AH190" i="37"/>
  <c r="AH262" i="37"/>
  <c r="AH334" i="37"/>
  <c r="AH406" i="37"/>
  <c r="AH192" i="37"/>
  <c r="AH264" i="37"/>
  <c r="AH336" i="37"/>
  <c r="AH408" i="37"/>
  <c r="AH196" i="37"/>
  <c r="AH268" i="37"/>
  <c r="AH340" i="37"/>
  <c r="AH412" i="37"/>
  <c r="AH235" i="37"/>
  <c r="AH307" i="37"/>
  <c r="AH379" i="37"/>
  <c r="AH451" i="37"/>
  <c r="AH208" i="37"/>
  <c r="AH280" i="37"/>
  <c r="AH352" i="37"/>
  <c r="AH424" i="37"/>
  <c r="AH221" i="37"/>
  <c r="AH293" i="37"/>
  <c r="AH365" i="37"/>
  <c r="AH437" i="37"/>
  <c r="AH194" i="37"/>
  <c r="AH266" i="37"/>
  <c r="AH338" i="37"/>
  <c r="AH410" i="37"/>
  <c r="AH217" i="37"/>
  <c r="AH289" i="37"/>
  <c r="AH361" i="37"/>
  <c r="AH433" i="37"/>
  <c r="AN174" i="36"/>
  <c r="AN246" i="36"/>
  <c r="AN318" i="36"/>
  <c r="AN390" i="36"/>
  <c r="AN223" i="36"/>
  <c r="AN295" i="36"/>
  <c r="AN367" i="36"/>
  <c r="AN439" i="36"/>
  <c r="AX172" i="37"/>
  <c r="AX244" i="37"/>
  <c r="AX316" i="37"/>
  <c r="AX388" i="37"/>
  <c r="AN240" i="36"/>
  <c r="AN312" i="36"/>
  <c r="AN384" i="36"/>
  <c r="AN456" i="36"/>
  <c r="AX207" i="37"/>
  <c r="AX279" i="37"/>
  <c r="AX351" i="37"/>
  <c r="AX423" i="37"/>
  <c r="AX210" i="37"/>
  <c r="AX282" i="37"/>
  <c r="AX354" i="37"/>
  <c r="AX426" i="37"/>
  <c r="AN181" i="36"/>
  <c r="AN253" i="36"/>
  <c r="AN325" i="36"/>
  <c r="AN397" i="36"/>
  <c r="AX214" i="37"/>
  <c r="AX286" i="37"/>
  <c r="AX358" i="37"/>
  <c r="AX430" i="37"/>
  <c r="AX232" i="37"/>
  <c r="AX304" i="37"/>
  <c r="AX376" i="37"/>
  <c r="AX448" i="37"/>
  <c r="AX171" i="38"/>
  <c r="AX243" i="38"/>
  <c r="AX315" i="38"/>
  <c r="AX387" i="38"/>
  <c r="AN186" i="36"/>
  <c r="AN258" i="36"/>
  <c r="AN330" i="36"/>
  <c r="AN402" i="36"/>
  <c r="AX224" i="37"/>
  <c r="AX296" i="37"/>
  <c r="AX368" i="37"/>
  <c r="AX440" i="37"/>
  <c r="AX237" i="38"/>
  <c r="AX309" i="38"/>
  <c r="AX381" i="38"/>
  <c r="AX453" i="38"/>
  <c r="AX190" i="37"/>
  <c r="AX262" i="37"/>
  <c r="AX334" i="37"/>
  <c r="AX406" i="37"/>
  <c r="AX207" i="38"/>
  <c r="AX279" i="38"/>
  <c r="AX351" i="38"/>
  <c r="AX423" i="38"/>
  <c r="AX209" i="38"/>
  <c r="AX281" i="38"/>
  <c r="AX353" i="38"/>
  <c r="AX425" i="38"/>
  <c r="AX208" i="38"/>
  <c r="AX280" i="38"/>
  <c r="AX352" i="38"/>
  <c r="AX424" i="38"/>
  <c r="AN221" i="36"/>
  <c r="AN293" i="36"/>
  <c r="AN365" i="36"/>
  <c r="AN437" i="36"/>
  <c r="AN176" i="36"/>
  <c r="AN248" i="36"/>
  <c r="AN320" i="36"/>
  <c r="AN392" i="36"/>
  <c r="AX226" i="37"/>
  <c r="AX298" i="37"/>
  <c r="AX370" i="37"/>
  <c r="AX442" i="37"/>
  <c r="AN195" i="36"/>
  <c r="AN267" i="36"/>
  <c r="AN339" i="36"/>
  <c r="AN411" i="36"/>
  <c r="AX235" i="37"/>
  <c r="AX307" i="37"/>
  <c r="AX379" i="37"/>
  <c r="AX451" i="37"/>
  <c r="AN220" i="36"/>
  <c r="AN292" i="36"/>
  <c r="AN364" i="36"/>
  <c r="AN436" i="36"/>
  <c r="AX178" i="38"/>
  <c r="AX250" i="38"/>
  <c r="AX322" i="38"/>
  <c r="AX394" i="38"/>
  <c r="AN202" i="36"/>
  <c r="AN274" i="36"/>
  <c r="AN346" i="36"/>
  <c r="AN418" i="36"/>
  <c r="AN198" i="36"/>
  <c r="AN270" i="36"/>
  <c r="AN342" i="36"/>
  <c r="AN414" i="36"/>
  <c r="AN224" i="36"/>
  <c r="AN296" i="36"/>
  <c r="AN368" i="36"/>
  <c r="AN440" i="36"/>
  <c r="AX204" i="37"/>
  <c r="AX276" i="37"/>
  <c r="AX348" i="37"/>
  <c r="AX420" i="37"/>
  <c r="AX187" i="37"/>
  <c r="AX259" i="37"/>
  <c r="AX331" i="37"/>
  <c r="AX403" i="37"/>
  <c r="AL200" i="37"/>
  <c r="AL272" i="37"/>
  <c r="AL344" i="37"/>
  <c r="AL416" i="37"/>
  <c r="AL178" i="37"/>
  <c r="AL250" i="37"/>
  <c r="AL322" i="37"/>
  <c r="AL394" i="37"/>
  <c r="AL204" i="37"/>
  <c r="AL276" i="37"/>
  <c r="AL348" i="37"/>
  <c r="AL420" i="37"/>
  <c r="AL225" i="37"/>
  <c r="AL297" i="37"/>
  <c r="AL369" i="37"/>
  <c r="AL441" i="37"/>
  <c r="AL219" i="37"/>
  <c r="AL291" i="37"/>
  <c r="AL363" i="37"/>
  <c r="AL435" i="37"/>
  <c r="AL227" i="37"/>
  <c r="AL299" i="37"/>
  <c r="AL371" i="37"/>
  <c r="AL443" i="37"/>
  <c r="AL218" i="37"/>
  <c r="AL290" i="37"/>
  <c r="AL362" i="37"/>
  <c r="AL434" i="37"/>
  <c r="AL202" i="37"/>
  <c r="AL274" i="37"/>
  <c r="AL346" i="37"/>
  <c r="AL418" i="37"/>
  <c r="AL171" i="37"/>
  <c r="AL243" i="37"/>
  <c r="AL315" i="37"/>
  <c r="AL387" i="37"/>
  <c r="AL234" i="37"/>
  <c r="AL306" i="37"/>
  <c r="AL378" i="37"/>
  <c r="AL450" i="37"/>
  <c r="AL224" i="37"/>
  <c r="AL296" i="37"/>
  <c r="AL368" i="37"/>
  <c r="AL440" i="37"/>
  <c r="AL223" i="37"/>
  <c r="AL295" i="37"/>
  <c r="AL367" i="37"/>
  <c r="AL439" i="37"/>
  <c r="AL228" i="37"/>
  <c r="AL300" i="37"/>
  <c r="AL372" i="37"/>
  <c r="AL444" i="37"/>
  <c r="AL177" i="37"/>
  <c r="AL249" i="37"/>
  <c r="AL321" i="37"/>
  <c r="AL393" i="37"/>
  <c r="AL208" i="37"/>
  <c r="AL280" i="37"/>
  <c r="AL352" i="37"/>
  <c r="AL424" i="37"/>
  <c r="AL189" i="37"/>
  <c r="AL261" i="37"/>
  <c r="AL333" i="37"/>
  <c r="AL405" i="37"/>
  <c r="AL174" i="37"/>
  <c r="AL246" i="37"/>
  <c r="AL318" i="37"/>
  <c r="AL390" i="37"/>
  <c r="AL195" i="11"/>
  <c r="AL267" i="11"/>
  <c r="AL339" i="11"/>
  <c r="AL411" i="11"/>
  <c r="AL201" i="37"/>
  <c r="AL273" i="37"/>
  <c r="AL345" i="37"/>
  <c r="AL417" i="37"/>
  <c r="AL214" i="37"/>
  <c r="AL286" i="37"/>
  <c r="AL358" i="37"/>
  <c r="AL430" i="37"/>
  <c r="AL184" i="37"/>
  <c r="AL256" i="37"/>
  <c r="AL328" i="37"/>
  <c r="AL400" i="37"/>
  <c r="AL197" i="37"/>
  <c r="AL269" i="37"/>
  <c r="AL341" i="37"/>
  <c r="AL413" i="37"/>
  <c r="AL195" i="37"/>
  <c r="AL267" i="37"/>
  <c r="AL339" i="37"/>
  <c r="AL411" i="37"/>
  <c r="AL188" i="37"/>
  <c r="AL260" i="37"/>
  <c r="AL332" i="37"/>
  <c r="AL404" i="37"/>
  <c r="AL182" i="37"/>
  <c r="AL254" i="37"/>
  <c r="AL326" i="37"/>
  <c r="AL398" i="37"/>
  <c r="AL186" i="37"/>
  <c r="AL258" i="37"/>
  <c r="AL330" i="37"/>
  <c r="AL402" i="37"/>
  <c r="AL181" i="37"/>
  <c r="AL253" i="37"/>
  <c r="AL325" i="37"/>
  <c r="AL397" i="37"/>
  <c r="AL213" i="37"/>
  <c r="AL285" i="37"/>
  <c r="AL357" i="37"/>
  <c r="AL429" i="37"/>
  <c r="AL236" i="37"/>
  <c r="AL308" i="37"/>
  <c r="AL380" i="37"/>
  <c r="AL452" i="37"/>
  <c r="AL198" i="37"/>
  <c r="AL270" i="37"/>
  <c r="AL342" i="37"/>
  <c r="AL414" i="37"/>
  <c r="AL175" i="37"/>
  <c r="AL247" i="37"/>
  <c r="AL319" i="37"/>
  <c r="AL391" i="37"/>
  <c r="AL192" i="37"/>
  <c r="AL264" i="37"/>
  <c r="AL336" i="37"/>
  <c r="AL408" i="37"/>
  <c r="AL231" i="37"/>
  <c r="AL303" i="37"/>
  <c r="AL375" i="37"/>
  <c r="AL447" i="37"/>
  <c r="AL238" i="37"/>
  <c r="AL310" i="37"/>
  <c r="AL382" i="37"/>
  <c r="AL454" i="37"/>
  <c r="AL226" i="37"/>
  <c r="AL298" i="37"/>
  <c r="AL370" i="37"/>
  <c r="AL442" i="37"/>
  <c r="AL229" i="37"/>
  <c r="AL301" i="37"/>
  <c r="AL373" i="37"/>
  <c r="AL445" i="37"/>
  <c r="AL237" i="37"/>
  <c r="AL309" i="37"/>
  <c r="AL381" i="37"/>
  <c r="AL453" i="37"/>
  <c r="AL239" i="37"/>
  <c r="AL311" i="37"/>
  <c r="AL383" i="37"/>
  <c r="AL455" i="37"/>
  <c r="AL217" i="37"/>
  <c r="AL289" i="37"/>
  <c r="AL361" i="37"/>
  <c r="AL433" i="37"/>
  <c r="AL233" i="37"/>
  <c r="AL305" i="37"/>
  <c r="AL377" i="37"/>
  <c r="AL449" i="37"/>
  <c r="AL187" i="37"/>
  <c r="AL259" i="37"/>
  <c r="AL331" i="37"/>
  <c r="AL403" i="37"/>
  <c r="AL210" i="37"/>
  <c r="AL282" i="37"/>
  <c r="AL354" i="37"/>
  <c r="AL426" i="37"/>
  <c r="AL173" i="37"/>
  <c r="AL245" i="37"/>
  <c r="AL317" i="37"/>
  <c r="AL389" i="37"/>
  <c r="AL232" i="37"/>
  <c r="AL304" i="37"/>
  <c r="AL376" i="37"/>
  <c r="AL448" i="37"/>
  <c r="AL222" i="37"/>
  <c r="AL294" i="37"/>
  <c r="AL366" i="37"/>
  <c r="AL438" i="37"/>
  <c r="AL230" i="37"/>
  <c r="AL302" i="37"/>
  <c r="AL374" i="37"/>
  <c r="AL446" i="37"/>
  <c r="AL180" i="37"/>
  <c r="AL252" i="37"/>
  <c r="AL324" i="37"/>
  <c r="AL396" i="37"/>
  <c r="AL203" i="37"/>
  <c r="AL275" i="37"/>
  <c r="AL347" i="37"/>
  <c r="AL419" i="37"/>
  <c r="AL190" i="37"/>
  <c r="AL262" i="37"/>
  <c r="AL334" i="37"/>
  <c r="AL406" i="37"/>
  <c r="AL220" i="37"/>
  <c r="AL292" i="37"/>
  <c r="AL364" i="37"/>
  <c r="AL436" i="37"/>
  <c r="AL215" i="37"/>
  <c r="AL287" i="37"/>
  <c r="AL359" i="37"/>
  <c r="AL431" i="37"/>
  <c r="AL205" i="37"/>
  <c r="AL277" i="37"/>
  <c r="AL349" i="37"/>
  <c r="AL421" i="37"/>
  <c r="AL196" i="37"/>
  <c r="AL268" i="37"/>
  <c r="AL340" i="37"/>
  <c r="AL412" i="37"/>
  <c r="AX194" i="37"/>
  <c r="AX266" i="37"/>
  <c r="AX338" i="37"/>
  <c r="AX410" i="37"/>
  <c r="AL262" i="36"/>
  <c r="AL334" i="36"/>
  <c r="AL406" i="36"/>
  <c r="AL296" i="36"/>
  <c r="AL368" i="36"/>
  <c r="AL440" i="36"/>
  <c r="AL289" i="36"/>
  <c r="AL361" i="36"/>
  <c r="AL433" i="36"/>
  <c r="AX201" i="37"/>
  <c r="AX273" i="37"/>
  <c r="AX345" i="37"/>
  <c r="AX417" i="37"/>
  <c r="AX233" i="37"/>
  <c r="AX305" i="37"/>
  <c r="AX377" i="37"/>
  <c r="AX449" i="37"/>
  <c r="AK233" i="37"/>
  <c r="AK305" i="37"/>
  <c r="AK377" i="37"/>
  <c r="AK449" i="37"/>
  <c r="AX170" i="37"/>
  <c r="AX242" i="37"/>
  <c r="AX314" i="37"/>
  <c r="AX386" i="37"/>
  <c r="AX186" i="38"/>
  <c r="AX258" i="38"/>
  <c r="AX330" i="38"/>
  <c r="AX402" i="38"/>
  <c r="AL278" i="36"/>
  <c r="AL350" i="36"/>
  <c r="AL422" i="36"/>
  <c r="AX211" i="38"/>
  <c r="AX283" i="38"/>
  <c r="AX355" i="38"/>
  <c r="AX427" i="38"/>
  <c r="AL279" i="36"/>
  <c r="AL351" i="36"/>
  <c r="AL423" i="36"/>
  <c r="AL311" i="36"/>
  <c r="AL383" i="36"/>
  <c r="AL455" i="36"/>
  <c r="AL297" i="36"/>
  <c r="AL369" i="36"/>
  <c r="AL441" i="36"/>
  <c r="AL276" i="36"/>
  <c r="AL348" i="36"/>
  <c r="AL420" i="36"/>
  <c r="AL269" i="36"/>
  <c r="AL341" i="36"/>
  <c r="AL413" i="36"/>
  <c r="AL312" i="36"/>
  <c r="AL384" i="36"/>
  <c r="AL456" i="36"/>
  <c r="AX204" i="38"/>
  <c r="AX276" i="38"/>
  <c r="AX348" i="38"/>
  <c r="AX420" i="38"/>
  <c r="AL263" i="36"/>
  <c r="AL335" i="36"/>
  <c r="AL407" i="36"/>
  <c r="AX199" i="37"/>
  <c r="AX271" i="37"/>
  <c r="AX343" i="37"/>
  <c r="AX415" i="37"/>
  <c r="AK232" i="37"/>
  <c r="AK304" i="37"/>
  <c r="AK376" i="37"/>
  <c r="AK448" i="37"/>
  <c r="AK218" i="37"/>
  <c r="AK290" i="37"/>
  <c r="AK362" i="37"/>
  <c r="AK434" i="37"/>
  <c r="AK202" i="37"/>
  <c r="AK274" i="37"/>
  <c r="AK346" i="37"/>
  <c r="AK418" i="37"/>
  <c r="AK188" i="37"/>
  <c r="AK260" i="37"/>
  <c r="AK332" i="37"/>
  <c r="AK404" i="37"/>
  <c r="AX215" i="38"/>
  <c r="AX287" i="38"/>
  <c r="AX359" i="38"/>
  <c r="AX431" i="38"/>
  <c r="AX234" i="37"/>
  <c r="AX306" i="37"/>
  <c r="AX378" i="37"/>
  <c r="AX450" i="37"/>
  <c r="AX181" i="38"/>
  <c r="AX253" i="38"/>
  <c r="AX325" i="38"/>
  <c r="AX397" i="38"/>
  <c r="AX206" i="37"/>
  <c r="AX278" i="37"/>
  <c r="AX350" i="37"/>
  <c r="AX422" i="37"/>
  <c r="AX217" i="38"/>
  <c r="AX289" i="38"/>
  <c r="AX361" i="38"/>
  <c r="AX433" i="38"/>
  <c r="AX188" i="38"/>
  <c r="AX260" i="38"/>
  <c r="AX332" i="38"/>
  <c r="AX404" i="38"/>
  <c r="AX175" i="37"/>
  <c r="AX247" i="37"/>
  <c r="AX319" i="37"/>
  <c r="AX391" i="37"/>
  <c r="AX170" i="38"/>
  <c r="AX242" i="38"/>
  <c r="AX314" i="38"/>
  <c r="AX386" i="38"/>
  <c r="AX228" i="38"/>
  <c r="AX300" i="38"/>
  <c r="AX372" i="38"/>
  <c r="AX444" i="38"/>
  <c r="AL243" i="36"/>
  <c r="AL315" i="36"/>
  <c r="AL387" i="36"/>
  <c r="AK226" i="37"/>
  <c r="AK298" i="37"/>
  <c r="AK370" i="37"/>
  <c r="AK442" i="37"/>
  <c r="AX179" i="37"/>
  <c r="AX251" i="37"/>
  <c r="AX323" i="37"/>
  <c r="AX395" i="37"/>
  <c r="AK179" i="37"/>
  <c r="AK251" i="37"/>
  <c r="AK323" i="37"/>
  <c r="AK395" i="37"/>
  <c r="AX221" i="38"/>
  <c r="AX293" i="38"/>
  <c r="AX365" i="38"/>
  <c r="AX437" i="38"/>
  <c r="AL284" i="36"/>
  <c r="AL356" i="36"/>
  <c r="AL428" i="36"/>
  <c r="AL268" i="36"/>
  <c r="AL340" i="36"/>
  <c r="AL412" i="36"/>
  <c r="AX211" i="37"/>
  <c r="AX283" i="37"/>
  <c r="AX355" i="37"/>
  <c r="AX427" i="37"/>
  <c r="AK208" i="37"/>
  <c r="AK280" i="37"/>
  <c r="AK352" i="37"/>
  <c r="AK424" i="37"/>
  <c r="AK189" i="37"/>
  <c r="AK261" i="37"/>
  <c r="AK333" i="37"/>
  <c r="AK405" i="37"/>
  <c r="AX237" i="37"/>
  <c r="AX309" i="37"/>
  <c r="AX381" i="37"/>
  <c r="AX453" i="37"/>
  <c r="AX229" i="38"/>
  <c r="AX301" i="38"/>
  <c r="AX373" i="38"/>
  <c r="AX445" i="38"/>
  <c r="AX174" i="37"/>
  <c r="AX246" i="37"/>
  <c r="AX318" i="37"/>
  <c r="AX390" i="37"/>
  <c r="AL270" i="36"/>
  <c r="AL342" i="36"/>
  <c r="AL414" i="36"/>
  <c r="AK200" i="37"/>
  <c r="AK272" i="37"/>
  <c r="AK344" i="37"/>
  <c r="AK416" i="37"/>
  <c r="AX200" i="37"/>
  <c r="AX272" i="37"/>
  <c r="AX344" i="37"/>
  <c r="AX416" i="37"/>
  <c r="AK178" i="37"/>
  <c r="AK250" i="37"/>
  <c r="AK322" i="37"/>
  <c r="AK394" i="37"/>
  <c r="AX235" i="38"/>
  <c r="AX307" i="38"/>
  <c r="AX379" i="38"/>
  <c r="AX451" i="38"/>
  <c r="AX174" i="38"/>
  <c r="AX246" i="38"/>
  <c r="AX318" i="38"/>
  <c r="AX390" i="38"/>
  <c r="AK183" i="37"/>
  <c r="AK255" i="37"/>
  <c r="AK327" i="37"/>
  <c r="AK399" i="37"/>
  <c r="AK240" i="37"/>
  <c r="AK312" i="37"/>
  <c r="AK384" i="37"/>
  <c r="AK456" i="37"/>
  <c r="AX225" i="37"/>
  <c r="AX297" i="37"/>
  <c r="AX369" i="37"/>
  <c r="AX441" i="37"/>
  <c r="AL308" i="36"/>
  <c r="AL380" i="36"/>
  <c r="AL452" i="36"/>
  <c r="AL301" i="36"/>
  <c r="AL373" i="36"/>
  <c r="AL445" i="36"/>
  <c r="AL257" i="36"/>
  <c r="AL329" i="36"/>
  <c r="AL401" i="36"/>
  <c r="AX219" i="37"/>
  <c r="AX291" i="37"/>
  <c r="AX363" i="37"/>
  <c r="AX435" i="37"/>
  <c r="AL275" i="36"/>
  <c r="AL347" i="36"/>
  <c r="AL419" i="36"/>
  <c r="AL310" i="36"/>
  <c r="AL382" i="36"/>
  <c r="AL454" i="36"/>
  <c r="AL253" i="36"/>
  <c r="AL325" i="36"/>
  <c r="AL397" i="36"/>
  <c r="AL256" i="36"/>
  <c r="AL328" i="36"/>
  <c r="AL400" i="36"/>
  <c r="AK176" i="37"/>
  <c r="AK248" i="37"/>
  <c r="AK320" i="37"/>
  <c r="AK392" i="37"/>
  <c r="AX227" i="38"/>
  <c r="AX299" i="38"/>
  <c r="AX371" i="38"/>
  <c r="AX443" i="38"/>
  <c r="AX198" i="38"/>
  <c r="AX270" i="38"/>
  <c r="AX342" i="38"/>
  <c r="AX414" i="38"/>
  <c r="AX230" i="38"/>
  <c r="AX302" i="38"/>
  <c r="AX374" i="38"/>
  <c r="AX446" i="38"/>
  <c r="AL282" i="36"/>
  <c r="AL354" i="36"/>
  <c r="AL426" i="36"/>
  <c r="AL307" i="36"/>
  <c r="AL379" i="36"/>
  <c r="AL451" i="36"/>
  <c r="AX218" i="37"/>
  <c r="AX290" i="37"/>
  <c r="AX362" i="37"/>
  <c r="AX434" i="37"/>
  <c r="AK222" i="37"/>
  <c r="AK294" i="37"/>
  <c r="AK366" i="37"/>
  <c r="AK438" i="37"/>
  <c r="AK195" i="37"/>
  <c r="AK267" i="37"/>
  <c r="AK339" i="37"/>
  <c r="AK411" i="37"/>
  <c r="AX171" i="37"/>
  <c r="AX243" i="37"/>
  <c r="AX315" i="37"/>
  <c r="AX387" i="37"/>
  <c r="AK185" i="37"/>
  <c r="AK257" i="37"/>
  <c r="AK329" i="37"/>
  <c r="AK401" i="37"/>
  <c r="AX220" i="38"/>
  <c r="AX292" i="38"/>
  <c r="AX364" i="38"/>
  <c r="AX436" i="38"/>
  <c r="AL298" i="36"/>
  <c r="AL370" i="36"/>
  <c r="AL442" i="36"/>
  <c r="AL277" i="36"/>
  <c r="AL349" i="36"/>
  <c r="AL421" i="36"/>
  <c r="AK234" i="37"/>
  <c r="AK306" i="37"/>
  <c r="AK378" i="37"/>
  <c r="AK450" i="37"/>
  <c r="AK224" i="37"/>
  <c r="AK296" i="37"/>
  <c r="AK368" i="37"/>
  <c r="AK440" i="37"/>
  <c r="AX213" i="38"/>
  <c r="AX285" i="38"/>
  <c r="AX357" i="38"/>
  <c r="AX429" i="38"/>
  <c r="AL288" i="36"/>
  <c r="AL360" i="36"/>
  <c r="AL432" i="36"/>
  <c r="AX191" i="37"/>
  <c r="AX263" i="37"/>
  <c r="AX335" i="37"/>
  <c r="AX407" i="37"/>
  <c r="AK191" i="37"/>
  <c r="AK263" i="37"/>
  <c r="AK335" i="37"/>
  <c r="AK407" i="37"/>
  <c r="AK209" i="37"/>
  <c r="AK281" i="37"/>
  <c r="AK353" i="37"/>
  <c r="AK425" i="37"/>
  <c r="AK203" i="37"/>
  <c r="AK275" i="37"/>
  <c r="AK347" i="37"/>
  <c r="AK419" i="37"/>
  <c r="AK186" i="37"/>
  <c r="AK258" i="37"/>
  <c r="AK330" i="37"/>
  <c r="AK402" i="37"/>
  <c r="AX182" i="38"/>
  <c r="AX254" i="38"/>
  <c r="AX326" i="38"/>
  <c r="AX398" i="38"/>
  <c r="AK220" i="37"/>
  <c r="AK292" i="37"/>
  <c r="AK364" i="37"/>
  <c r="AK436" i="37"/>
  <c r="AX236" i="37"/>
  <c r="AX308" i="37"/>
  <c r="AX380" i="37"/>
  <c r="AX452" i="37"/>
  <c r="AL300" i="36"/>
  <c r="AL372" i="36"/>
  <c r="AL444" i="36"/>
  <c r="AX215" i="37"/>
  <c r="AX287" i="37"/>
  <c r="AX359" i="37"/>
  <c r="AX431" i="37"/>
  <c r="AK175" i="37"/>
  <c r="AK247" i="37"/>
  <c r="AK319" i="37"/>
  <c r="AK391" i="37"/>
  <c r="AL247" i="36"/>
  <c r="AL319" i="36"/>
  <c r="AL391" i="36"/>
  <c r="AL245" i="36"/>
  <c r="AL317" i="36"/>
  <c r="AL389" i="36"/>
  <c r="AK238" i="37"/>
  <c r="AK310" i="37"/>
  <c r="AK382" i="37"/>
  <c r="AK454" i="37"/>
  <c r="AK223" i="37"/>
  <c r="AK295" i="37"/>
  <c r="AK367" i="37"/>
  <c r="AK439" i="37"/>
  <c r="AK196" i="37"/>
  <c r="AK268" i="37"/>
  <c r="AK340" i="37"/>
  <c r="AK412" i="37"/>
  <c r="AK177" i="37"/>
  <c r="AK249" i="37"/>
  <c r="AK321" i="37"/>
  <c r="AK393" i="37"/>
  <c r="AL249" i="36"/>
  <c r="AL321" i="36"/>
  <c r="AL393" i="36"/>
  <c r="AL254" i="36"/>
  <c r="AL326" i="36"/>
  <c r="AL398" i="36"/>
  <c r="AX234" i="38"/>
  <c r="AX306" i="38"/>
  <c r="AX378" i="38"/>
  <c r="AX450" i="38"/>
  <c r="AX226" i="38"/>
  <c r="AX298" i="38"/>
  <c r="AX370" i="38"/>
  <c r="AX442" i="38"/>
  <c r="AL292" i="36"/>
  <c r="AL364" i="36"/>
  <c r="AL436" i="36"/>
  <c r="AL274" i="36"/>
  <c r="AL346" i="36"/>
  <c r="AL418" i="36"/>
  <c r="AK221" i="37"/>
  <c r="AK293" i="37"/>
  <c r="AK365" i="37"/>
  <c r="AK437" i="37"/>
  <c r="AK237" i="37"/>
  <c r="AK309" i="37"/>
  <c r="AK381" i="37"/>
  <c r="AK453" i="37"/>
  <c r="AX206" i="38"/>
  <c r="AX278" i="38"/>
  <c r="AX350" i="38"/>
  <c r="AX422" i="38"/>
  <c r="AK174" i="37"/>
  <c r="AK246" i="37"/>
  <c r="AK318" i="37"/>
  <c r="AK390" i="37"/>
  <c r="AX179" i="38"/>
  <c r="AX251" i="38"/>
  <c r="AX323" i="38"/>
  <c r="AX395" i="38"/>
  <c r="AL306" i="36"/>
  <c r="AL378" i="36"/>
  <c r="AL450" i="36"/>
  <c r="AL287" i="36"/>
  <c r="AL359" i="36"/>
  <c r="AL431" i="36"/>
  <c r="AH200" i="38"/>
  <c r="AH272" i="38"/>
  <c r="AH344" i="38"/>
  <c r="AH416" i="38"/>
  <c r="AN233" i="37"/>
  <c r="AN305" i="37"/>
  <c r="AN377" i="37"/>
  <c r="AN449" i="37"/>
  <c r="AH218" i="38"/>
  <c r="AH290" i="38"/>
  <c r="AH362" i="38"/>
  <c r="AH434" i="38"/>
  <c r="AH211" i="38"/>
  <c r="AH283" i="38"/>
  <c r="AH355" i="38"/>
  <c r="AH427" i="38"/>
  <c r="AN184" i="38"/>
  <c r="AN256" i="38"/>
  <c r="AN328" i="38"/>
  <c r="AN400" i="38"/>
  <c r="AH239" i="36"/>
  <c r="AH311" i="36"/>
  <c r="AH383" i="36"/>
  <c r="AH455" i="36"/>
  <c r="AN225" i="37"/>
  <c r="AN297" i="37"/>
  <c r="AN369" i="37"/>
  <c r="AN441" i="37"/>
  <c r="AH204" i="36"/>
  <c r="AH276" i="36"/>
  <c r="AH348" i="36"/>
  <c r="AH420" i="36"/>
  <c r="AH185" i="36"/>
  <c r="AH257" i="36"/>
  <c r="AH329" i="36"/>
  <c r="AH401" i="36"/>
  <c r="AH237" i="36"/>
  <c r="AH309" i="36"/>
  <c r="AH381" i="36"/>
  <c r="AH453" i="36"/>
  <c r="AH216" i="38"/>
  <c r="AH288" i="38"/>
  <c r="AH360" i="38"/>
  <c r="AH432" i="38"/>
  <c r="AH184" i="36"/>
  <c r="AH256" i="36"/>
  <c r="AH328" i="36"/>
  <c r="AH400" i="36"/>
  <c r="AN173" i="37"/>
  <c r="AN245" i="37"/>
  <c r="AN317" i="37"/>
  <c r="AN389" i="37"/>
  <c r="AN216" i="37"/>
  <c r="AN288" i="37"/>
  <c r="AN360" i="37"/>
  <c r="AN432" i="37"/>
  <c r="AN227" i="38"/>
  <c r="AN299" i="38"/>
  <c r="AN371" i="38"/>
  <c r="AN443" i="38"/>
  <c r="AN230" i="38"/>
  <c r="AN302" i="38"/>
  <c r="AN374" i="38"/>
  <c r="AN446" i="38"/>
  <c r="AN202" i="37"/>
  <c r="AN274" i="37"/>
  <c r="AN346" i="37"/>
  <c r="AN418" i="37"/>
  <c r="AN185" i="37"/>
  <c r="AN257" i="37"/>
  <c r="AN329" i="37"/>
  <c r="AN401" i="37"/>
  <c r="AH220" i="38"/>
  <c r="AH292" i="38"/>
  <c r="AH364" i="38"/>
  <c r="AH436" i="38"/>
  <c r="AH226" i="36"/>
  <c r="AH298" i="36"/>
  <c r="AH370" i="36"/>
  <c r="AH442" i="36"/>
  <c r="AH194" i="36"/>
  <c r="AH266" i="36"/>
  <c r="AH338" i="36"/>
  <c r="AH410" i="36"/>
  <c r="AN191" i="37"/>
  <c r="AN263" i="37"/>
  <c r="AN335" i="37"/>
  <c r="AN407" i="37"/>
  <c r="AH201" i="38"/>
  <c r="AH273" i="38"/>
  <c r="AH345" i="38"/>
  <c r="AH417" i="38"/>
  <c r="AN213" i="37"/>
  <c r="AN285" i="37"/>
  <c r="AN357" i="37"/>
  <c r="AN429" i="37"/>
  <c r="AH189" i="38"/>
  <c r="AH261" i="38"/>
  <c r="AH333" i="38"/>
  <c r="AH405" i="38"/>
  <c r="AN217" i="37"/>
  <c r="AN289" i="37"/>
  <c r="AN361" i="37"/>
  <c r="AN433" i="37"/>
  <c r="AN170" i="37"/>
  <c r="AN242" i="37"/>
  <c r="AN314" i="37"/>
  <c r="AN386" i="37"/>
  <c r="AH235" i="38"/>
  <c r="AH307" i="38"/>
  <c r="AH379" i="38"/>
  <c r="AH451" i="38"/>
  <c r="AH186" i="38"/>
  <c r="AH258" i="38"/>
  <c r="AH330" i="38"/>
  <c r="AH402" i="38"/>
  <c r="AH222" i="36"/>
  <c r="AH294" i="36"/>
  <c r="AH366" i="36"/>
  <c r="AH438" i="36"/>
  <c r="AN183" i="37"/>
  <c r="AN255" i="37"/>
  <c r="AN327" i="37"/>
  <c r="AN399" i="37"/>
  <c r="AH233" i="38"/>
  <c r="AH305" i="38"/>
  <c r="AH377" i="38"/>
  <c r="AH449" i="38"/>
  <c r="AH197" i="36"/>
  <c r="AH269" i="36"/>
  <c r="AH341" i="36"/>
  <c r="AH413" i="36"/>
  <c r="AH229" i="36"/>
  <c r="AH301" i="36"/>
  <c r="AH373" i="36"/>
  <c r="AH445" i="36"/>
  <c r="AH201" i="36"/>
  <c r="AH273" i="36"/>
  <c r="AH345" i="36"/>
  <c r="AH417" i="36"/>
  <c r="AN219" i="37"/>
  <c r="AN291" i="37"/>
  <c r="AN363" i="37"/>
  <c r="AN435" i="37"/>
  <c r="AH203" i="36"/>
  <c r="AH275" i="36"/>
  <c r="AH347" i="36"/>
  <c r="AH419" i="36"/>
  <c r="AN197" i="37"/>
  <c r="AN269" i="37"/>
  <c r="AN341" i="37"/>
  <c r="AN413" i="37"/>
  <c r="AH210" i="36"/>
  <c r="AH282" i="36"/>
  <c r="AH354" i="36"/>
  <c r="AH426" i="36"/>
  <c r="AN195" i="37"/>
  <c r="AN267" i="37"/>
  <c r="AN339" i="37"/>
  <c r="AN411" i="37"/>
  <c r="AN220" i="38"/>
  <c r="AN292" i="38"/>
  <c r="AN364" i="38"/>
  <c r="AN436" i="38"/>
  <c r="AH236" i="38"/>
  <c r="AH308" i="38"/>
  <c r="AH380" i="38"/>
  <c r="AH452" i="38"/>
  <c r="AH196" i="38"/>
  <c r="AH268" i="38"/>
  <c r="AH340" i="38"/>
  <c r="AH412" i="38"/>
  <c r="AH179" i="36"/>
  <c r="AH251" i="36"/>
  <c r="AH323" i="36"/>
  <c r="AH395" i="36"/>
  <c r="AH216" i="36"/>
  <c r="AH288" i="36"/>
  <c r="AH360" i="36"/>
  <c r="AH432" i="36"/>
  <c r="AN209" i="37"/>
  <c r="AN281" i="37"/>
  <c r="AN353" i="37"/>
  <c r="AN425" i="37"/>
  <c r="AN180" i="38"/>
  <c r="AN252" i="38"/>
  <c r="AN324" i="38"/>
  <c r="AN396" i="38"/>
  <c r="AN182" i="38"/>
  <c r="AN254" i="38"/>
  <c r="AN326" i="38"/>
  <c r="AN398" i="38"/>
  <c r="AN220" i="37"/>
  <c r="AN292" i="37"/>
  <c r="AN364" i="37"/>
  <c r="AN436" i="37"/>
  <c r="AN236" i="37"/>
  <c r="AN308" i="37"/>
  <c r="AN380" i="37"/>
  <c r="AN452" i="37"/>
  <c r="AH207" i="38"/>
  <c r="AH279" i="38"/>
  <c r="AH351" i="38"/>
  <c r="AH423" i="38"/>
  <c r="AN188" i="38"/>
  <c r="AN260" i="38"/>
  <c r="AN332" i="38"/>
  <c r="AN404" i="38"/>
  <c r="AH200" i="37"/>
  <c r="AH272" i="37"/>
  <c r="AH344" i="37"/>
  <c r="AH416" i="37"/>
  <c r="AH178" i="37"/>
  <c r="AH250" i="37"/>
  <c r="AH322" i="37"/>
  <c r="AH394" i="37"/>
  <c r="AN199" i="36"/>
  <c r="AN271" i="36"/>
  <c r="AN343" i="36"/>
  <c r="AN415" i="36"/>
  <c r="AN217" i="36"/>
  <c r="AN289" i="36"/>
  <c r="AN361" i="36"/>
  <c r="AN433" i="36"/>
  <c r="AH239" i="37"/>
  <c r="AH311" i="37"/>
  <c r="AH383" i="37"/>
  <c r="AH455" i="37"/>
  <c r="AH201" i="37"/>
  <c r="AH273" i="37"/>
  <c r="AH345" i="37"/>
  <c r="AH417" i="37"/>
  <c r="AH170" i="37"/>
  <c r="AH242" i="37"/>
  <c r="AH314" i="37"/>
  <c r="AH386" i="37"/>
  <c r="AN231" i="36"/>
  <c r="AN303" i="36"/>
  <c r="AN375" i="36"/>
  <c r="AN447" i="36"/>
  <c r="AH183" i="37"/>
  <c r="AH255" i="37"/>
  <c r="AH327" i="37"/>
  <c r="AH399" i="37"/>
  <c r="AH240" i="37"/>
  <c r="AH312" i="37"/>
  <c r="AH384" i="37"/>
  <c r="AH456" i="37"/>
  <c r="AH187" i="37"/>
  <c r="AH259" i="37"/>
  <c r="AH331" i="37"/>
  <c r="AH403" i="37"/>
  <c r="AH225" i="37"/>
  <c r="AH297" i="37"/>
  <c r="AH369" i="37"/>
  <c r="AH441" i="37"/>
  <c r="AN227" i="36"/>
  <c r="AN299" i="36"/>
  <c r="AN371" i="36"/>
  <c r="AN443" i="36"/>
  <c r="AN197" i="36"/>
  <c r="AN269" i="36"/>
  <c r="AN341" i="36"/>
  <c r="AN413" i="36"/>
  <c r="AN203" i="36"/>
  <c r="AN275" i="36"/>
  <c r="AN347" i="36"/>
  <c r="AN419" i="36"/>
  <c r="AN170" i="36"/>
  <c r="AN242" i="36"/>
  <c r="AN314" i="36"/>
  <c r="AN386" i="36"/>
  <c r="AN237" i="36"/>
  <c r="AN309" i="36"/>
  <c r="AN381" i="36"/>
  <c r="AN453" i="36"/>
  <c r="AN238" i="36"/>
  <c r="AN310" i="36"/>
  <c r="AN382" i="36"/>
  <c r="AN454" i="36"/>
  <c r="AN219" i="36"/>
  <c r="AN291" i="36"/>
  <c r="AN363" i="36"/>
  <c r="AN435" i="36"/>
  <c r="AN191" i="36"/>
  <c r="AN263" i="36"/>
  <c r="AN335" i="36"/>
  <c r="AN407" i="36"/>
  <c r="AN184" i="36"/>
  <c r="AN256" i="36"/>
  <c r="AN328" i="36"/>
  <c r="AN400" i="36"/>
  <c r="AH176" i="37"/>
  <c r="AH248" i="37"/>
  <c r="AH320" i="37"/>
  <c r="AH392" i="37"/>
  <c r="AN235" i="36"/>
  <c r="AN307" i="36"/>
  <c r="AN379" i="36"/>
  <c r="AN451" i="36"/>
  <c r="AH218" i="37"/>
  <c r="AH290" i="37"/>
  <c r="AH362" i="37"/>
  <c r="AH434" i="37"/>
  <c r="AH188" i="37"/>
  <c r="AH260" i="37"/>
  <c r="AH332" i="37"/>
  <c r="AH404" i="37"/>
  <c r="AH230" i="37"/>
  <c r="AH302" i="37"/>
  <c r="AH374" i="37"/>
  <c r="AH446" i="37"/>
  <c r="AH224" i="37"/>
  <c r="AH296" i="37"/>
  <c r="AH368" i="37"/>
  <c r="AH440" i="37"/>
  <c r="AN179" i="36"/>
  <c r="AN251" i="36"/>
  <c r="AN323" i="36"/>
  <c r="AN395" i="36"/>
  <c r="AH186" i="37"/>
  <c r="AH258" i="37"/>
  <c r="AH330" i="37"/>
  <c r="AH402" i="37"/>
  <c r="AH181" i="37"/>
  <c r="AH253" i="37"/>
  <c r="AH325" i="37"/>
  <c r="AH397" i="37"/>
  <c r="AN233" i="36"/>
  <c r="AN305" i="36"/>
  <c r="AN377" i="36"/>
  <c r="AN449" i="36"/>
  <c r="AH236" i="37"/>
  <c r="AH308" i="37"/>
  <c r="AH380" i="37"/>
  <c r="AH452" i="37"/>
  <c r="AN228" i="36"/>
  <c r="AN300" i="36"/>
  <c r="AN372" i="36"/>
  <c r="AN444" i="36"/>
  <c r="AH198" i="37"/>
  <c r="AH270" i="37"/>
  <c r="AH342" i="37"/>
  <c r="AH414" i="37"/>
  <c r="AH215" i="37"/>
  <c r="AH287" i="37"/>
  <c r="AH359" i="37"/>
  <c r="AH431" i="37"/>
  <c r="AH175" i="37"/>
  <c r="AH247" i="37"/>
  <c r="AH319" i="37"/>
  <c r="AH391" i="37"/>
  <c r="AH238" i="37"/>
  <c r="AH310" i="37"/>
  <c r="AH382" i="37"/>
  <c r="AH454" i="37"/>
  <c r="AH223" i="37"/>
  <c r="AH295" i="37"/>
  <c r="AH367" i="37"/>
  <c r="AH439" i="37"/>
  <c r="AH177" i="37"/>
  <c r="AH249" i="37"/>
  <c r="AH321" i="37"/>
  <c r="AH393" i="37"/>
  <c r="AN182" i="36"/>
  <c r="AN254" i="36"/>
  <c r="AN326" i="36"/>
  <c r="AN398" i="36"/>
  <c r="AN212" i="36"/>
  <c r="AN284" i="36"/>
  <c r="AN356" i="36"/>
  <c r="AN428" i="36"/>
  <c r="AN200" i="36"/>
  <c r="AN272" i="36"/>
  <c r="AN344" i="36"/>
  <c r="AN416" i="36"/>
  <c r="AH237" i="37"/>
  <c r="AH309" i="37"/>
  <c r="AH381" i="37"/>
  <c r="AH453" i="37"/>
  <c r="AH174" i="37"/>
  <c r="AH246" i="37"/>
  <c r="AH318" i="37"/>
  <c r="AH390" i="37"/>
  <c r="AN183" i="36"/>
  <c r="AN255" i="36"/>
  <c r="AN327" i="36"/>
  <c r="AN399" i="36"/>
  <c r="AN190" i="36"/>
  <c r="AN262" i="36"/>
  <c r="AN334" i="36"/>
  <c r="AN406" i="36"/>
  <c r="AN222" i="36"/>
  <c r="AN294" i="36"/>
  <c r="AN366" i="36"/>
  <c r="AN438" i="36"/>
  <c r="AN239" i="36"/>
  <c r="AN311" i="36"/>
  <c r="AN383" i="36"/>
  <c r="AN455" i="36"/>
  <c r="AH172" i="37"/>
  <c r="AH244" i="37"/>
  <c r="AH316" i="37"/>
  <c r="AH388" i="37"/>
  <c r="AN172" i="36"/>
  <c r="AN244" i="36"/>
  <c r="AN316" i="36"/>
  <c r="AN388" i="36"/>
  <c r="AN204" i="36"/>
  <c r="AN276" i="36"/>
  <c r="AN348" i="36"/>
  <c r="AN420" i="36"/>
  <c r="AN201" i="36"/>
  <c r="AN273" i="36"/>
  <c r="AN345" i="36"/>
  <c r="AN417" i="36"/>
  <c r="AH219" i="37"/>
  <c r="AH291" i="37"/>
  <c r="AH363" i="37"/>
  <c r="AH435" i="37"/>
  <c r="AH207" i="37"/>
  <c r="AH279" i="37"/>
  <c r="AH351" i="37"/>
  <c r="AH423" i="37"/>
  <c r="AH210" i="37"/>
  <c r="AH282" i="37"/>
  <c r="AH354" i="37"/>
  <c r="AH426" i="37"/>
  <c r="AH199" i="37"/>
  <c r="AH271" i="37"/>
  <c r="AH343" i="37"/>
  <c r="AH415" i="37"/>
  <c r="AH216" i="37"/>
  <c r="AH288" i="37"/>
  <c r="AH360" i="37"/>
  <c r="AH432" i="37"/>
  <c r="AH232" i="37"/>
  <c r="AH304" i="37"/>
  <c r="AH376" i="37"/>
  <c r="AH448" i="37"/>
  <c r="AN210" i="36"/>
  <c r="AN282" i="36"/>
  <c r="AN354" i="36"/>
  <c r="AN426" i="36"/>
  <c r="AH202" i="37"/>
  <c r="AH274" i="37"/>
  <c r="AH346" i="37"/>
  <c r="AH418" i="37"/>
  <c r="AH171" i="37"/>
  <c r="AH243" i="37"/>
  <c r="AH315" i="37"/>
  <c r="AH387" i="37"/>
  <c r="AN226" i="36"/>
  <c r="AN298" i="36"/>
  <c r="AN370" i="36"/>
  <c r="AN442" i="36"/>
  <c r="AN178" i="36"/>
  <c r="AN250" i="36"/>
  <c r="AN322" i="36"/>
  <c r="AN394" i="36"/>
  <c r="AN194" i="36"/>
  <c r="AN266" i="36"/>
  <c r="AN338" i="36"/>
  <c r="AN410" i="36"/>
  <c r="AN216" i="36"/>
  <c r="AN288" i="36"/>
  <c r="AN360" i="36"/>
  <c r="AN432" i="36"/>
  <c r="AH213" i="37"/>
  <c r="AH285" i="37"/>
  <c r="AH357" i="37"/>
  <c r="AH429" i="37"/>
  <c r="AN208" i="36"/>
  <c r="AN280" i="36"/>
  <c r="AN352" i="36"/>
  <c r="AN424" i="36"/>
  <c r="AN189" i="36"/>
  <c r="AN261" i="36"/>
  <c r="AN333" i="36"/>
  <c r="AN405" i="36"/>
  <c r="AH205" i="37"/>
  <c r="AH277" i="37"/>
  <c r="AH349" i="37"/>
  <c r="AH421" i="37"/>
  <c r="AN218" i="36"/>
  <c r="AN290" i="36"/>
  <c r="AN362" i="36"/>
  <c r="AN434" i="36"/>
  <c r="AN175" i="36"/>
  <c r="AN247" i="36"/>
  <c r="AN319" i="36"/>
  <c r="AN391" i="36"/>
  <c r="AN177" i="36"/>
  <c r="AN249" i="36"/>
  <c r="AN321" i="36"/>
  <c r="AN393" i="36"/>
  <c r="AN209" i="36"/>
  <c r="AN281" i="36"/>
  <c r="AN353" i="36"/>
  <c r="AN425" i="36"/>
  <c r="AH212" i="37"/>
  <c r="AH284" i="37"/>
  <c r="AH356" i="37"/>
  <c r="AH428" i="37"/>
  <c r="AH189" i="37"/>
  <c r="AH261" i="37"/>
  <c r="AH333" i="37"/>
  <c r="AH405" i="37"/>
  <c r="AH192" i="36"/>
  <c r="AH264" i="36"/>
  <c r="AH336" i="36"/>
  <c r="AH408" i="36"/>
  <c r="AH224" i="36"/>
  <c r="AH296" i="36"/>
  <c r="AH368" i="36"/>
  <c r="AH440" i="36"/>
  <c r="AH199" i="36"/>
  <c r="AH271" i="36"/>
  <c r="AH343" i="36"/>
  <c r="AH415" i="36"/>
  <c r="AN201" i="37"/>
  <c r="AN273" i="37"/>
  <c r="AN345" i="37"/>
  <c r="AN417" i="37"/>
  <c r="AN187" i="38"/>
  <c r="AN259" i="38"/>
  <c r="AN331" i="38"/>
  <c r="AN403" i="38"/>
  <c r="AH187" i="36"/>
  <c r="AH259" i="36"/>
  <c r="AH331" i="36"/>
  <c r="AH403" i="36"/>
  <c r="AH236" i="36"/>
  <c r="AH308" i="36"/>
  <c r="AH380" i="36"/>
  <c r="AH452" i="36"/>
  <c r="AH176" i="38"/>
  <c r="AH248" i="38"/>
  <c r="AH320" i="38"/>
  <c r="AH392" i="38"/>
  <c r="AH212" i="38"/>
  <c r="AH284" i="38"/>
  <c r="AH356" i="38"/>
  <c r="AH428" i="38"/>
  <c r="AN236" i="38"/>
  <c r="AN308" i="38"/>
  <c r="AN380" i="38"/>
  <c r="AN452" i="38"/>
  <c r="AN234" i="37"/>
  <c r="AN306" i="37"/>
  <c r="AN378" i="37"/>
  <c r="AN450" i="37"/>
  <c r="AN196" i="38"/>
  <c r="AN268" i="38"/>
  <c r="AN340" i="38"/>
  <c r="AN412" i="38"/>
  <c r="AH222" i="38"/>
  <c r="AH294" i="38"/>
  <c r="AH366" i="38"/>
  <c r="AH438" i="38"/>
  <c r="AN206" i="37"/>
  <c r="AN278" i="37"/>
  <c r="AN350" i="37"/>
  <c r="AN422" i="37"/>
  <c r="AH217" i="38"/>
  <c r="AH289" i="38"/>
  <c r="AH361" i="38"/>
  <c r="AH433" i="38"/>
  <c r="AN203" i="37"/>
  <c r="AN275" i="37"/>
  <c r="AN347" i="37"/>
  <c r="AN419" i="37"/>
  <c r="AH180" i="38"/>
  <c r="AH252" i="38"/>
  <c r="AH324" i="38"/>
  <c r="AH396" i="38"/>
  <c r="AH237" i="38"/>
  <c r="AH309" i="38"/>
  <c r="AH381" i="38"/>
  <c r="AH453" i="38"/>
  <c r="AH214" i="36"/>
  <c r="AH286" i="36"/>
  <c r="AH358" i="36"/>
  <c r="AH430" i="36"/>
  <c r="AN207" i="38"/>
  <c r="AN279" i="38"/>
  <c r="AN351" i="38"/>
  <c r="AN423" i="38"/>
  <c r="AH188" i="38"/>
  <c r="AH260" i="38"/>
  <c r="AH332" i="38"/>
  <c r="AH404" i="38"/>
  <c r="AN209" i="38"/>
  <c r="AN281" i="38"/>
  <c r="AN353" i="38"/>
  <c r="AN425" i="38"/>
  <c r="AN231" i="38"/>
  <c r="AN303" i="38"/>
  <c r="AN375" i="38"/>
  <c r="AN447" i="38"/>
  <c r="AN223" i="37"/>
  <c r="AN295" i="37"/>
  <c r="AN367" i="37"/>
  <c r="AN439" i="37"/>
  <c r="AH240" i="38"/>
  <c r="AH312" i="38"/>
  <c r="AH384" i="38"/>
  <c r="AH456" i="38"/>
  <c r="AN189" i="38"/>
  <c r="AN261" i="38"/>
  <c r="AN333" i="38"/>
  <c r="AN405" i="38"/>
  <c r="AN174" i="38"/>
  <c r="AN246" i="38"/>
  <c r="AN318" i="38"/>
  <c r="AN390" i="38"/>
  <c r="AN186" i="38"/>
  <c r="AN258" i="38"/>
  <c r="AN330" i="38"/>
  <c r="AN402" i="38"/>
  <c r="AN218" i="38"/>
  <c r="AN290" i="38"/>
  <c r="AN362" i="38"/>
  <c r="AN434" i="38"/>
  <c r="AH180" i="36"/>
  <c r="AH252" i="36"/>
  <c r="AH324" i="36"/>
  <c r="AH396" i="36"/>
  <c r="AH211" i="36"/>
  <c r="AH283" i="36"/>
  <c r="AH355" i="36"/>
  <c r="AH427" i="36"/>
  <c r="AH193" i="36"/>
  <c r="AH265" i="36"/>
  <c r="AH337" i="36"/>
  <c r="AH409" i="36"/>
  <c r="AH225" i="36"/>
  <c r="AH297" i="36"/>
  <c r="AH369" i="36"/>
  <c r="AH441" i="36"/>
  <c r="AN233" i="38"/>
  <c r="AN305" i="38"/>
  <c r="AN377" i="38"/>
  <c r="AN449" i="38"/>
  <c r="AH172" i="36"/>
  <c r="AH244" i="36"/>
  <c r="AH316" i="36"/>
  <c r="AH388" i="36"/>
  <c r="AN207" i="37"/>
  <c r="AN279" i="37"/>
  <c r="AN351" i="37"/>
  <c r="AN423" i="37"/>
  <c r="AH170" i="36"/>
  <c r="AH242" i="36"/>
  <c r="AH314" i="36"/>
  <c r="AH386" i="36"/>
  <c r="AN227" i="37"/>
  <c r="AN299" i="37"/>
  <c r="AN371" i="37"/>
  <c r="AN443" i="37"/>
  <c r="AH238" i="36"/>
  <c r="AH310" i="36"/>
  <c r="AH382" i="36"/>
  <c r="AH454" i="36"/>
  <c r="AN172" i="38"/>
  <c r="AN244" i="38"/>
  <c r="AN316" i="38"/>
  <c r="AN388" i="38"/>
  <c r="AH219" i="38"/>
  <c r="AH291" i="38"/>
  <c r="AH363" i="38"/>
  <c r="AH435" i="38"/>
  <c r="AH191" i="38"/>
  <c r="AH263" i="38"/>
  <c r="AH335" i="38"/>
  <c r="AH407" i="38"/>
  <c r="AN198" i="38"/>
  <c r="AN270" i="38"/>
  <c r="AN342" i="38"/>
  <c r="AN414" i="38"/>
  <c r="AN218" i="37"/>
  <c r="AN290" i="37"/>
  <c r="AN362" i="37"/>
  <c r="AN434" i="37"/>
  <c r="AN215" i="38"/>
  <c r="AN287" i="38"/>
  <c r="AN359" i="38"/>
  <c r="AN431" i="38"/>
  <c r="AH223" i="38"/>
  <c r="AH295" i="38"/>
  <c r="AH367" i="38"/>
  <c r="AH439" i="38"/>
  <c r="AN181" i="38"/>
  <c r="AN253" i="38"/>
  <c r="AN325" i="38"/>
  <c r="AN397" i="38"/>
  <c r="AN217" i="38"/>
  <c r="AN289" i="38"/>
  <c r="AN361" i="38"/>
  <c r="AN433" i="38"/>
  <c r="AN182" i="37"/>
  <c r="AN254" i="37"/>
  <c r="AN326" i="37"/>
  <c r="AN398" i="37"/>
  <c r="AH205" i="38"/>
  <c r="AH277" i="38"/>
  <c r="AH349" i="38"/>
  <c r="AH421" i="38"/>
  <c r="AH214" i="38"/>
  <c r="AH286" i="38"/>
  <c r="AH358" i="38"/>
  <c r="AH430" i="38"/>
  <c r="AH233" i="36"/>
  <c r="AH305" i="36"/>
  <c r="AH377" i="36"/>
  <c r="AH449" i="36"/>
  <c r="AN190" i="37"/>
  <c r="AN262" i="37"/>
  <c r="AN334" i="37"/>
  <c r="AN406" i="37"/>
  <c r="AH209" i="38"/>
  <c r="AH281" i="38"/>
  <c r="AH353" i="38"/>
  <c r="AH425" i="38"/>
  <c r="AH230" i="36"/>
  <c r="AH302" i="36"/>
  <c r="AH374" i="36"/>
  <c r="AH446" i="36"/>
  <c r="AN205" i="37"/>
  <c r="AN277" i="37"/>
  <c r="AN349" i="37"/>
  <c r="AN421" i="37"/>
  <c r="AH231" i="38"/>
  <c r="AH303" i="38"/>
  <c r="AH375" i="38"/>
  <c r="AH447" i="38"/>
  <c r="AH238" i="38"/>
  <c r="AH310" i="38"/>
  <c r="AH382" i="38"/>
  <c r="AH454" i="38"/>
  <c r="AN228" i="37"/>
  <c r="AN300" i="37"/>
  <c r="AN372" i="37"/>
  <c r="AN444" i="37"/>
  <c r="AN177" i="37"/>
  <c r="AN249" i="37"/>
  <c r="AN321" i="37"/>
  <c r="AN393" i="37"/>
  <c r="AN177" i="38"/>
  <c r="AN249" i="38"/>
  <c r="AN321" i="38"/>
  <c r="AN393" i="38"/>
  <c r="AH194" i="38"/>
  <c r="AH266" i="38"/>
  <c r="AH338" i="38"/>
  <c r="AH410" i="38"/>
  <c r="AH221" i="38"/>
  <c r="AH293" i="38"/>
  <c r="AH365" i="38"/>
  <c r="AH437" i="38"/>
  <c r="AN232" i="38"/>
  <c r="AN304" i="38"/>
  <c r="AN376" i="38"/>
  <c r="AN448" i="38"/>
  <c r="AH209" i="36"/>
  <c r="AH281" i="36"/>
  <c r="AH353" i="36"/>
  <c r="AH425" i="36"/>
  <c r="AH173" i="38"/>
  <c r="AH245" i="38"/>
  <c r="AH317" i="38"/>
  <c r="AH389" i="38"/>
  <c r="AN199" i="38"/>
  <c r="AN271" i="38"/>
  <c r="AN343" i="38"/>
  <c r="AN415" i="38"/>
  <c r="AH193" i="38"/>
  <c r="AH265" i="38"/>
  <c r="AH337" i="38"/>
  <c r="AH409" i="38"/>
  <c r="AH196" i="36"/>
  <c r="AH268" i="36"/>
  <c r="AH340" i="36"/>
  <c r="AH412" i="36"/>
  <c r="AN208" i="37"/>
  <c r="AN280" i="37"/>
  <c r="AN352" i="37"/>
  <c r="AN424" i="37"/>
  <c r="AN237" i="37"/>
  <c r="AN309" i="37"/>
  <c r="AN381" i="37"/>
  <c r="AN453" i="37"/>
  <c r="AN197" i="38"/>
  <c r="AN269" i="38"/>
  <c r="AN341" i="38"/>
  <c r="AN413" i="38"/>
  <c r="AH190" i="38"/>
  <c r="AH262" i="38"/>
  <c r="AH334" i="38"/>
  <c r="AH406" i="38"/>
  <c r="AN179" i="38"/>
  <c r="AN251" i="38"/>
  <c r="AN323" i="38"/>
  <c r="AN395" i="38"/>
  <c r="AH183" i="36"/>
  <c r="AH255" i="36"/>
  <c r="AH327" i="36"/>
  <c r="AH399" i="36"/>
  <c r="AN194" i="37"/>
  <c r="AN266" i="37"/>
  <c r="AN338" i="37"/>
  <c r="AN410" i="37"/>
  <c r="AN200" i="37"/>
  <c r="AN272" i="37"/>
  <c r="AN344" i="37"/>
  <c r="AN416" i="37"/>
  <c r="AN178" i="37"/>
  <c r="AN250" i="37"/>
  <c r="AN322" i="37"/>
  <c r="AN394" i="37"/>
  <c r="AN200" i="38"/>
  <c r="AN272" i="38"/>
  <c r="AN344" i="38"/>
  <c r="AN416" i="38"/>
  <c r="AH190" i="36"/>
  <c r="AH262" i="36"/>
  <c r="AH334" i="36"/>
  <c r="AH406" i="36"/>
  <c r="AH174" i="36"/>
  <c r="AH246" i="36"/>
  <c r="AH318" i="36"/>
  <c r="AH390" i="36"/>
  <c r="AH217" i="36"/>
  <c r="AH289" i="36"/>
  <c r="AH361" i="36"/>
  <c r="AH433" i="36"/>
  <c r="AN204" i="37"/>
  <c r="AN276" i="37"/>
  <c r="AN348" i="37"/>
  <c r="AN420" i="37"/>
  <c r="AN235" i="38"/>
  <c r="AN307" i="38"/>
  <c r="AN379" i="38"/>
  <c r="AN451" i="38"/>
  <c r="AH174" i="38"/>
  <c r="AH246" i="38"/>
  <c r="AH318" i="38"/>
  <c r="AH390" i="38"/>
  <c r="AN211" i="38"/>
  <c r="AN283" i="38"/>
  <c r="AN355" i="38"/>
  <c r="AN427" i="38"/>
  <c r="AH184" i="38"/>
  <c r="AH256" i="38"/>
  <c r="AH328" i="38"/>
  <c r="AH400" i="38"/>
  <c r="AH207" i="36"/>
  <c r="AH279" i="36"/>
  <c r="AH351" i="36"/>
  <c r="AH423" i="36"/>
  <c r="AN193" i="37"/>
  <c r="AN265" i="37"/>
  <c r="AN337" i="37"/>
  <c r="AN409" i="37"/>
  <c r="AH185" i="38"/>
  <c r="AH257" i="38"/>
  <c r="AH329" i="38"/>
  <c r="AH401" i="38"/>
  <c r="AH227" i="36"/>
  <c r="AH299" i="36"/>
  <c r="AH371" i="36"/>
  <c r="AH443" i="36"/>
  <c r="AH240" i="36"/>
  <c r="AH312" i="36"/>
  <c r="AH384" i="36"/>
  <c r="AH456" i="36"/>
  <c r="AN216" i="38"/>
  <c r="AN288" i="38"/>
  <c r="AN360" i="38"/>
  <c r="AN432" i="38"/>
  <c r="AH219" i="36"/>
  <c r="AH291" i="36"/>
  <c r="AH363" i="36"/>
  <c r="AH435" i="36"/>
  <c r="AH181" i="36"/>
  <c r="AH253" i="36"/>
  <c r="AH325" i="36"/>
  <c r="AH397" i="36"/>
  <c r="AN204" i="38"/>
  <c r="AN276" i="38"/>
  <c r="AN348" i="38"/>
  <c r="AN420" i="38"/>
  <c r="AH191" i="36"/>
  <c r="AH263" i="36"/>
  <c r="AH335" i="36"/>
  <c r="AH407" i="36"/>
  <c r="AN214" i="37"/>
  <c r="AN286" i="37"/>
  <c r="AN358" i="37"/>
  <c r="AN430" i="37"/>
  <c r="AN176" i="37"/>
  <c r="AN248" i="37"/>
  <c r="AN320" i="37"/>
  <c r="AN392" i="37"/>
  <c r="AN184" i="37"/>
  <c r="AN256" i="37"/>
  <c r="AN328" i="37"/>
  <c r="AN400" i="37"/>
  <c r="AN232" i="37"/>
  <c r="AN304" i="37"/>
  <c r="AN376" i="37"/>
  <c r="AN448" i="37"/>
  <c r="AN183" i="38"/>
  <c r="AN255" i="38"/>
  <c r="AN327" i="38"/>
  <c r="AN399" i="38"/>
  <c r="AN219" i="38"/>
  <c r="AN291" i="38"/>
  <c r="AN363" i="38"/>
  <c r="AN435" i="38"/>
  <c r="AN191" i="38"/>
  <c r="AN263" i="38"/>
  <c r="AN335" i="38"/>
  <c r="AN407" i="38"/>
  <c r="AN212" i="38"/>
  <c r="AN284" i="38"/>
  <c r="AN356" i="38"/>
  <c r="AN428" i="38"/>
  <c r="AN171" i="38"/>
  <c r="AN243" i="38"/>
  <c r="AN315" i="38"/>
  <c r="AN387" i="38"/>
  <c r="AH198" i="38"/>
  <c r="AH270" i="38"/>
  <c r="AH342" i="38"/>
  <c r="AH414" i="38"/>
  <c r="AH235" i="36"/>
  <c r="AH307" i="36"/>
  <c r="AH379" i="36"/>
  <c r="AH451" i="36"/>
  <c r="AN222" i="37"/>
  <c r="AN294" i="37"/>
  <c r="AN366" i="37"/>
  <c r="AN438" i="37"/>
  <c r="AH215" i="38"/>
  <c r="AH287" i="38"/>
  <c r="AH359" i="38"/>
  <c r="AH431" i="38"/>
  <c r="AN225" i="38"/>
  <c r="AN297" i="38"/>
  <c r="AN369" i="38"/>
  <c r="AN441" i="38"/>
  <c r="AH225" i="38"/>
  <c r="AH297" i="38"/>
  <c r="AH369" i="38"/>
  <c r="AH441" i="38"/>
  <c r="AH178" i="36"/>
  <c r="AH250" i="36"/>
  <c r="AH322" i="36"/>
  <c r="AH394" i="36"/>
  <c r="AN230" i="37"/>
  <c r="AN302" i="37"/>
  <c r="AN374" i="37"/>
  <c r="AN446" i="37"/>
  <c r="AN223" i="38"/>
  <c r="AN295" i="38"/>
  <c r="AN367" i="38"/>
  <c r="AN439" i="38"/>
  <c r="AH181" i="38"/>
  <c r="AH253" i="38"/>
  <c r="AH325" i="38"/>
  <c r="AH397" i="38"/>
  <c r="AN213" i="38"/>
  <c r="AN285" i="38"/>
  <c r="AN357" i="38"/>
  <c r="AN429" i="38"/>
  <c r="AN222" i="38"/>
  <c r="AN294" i="38"/>
  <c r="AN366" i="38"/>
  <c r="AN438" i="38"/>
  <c r="AN201" i="38"/>
  <c r="AN273" i="38"/>
  <c r="AN345" i="38"/>
  <c r="AN417" i="38"/>
  <c r="AN186" i="37"/>
  <c r="AN258" i="37"/>
  <c r="AN330" i="37"/>
  <c r="AN402" i="37"/>
  <c r="AN181" i="37"/>
  <c r="AN253" i="37"/>
  <c r="AN325" i="37"/>
  <c r="AN397" i="37"/>
  <c r="AN237" i="38"/>
  <c r="AN309" i="38"/>
  <c r="AN381" i="38"/>
  <c r="AN453" i="38"/>
  <c r="AH182" i="38"/>
  <c r="AH254" i="38"/>
  <c r="AH326" i="38"/>
  <c r="AH398" i="38"/>
  <c r="AN208" i="38"/>
  <c r="AN280" i="38"/>
  <c r="AN352" i="38"/>
  <c r="AN424" i="38"/>
  <c r="AH189" i="36"/>
  <c r="AH261" i="36"/>
  <c r="AH333" i="36"/>
  <c r="AH405" i="36"/>
  <c r="AH228" i="38"/>
  <c r="AH300" i="38"/>
  <c r="AH372" i="38"/>
  <c r="AH444" i="38"/>
  <c r="AN238" i="38"/>
  <c r="AN310" i="38"/>
  <c r="AN382" i="38"/>
  <c r="AN454" i="38"/>
  <c r="AH232" i="36"/>
  <c r="AH304" i="36"/>
  <c r="AH376" i="36"/>
  <c r="AH448" i="36"/>
  <c r="AH175" i="36"/>
  <c r="AH247" i="36"/>
  <c r="AH319" i="36"/>
  <c r="AH391" i="36"/>
  <c r="AN231" i="37"/>
  <c r="AN303" i="37"/>
  <c r="AN375" i="37"/>
  <c r="AN447" i="37"/>
  <c r="AN238" i="37"/>
  <c r="AN310" i="37"/>
  <c r="AN382" i="37"/>
  <c r="AN454" i="37"/>
  <c r="AN203" i="38"/>
  <c r="AN275" i="38"/>
  <c r="AN347" i="38"/>
  <c r="AN419" i="38"/>
  <c r="AN240" i="38"/>
  <c r="AN312" i="38"/>
  <c r="AN384" i="38"/>
  <c r="AN456" i="38"/>
  <c r="AH224" i="38"/>
  <c r="AH296" i="38"/>
  <c r="AH368" i="38"/>
  <c r="AH440" i="38"/>
  <c r="AH177" i="36"/>
  <c r="AH249" i="36"/>
  <c r="AH321" i="36"/>
  <c r="AH393" i="36"/>
  <c r="AH188" i="36"/>
  <c r="AH260" i="36"/>
  <c r="AH332" i="36"/>
  <c r="AH404" i="36"/>
  <c r="AN229" i="37"/>
  <c r="AN301" i="37"/>
  <c r="AN373" i="37"/>
  <c r="AN445" i="37"/>
  <c r="AN234" i="38"/>
  <c r="AN306" i="38"/>
  <c r="AN378" i="38"/>
  <c r="AN450" i="38"/>
  <c r="AH212" i="36"/>
  <c r="AH284" i="36"/>
  <c r="AH356" i="36"/>
  <c r="AH428" i="36"/>
  <c r="AN175" i="38"/>
  <c r="AN247" i="38"/>
  <c r="AN319" i="38"/>
  <c r="AN391" i="38"/>
  <c r="AH202" i="36"/>
  <c r="AH274" i="36"/>
  <c r="AH346" i="36"/>
  <c r="AH418" i="36"/>
  <c r="AN189" i="37"/>
  <c r="AN261" i="37"/>
  <c r="AN333" i="37"/>
  <c r="AN405" i="37"/>
  <c r="AH197" i="38"/>
  <c r="AH269" i="38"/>
  <c r="AH341" i="38"/>
  <c r="AH413" i="38"/>
  <c r="AH229" i="38"/>
  <c r="AH301" i="38"/>
  <c r="AH373" i="38"/>
  <c r="AH445" i="38"/>
  <c r="AN190" i="38"/>
  <c r="AN262" i="38"/>
  <c r="AN334" i="38"/>
  <c r="AN406" i="38"/>
  <c r="AN210" i="38"/>
  <c r="AN282" i="38"/>
  <c r="AN354" i="38"/>
  <c r="AN426" i="38"/>
  <c r="AH215" i="36"/>
  <c r="AH287" i="36"/>
  <c r="AH359" i="36"/>
  <c r="AH431" i="36"/>
  <c r="AH234" i="38"/>
  <c r="AH306" i="38"/>
  <c r="AH378" i="38"/>
  <c r="AH450" i="38"/>
  <c r="AN195" i="38"/>
  <c r="AN267" i="38"/>
  <c r="AN339" i="38"/>
  <c r="AN411" i="38"/>
  <c r="AH195" i="38"/>
  <c r="AH267" i="38"/>
  <c r="AH339" i="38"/>
  <c r="AH411" i="38"/>
  <c r="AN226" i="38"/>
  <c r="AN298" i="38"/>
  <c r="AN370" i="38"/>
  <c r="AN442" i="38"/>
  <c r="AN211" i="37"/>
  <c r="AN283" i="37"/>
  <c r="AN355" i="37"/>
  <c r="AN427" i="37"/>
  <c r="AN206" i="38"/>
  <c r="AN278" i="38"/>
  <c r="AN350" i="38"/>
  <c r="AN422" i="38"/>
  <c r="AH179" i="38"/>
  <c r="AH251" i="38"/>
  <c r="AH323" i="38"/>
  <c r="AH395" i="38"/>
  <c r="AH192" i="38"/>
  <c r="AH264" i="38"/>
  <c r="AH336" i="38"/>
  <c r="AH408" i="38"/>
  <c r="AN192" i="38"/>
  <c r="AN264" i="38"/>
  <c r="AN336" i="38"/>
  <c r="AN408" i="38"/>
  <c r="AH210" i="38"/>
  <c r="AH282" i="38"/>
  <c r="AH354" i="38"/>
  <c r="AH426" i="38"/>
  <c r="AH223" i="36"/>
  <c r="AH295" i="36"/>
  <c r="AH367" i="36"/>
  <c r="AH439" i="36"/>
  <c r="AN239" i="37"/>
  <c r="AN311" i="37"/>
  <c r="AN383" i="37"/>
  <c r="AN455" i="37"/>
  <c r="AH202" i="38"/>
  <c r="AH274" i="38"/>
  <c r="AH346" i="38"/>
  <c r="AH418" i="38"/>
  <c r="AN202" i="38"/>
  <c r="AN274" i="38"/>
  <c r="AN346" i="38"/>
  <c r="AN418" i="38"/>
  <c r="AH206" i="36"/>
  <c r="AH278" i="36"/>
  <c r="AH350" i="36"/>
  <c r="AH422" i="36"/>
  <c r="AH231" i="36"/>
  <c r="AH303" i="36"/>
  <c r="AH375" i="36"/>
  <c r="AH447" i="36"/>
  <c r="AN240" i="37"/>
  <c r="AN312" i="37"/>
  <c r="AN384" i="37"/>
  <c r="AN456" i="37"/>
  <c r="AH187" i="38"/>
  <c r="AH259" i="38"/>
  <c r="AH331" i="38"/>
  <c r="AH403" i="38"/>
  <c r="AN172" i="37"/>
  <c r="AN244" i="37"/>
  <c r="AN316" i="37"/>
  <c r="AN388" i="37"/>
  <c r="AN187" i="37"/>
  <c r="AN259" i="37"/>
  <c r="AN331" i="37"/>
  <c r="AN403" i="37"/>
  <c r="AN185" i="38"/>
  <c r="AN257" i="38"/>
  <c r="AN329" i="38"/>
  <c r="AN401" i="38"/>
  <c r="AN176" i="38"/>
  <c r="AN248" i="38"/>
  <c r="AN320" i="38"/>
  <c r="AN392" i="38"/>
  <c r="AN210" i="37"/>
  <c r="AN282" i="37"/>
  <c r="AN354" i="37"/>
  <c r="AN426" i="37"/>
  <c r="AH204" i="38"/>
  <c r="AH276" i="38"/>
  <c r="AH348" i="38"/>
  <c r="AH420" i="38"/>
  <c r="AH172" i="38"/>
  <c r="AH244" i="38"/>
  <c r="AH316" i="38"/>
  <c r="AH388" i="38"/>
  <c r="AN199" i="37"/>
  <c r="AN271" i="37"/>
  <c r="AN343" i="37"/>
  <c r="AN415" i="37"/>
  <c r="AH183" i="38"/>
  <c r="AH255" i="38"/>
  <c r="AH327" i="38"/>
  <c r="AH399" i="38"/>
  <c r="AH227" i="38"/>
  <c r="AH299" i="38"/>
  <c r="AH371" i="38"/>
  <c r="AH443" i="38"/>
  <c r="AH171" i="38"/>
  <c r="AH243" i="38"/>
  <c r="AH315" i="38"/>
  <c r="AH387" i="38"/>
  <c r="AH230" i="38"/>
  <c r="AH302" i="38"/>
  <c r="AH374" i="38"/>
  <c r="AH446" i="38"/>
  <c r="AH186" i="36"/>
  <c r="AH258" i="36"/>
  <c r="AH330" i="36"/>
  <c r="AH402" i="36"/>
  <c r="AN171" i="37"/>
  <c r="AN243" i="37"/>
  <c r="AN315" i="37"/>
  <c r="AN387" i="37"/>
  <c r="AN188" i="37"/>
  <c r="AN260" i="37"/>
  <c r="AN332" i="37"/>
  <c r="AN404" i="37"/>
  <c r="AH205" i="36"/>
  <c r="AH277" i="36"/>
  <c r="AH349" i="36"/>
  <c r="AH421" i="36"/>
  <c r="AN224" i="37"/>
  <c r="AN296" i="37"/>
  <c r="AN368" i="37"/>
  <c r="AN440" i="37"/>
  <c r="AH213" i="38"/>
  <c r="AH285" i="38"/>
  <c r="AH357" i="38"/>
  <c r="AH429" i="38"/>
  <c r="AN180" i="37"/>
  <c r="AN252" i="37"/>
  <c r="AN324" i="37"/>
  <c r="AN396" i="37"/>
  <c r="AN205" i="38"/>
  <c r="AN277" i="38"/>
  <c r="AN349" i="38"/>
  <c r="AN421" i="38"/>
  <c r="AN214" i="38"/>
  <c r="AN286" i="38"/>
  <c r="AN358" i="38"/>
  <c r="AN430" i="38"/>
  <c r="AH208" i="36"/>
  <c r="AH280" i="36"/>
  <c r="AH352" i="36"/>
  <c r="AH424" i="36"/>
  <c r="AH208" i="38"/>
  <c r="AH280" i="38"/>
  <c r="AH352" i="38"/>
  <c r="AH424" i="38"/>
  <c r="AH228" i="36"/>
  <c r="AH300" i="36"/>
  <c r="AH372" i="36"/>
  <c r="AH444" i="36"/>
  <c r="AH221" i="36"/>
  <c r="AH293" i="36"/>
  <c r="AH365" i="36"/>
  <c r="AH437" i="36"/>
  <c r="AN198" i="37"/>
  <c r="AN270" i="37"/>
  <c r="AN342" i="37"/>
  <c r="AN414" i="37"/>
  <c r="AN215" i="37"/>
  <c r="AN287" i="37"/>
  <c r="AN359" i="37"/>
  <c r="AN431" i="37"/>
  <c r="AN175" i="37"/>
  <c r="AN247" i="37"/>
  <c r="AN319" i="37"/>
  <c r="AN391" i="37"/>
  <c r="AN170" i="38"/>
  <c r="AN242" i="38"/>
  <c r="AN314" i="38"/>
  <c r="AN386" i="38"/>
  <c r="AN228" i="38"/>
  <c r="AN300" i="38"/>
  <c r="AN372" i="38"/>
  <c r="AN444" i="38"/>
  <c r="AH218" i="36"/>
  <c r="AH290" i="36"/>
  <c r="AH362" i="36"/>
  <c r="AH434" i="36"/>
  <c r="AH173" i="36"/>
  <c r="AH245" i="36"/>
  <c r="AH317" i="36"/>
  <c r="AH389" i="36"/>
  <c r="AN226" i="37"/>
  <c r="AN298" i="37"/>
  <c r="AN370" i="37"/>
  <c r="AN442" i="37"/>
  <c r="AN196" i="37"/>
  <c r="AN268" i="37"/>
  <c r="AN340" i="37"/>
  <c r="AN412" i="37"/>
  <c r="AN179" i="37"/>
  <c r="AN251" i="37"/>
  <c r="AN323" i="37"/>
  <c r="AN395" i="37"/>
  <c r="AH177" i="38"/>
  <c r="AH249" i="38"/>
  <c r="AH321" i="38"/>
  <c r="AH393" i="38"/>
  <c r="AH203" i="38"/>
  <c r="AH275" i="38"/>
  <c r="AH347" i="38"/>
  <c r="AH419" i="38"/>
  <c r="AH239" i="38"/>
  <c r="AH311" i="38"/>
  <c r="AH383" i="38"/>
  <c r="AH455" i="38"/>
  <c r="AN224" i="38"/>
  <c r="AN296" i="38"/>
  <c r="AN368" i="38"/>
  <c r="AN440" i="38"/>
  <c r="AN221" i="38"/>
  <c r="AN293" i="38"/>
  <c r="AN365" i="38"/>
  <c r="AN437" i="38"/>
  <c r="AH175" i="38"/>
  <c r="AH247" i="38"/>
  <c r="AH319" i="38"/>
  <c r="AH391" i="38"/>
  <c r="AH200" i="36"/>
  <c r="AH272" i="36"/>
  <c r="AH344" i="36"/>
  <c r="AH416" i="36"/>
  <c r="AN235" i="37"/>
  <c r="AN307" i="37"/>
  <c r="AN379" i="37"/>
  <c r="AN451" i="37"/>
  <c r="AH226" i="38"/>
  <c r="AH298" i="38"/>
  <c r="AH370" i="38"/>
  <c r="AH442" i="38"/>
  <c r="AH178" i="38"/>
  <c r="AH250" i="38"/>
  <c r="AH322" i="38"/>
  <c r="AH394" i="38"/>
  <c r="AN193" i="38"/>
  <c r="AN265" i="38"/>
  <c r="AN337" i="38"/>
  <c r="AN409" i="38"/>
  <c r="AN229" i="38"/>
  <c r="AN301" i="38"/>
  <c r="AN373" i="38"/>
  <c r="AN445" i="38"/>
  <c r="AH198" i="36"/>
  <c r="AH270" i="36"/>
  <c r="AH342" i="36"/>
  <c r="AH414" i="36"/>
  <c r="AH213" i="36"/>
  <c r="AH285" i="36"/>
  <c r="AH357" i="36"/>
  <c r="AH429" i="36"/>
  <c r="W190" i="37"/>
  <c r="W262" i="37"/>
  <c r="W334" i="37"/>
  <c r="W406" i="37"/>
  <c r="W203" i="37"/>
  <c r="W275" i="37"/>
  <c r="W347" i="37"/>
  <c r="W419" i="37"/>
  <c r="W227" i="37"/>
  <c r="W299" i="37"/>
  <c r="W371" i="37"/>
  <c r="W443" i="37"/>
  <c r="W197" i="37"/>
  <c r="W269" i="37"/>
  <c r="W341" i="37"/>
  <c r="W413" i="37"/>
  <c r="W222" i="37"/>
  <c r="W294" i="37"/>
  <c r="W366" i="37"/>
  <c r="W438" i="37"/>
  <c r="W210" i="37"/>
  <c r="W282" i="37"/>
  <c r="W354" i="37"/>
  <c r="W426" i="37"/>
  <c r="W234" i="37"/>
  <c r="W306" i="37"/>
  <c r="W378" i="37"/>
  <c r="W450" i="37"/>
  <c r="W180" i="37"/>
  <c r="W252" i="37"/>
  <c r="W324" i="37"/>
  <c r="W396" i="37"/>
  <c r="W208" i="37"/>
  <c r="W280" i="37"/>
  <c r="W352" i="37"/>
  <c r="W424" i="37"/>
  <c r="W205" i="37"/>
  <c r="W277" i="37"/>
  <c r="W349" i="37"/>
  <c r="W421" i="37"/>
  <c r="W194" i="37"/>
  <c r="W266" i="37"/>
  <c r="W338" i="37"/>
  <c r="W410" i="37"/>
  <c r="W218" i="37"/>
  <c r="W290" i="37"/>
  <c r="W362" i="37"/>
  <c r="W434" i="37"/>
  <c r="W178" i="37"/>
  <c r="W250" i="37"/>
  <c r="W322" i="37"/>
  <c r="W394" i="37"/>
  <c r="W192" i="37"/>
  <c r="W264" i="37"/>
  <c r="W336" i="37"/>
  <c r="W408" i="37"/>
  <c r="W215" i="37"/>
  <c r="W287" i="37"/>
  <c r="W359" i="37"/>
  <c r="W431" i="37"/>
  <c r="W236" i="37"/>
  <c r="W308" i="37"/>
  <c r="W380" i="37"/>
  <c r="W452" i="37"/>
  <c r="W186" i="37"/>
  <c r="W258" i="37"/>
  <c r="W330" i="37"/>
  <c r="W402" i="37"/>
  <c r="W191" i="37"/>
  <c r="W263" i="37"/>
  <c r="W335" i="37"/>
  <c r="W407" i="37"/>
  <c r="W177" i="37"/>
  <c r="W249" i="37"/>
  <c r="W321" i="37"/>
  <c r="W393" i="37"/>
  <c r="W193" i="37"/>
  <c r="W265" i="37"/>
  <c r="W337" i="37"/>
  <c r="W409" i="37"/>
  <c r="W217" i="37"/>
  <c r="W289" i="37"/>
  <c r="W361" i="37"/>
  <c r="W433" i="37"/>
  <c r="W198" i="37"/>
  <c r="W270" i="37"/>
  <c r="W342" i="37"/>
  <c r="W414" i="37"/>
  <c r="W237" i="37"/>
  <c r="W309" i="37"/>
  <c r="W381" i="37"/>
  <c r="W453" i="37"/>
  <c r="W235" i="37"/>
  <c r="W307" i="37"/>
  <c r="W379" i="37"/>
  <c r="W451" i="37"/>
  <c r="W201" i="37"/>
  <c r="W273" i="37"/>
  <c r="W345" i="37"/>
  <c r="W417" i="37"/>
  <c r="W229" i="37"/>
  <c r="W301" i="37"/>
  <c r="W373" i="37"/>
  <c r="W445" i="37"/>
  <c r="W216" i="37"/>
  <c r="W288" i="37"/>
  <c r="W360" i="37"/>
  <c r="W432" i="37"/>
  <c r="W226" i="37"/>
  <c r="W298" i="37"/>
  <c r="W370" i="37"/>
  <c r="W442" i="37"/>
  <c r="W174" i="37"/>
  <c r="W246" i="37"/>
  <c r="W318" i="37"/>
  <c r="W390" i="37"/>
  <c r="W196" i="37"/>
  <c r="W268" i="37"/>
  <c r="W340" i="37"/>
  <c r="W412" i="37"/>
  <c r="W224" i="37"/>
  <c r="W296" i="37"/>
  <c r="W368" i="37"/>
  <c r="W440" i="37"/>
  <c r="W200" i="37"/>
  <c r="W272" i="37"/>
  <c r="W344" i="37"/>
  <c r="W416" i="37"/>
  <c r="W187" i="37"/>
  <c r="W259" i="37"/>
  <c r="W331" i="37"/>
  <c r="W403" i="37"/>
  <c r="W211" i="37"/>
  <c r="W283" i="37"/>
  <c r="W355" i="37"/>
  <c r="W427" i="37"/>
  <c r="W239" i="37"/>
  <c r="W311" i="37"/>
  <c r="W383" i="37"/>
  <c r="W455" i="37"/>
  <c r="W238" i="37"/>
  <c r="W310" i="37"/>
  <c r="W382" i="37"/>
  <c r="W454" i="37"/>
  <c r="W173" i="37"/>
  <c r="W245" i="37"/>
  <c r="W317" i="37"/>
  <c r="W389" i="37"/>
  <c r="W195" i="37"/>
  <c r="W267" i="37"/>
  <c r="W339" i="37"/>
  <c r="W411" i="37"/>
  <c r="W223" i="37"/>
  <c r="W295" i="37"/>
  <c r="W367" i="37"/>
  <c r="W439" i="37"/>
  <c r="W232" i="37"/>
  <c r="W304" i="37"/>
  <c r="W376" i="37"/>
  <c r="W448" i="37"/>
  <c r="W209" i="37"/>
  <c r="W281" i="37"/>
  <c r="W353" i="37"/>
  <c r="W425" i="37"/>
  <c r="W233" i="37"/>
  <c r="W305" i="37"/>
  <c r="W377" i="37"/>
  <c r="W449" i="37"/>
  <c r="W214" i="37"/>
  <c r="W286" i="37"/>
  <c r="W358" i="37"/>
  <c r="W430" i="37"/>
  <c r="W189" i="37"/>
  <c r="W261" i="37"/>
  <c r="W333" i="37"/>
  <c r="W405" i="37"/>
  <c r="W181" i="37"/>
  <c r="W253" i="37"/>
  <c r="W325" i="37"/>
  <c r="W397" i="37"/>
  <c r="W220" i="37"/>
  <c r="W292" i="37"/>
  <c r="W364" i="37"/>
  <c r="W436" i="37"/>
  <c r="W179" i="37"/>
  <c r="W251" i="37"/>
  <c r="W323" i="37"/>
  <c r="W395" i="37"/>
  <c r="W171" i="37"/>
  <c r="W243" i="37"/>
  <c r="W315" i="37"/>
  <c r="W387" i="37"/>
  <c r="W206" i="37"/>
  <c r="W278" i="37"/>
  <c r="W350" i="37"/>
  <c r="W422" i="37"/>
  <c r="W184" i="37"/>
  <c r="W256" i="37"/>
  <c r="W328" i="37"/>
  <c r="W400" i="37"/>
  <c r="W204" i="37"/>
  <c r="W276" i="37"/>
  <c r="W348" i="37"/>
  <c r="W420" i="37"/>
  <c r="W228" i="37"/>
  <c r="W300" i="37"/>
  <c r="W372" i="37"/>
  <c r="W444" i="37"/>
  <c r="W182" i="37"/>
  <c r="W254" i="37"/>
  <c r="W326" i="37"/>
  <c r="W398" i="37"/>
  <c r="W231" i="37"/>
  <c r="W303" i="37"/>
  <c r="W375" i="37"/>
  <c r="W447" i="37"/>
  <c r="W219" i="37"/>
  <c r="W291" i="37"/>
  <c r="W363" i="37"/>
  <c r="W435" i="37"/>
  <c r="W185" i="37"/>
  <c r="W257" i="37"/>
  <c r="W329" i="37"/>
  <c r="W401" i="37"/>
  <c r="W213" i="37"/>
  <c r="W285" i="37"/>
  <c r="W357" i="37"/>
  <c r="W429" i="37"/>
  <c r="W199" i="37"/>
  <c r="W271" i="37"/>
  <c r="W343" i="37"/>
  <c r="W415" i="37"/>
  <c r="W172" i="37"/>
  <c r="W244" i="37"/>
  <c r="W316" i="37"/>
  <c r="W388" i="37"/>
  <c r="W212" i="37"/>
  <c r="W284" i="37"/>
  <c r="W356" i="37"/>
  <c r="W428" i="37"/>
  <c r="W175" i="37"/>
  <c r="W247" i="37"/>
  <c r="W319" i="37"/>
  <c r="W391" i="37"/>
  <c r="W221" i="37"/>
  <c r="W293" i="37"/>
  <c r="W365" i="37"/>
  <c r="W437" i="37"/>
  <c r="W188" i="37"/>
  <c r="W260" i="37"/>
  <c r="W332" i="37"/>
  <c r="W404" i="37"/>
  <c r="W230" i="37"/>
  <c r="W302" i="37"/>
  <c r="W374" i="37"/>
  <c r="W446" i="37"/>
  <c r="W170" i="37"/>
  <c r="W242" i="37"/>
  <c r="W314" i="37"/>
  <c r="W386" i="37"/>
  <c r="W202" i="37"/>
  <c r="W274" i="37"/>
  <c r="W346" i="37"/>
  <c r="W418" i="37"/>
  <c r="W207" i="37"/>
  <c r="W279" i="37"/>
  <c r="W351" i="37"/>
  <c r="W423" i="37"/>
  <c r="W183" i="37"/>
  <c r="W255" i="37"/>
  <c r="W327" i="37"/>
  <c r="W399" i="37"/>
  <c r="W225" i="37"/>
  <c r="W297" i="37"/>
  <c r="W369" i="37"/>
  <c r="W441" i="37"/>
  <c r="W176" i="37"/>
  <c r="W248" i="37"/>
  <c r="W320" i="37"/>
  <c r="W392" i="37"/>
  <c r="W240" i="37"/>
  <c r="W312" i="37"/>
  <c r="W384" i="37"/>
  <c r="W456" i="37"/>
  <c r="K196" i="37"/>
  <c r="K268" i="37"/>
  <c r="K340" i="37"/>
  <c r="K412" i="37"/>
  <c r="K185" i="37"/>
  <c r="K257" i="37"/>
  <c r="K329" i="37"/>
  <c r="K401" i="37"/>
  <c r="K214" i="37"/>
  <c r="K286" i="37"/>
  <c r="K358" i="37"/>
  <c r="K430" i="37"/>
  <c r="K229" i="37"/>
  <c r="K301" i="37"/>
  <c r="K373" i="37"/>
  <c r="K445" i="37"/>
  <c r="K216" i="37"/>
  <c r="K288" i="37"/>
  <c r="K360" i="37"/>
  <c r="K432" i="37"/>
  <c r="K238" i="37"/>
  <c r="K310" i="37"/>
  <c r="K382" i="37"/>
  <c r="K454" i="37"/>
  <c r="K183" i="37"/>
  <c r="K255" i="37"/>
  <c r="K327" i="37"/>
  <c r="K399" i="37"/>
  <c r="K222" i="37"/>
  <c r="K294" i="37"/>
  <c r="K366" i="37"/>
  <c r="K438" i="37"/>
  <c r="K233" i="37"/>
  <c r="K305" i="37"/>
  <c r="K377" i="37"/>
  <c r="K449" i="37"/>
  <c r="K230" i="37"/>
  <c r="K302" i="37"/>
  <c r="K374" i="37"/>
  <c r="K446" i="37"/>
  <c r="K240" i="37"/>
  <c r="K312" i="37"/>
  <c r="K384" i="37"/>
  <c r="K456" i="37"/>
  <c r="K231" i="37"/>
  <c r="K303" i="37"/>
  <c r="K375" i="37"/>
  <c r="K447" i="37"/>
  <c r="K209" i="37"/>
  <c r="K281" i="37"/>
  <c r="K353" i="37"/>
  <c r="K425" i="37"/>
  <c r="K176" i="37"/>
  <c r="K248" i="37"/>
  <c r="K320" i="37"/>
  <c r="K392" i="37"/>
  <c r="K210" i="37"/>
  <c r="K282" i="37"/>
  <c r="K354" i="37"/>
  <c r="K426" i="37"/>
  <c r="K232" i="37"/>
  <c r="K304" i="37"/>
  <c r="K376" i="37"/>
  <c r="K448" i="37"/>
  <c r="K236" i="37"/>
  <c r="K308" i="37"/>
  <c r="K380" i="37"/>
  <c r="K452" i="37"/>
  <c r="K237" i="37"/>
  <c r="K309" i="37"/>
  <c r="K381" i="37"/>
  <c r="K453" i="37"/>
  <c r="K203" i="37"/>
  <c r="K275" i="37"/>
  <c r="K347" i="37"/>
  <c r="K419" i="37"/>
  <c r="K201" i="37"/>
  <c r="K273" i="37"/>
  <c r="K345" i="37"/>
  <c r="K417" i="37"/>
  <c r="K181" i="37"/>
  <c r="K253" i="37"/>
  <c r="K325" i="37"/>
  <c r="K397" i="37"/>
  <c r="K213" i="37"/>
  <c r="K285" i="37"/>
  <c r="K357" i="37"/>
  <c r="K429" i="37"/>
  <c r="K199" i="37"/>
  <c r="K271" i="37"/>
  <c r="K343" i="37"/>
  <c r="K415" i="37"/>
  <c r="K179" i="37"/>
  <c r="K251" i="37"/>
  <c r="K323" i="37"/>
  <c r="K395" i="37"/>
  <c r="K190" i="37"/>
  <c r="K262" i="37"/>
  <c r="K334" i="37"/>
  <c r="K406" i="37"/>
  <c r="K217" i="37"/>
  <c r="K289" i="37"/>
  <c r="K361" i="37"/>
  <c r="K433" i="37"/>
  <c r="K198" i="37"/>
  <c r="K270" i="37"/>
  <c r="K342" i="37"/>
  <c r="K414" i="37"/>
  <c r="K219" i="37"/>
  <c r="K291" i="37"/>
  <c r="K363" i="37"/>
  <c r="K435" i="37"/>
  <c r="K218" i="37"/>
  <c r="K290" i="37"/>
  <c r="K362" i="37"/>
  <c r="K434" i="37"/>
  <c r="K221" i="37"/>
  <c r="K293" i="37"/>
  <c r="K365" i="37"/>
  <c r="K437" i="37"/>
  <c r="K194" i="37"/>
  <c r="K266" i="37"/>
  <c r="K338" i="37"/>
  <c r="K410" i="37"/>
  <c r="K173" i="37"/>
  <c r="K245" i="37"/>
  <c r="K317" i="37"/>
  <c r="K389" i="37"/>
  <c r="K208" i="37"/>
  <c r="K280" i="37"/>
  <c r="K352" i="37"/>
  <c r="K424" i="37"/>
  <c r="K207" i="37"/>
  <c r="K279" i="37"/>
  <c r="K351" i="37"/>
  <c r="K423" i="37"/>
  <c r="K197" i="37"/>
  <c r="K269" i="37"/>
  <c r="K341" i="37"/>
  <c r="K413" i="37"/>
  <c r="K180" i="37"/>
  <c r="K252" i="37"/>
  <c r="K324" i="37"/>
  <c r="K396" i="37"/>
  <c r="K202" i="37"/>
  <c r="K274" i="37"/>
  <c r="K346" i="37"/>
  <c r="K418" i="37"/>
  <c r="K195" i="37"/>
  <c r="K267" i="37"/>
  <c r="K339" i="37"/>
  <c r="K411" i="37"/>
  <c r="K234" i="37"/>
  <c r="K306" i="37"/>
  <c r="K378" i="37"/>
  <c r="K450" i="37"/>
  <c r="K225" i="37"/>
  <c r="K297" i="37"/>
  <c r="K369" i="37"/>
  <c r="K441" i="37"/>
  <c r="K220" i="37"/>
  <c r="K292" i="37"/>
  <c r="K364" i="37"/>
  <c r="K436" i="37"/>
  <c r="K182" i="37"/>
  <c r="K254" i="37"/>
  <c r="K326" i="37"/>
  <c r="K398" i="37"/>
  <c r="K172" i="37"/>
  <c r="K244" i="37"/>
  <c r="K316" i="37"/>
  <c r="K388" i="37"/>
  <c r="K175" i="37"/>
  <c r="K247" i="37"/>
  <c r="K319" i="37"/>
  <c r="K391" i="37"/>
  <c r="K171" i="37"/>
  <c r="K243" i="37"/>
  <c r="K315" i="37"/>
  <c r="K387" i="37"/>
  <c r="K187" i="37"/>
  <c r="K259" i="37"/>
  <c r="K331" i="37"/>
  <c r="K403" i="37"/>
  <c r="K206" i="37"/>
  <c r="K278" i="37"/>
  <c r="K350" i="37"/>
  <c r="K422" i="37"/>
  <c r="K227" i="37"/>
  <c r="K299" i="37"/>
  <c r="K371" i="37"/>
  <c r="K443" i="37"/>
  <c r="K174" i="37"/>
  <c r="K246" i="37"/>
  <c r="K318" i="37"/>
  <c r="K390" i="37"/>
  <c r="K239" i="37"/>
  <c r="K311" i="37"/>
  <c r="K383" i="37"/>
  <c r="K455" i="37"/>
  <c r="K191" i="37"/>
  <c r="K263" i="37"/>
  <c r="K335" i="37"/>
  <c r="K407" i="37"/>
  <c r="K184" i="37"/>
  <c r="K256" i="37"/>
  <c r="K328" i="37"/>
  <c r="K400" i="37"/>
  <c r="K200" i="37"/>
  <c r="K272" i="37"/>
  <c r="K344" i="37"/>
  <c r="K416" i="37"/>
  <c r="K212" i="37"/>
  <c r="K284" i="37"/>
  <c r="K356" i="37"/>
  <c r="K428" i="37"/>
  <c r="K226" i="37"/>
  <c r="K298" i="37"/>
  <c r="K370" i="37"/>
  <c r="K442" i="37"/>
  <c r="K170" i="37"/>
  <c r="K242" i="37"/>
  <c r="K314" i="37"/>
  <c r="K386" i="37"/>
  <c r="K178" i="37"/>
  <c r="K250" i="37"/>
  <c r="K322" i="37"/>
  <c r="K394" i="37"/>
  <c r="K224" i="37"/>
  <c r="K296" i="37"/>
  <c r="K368" i="37"/>
  <c r="K440" i="37"/>
  <c r="K204" i="37"/>
  <c r="K276" i="37"/>
  <c r="K348" i="37"/>
  <c r="K420" i="37"/>
  <c r="K228" i="37"/>
  <c r="K300" i="37"/>
  <c r="K372" i="37"/>
  <c r="K444" i="37"/>
  <c r="K177" i="37"/>
  <c r="K249" i="37"/>
  <c r="K321" i="37"/>
  <c r="K393" i="37"/>
  <c r="K211" i="37"/>
  <c r="K283" i="37"/>
  <c r="K355" i="37"/>
  <c r="K427" i="37"/>
  <c r="K193" i="37"/>
  <c r="K265" i="37"/>
  <c r="K337" i="37"/>
  <c r="K409" i="37"/>
  <c r="K192" i="37"/>
  <c r="K264" i="37"/>
  <c r="K336" i="37"/>
  <c r="K408" i="37"/>
  <c r="K235" i="37"/>
  <c r="K307" i="37"/>
  <c r="K379" i="37"/>
  <c r="K451" i="37"/>
  <c r="K223" i="37"/>
  <c r="K295" i="37"/>
  <c r="K367" i="37"/>
  <c r="K439" i="37"/>
  <c r="K215" i="37"/>
  <c r="K287" i="37"/>
  <c r="K359" i="37"/>
  <c r="K431" i="37"/>
  <c r="K205" i="37"/>
  <c r="K277" i="37"/>
  <c r="K349" i="37"/>
  <c r="K421" i="37"/>
  <c r="K186" i="37"/>
  <c r="K258" i="37"/>
  <c r="K330" i="37"/>
  <c r="K402" i="37"/>
  <c r="K188" i="37"/>
  <c r="K260" i="37"/>
  <c r="K332" i="37"/>
  <c r="K404" i="37"/>
  <c r="K189" i="37"/>
  <c r="K261" i="37"/>
  <c r="K333" i="37"/>
  <c r="K405" i="37"/>
  <c r="H171" i="36"/>
  <c r="H243" i="36"/>
  <c r="H315" i="36"/>
  <c r="H387" i="36"/>
  <c r="H232" i="36"/>
  <c r="H304" i="36"/>
  <c r="H376" i="36"/>
  <c r="H448" i="36"/>
  <c r="H215" i="36"/>
  <c r="H287" i="36"/>
  <c r="H359" i="36"/>
  <c r="H431" i="36"/>
  <c r="H188" i="36"/>
  <c r="H260" i="36"/>
  <c r="H332" i="36"/>
  <c r="H404" i="36"/>
  <c r="H222" i="36"/>
  <c r="H294" i="36"/>
  <c r="H366" i="36"/>
  <c r="H438" i="36"/>
  <c r="H202" i="36"/>
  <c r="H274" i="36"/>
  <c r="H346" i="36"/>
  <c r="H418" i="36"/>
  <c r="H197" i="36"/>
  <c r="H269" i="36"/>
  <c r="H341" i="36"/>
  <c r="H413" i="36"/>
  <c r="H237" i="36"/>
  <c r="H309" i="36"/>
  <c r="H381" i="36"/>
  <c r="H453" i="36"/>
  <c r="H220" i="36"/>
  <c r="H292" i="36"/>
  <c r="H364" i="36"/>
  <c r="H436" i="36"/>
  <c r="H189" i="36"/>
  <c r="H261" i="36"/>
  <c r="H333" i="36"/>
  <c r="H405" i="36"/>
  <c r="H193" i="36"/>
  <c r="H265" i="36"/>
  <c r="H337" i="36"/>
  <c r="H409" i="36"/>
  <c r="H225" i="36"/>
  <c r="H297" i="36"/>
  <c r="H369" i="36"/>
  <c r="H441" i="36"/>
  <c r="H235" i="36"/>
  <c r="H307" i="36"/>
  <c r="H379" i="36"/>
  <c r="H451" i="36"/>
  <c r="H175" i="36"/>
  <c r="H247" i="36"/>
  <c r="H319" i="36"/>
  <c r="H391" i="36"/>
  <c r="H226" i="36"/>
  <c r="H298" i="36"/>
  <c r="H370" i="36"/>
  <c r="H442" i="36"/>
  <c r="H228" i="36"/>
  <c r="H300" i="36"/>
  <c r="H372" i="36"/>
  <c r="H444" i="36"/>
  <c r="H236" i="36"/>
  <c r="H308" i="36"/>
  <c r="H380" i="36"/>
  <c r="H452" i="36"/>
  <c r="H205" i="36"/>
  <c r="H277" i="36"/>
  <c r="H349" i="36"/>
  <c r="H421" i="36"/>
  <c r="H195" i="36"/>
  <c r="H267" i="36"/>
  <c r="H339" i="36"/>
  <c r="H411" i="36"/>
  <c r="H186" i="36"/>
  <c r="H258" i="36"/>
  <c r="H330" i="36"/>
  <c r="H402" i="36"/>
  <c r="H214" i="36"/>
  <c r="H286" i="36"/>
  <c r="H358" i="36"/>
  <c r="H430" i="36"/>
  <c r="H198" i="36"/>
  <c r="H270" i="36"/>
  <c r="H342" i="36"/>
  <c r="H414" i="36"/>
  <c r="H203" i="36"/>
  <c r="H275" i="36"/>
  <c r="H347" i="36"/>
  <c r="H419" i="36"/>
  <c r="H207" i="36"/>
  <c r="H279" i="36"/>
  <c r="H351" i="36"/>
  <c r="H423" i="36"/>
  <c r="H181" i="36"/>
  <c r="H253" i="36"/>
  <c r="H325" i="36"/>
  <c r="H397" i="36"/>
  <c r="H208" i="36"/>
  <c r="H280" i="36"/>
  <c r="H352" i="36"/>
  <c r="H424" i="36"/>
  <c r="H173" i="36"/>
  <c r="H245" i="36"/>
  <c r="H317" i="36"/>
  <c r="H389" i="36"/>
  <c r="H231" i="36"/>
  <c r="H303" i="36"/>
  <c r="H375" i="36"/>
  <c r="H447" i="36"/>
  <c r="H219" i="36"/>
  <c r="H291" i="36"/>
  <c r="H363" i="36"/>
  <c r="H435" i="36"/>
  <c r="H194" i="36"/>
  <c r="H266" i="36"/>
  <c r="H338" i="36"/>
  <c r="H410" i="36"/>
  <c r="H210" i="36"/>
  <c r="H282" i="36"/>
  <c r="H354" i="36"/>
  <c r="H426" i="36"/>
  <c r="H213" i="36"/>
  <c r="H285" i="36"/>
  <c r="H357" i="36"/>
  <c r="H429" i="36"/>
  <c r="H190" i="36"/>
  <c r="H262" i="36"/>
  <c r="H334" i="36"/>
  <c r="H406" i="36"/>
  <c r="H229" i="36"/>
  <c r="H301" i="36"/>
  <c r="H373" i="36"/>
  <c r="H445" i="36"/>
  <c r="H191" i="36"/>
  <c r="H263" i="36"/>
  <c r="H335" i="36"/>
  <c r="H407" i="36"/>
  <c r="H183" i="36"/>
  <c r="H255" i="36"/>
  <c r="H327" i="36"/>
  <c r="H399" i="36"/>
  <c r="H230" i="36"/>
  <c r="H302" i="36"/>
  <c r="H374" i="36"/>
  <c r="H446" i="36"/>
  <c r="H182" i="36"/>
  <c r="H254" i="36"/>
  <c r="H326" i="36"/>
  <c r="H398" i="36"/>
  <c r="H216" i="36"/>
  <c r="H288" i="36"/>
  <c r="H360" i="36"/>
  <c r="H432" i="36"/>
  <c r="H178" i="36"/>
  <c r="H250" i="36"/>
  <c r="H322" i="36"/>
  <c r="H394" i="36"/>
  <c r="H206" i="36"/>
  <c r="H278" i="36"/>
  <c r="H350" i="36"/>
  <c r="H422" i="36"/>
  <c r="H192" i="36"/>
  <c r="H264" i="36"/>
  <c r="H336" i="36"/>
  <c r="H408" i="36"/>
  <c r="H204" i="36"/>
  <c r="H276" i="36"/>
  <c r="H348" i="36"/>
  <c r="H420" i="36"/>
  <c r="H185" i="36"/>
  <c r="H257" i="36"/>
  <c r="H329" i="36"/>
  <c r="H401" i="36"/>
  <c r="H224" i="36"/>
  <c r="H296" i="36"/>
  <c r="H368" i="36"/>
  <c r="H440" i="36"/>
  <c r="H234" i="36"/>
  <c r="H306" i="36"/>
  <c r="H378" i="36"/>
  <c r="H450" i="36"/>
  <c r="H170" i="36"/>
  <c r="H242" i="36"/>
  <c r="H314" i="36"/>
  <c r="H386" i="36"/>
  <c r="H172" i="36"/>
  <c r="H244" i="36"/>
  <c r="H316" i="36"/>
  <c r="H388" i="36"/>
  <c r="H221" i="36"/>
  <c r="H293" i="36"/>
  <c r="H365" i="36"/>
  <c r="H437" i="36"/>
  <c r="H180" i="36"/>
  <c r="H252" i="36"/>
  <c r="H324" i="36"/>
  <c r="H396" i="36"/>
  <c r="H177" i="36"/>
  <c r="H249" i="36"/>
  <c r="H321" i="36"/>
  <c r="H393" i="36"/>
  <c r="H187" i="36"/>
  <c r="H259" i="36"/>
  <c r="H331" i="36"/>
  <c r="H403" i="36"/>
  <c r="H212" i="36"/>
  <c r="H284" i="36"/>
  <c r="H356" i="36"/>
  <c r="H428" i="36"/>
  <c r="H223" i="36"/>
  <c r="H295" i="36"/>
  <c r="H367" i="36"/>
  <c r="H439" i="36"/>
  <c r="H211" i="36"/>
  <c r="H283" i="36"/>
  <c r="H355" i="36"/>
  <c r="H427" i="36"/>
  <c r="H184" i="36"/>
  <c r="H256" i="36"/>
  <c r="H328" i="36"/>
  <c r="H400" i="36"/>
  <c r="H217" i="36"/>
  <c r="H289" i="36"/>
  <c r="H361" i="36"/>
  <c r="H433" i="36"/>
  <c r="H199" i="36"/>
  <c r="H271" i="36"/>
  <c r="H343" i="36"/>
  <c r="H415" i="36"/>
  <c r="H240" i="36"/>
  <c r="H312" i="36"/>
  <c r="H384" i="36"/>
  <c r="H456" i="36"/>
  <c r="H176" i="36"/>
  <c r="H248" i="36"/>
  <c r="H320" i="36"/>
  <c r="H392" i="36"/>
  <c r="H209" i="36"/>
  <c r="H281" i="36"/>
  <c r="H353" i="36"/>
  <c r="H425" i="36"/>
  <c r="H200" i="36"/>
  <c r="H272" i="36"/>
  <c r="H344" i="36"/>
  <c r="H416" i="36"/>
  <c r="H201" i="36"/>
  <c r="H273" i="36"/>
  <c r="H345" i="36"/>
  <c r="H417" i="36"/>
  <c r="H239" i="36"/>
  <c r="H311" i="36"/>
  <c r="H383" i="36"/>
  <c r="H455" i="36"/>
  <c r="H238" i="36"/>
  <c r="H310" i="36"/>
  <c r="H382" i="36"/>
  <c r="H454" i="36"/>
  <c r="H174" i="36"/>
  <c r="H246" i="36"/>
  <c r="H318" i="36"/>
  <c r="H390" i="36"/>
  <c r="H196" i="36"/>
  <c r="H268" i="36"/>
  <c r="H340" i="36"/>
  <c r="H412" i="36"/>
  <c r="H179" i="36"/>
  <c r="H251" i="36"/>
  <c r="H323" i="36"/>
  <c r="H395" i="36"/>
  <c r="H227" i="36"/>
  <c r="H299" i="36"/>
  <c r="H371" i="36"/>
  <c r="H443" i="36"/>
  <c r="H233" i="36"/>
  <c r="H305" i="36"/>
  <c r="H377" i="36"/>
  <c r="H449" i="36"/>
  <c r="H218" i="36"/>
  <c r="H290" i="36"/>
  <c r="H362" i="36"/>
  <c r="H434" i="36"/>
  <c r="J191" i="36"/>
  <c r="J207" i="36"/>
  <c r="J226" i="36"/>
  <c r="J211" i="36"/>
  <c r="J182" i="36"/>
  <c r="J194" i="36"/>
  <c r="J174" i="36"/>
  <c r="J186" i="36"/>
  <c r="J218" i="36"/>
  <c r="J204" i="36"/>
  <c r="J178" i="36"/>
  <c r="J232" i="36"/>
  <c r="J215" i="36"/>
  <c r="J189" i="36"/>
  <c r="J219" i="36"/>
  <c r="J222" i="36"/>
  <c r="J188" i="36"/>
  <c r="J237" i="36"/>
  <c r="J199" i="36"/>
  <c r="J225" i="36"/>
  <c r="J234" i="36"/>
  <c r="J206" i="36"/>
  <c r="J184" i="36"/>
  <c r="J179" i="36"/>
  <c r="J187" i="36"/>
  <c r="J233" i="36"/>
  <c r="J176" i="36"/>
  <c r="J198" i="36"/>
  <c r="J190" i="36"/>
  <c r="J193" i="36"/>
  <c r="J181" i="36"/>
  <c r="J172" i="36"/>
  <c r="J236" i="36"/>
  <c r="J197" i="36"/>
  <c r="J214" i="36"/>
  <c r="J201" i="36"/>
  <c r="J205" i="36"/>
  <c r="J228" i="36"/>
  <c r="J209" i="36"/>
  <c r="J210" i="36"/>
  <c r="J175" i="36"/>
  <c r="J200" i="36"/>
  <c r="J223" i="36"/>
  <c r="J239" i="36"/>
  <c r="J216" i="36"/>
  <c r="J227" i="36"/>
  <c r="J170" i="36"/>
  <c r="J213" i="36"/>
  <c r="J229" i="36"/>
  <c r="J183" i="36"/>
  <c r="J217" i="36"/>
  <c r="J208" i="36"/>
  <c r="J240" i="36"/>
  <c r="J196" i="36"/>
  <c r="J195" i="36"/>
  <c r="J202" i="36"/>
  <c r="J212" i="36"/>
  <c r="J192" i="36"/>
  <c r="J185" i="36"/>
  <c r="J231" i="36"/>
  <c r="J238" i="36"/>
  <c r="J173" i="36"/>
  <c r="J180" i="36"/>
  <c r="J221" i="36"/>
  <c r="J235" i="36"/>
  <c r="J177" i="36"/>
  <c r="J230" i="36"/>
  <c r="J224" i="36"/>
  <c r="J220" i="36"/>
  <c r="J203" i="36"/>
  <c r="J171" i="36"/>
  <c r="W211" i="36"/>
  <c r="W283" i="36"/>
  <c r="W355" i="36"/>
  <c r="W427" i="36"/>
  <c r="W202" i="36"/>
  <c r="W274" i="36"/>
  <c r="W346" i="36"/>
  <c r="W418" i="36"/>
  <c r="W236" i="36"/>
  <c r="W308" i="36"/>
  <c r="W380" i="36"/>
  <c r="W452" i="36"/>
  <c r="W190" i="36"/>
  <c r="W262" i="36"/>
  <c r="W334" i="36"/>
  <c r="W406" i="36"/>
  <c r="W184" i="36"/>
  <c r="W256" i="36"/>
  <c r="W328" i="36"/>
  <c r="W400" i="36"/>
  <c r="W233" i="36"/>
  <c r="W305" i="36"/>
  <c r="W377" i="36"/>
  <c r="W449" i="36"/>
  <c r="W203" i="36"/>
  <c r="W275" i="36"/>
  <c r="W347" i="36"/>
  <c r="W419" i="36"/>
  <c r="W177" i="36"/>
  <c r="W249" i="36"/>
  <c r="W321" i="36"/>
  <c r="W393" i="36"/>
  <c r="W192" i="36"/>
  <c r="W264" i="36"/>
  <c r="W336" i="36"/>
  <c r="W408" i="36"/>
  <c r="W228" i="36"/>
  <c r="W300" i="36"/>
  <c r="W372" i="36"/>
  <c r="W444" i="36"/>
  <c r="W210" i="36"/>
  <c r="W282" i="36"/>
  <c r="W354" i="36"/>
  <c r="W426" i="36"/>
  <c r="W222" i="36"/>
  <c r="W294" i="36"/>
  <c r="W366" i="36"/>
  <c r="W438" i="36"/>
  <c r="W218" i="36"/>
  <c r="W290" i="36"/>
  <c r="W362" i="36"/>
  <c r="W434" i="36"/>
  <c r="W240" i="36"/>
  <c r="W312" i="36"/>
  <c r="W384" i="36"/>
  <c r="W456" i="36"/>
  <c r="W206" i="36"/>
  <c r="W278" i="36"/>
  <c r="W350" i="36"/>
  <c r="W422" i="36"/>
  <c r="W173" i="36"/>
  <c r="W245" i="36"/>
  <c r="W317" i="36"/>
  <c r="W389" i="36"/>
  <c r="W170" i="36"/>
  <c r="W242" i="36"/>
  <c r="W314" i="36"/>
  <c r="W386" i="36"/>
  <c r="W194" i="36"/>
  <c r="W266" i="36"/>
  <c r="W338" i="36"/>
  <c r="W410" i="36"/>
  <c r="W193" i="36"/>
  <c r="W265" i="36"/>
  <c r="W337" i="36"/>
  <c r="W409" i="36"/>
  <c r="W215" i="36"/>
  <c r="W287" i="36"/>
  <c r="W359" i="36"/>
  <c r="W431" i="36"/>
  <c r="W212" i="36"/>
  <c r="W284" i="36"/>
  <c r="W356" i="36"/>
  <c r="W428" i="36"/>
  <c r="W208" i="36"/>
  <c r="W280" i="36"/>
  <c r="W352" i="36"/>
  <c r="W424" i="36"/>
  <c r="W221" i="36"/>
  <c r="W293" i="36"/>
  <c r="W365" i="36"/>
  <c r="W437" i="36"/>
  <c r="W235" i="36"/>
  <c r="W307" i="36"/>
  <c r="W379" i="36"/>
  <c r="W451" i="36"/>
  <c r="W181" i="36"/>
  <c r="W253" i="36"/>
  <c r="W325" i="36"/>
  <c r="W397" i="36"/>
  <c r="W204" i="36"/>
  <c r="W276" i="36"/>
  <c r="W348" i="36"/>
  <c r="W420" i="36"/>
  <c r="W230" i="36"/>
  <c r="W302" i="36"/>
  <c r="W374" i="36"/>
  <c r="W446" i="36"/>
  <c r="W217" i="36"/>
  <c r="W289" i="36"/>
  <c r="W361" i="36"/>
  <c r="W433" i="36"/>
  <c r="W229" i="36"/>
  <c r="W301" i="36"/>
  <c r="W373" i="36"/>
  <c r="W445" i="36"/>
  <c r="W187" i="36"/>
  <c r="W259" i="36"/>
  <c r="W331" i="36"/>
  <c r="W403" i="36"/>
  <c r="W180" i="36"/>
  <c r="W252" i="36"/>
  <c r="W324" i="36"/>
  <c r="W396" i="36"/>
  <c r="W239" i="36"/>
  <c r="W311" i="36"/>
  <c r="W383" i="36"/>
  <c r="W455" i="36"/>
  <c r="W231" i="36"/>
  <c r="W303" i="36"/>
  <c r="W375" i="36"/>
  <c r="W447" i="36"/>
  <c r="W216" i="36"/>
  <c r="W288" i="36"/>
  <c r="W360" i="36"/>
  <c r="W432" i="36"/>
  <c r="W171" i="36"/>
  <c r="W243" i="36"/>
  <c r="W315" i="36"/>
  <c r="W387" i="36"/>
  <c r="W232" i="36"/>
  <c r="W304" i="36"/>
  <c r="W376" i="36"/>
  <c r="W448" i="36"/>
  <c r="W223" i="36"/>
  <c r="W295" i="36"/>
  <c r="W367" i="36"/>
  <c r="W439" i="36"/>
  <c r="W185" i="36"/>
  <c r="W257" i="36"/>
  <c r="W329" i="36"/>
  <c r="W401" i="36"/>
  <c r="W186" i="36"/>
  <c r="W258" i="36"/>
  <c r="W330" i="36"/>
  <c r="W402" i="36"/>
  <c r="W175" i="36"/>
  <c r="W247" i="36"/>
  <c r="W319" i="36"/>
  <c r="W391" i="36"/>
  <c r="W220" i="36"/>
  <c r="W292" i="36"/>
  <c r="W364" i="36"/>
  <c r="W436" i="36"/>
  <c r="W200" i="36"/>
  <c r="W272" i="36"/>
  <c r="W344" i="36"/>
  <c r="W416" i="36"/>
  <c r="W196" i="36"/>
  <c r="W268" i="36"/>
  <c r="W340" i="36"/>
  <c r="W412" i="36"/>
  <c r="W225" i="36"/>
  <c r="W297" i="36"/>
  <c r="W369" i="36"/>
  <c r="W441" i="36"/>
  <c r="W227" i="36"/>
  <c r="W299" i="36"/>
  <c r="W371" i="36"/>
  <c r="W443" i="36"/>
  <c r="W205" i="36"/>
  <c r="W277" i="36"/>
  <c r="W349" i="36"/>
  <c r="W421" i="36"/>
  <c r="W176" i="36"/>
  <c r="W248" i="36"/>
  <c r="W320" i="36"/>
  <c r="W392" i="36"/>
  <c r="W219" i="36"/>
  <c r="W291" i="36"/>
  <c r="W363" i="36"/>
  <c r="W435" i="36"/>
  <c r="W183" i="36"/>
  <c r="W255" i="36"/>
  <c r="W327" i="36"/>
  <c r="W399" i="36"/>
  <c r="W214" i="36"/>
  <c r="W286" i="36"/>
  <c r="W358" i="36"/>
  <c r="W430" i="36"/>
  <c r="W189" i="36"/>
  <c r="W261" i="36"/>
  <c r="W333" i="36"/>
  <c r="W405" i="36"/>
  <c r="W174" i="36"/>
  <c r="W246" i="36"/>
  <c r="W318" i="36"/>
  <c r="W390" i="36"/>
  <c r="W172" i="36"/>
  <c r="W244" i="36"/>
  <c r="W316" i="36"/>
  <c r="W388" i="36"/>
  <c r="W197" i="36"/>
  <c r="W269" i="36"/>
  <c r="W341" i="36"/>
  <c r="W413" i="36"/>
  <c r="W213" i="36"/>
  <c r="W285" i="36"/>
  <c r="W357" i="36"/>
  <c r="W429" i="36"/>
  <c r="W237" i="36"/>
  <c r="W309" i="36"/>
  <c r="W381" i="36"/>
  <c r="W453" i="36"/>
  <c r="W199" i="36"/>
  <c r="W271" i="36"/>
  <c r="W343" i="36"/>
  <c r="W415" i="36"/>
  <c r="W191" i="36"/>
  <c r="W263" i="36"/>
  <c r="W335" i="36"/>
  <c r="W407" i="36"/>
  <c r="W226" i="36"/>
  <c r="W298" i="36"/>
  <c r="W370" i="36"/>
  <c r="W442" i="36"/>
  <c r="W238" i="36"/>
  <c r="W310" i="36"/>
  <c r="W382" i="36"/>
  <c r="W454" i="36"/>
  <c r="W234" i="36"/>
  <c r="W306" i="36"/>
  <c r="W378" i="36"/>
  <c r="W450" i="36"/>
  <c r="W207" i="36"/>
  <c r="W279" i="36"/>
  <c r="W351" i="36"/>
  <c r="W423" i="36"/>
  <c r="W188" i="36"/>
  <c r="W260" i="36"/>
  <c r="W332" i="36"/>
  <c r="W404" i="36"/>
  <c r="W179" i="36"/>
  <c r="W251" i="36"/>
  <c r="W323" i="36"/>
  <c r="W395" i="36"/>
  <c r="W182" i="36"/>
  <c r="W254" i="36"/>
  <c r="W326" i="36"/>
  <c r="W398" i="36"/>
  <c r="W209" i="36"/>
  <c r="W281" i="36"/>
  <c r="W353" i="36"/>
  <c r="W425" i="36"/>
  <c r="W178" i="36"/>
  <c r="W250" i="36"/>
  <c r="W322" i="36"/>
  <c r="W394" i="36"/>
  <c r="W198" i="36"/>
  <c r="W270" i="36"/>
  <c r="W342" i="36"/>
  <c r="W414" i="36"/>
  <c r="W201" i="36"/>
  <c r="W273" i="36"/>
  <c r="W345" i="36"/>
  <c r="W417" i="36"/>
  <c r="W224" i="36"/>
  <c r="W296" i="36"/>
  <c r="W368" i="36"/>
  <c r="W440" i="36"/>
  <c r="W195" i="36"/>
  <c r="W267" i="36"/>
  <c r="W339" i="36"/>
  <c r="W411" i="36"/>
  <c r="M188" i="36"/>
  <c r="M260" i="36"/>
  <c r="M332" i="36"/>
  <c r="M404" i="36"/>
  <c r="M198" i="36"/>
  <c r="M270" i="36"/>
  <c r="M342" i="36"/>
  <c r="M414" i="36"/>
  <c r="M181" i="36"/>
  <c r="M253" i="36"/>
  <c r="M325" i="36"/>
  <c r="M397" i="36"/>
  <c r="M179" i="36"/>
  <c r="M251" i="36"/>
  <c r="M323" i="36"/>
  <c r="M395" i="36"/>
  <c r="M219" i="36"/>
  <c r="M291" i="36"/>
  <c r="M363" i="36"/>
  <c r="M435" i="36"/>
  <c r="M222" i="36"/>
  <c r="M294" i="36"/>
  <c r="M366" i="36"/>
  <c r="M438" i="36"/>
  <c r="M212" i="36"/>
  <c r="M284" i="36"/>
  <c r="M356" i="36"/>
  <c r="M428" i="36"/>
  <c r="M176" i="36"/>
  <c r="M248" i="36"/>
  <c r="M320" i="36"/>
  <c r="M392" i="36"/>
  <c r="M185" i="36"/>
  <c r="M257" i="36"/>
  <c r="M329" i="36"/>
  <c r="M401" i="36"/>
  <c r="M197" i="36"/>
  <c r="M269" i="36"/>
  <c r="M341" i="36"/>
  <c r="M413" i="36"/>
  <c r="M227" i="36"/>
  <c r="M299" i="36"/>
  <c r="M371" i="36"/>
  <c r="M443" i="36"/>
  <c r="M182" i="36"/>
  <c r="M254" i="36"/>
  <c r="M326" i="36"/>
  <c r="M398" i="36"/>
  <c r="M204" i="36"/>
  <c r="M276" i="36"/>
  <c r="M348" i="36"/>
  <c r="M420" i="36"/>
  <c r="M206" i="36"/>
  <c r="M278" i="36"/>
  <c r="M350" i="36"/>
  <c r="M422" i="36"/>
  <c r="M225" i="36"/>
  <c r="M297" i="36"/>
  <c r="M369" i="36"/>
  <c r="M441" i="36"/>
  <c r="M178" i="36"/>
  <c r="M250" i="36"/>
  <c r="M322" i="36"/>
  <c r="M394" i="36"/>
  <c r="M221" i="36"/>
  <c r="M293" i="36"/>
  <c r="M365" i="36"/>
  <c r="M437" i="36"/>
  <c r="M186" i="36"/>
  <c r="M258" i="36"/>
  <c r="M330" i="36"/>
  <c r="M402" i="36"/>
  <c r="M223" i="36"/>
  <c r="M295" i="36"/>
  <c r="M367" i="36"/>
  <c r="M439" i="36"/>
  <c r="M195" i="36"/>
  <c r="M267" i="36"/>
  <c r="M339" i="36"/>
  <c r="M411" i="36"/>
  <c r="M173" i="36"/>
  <c r="M245" i="36"/>
  <c r="M317" i="36"/>
  <c r="M389" i="36"/>
  <c r="M235" i="36"/>
  <c r="M307" i="36"/>
  <c r="M379" i="36"/>
  <c r="M451" i="36"/>
  <c r="M216" i="36"/>
  <c r="M288" i="36"/>
  <c r="M360" i="36"/>
  <c r="M432" i="36"/>
  <c r="M217" i="36"/>
  <c r="M289" i="36"/>
  <c r="M361" i="36"/>
  <c r="M433" i="36"/>
  <c r="M174" i="36"/>
  <c r="M246" i="36"/>
  <c r="M318" i="36"/>
  <c r="M390" i="36"/>
  <c r="M232" i="36"/>
  <c r="M304" i="36"/>
  <c r="M376" i="36"/>
  <c r="M448" i="36"/>
  <c r="M215" i="36"/>
  <c r="M287" i="36"/>
  <c r="M359" i="36"/>
  <c r="M431" i="36"/>
  <c r="M240" i="36"/>
  <c r="M312" i="36"/>
  <c r="M384" i="36"/>
  <c r="M456" i="36"/>
  <c r="M200" i="36"/>
  <c r="M272" i="36"/>
  <c r="M344" i="36"/>
  <c r="M416" i="36"/>
  <c r="M239" i="36"/>
  <c r="M311" i="36"/>
  <c r="M383" i="36"/>
  <c r="M455" i="36"/>
  <c r="M199" i="36"/>
  <c r="M271" i="36"/>
  <c r="M343" i="36"/>
  <c r="M415" i="36"/>
  <c r="M196" i="36"/>
  <c r="M268" i="36"/>
  <c r="M340" i="36"/>
  <c r="M412" i="36"/>
  <c r="M189" i="36"/>
  <c r="M261" i="36"/>
  <c r="M333" i="36"/>
  <c r="M405" i="36"/>
  <c r="M213" i="36"/>
  <c r="M285" i="36"/>
  <c r="M357" i="36"/>
  <c r="M429" i="36"/>
  <c r="M220" i="36"/>
  <c r="M292" i="36"/>
  <c r="M364" i="36"/>
  <c r="M436" i="36"/>
  <c r="M194" i="36"/>
  <c r="M266" i="36"/>
  <c r="M338" i="36"/>
  <c r="M410" i="36"/>
  <c r="M172" i="36"/>
  <c r="M244" i="36"/>
  <c r="M316" i="36"/>
  <c r="M388" i="36"/>
  <c r="M184" i="36"/>
  <c r="M256" i="36"/>
  <c r="M328" i="36"/>
  <c r="M400" i="36"/>
  <c r="M183" i="36"/>
  <c r="M255" i="36"/>
  <c r="M327" i="36"/>
  <c r="M399" i="36"/>
  <c r="M209" i="36"/>
  <c r="M281" i="36"/>
  <c r="M353" i="36"/>
  <c r="M425" i="36"/>
  <c r="M205" i="36"/>
  <c r="M277" i="36"/>
  <c r="M349" i="36"/>
  <c r="M421" i="36"/>
  <c r="M190" i="36"/>
  <c r="M262" i="36"/>
  <c r="M334" i="36"/>
  <c r="M406" i="36"/>
  <c r="M218" i="36"/>
  <c r="M290" i="36"/>
  <c r="M362" i="36"/>
  <c r="M434" i="36"/>
  <c r="M237" i="36"/>
  <c r="M309" i="36"/>
  <c r="M381" i="36"/>
  <c r="M453" i="36"/>
  <c r="M191" i="36"/>
  <c r="M263" i="36"/>
  <c r="M335" i="36"/>
  <c r="M407" i="36"/>
  <c r="M208" i="36"/>
  <c r="M280" i="36"/>
  <c r="M352" i="36"/>
  <c r="M424" i="36"/>
  <c r="M203" i="36"/>
  <c r="M275" i="36"/>
  <c r="M347" i="36"/>
  <c r="M419" i="36"/>
  <c r="M170" i="36"/>
  <c r="M242" i="36"/>
  <c r="M314" i="36"/>
  <c r="M386" i="36"/>
  <c r="M192" i="36"/>
  <c r="M264" i="36"/>
  <c r="M336" i="36"/>
  <c r="M408" i="36"/>
  <c r="M228" i="36"/>
  <c r="M300" i="36"/>
  <c r="M372" i="36"/>
  <c r="M444" i="36"/>
  <c r="M211" i="36"/>
  <c r="M283" i="36"/>
  <c r="M355" i="36"/>
  <c r="M427" i="36"/>
  <c r="M224" i="36"/>
  <c r="M296" i="36"/>
  <c r="M368" i="36"/>
  <c r="M440" i="36"/>
  <c r="M207" i="36"/>
  <c r="M279" i="36"/>
  <c r="M351" i="36"/>
  <c r="M423" i="36"/>
  <c r="M201" i="36"/>
  <c r="M273" i="36"/>
  <c r="M345" i="36"/>
  <c r="M417" i="36"/>
  <c r="M210" i="36"/>
  <c r="M282" i="36"/>
  <c r="M354" i="36"/>
  <c r="M426" i="36"/>
  <c r="M234" i="36"/>
  <c r="M306" i="36"/>
  <c r="M378" i="36"/>
  <c r="M450" i="36"/>
  <c r="M226" i="36"/>
  <c r="M298" i="36"/>
  <c r="M370" i="36"/>
  <c r="M442" i="36"/>
  <c r="M180" i="36"/>
  <c r="M252" i="36"/>
  <c r="M324" i="36"/>
  <c r="M396" i="36"/>
  <c r="M202" i="36"/>
  <c r="M274" i="36"/>
  <c r="M346" i="36"/>
  <c r="M418" i="36"/>
  <c r="M187" i="36"/>
  <c r="M259" i="36"/>
  <c r="M331" i="36"/>
  <c r="M403" i="36"/>
  <c r="M193" i="36"/>
  <c r="M265" i="36"/>
  <c r="M337" i="36"/>
  <c r="M409" i="36"/>
  <c r="M177" i="36"/>
  <c r="M249" i="36"/>
  <c r="M321" i="36"/>
  <c r="M393" i="36"/>
  <c r="M229" i="36"/>
  <c r="M301" i="36"/>
  <c r="M373" i="36"/>
  <c r="M445" i="36"/>
  <c r="M231" i="36"/>
  <c r="M303" i="36"/>
  <c r="M375" i="36"/>
  <c r="M447" i="36"/>
  <c r="M214" i="36"/>
  <c r="M286" i="36"/>
  <c r="M358" i="36"/>
  <c r="M430" i="36"/>
  <c r="M236" i="36"/>
  <c r="M308" i="36"/>
  <c r="M380" i="36"/>
  <c r="M452" i="36"/>
  <c r="M238" i="36"/>
  <c r="M310" i="36"/>
  <c r="M382" i="36"/>
  <c r="M454" i="36"/>
  <c r="M175" i="36"/>
  <c r="M247" i="36"/>
  <c r="M319" i="36"/>
  <c r="M391" i="36"/>
  <c r="M230" i="36"/>
  <c r="M302" i="36"/>
  <c r="M374" i="36"/>
  <c r="M446" i="36"/>
  <c r="M233" i="36"/>
  <c r="M305" i="36"/>
  <c r="M377" i="36"/>
  <c r="M449" i="36"/>
  <c r="M171" i="36"/>
  <c r="M243" i="36"/>
  <c r="M315" i="36"/>
  <c r="M387" i="36"/>
  <c r="K178" i="38"/>
  <c r="K250" i="38"/>
  <c r="K322" i="38"/>
  <c r="K394" i="38"/>
  <c r="K187" i="38"/>
  <c r="K259" i="38"/>
  <c r="K331" i="38"/>
  <c r="K403" i="38"/>
  <c r="K175" i="38"/>
  <c r="K247" i="38"/>
  <c r="K319" i="38"/>
  <c r="K391" i="38"/>
  <c r="K218" i="38"/>
  <c r="K290" i="38"/>
  <c r="K362" i="38"/>
  <c r="K434" i="38"/>
  <c r="K233" i="38"/>
  <c r="K305" i="38"/>
  <c r="K377" i="38"/>
  <c r="K449" i="38"/>
  <c r="K193" i="38"/>
  <c r="K265" i="38"/>
  <c r="K337" i="38"/>
  <c r="K409" i="38"/>
  <c r="K195" i="38"/>
  <c r="K267" i="38"/>
  <c r="K339" i="38"/>
  <c r="K411" i="38"/>
  <c r="K221" i="38"/>
  <c r="K293" i="38"/>
  <c r="K365" i="38"/>
  <c r="K437" i="38"/>
  <c r="K191" i="38"/>
  <c r="K263" i="38"/>
  <c r="K335" i="38"/>
  <c r="K407" i="38"/>
  <c r="K223" i="38"/>
  <c r="K295" i="38"/>
  <c r="K367" i="38"/>
  <c r="K439" i="38"/>
  <c r="K206" i="38"/>
  <c r="K278" i="38"/>
  <c r="K350" i="38"/>
  <c r="K422" i="38"/>
  <c r="K197" i="38"/>
  <c r="K269" i="38"/>
  <c r="K341" i="38"/>
  <c r="K413" i="38"/>
  <c r="K217" i="38"/>
  <c r="K289" i="38"/>
  <c r="K361" i="38"/>
  <c r="K433" i="38"/>
  <c r="K232" i="38"/>
  <c r="K304" i="38"/>
  <c r="K376" i="38"/>
  <c r="K448" i="38"/>
  <c r="K204" i="38"/>
  <c r="K276" i="38"/>
  <c r="K348" i="38"/>
  <c r="K420" i="38"/>
  <c r="K173" i="38"/>
  <c r="K245" i="38"/>
  <c r="K317" i="38"/>
  <c r="K389" i="38"/>
  <c r="K198" i="38"/>
  <c r="K270" i="38"/>
  <c r="K342" i="38"/>
  <c r="K414" i="38"/>
  <c r="K201" i="38"/>
  <c r="K273" i="38"/>
  <c r="K345" i="38"/>
  <c r="K417" i="38"/>
  <c r="K212" i="38"/>
  <c r="K284" i="38"/>
  <c r="K356" i="38"/>
  <c r="K428" i="38"/>
  <c r="K189" i="38"/>
  <c r="K261" i="38"/>
  <c r="K333" i="38"/>
  <c r="K405" i="38"/>
  <c r="K213" i="38"/>
  <c r="K285" i="38"/>
  <c r="K357" i="38"/>
  <c r="K429" i="38"/>
  <c r="K180" i="38"/>
  <c r="K252" i="38"/>
  <c r="K324" i="38"/>
  <c r="K396" i="38"/>
  <c r="K216" i="38"/>
  <c r="K288" i="38"/>
  <c r="K360" i="38"/>
  <c r="K432" i="38"/>
  <c r="K239" i="38"/>
  <c r="K311" i="38"/>
  <c r="K383" i="38"/>
  <c r="K455" i="38"/>
  <c r="K188" i="38"/>
  <c r="K260" i="38"/>
  <c r="K332" i="38"/>
  <c r="K404" i="38"/>
  <c r="K184" i="38"/>
  <c r="K256" i="38"/>
  <c r="K328" i="38"/>
  <c r="K400" i="38"/>
  <c r="K208" i="38"/>
  <c r="K280" i="38"/>
  <c r="K352" i="38"/>
  <c r="K424" i="38"/>
  <c r="K185" i="38"/>
  <c r="K257" i="38"/>
  <c r="K329" i="38"/>
  <c r="K401" i="38"/>
  <c r="K190" i="38"/>
  <c r="K262" i="38"/>
  <c r="K334" i="38"/>
  <c r="K406" i="38"/>
  <c r="K209" i="38"/>
  <c r="K281" i="38"/>
  <c r="K353" i="38"/>
  <c r="K425" i="38"/>
  <c r="K182" i="38"/>
  <c r="K254" i="38"/>
  <c r="K326" i="38"/>
  <c r="K398" i="38"/>
  <c r="K194" i="38"/>
  <c r="K266" i="38"/>
  <c r="K338" i="38"/>
  <c r="K410" i="38"/>
  <c r="K215" i="38"/>
  <c r="K287" i="38"/>
  <c r="K359" i="38"/>
  <c r="K431" i="38"/>
  <c r="K211" i="38"/>
  <c r="K283" i="38"/>
  <c r="K355" i="38"/>
  <c r="K427" i="38"/>
  <c r="K229" i="38"/>
  <c r="K301" i="38"/>
  <c r="K373" i="38"/>
  <c r="K445" i="38"/>
  <c r="K228" i="38"/>
  <c r="K300" i="38"/>
  <c r="K372" i="38"/>
  <c r="K444" i="38"/>
  <c r="K170" i="38"/>
  <c r="K242" i="38"/>
  <c r="K314" i="38"/>
  <c r="K386" i="38"/>
  <c r="K192" i="38"/>
  <c r="K264" i="38"/>
  <c r="K336" i="38"/>
  <c r="K408" i="38"/>
  <c r="K240" i="38"/>
  <c r="K312" i="38"/>
  <c r="K384" i="38"/>
  <c r="K456" i="38"/>
  <c r="K224" i="38"/>
  <c r="K296" i="38"/>
  <c r="K368" i="38"/>
  <c r="K440" i="38"/>
  <c r="K222" i="38"/>
  <c r="K294" i="38"/>
  <c r="K366" i="38"/>
  <c r="K438" i="38"/>
  <c r="K236" i="38"/>
  <c r="K308" i="38"/>
  <c r="K380" i="38"/>
  <c r="K452" i="38"/>
  <c r="K230" i="38"/>
  <c r="K302" i="38"/>
  <c r="K374" i="38"/>
  <c r="K446" i="38"/>
  <c r="K220" i="38"/>
  <c r="K292" i="38"/>
  <c r="K364" i="38"/>
  <c r="K436" i="38"/>
  <c r="K234" i="38"/>
  <c r="K306" i="38"/>
  <c r="K378" i="38"/>
  <c r="K450" i="38"/>
  <c r="K226" i="38"/>
  <c r="K298" i="38"/>
  <c r="K370" i="38"/>
  <c r="K442" i="38"/>
  <c r="K172" i="38"/>
  <c r="K244" i="38"/>
  <c r="K316" i="38"/>
  <c r="K388" i="38"/>
  <c r="K207" i="38"/>
  <c r="K279" i="38"/>
  <c r="K351" i="38"/>
  <c r="K423" i="38"/>
  <c r="K200" i="38"/>
  <c r="K272" i="38"/>
  <c r="K344" i="38"/>
  <c r="K416" i="38"/>
  <c r="K179" i="38"/>
  <c r="K251" i="38"/>
  <c r="K323" i="38"/>
  <c r="K395" i="38"/>
  <c r="K225" i="38"/>
  <c r="K297" i="38"/>
  <c r="K369" i="38"/>
  <c r="K441" i="38"/>
  <c r="K196" i="38"/>
  <c r="K268" i="38"/>
  <c r="K340" i="38"/>
  <c r="K412" i="38"/>
  <c r="K177" i="38"/>
  <c r="K249" i="38"/>
  <c r="K321" i="38"/>
  <c r="K393" i="38"/>
  <c r="K205" i="38"/>
  <c r="K277" i="38"/>
  <c r="K349" i="38"/>
  <c r="K421" i="38"/>
  <c r="K186" i="38"/>
  <c r="K258" i="38"/>
  <c r="K330" i="38"/>
  <c r="K402" i="38"/>
  <c r="K237" i="38"/>
  <c r="K309" i="38"/>
  <c r="K381" i="38"/>
  <c r="K453" i="38"/>
  <c r="K238" i="38"/>
  <c r="K310" i="38"/>
  <c r="K382" i="38"/>
  <c r="K454" i="38"/>
  <c r="K181" i="38"/>
  <c r="K253" i="38"/>
  <c r="K325" i="38"/>
  <c r="K397" i="38"/>
  <c r="K235" i="38"/>
  <c r="K307" i="38"/>
  <c r="K379" i="38"/>
  <c r="K451" i="38"/>
  <c r="K176" i="38"/>
  <c r="K248" i="38"/>
  <c r="K320" i="38"/>
  <c r="K392" i="38"/>
  <c r="K203" i="38"/>
  <c r="K275" i="38"/>
  <c r="K347" i="38"/>
  <c r="K419" i="38"/>
  <c r="K183" i="38"/>
  <c r="K255" i="38"/>
  <c r="K327" i="38"/>
  <c r="K399" i="38"/>
  <c r="K231" i="38"/>
  <c r="K303" i="38"/>
  <c r="K375" i="38"/>
  <c r="K447" i="38"/>
  <c r="K219" i="38"/>
  <c r="K291" i="38"/>
  <c r="K363" i="38"/>
  <c r="K435" i="38"/>
  <c r="K214" i="38"/>
  <c r="K286" i="38"/>
  <c r="K358" i="38"/>
  <c r="K430" i="38"/>
  <c r="K210" i="38"/>
  <c r="K282" i="38"/>
  <c r="K354" i="38"/>
  <c r="K426" i="38"/>
  <c r="K174" i="38"/>
  <c r="K246" i="38"/>
  <c r="K318" i="38"/>
  <c r="K390" i="38"/>
  <c r="K171" i="38"/>
  <c r="K243" i="38"/>
  <c r="K315" i="38"/>
  <c r="K387" i="38"/>
  <c r="K202" i="38"/>
  <c r="K274" i="38"/>
  <c r="K346" i="38"/>
  <c r="K418" i="38"/>
  <c r="K227" i="38"/>
  <c r="K299" i="38"/>
  <c r="K371" i="38"/>
  <c r="K443" i="38"/>
  <c r="K199" i="38"/>
  <c r="K271" i="38"/>
  <c r="K343" i="38"/>
  <c r="K415" i="38"/>
  <c r="H237" i="38"/>
  <c r="H309" i="38"/>
  <c r="H381" i="38"/>
  <c r="H453" i="38"/>
  <c r="H205" i="38"/>
  <c r="H277" i="38"/>
  <c r="H349" i="38"/>
  <c r="H421" i="38"/>
  <c r="H186" i="38"/>
  <c r="H258" i="38"/>
  <c r="H330" i="38"/>
  <c r="H402" i="38"/>
  <c r="H175" i="38"/>
  <c r="H247" i="38"/>
  <c r="H319" i="38"/>
  <c r="H391" i="38"/>
  <c r="H226" i="38"/>
  <c r="H298" i="38"/>
  <c r="H370" i="38"/>
  <c r="H442" i="38"/>
  <c r="H173" i="38"/>
  <c r="H245" i="38"/>
  <c r="H317" i="38"/>
  <c r="H389" i="38"/>
  <c r="H207" i="38"/>
  <c r="H279" i="38"/>
  <c r="H351" i="38"/>
  <c r="H423" i="38"/>
  <c r="H223" i="38"/>
  <c r="H295" i="38"/>
  <c r="H367" i="38"/>
  <c r="H439" i="38"/>
  <c r="H225" i="38"/>
  <c r="H297" i="38"/>
  <c r="H369" i="38"/>
  <c r="H441" i="38"/>
  <c r="H200" i="38"/>
  <c r="H272" i="38"/>
  <c r="H344" i="38"/>
  <c r="H416" i="38"/>
  <c r="H188" i="38"/>
  <c r="H260" i="38"/>
  <c r="H332" i="38"/>
  <c r="H404" i="38"/>
  <c r="H238" i="38"/>
  <c r="H310" i="38"/>
  <c r="H382" i="38"/>
  <c r="H454" i="38"/>
  <c r="H217" i="38"/>
  <c r="H289" i="38"/>
  <c r="H361" i="38"/>
  <c r="H433" i="38"/>
  <c r="H222" i="38"/>
  <c r="H294" i="38"/>
  <c r="H366" i="38"/>
  <c r="H438" i="38"/>
  <c r="H187" i="38"/>
  <c r="H259" i="38"/>
  <c r="H331" i="38"/>
  <c r="H403" i="38"/>
  <c r="H216" i="38"/>
  <c r="H288" i="38"/>
  <c r="H360" i="38"/>
  <c r="H432" i="38"/>
  <c r="H196" i="38"/>
  <c r="H268" i="38"/>
  <c r="H340" i="38"/>
  <c r="H412" i="38"/>
  <c r="H221" i="38"/>
  <c r="H293" i="38"/>
  <c r="H365" i="38"/>
  <c r="H437" i="38"/>
  <c r="H211" i="38"/>
  <c r="H283" i="38"/>
  <c r="H355" i="38"/>
  <c r="H427" i="38"/>
  <c r="H180" i="38"/>
  <c r="H252" i="38"/>
  <c r="H324" i="38"/>
  <c r="H396" i="38"/>
  <c r="H195" i="38"/>
  <c r="H267" i="38"/>
  <c r="H339" i="38"/>
  <c r="H411" i="38"/>
  <c r="H233" i="38"/>
  <c r="H305" i="38"/>
  <c r="H377" i="38"/>
  <c r="H449" i="38"/>
  <c r="H172" i="38"/>
  <c r="H244" i="38"/>
  <c r="H316" i="38"/>
  <c r="H388" i="38"/>
  <c r="H184" i="38"/>
  <c r="H256" i="38"/>
  <c r="H328" i="38"/>
  <c r="H400" i="38"/>
  <c r="H218" i="38"/>
  <c r="H290" i="38"/>
  <c r="H362" i="38"/>
  <c r="H434" i="38"/>
  <c r="H182" i="38"/>
  <c r="H254" i="38"/>
  <c r="H326" i="38"/>
  <c r="H398" i="38"/>
  <c r="H212" i="38"/>
  <c r="H284" i="38"/>
  <c r="H356" i="38"/>
  <c r="H428" i="38"/>
  <c r="H191" i="38"/>
  <c r="H263" i="38"/>
  <c r="H335" i="38"/>
  <c r="H407" i="38"/>
  <c r="H239" i="38"/>
  <c r="H311" i="38"/>
  <c r="H383" i="38"/>
  <c r="H455" i="38"/>
  <c r="H224" i="38"/>
  <c r="H296" i="38"/>
  <c r="H368" i="38"/>
  <c r="H440" i="38"/>
  <c r="H208" i="38"/>
  <c r="H280" i="38"/>
  <c r="H352" i="38"/>
  <c r="H424" i="38"/>
  <c r="H234" i="38"/>
  <c r="H306" i="38"/>
  <c r="H378" i="38"/>
  <c r="H450" i="38"/>
  <c r="H193" i="38"/>
  <c r="H265" i="38"/>
  <c r="H337" i="38"/>
  <c r="H409" i="38"/>
  <c r="H236" i="38"/>
  <c r="H308" i="38"/>
  <c r="H380" i="38"/>
  <c r="H452" i="38"/>
  <c r="H232" i="38"/>
  <c r="H304" i="38"/>
  <c r="H376" i="38"/>
  <c r="H448" i="38"/>
  <c r="H220" i="38"/>
  <c r="H292" i="38"/>
  <c r="H364" i="38"/>
  <c r="H436" i="38"/>
  <c r="H181" i="38"/>
  <c r="H253" i="38"/>
  <c r="H325" i="38"/>
  <c r="H397" i="38"/>
  <c r="H219" i="38"/>
  <c r="H291" i="38"/>
  <c r="H363" i="38"/>
  <c r="H435" i="38"/>
  <c r="H197" i="38"/>
  <c r="H269" i="38"/>
  <c r="H341" i="38"/>
  <c r="H413" i="38"/>
  <c r="H228" i="38"/>
  <c r="H300" i="38"/>
  <c r="H372" i="38"/>
  <c r="H444" i="38"/>
  <c r="H215" i="38"/>
  <c r="H287" i="38"/>
  <c r="H359" i="38"/>
  <c r="H431" i="38"/>
  <c r="H214" i="38"/>
  <c r="H286" i="38"/>
  <c r="H358" i="38"/>
  <c r="H430" i="38"/>
  <c r="H190" i="38"/>
  <c r="H262" i="38"/>
  <c r="H334" i="38"/>
  <c r="H406" i="38"/>
  <c r="H192" i="38"/>
  <c r="H264" i="38"/>
  <c r="H336" i="38"/>
  <c r="H408" i="38"/>
  <c r="H199" i="38"/>
  <c r="H271" i="38"/>
  <c r="H343" i="38"/>
  <c r="H415" i="38"/>
  <c r="H183" i="38"/>
  <c r="H255" i="38"/>
  <c r="H327" i="38"/>
  <c r="H399" i="38"/>
  <c r="H201" i="38"/>
  <c r="H273" i="38"/>
  <c r="H345" i="38"/>
  <c r="H417" i="38"/>
  <c r="H229" i="38"/>
  <c r="H301" i="38"/>
  <c r="H373" i="38"/>
  <c r="H445" i="38"/>
  <c r="H235" i="38"/>
  <c r="H307" i="38"/>
  <c r="H379" i="38"/>
  <c r="H451" i="38"/>
  <c r="H178" i="38"/>
  <c r="H250" i="38"/>
  <c r="H322" i="38"/>
  <c r="H394" i="38"/>
  <c r="H194" i="38"/>
  <c r="H266" i="38"/>
  <c r="H338" i="38"/>
  <c r="H410" i="38"/>
  <c r="H227" i="38"/>
  <c r="H299" i="38"/>
  <c r="H371" i="38"/>
  <c r="H443" i="38"/>
  <c r="H231" i="38"/>
  <c r="H303" i="38"/>
  <c r="H375" i="38"/>
  <c r="H447" i="38"/>
  <c r="H210" i="38"/>
  <c r="H282" i="38"/>
  <c r="H354" i="38"/>
  <c r="H426" i="38"/>
  <c r="H198" i="38"/>
  <c r="H270" i="38"/>
  <c r="H342" i="38"/>
  <c r="H414" i="38"/>
  <c r="H209" i="38"/>
  <c r="H281" i="38"/>
  <c r="H353" i="38"/>
  <c r="H425" i="38"/>
  <c r="H177" i="38"/>
  <c r="H249" i="38"/>
  <c r="H321" i="38"/>
  <c r="H393" i="38"/>
  <c r="H171" i="38"/>
  <c r="H243" i="38"/>
  <c r="H315" i="38"/>
  <c r="H387" i="38"/>
  <c r="H170" i="38"/>
  <c r="H242" i="38"/>
  <c r="H314" i="38"/>
  <c r="H386" i="38"/>
  <c r="H213" i="38"/>
  <c r="H285" i="38"/>
  <c r="H357" i="38"/>
  <c r="H429" i="38"/>
  <c r="H206" i="38"/>
  <c r="H278" i="38"/>
  <c r="H350" i="38"/>
  <c r="H422" i="38"/>
  <c r="H189" i="38"/>
  <c r="H261" i="38"/>
  <c r="H333" i="38"/>
  <c r="H405" i="38"/>
  <c r="H174" i="38"/>
  <c r="H246" i="38"/>
  <c r="H318" i="38"/>
  <c r="H390" i="38"/>
  <c r="H204" i="38"/>
  <c r="H276" i="38"/>
  <c r="H348" i="38"/>
  <c r="H420" i="38"/>
  <c r="H240" i="38"/>
  <c r="H312" i="38"/>
  <c r="H384" i="38"/>
  <c r="H456" i="38"/>
  <c r="H230" i="38"/>
  <c r="H302" i="38"/>
  <c r="H374" i="38"/>
  <c r="H446" i="38"/>
  <c r="H179" i="38"/>
  <c r="H251" i="38"/>
  <c r="H323" i="38"/>
  <c r="H395" i="38"/>
  <c r="H185" i="38"/>
  <c r="H257" i="38"/>
  <c r="H329" i="38"/>
  <c r="H401" i="38"/>
  <c r="H203" i="38"/>
  <c r="H275" i="38"/>
  <c r="H347" i="38"/>
  <c r="H419" i="38"/>
  <c r="H176" i="38"/>
  <c r="H248" i="38"/>
  <c r="H320" i="38"/>
  <c r="H392" i="38"/>
  <c r="H202" i="38"/>
  <c r="H274" i="38"/>
  <c r="H346" i="38"/>
  <c r="H418" i="38"/>
  <c r="M204" i="38"/>
  <c r="M276" i="38"/>
  <c r="M348" i="38"/>
  <c r="M420" i="38"/>
  <c r="M210" i="38"/>
  <c r="M282" i="38"/>
  <c r="M354" i="38"/>
  <c r="M426" i="38"/>
  <c r="M222" i="38"/>
  <c r="M294" i="38"/>
  <c r="M366" i="38"/>
  <c r="M438" i="38"/>
  <c r="M172" i="38"/>
  <c r="M244" i="38"/>
  <c r="M316" i="38"/>
  <c r="M388" i="38"/>
  <c r="M199" i="38"/>
  <c r="M271" i="38"/>
  <c r="M343" i="38"/>
  <c r="M415" i="38"/>
  <c r="M221" i="38"/>
  <c r="M293" i="38"/>
  <c r="M365" i="38"/>
  <c r="M437" i="38"/>
  <c r="M226" i="38"/>
  <c r="M298" i="38"/>
  <c r="M370" i="38"/>
  <c r="M442" i="38"/>
  <c r="M209" i="38"/>
  <c r="M281" i="38"/>
  <c r="M353" i="38"/>
  <c r="M425" i="38"/>
  <c r="M237" i="38"/>
  <c r="M309" i="38"/>
  <c r="M381" i="38"/>
  <c r="M453" i="38"/>
  <c r="M240" i="38"/>
  <c r="M312" i="38"/>
  <c r="M384" i="38"/>
  <c r="M456" i="38"/>
  <c r="M220" i="38"/>
  <c r="M292" i="38"/>
  <c r="M364" i="38"/>
  <c r="M436" i="38"/>
  <c r="M227" i="38"/>
  <c r="M299" i="38"/>
  <c r="M371" i="38"/>
  <c r="M443" i="38"/>
  <c r="M224" i="38"/>
  <c r="M296" i="38"/>
  <c r="M368" i="38"/>
  <c r="M440" i="38"/>
  <c r="M175" i="38"/>
  <c r="M247" i="38"/>
  <c r="M319" i="38"/>
  <c r="M391" i="38"/>
  <c r="M173" i="38"/>
  <c r="M245" i="38"/>
  <c r="M317" i="38"/>
  <c r="M389" i="38"/>
  <c r="M176" i="38"/>
  <c r="M248" i="38"/>
  <c r="M320" i="38"/>
  <c r="M392" i="38"/>
  <c r="M234" i="38"/>
  <c r="M306" i="38"/>
  <c r="M378" i="38"/>
  <c r="M450" i="38"/>
  <c r="M181" i="38"/>
  <c r="M253" i="38"/>
  <c r="M325" i="38"/>
  <c r="M397" i="38"/>
  <c r="M232" i="38"/>
  <c r="M304" i="38"/>
  <c r="M376" i="38"/>
  <c r="M448" i="38"/>
  <c r="M238" i="38"/>
  <c r="M310" i="38"/>
  <c r="M382" i="38"/>
  <c r="M454" i="38"/>
  <c r="M205" i="38"/>
  <c r="M277" i="38"/>
  <c r="M349" i="38"/>
  <c r="M421" i="38"/>
  <c r="M235" i="38"/>
  <c r="M307" i="38"/>
  <c r="M379" i="38"/>
  <c r="M451" i="38"/>
  <c r="M187" i="38"/>
  <c r="M259" i="38"/>
  <c r="M331" i="38"/>
  <c r="M403" i="38"/>
  <c r="M186" i="38"/>
  <c r="M258" i="38"/>
  <c r="M330" i="38"/>
  <c r="M402" i="38"/>
  <c r="M219" i="38"/>
  <c r="M291" i="38"/>
  <c r="M363" i="38"/>
  <c r="M435" i="38"/>
  <c r="M193" i="38"/>
  <c r="M265" i="38"/>
  <c r="M337" i="38"/>
  <c r="M409" i="38"/>
  <c r="M236" i="38"/>
  <c r="M308" i="38"/>
  <c r="M380" i="38"/>
  <c r="M452" i="38"/>
  <c r="M183" i="38"/>
  <c r="M255" i="38"/>
  <c r="M327" i="38"/>
  <c r="M399" i="38"/>
  <c r="M216" i="38"/>
  <c r="M288" i="38"/>
  <c r="M360" i="38"/>
  <c r="M432" i="38"/>
  <c r="M179" i="38"/>
  <c r="M251" i="38"/>
  <c r="M323" i="38"/>
  <c r="M395" i="38"/>
  <c r="M239" i="38"/>
  <c r="M311" i="38"/>
  <c r="M383" i="38"/>
  <c r="M455" i="38"/>
  <c r="M182" i="38"/>
  <c r="M254" i="38"/>
  <c r="M326" i="38"/>
  <c r="M398" i="38"/>
  <c r="M192" i="38"/>
  <c r="M264" i="38"/>
  <c r="M336" i="38"/>
  <c r="M408" i="38"/>
  <c r="M206" i="38"/>
  <c r="M278" i="38"/>
  <c r="M350" i="38"/>
  <c r="M422" i="38"/>
  <c r="M177" i="38"/>
  <c r="M249" i="38"/>
  <c r="M321" i="38"/>
  <c r="M393" i="38"/>
  <c r="M215" i="38"/>
  <c r="M287" i="38"/>
  <c r="M359" i="38"/>
  <c r="M431" i="38"/>
  <c r="M194" i="38"/>
  <c r="M266" i="38"/>
  <c r="M338" i="38"/>
  <c r="M410" i="38"/>
  <c r="M170" i="38"/>
  <c r="M242" i="38"/>
  <c r="M314" i="38"/>
  <c r="M386" i="38"/>
  <c r="M198" i="38"/>
  <c r="M270" i="38"/>
  <c r="M342" i="38"/>
  <c r="M414" i="38"/>
  <c r="M218" i="38"/>
  <c r="M290" i="38"/>
  <c r="M362" i="38"/>
  <c r="M434" i="38"/>
  <c r="M233" i="38"/>
  <c r="M305" i="38"/>
  <c r="M377" i="38"/>
  <c r="M449" i="38"/>
  <c r="M178" i="38"/>
  <c r="M250" i="38"/>
  <c r="M322" i="38"/>
  <c r="M394" i="38"/>
  <c r="M201" i="38"/>
  <c r="M273" i="38"/>
  <c r="M345" i="38"/>
  <c r="M417" i="38"/>
  <c r="M229" i="38"/>
  <c r="M301" i="38"/>
  <c r="M373" i="38"/>
  <c r="M445" i="38"/>
  <c r="M191" i="38"/>
  <c r="M263" i="38"/>
  <c r="M335" i="38"/>
  <c r="M407" i="38"/>
  <c r="M185" i="38"/>
  <c r="M257" i="38"/>
  <c r="M329" i="38"/>
  <c r="M401" i="38"/>
  <c r="M195" i="38"/>
  <c r="M267" i="38"/>
  <c r="M339" i="38"/>
  <c r="M411" i="38"/>
  <c r="M184" i="38"/>
  <c r="M256" i="38"/>
  <c r="M328" i="38"/>
  <c r="M400" i="38"/>
  <c r="M230" i="38"/>
  <c r="M302" i="38"/>
  <c r="M374" i="38"/>
  <c r="M446" i="38"/>
  <c r="M202" i="38"/>
  <c r="M274" i="38"/>
  <c r="M346" i="38"/>
  <c r="M418" i="38"/>
  <c r="M200" i="38"/>
  <c r="M272" i="38"/>
  <c r="M344" i="38"/>
  <c r="M416" i="38"/>
  <c r="M208" i="38"/>
  <c r="M280" i="38"/>
  <c r="M352" i="38"/>
  <c r="M424" i="38"/>
  <c r="M188" i="38"/>
  <c r="M260" i="38"/>
  <c r="M332" i="38"/>
  <c r="M404" i="38"/>
  <c r="M197" i="38"/>
  <c r="M269" i="38"/>
  <c r="M341" i="38"/>
  <c r="M413" i="38"/>
  <c r="M211" i="38"/>
  <c r="M283" i="38"/>
  <c r="M355" i="38"/>
  <c r="M427" i="38"/>
  <c r="M228" i="38"/>
  <c r="M300" i="38"/>
  <c r="M372" i="38"/>
  <c r="M444" i="38"/>
  <c r="M171" i="38"/>
  <c r="M243" i="38"/>
  <c r="M315" i="38"/>
  <c r="M387" i="38"/>
  <c r="M190" i="38"/>
  <c r="M262" i="38"/>
  <c r="M334" i="38"/>
  <c r="M406" i="38"/>
  <c r="M231" i="38"/>
  <c r="M303" i="38"/>
  <c r="M375" i="38"/>
  <c r="M447" i="38"/>
  <c r="M203" i="38"/>
  <c r="M275" i="38"/>
  <c r="M347" i="38"/>
  <c r="M419" i="38"/>
  <c r="M214" i="38"/>
  <c r="M286" i="38"/>
  <c r="M358" i="38"/>
  <c r="M430" i="38"/>
  <c r="M180" i="38"/>
  <c r="M252" i="38"/>
  <c r="M324" i="38"/>
  <c r="M396" i="38"/>
  <c r="M212" i="38"/>
  <c r="M284" i="38"/>
  <c r="M356" i="38"/>
  <c r="M428" i="38"/>
  <c r="M225" i="38"/>
  <c r="M297" i="38"/>
  <c r="M369" i="38"/>
  <c r="M441" i="38"/>
  <c r="M189" i="38"/>
  <c r="M261" i="38"/>
  <c r="M333" i="38"/>
  <c r="M405" i="38"/>
  <c r="M207" i="38"/>
  <c r="M279" i="38"/>
  <c r="M351" i="38"/>
  <c r="M423" i="38"/>
  <c r="M174" i="38"/>
  <c r="M246" i="38"/>
  <c r="M318" i="38"/>
  <c r="M390" i="38"/>
  <c r="M196" i="38"/>
  <c r="M268" i="38"/>
  <c r="M340" i="38"/>
  <c r="M412" i="38"/>
  <c r="M223" i="38"/>
  <c r="M295" i="38"/>
  <c r="M367" i="38"/>
  <c r="M439" i="38"/>
  <c r="M217" i="38"/>
  <c r="M289" i="38"/>
  <c r="M361" i="38"/>
  <c r="M433" i="38"/>
  <c r="M213" i="38"/>
  <c r="M285" i="38"/>
  <c r="M357" i="38"/>
  <c r="M429" i="38"/>
  <c r="AL233" i="11"/>
  <c r="AL305" i="11"/>
  <c r="AL377" i="11"/>
  <c r="AL449" i="11"/>
  <c r="H228" i="37"/>
  <c r="H300" i="37"/>
  <c r="H372" i="37"/>
  <c r="H444" i="37"/>
  <c r="H200" i="37"/>
  <c r="H272" i="37"/>
  <c r="H344" i="37"/>
  <c r="H416" i="37"/>
  <c r="H226" i="37"/>
  <c r="H298" i="37"/>
  <c r="H370" i="37"/>
  <c r="H442" i="37"/>
  <c r="H183" i="37"/>
  <c r="H255" i="37"/>
  <c r="H327" i="37"/>
  <c r="H399" i="37"/>
  <c r="H209" i="37"/>
  <c r="H281" i="37"/>
  <c r="H353" i="37"/>
  <c r="H425" i="37"/>
  <c r="H177" i="37"/>
  <c r="H249" i="37"/>
  <c r="H321" i="37"/>
  <c r="H393" i="37"/>
  <c r="H219" i="37"/>
  <c r="H291" i="37"/>
  <c r="H363" i="37"/>
  <c r="H435" i="37"/>
  <c r="H207" i="37"/>
  <c r="H279" i="37"/>
  <c r="H351" i="37"/>
  <c r="H423" i="37"/>
  <c r="H240" i="37"/>
  <c r="H312" i="37"/>
  <c r="H384" i="37"/>
  <c r="H456" i="37"/>
  <c r="H234" i="37"/>
  <c r="H306" i="37"/>
  <c r="H378" i="37"/>
  <c r="H450" i="37"/>
  <c r="H188" i="37"/>
  <c r="H260" i="37"/>
  <c r="H332" i="37"/>
  <c r="H404" i="37"/>
  <c r="H179" i="37"/>
  <c r="H251" i="37"/>
  <c r="H323" i="37"/>
  <c r="H395" i="37"/>
  <c r="H212" i="37"/>
  <c r="H284" i="37"/>
  <c r="H356" i="37"/>
  <c r="H428" i="37"/>
  <c r="H224" i="37"/>
  <c r="H296" i="37"/>
  <c r="H368" i="37"/>
  <c r="H440" i="37"/>
  <c r="H181" i="37"/>
  <c r="H253" i="37"/>
  <c r="H325" i="37"/>
  <c r="H397" i="37"/>
  <c r="H184" i="37"/>
  <c r="H256" i="37"/>
  <c r="H328" i="37"/>
  <c r="H400" i="37"/>
  <c r="H191" i="37"/>
  <c r="H263" i="37"/>
  <c r="H335" i="37"/>
  <c r="H407" i="37"/>
  <c r="H197" i="37"/>
  <c r="H269" i="37"/>
  <c r="H341" i="37"/>
  <c r="H413" i="37"/>
  <c r="H196" i="37"/>
  <c r="H268" i="37"/>
  <c r="H340" i="37"/>
  <c r="H412" i="37"/>
  <c r="H222" i="37"/>
  <c r="H294" i="37"/>
  <c r="H366" i="37"/>
  <c r="H438" i="37"/>
  <c r="H190" i="37"/>
  <c r="H262" i="37"/>
  <c r="H334" i="37"/>
  <c r="H406" i="37"/>
  <c r="H180" i="37"/>
  <c r="H252" i="37"/>
  <c r="H324" i="37"/>
  <c r="H396" i="37"/>
  <c r="H171" i="37"/>
  <c r="H243" i="37"/>
  <c r="H315" i="37"/>
  <c r="H387" i="37"/>
  <c r="H230" i="37"/>
  <c r="H302" i="37"/>
  <c r="H374" i="37"/>
  <c r="H446" i="37"/>
  <c r="H198" i="37"/>
  <c r="H270" i="37"/>
  <c r="H342" i="37"/>
  <c r="H414" i="37"/>
  <c r="H233" i="37"/>
  <c r="H305" i="37"/>
  <c r="H377" i="37"/>
  <c r="H449" i="37"/>
  <c r="H229" i="37"/>
  <c r="H301" i="37"/>
  <c r="H373" i="37"/>
  <c r="H445" i="37"/>
  <c r="H174" i="37"/>
  <c r="H246" i="37"/>
  <c r="H318" i="37"/>
  <c r="H390" i="37"/>
  <c r="H186" i="37"/>
  <c r="H258" i="37"/>
  <c r="H330" i="37"/>
  <c r="H402" i="37"/>
  <c r="H203" i="37"/>
  <c r="H275" i="37"/>
  <c r="H347" i="37"/>
  <c r="H419" i="37"/>
  <c r="H201" i="37"/>
  <c r="H273" i="37"/>
  <c r="H345" i="37"/>
  <c r="H417" i="37"/>
  <c r="H213" i="37"/>
  <c r="H285" i="37"/>
  <c r="H357" i="37"/>
  <c r="H429" i="37"/>
  <c r="H215" i="37"/>
  <c r="H287" i="37"/>
  <c r="H359" i="37"/>
  <c r="H431" i="37"/>
  <c r="H218" i="37"/>
  <c r="H290" i="37"/>
  <c r="H362" i="37"/>
  <c r="H434" i="37"/>
  <c r="H220" i="37"/>
  <c r="H292" i="37"/>
  <c r="H364" i="37"/>
  <c r="H436" i="37"/>
  <c r="H221" i="37"/>
  <c r="H293" i="37"/>
  <c r="H365" i="37"/>
  <c r="H437" i="37"/>
  <c r="H210" i="37"/>
  <c r="H282" i="37"/>
  <c r="H354" i="37"/>
  <c r="H426" i="37"/>
  <c r="H178" i="37"/>
  <c r="H250" i="37"/>
  <c r="H322" i="37"/>
  <c r="H394" i="37"/>
  <c r="H172" i="37"/>
  <c r="H244" i="37"/>
  <c r="H316" i="37"/>
  <c r="H388" i="37"/>
  <c r="H216" i="37"/>
  <c r="H288" i="37"/>
  <c r="H360" i="37"/>
  <c r="H432" i="37"/>
  <c r="H231" i="37"/>
  <c r="H303" i="37"/>
  <c r="H375" i="37"/>
  <c r="H447" i="37"/>
  <c r="H217" i="37"/>
  <c r="H289" i="37"/>
  <c r="H361" i="37"/>
  <c r="H433" i="37"/>
  <c r="H173" i="37"/>
  <c r="H245" i="37"/>
  <c r="H317" i="37"/>
  <c r="H389" i="37"/>
  <c r="H202" i="37"/>
  <c r="H274" i="37"/>
  <c r="H346" i="37"/>
  <c r="H418" i="37"/>
  <c r="H175" i="37"/>
  <c r="H247" i="37"/>
  <c r="H319" i="37"/>
  <c r="H391" i="37"/>
  <c r="H238" i="37"/>
  <c r="H310" i="37"/>
  <c r="H382" i="37"/>
  <c r="H454" i="37"/>
  <c r="H239" i="37"/>
  <c r="H311" i="37"/>
  <c r="H383" i="37"/>
  <c r="H455" i="37"/>
  <c r="H227" i="37"/>
  <c r="H299" i="37"/>
  <c r="H371" i="37"/>
  <c r="H443" i="37"/>
  <c r="H223" i="37"/>
  <c r="H295" i="37"/>
  <c r="H367" i="37"/>
  <c r="H439" i="37"/>
  <c r="H182" i="37"/>
  <c r="H254" i="37"/>
  <c r="H326" i="37"/>
  <c r="H398" i="37"/>
  <c r="H205" i="37"/>
  <c r="H277" i="37"/>
  <c r="H349" i="37"/>
  <c r="H421" i="37"/>
  <c r="H204" i="37"/>
  <c r="H276" i="37"/>
  <c r="H348" i="37"/>
  <c r="H420" i="37"/>
  <c r="H199" i="37"/>
  <c r="H271" i="37"/>
  <c r="H343" i="37"/>
  <c r="H415" i="37"/>
  <c r="H187" i="37"/>
  <c r="H259" i="37"/>
  <c r="H331" i="37"/>
  <c r="H403" i="37"/>
  <c r="H195" i="37"/>
  <c r="H267" i="37"/>
  <c r="H339" i="37"/>
  <c r="H411" i="37"/>
  <c r="H211" i="37"/>
  <c r="H283" i="37"/>
  <c r="H355" i="37"/>
  <c r="H427" i="37"/>
  <c r="H193" i="37"/>
  <c r="H265" i="37"/>
  <c r="H337" i="37"/>
  <c r="H409" i="37"/>
  <c r="H214" i="37"/>
  <c r="H286" i="37"/>
  <c r="H358" i="37"/>
  <c r="H430" i="37"/>
  <c r="H225" i="37"/>
  <c r="H297" i="37"/>
  <c r="H369" i="37"/>
  <c r="H441" i="37"/>
  <c r="H237" i="37"/>
  <c r="H309" i="37"/>
  <c r="H381" i="37"/>
  <c r="H453" i="37"/>
  <c r="H185" i="37"/>
  <c r="H257" i="37"/>
  <c r="H329" i="37"/>
  <c r="H401" i="37"/>
  <c r="H194" i="37"/>
  <c r="H266" i="37"/>
  <c r="H338" i="37"/>
  <c r="H410" i="37"/>
  <c r="H176" i="37"/>
  <c r="H248" i="37"/>
  <c r="H320" i="37"/>
  <c r="H392" i="37"/>
  <c r="H236" i="37"/>
  <c r="H308" i="37"/>
  <c r="H380" i="37"/>
  <c r="H452" i="37"/>
  <c r="H232" i="37"/>
  <c r="H304" i="37"/>
  <c r="H376" i="37"/>
  <c r="H448" i="37"/>
  <c r="H170" i="37"/>
  <c r="H242" i="37"/>
  <c r="H314" i="37"/>
  <c r="H386" i="37"/>
  <c r="H192" i="37"/>
  <c r="H264" i="37"/>
  <c r="H336" i="37"/>
  <c r="H408" i="37"/>
  <c r="H235" i="37"/>
  <c r="H307" i="37"/>
  <c r="H379" i="37"/>
  <c r="H451" i="37"/>
  <c r="H208" i="37"/>
  <c r="H280" i="37"/>
  <c r="H352" i="37"/>
  <c r="H424" i="37"/>
  <c r="H189" i="37"/>
  <c r="H261" i="37"/>
  <c r="H333" i="37"/>
  <c r="H405" i="37"/>
  <c r="H206" i="37"/>
  <c r="H278" i="37"/>
  <c r="H350" i="37"/>
  <c r="H422" i="37"/>
  <c r="U201" i="36"/>
  <c r="U273" i="36"/>
  <c r="U345" i="36"/>
  <c r="U417" i="36"/>
  <c r="U205" i="36"/>
  <c r="U277" i="36"/>
  <c r="U349" i="36"/>
  <c r="U421" i="36"/>
  <c r="U191" i="36"/>
  <c r="U263" i="36"/>
  <c r="U335" i="36"/>
  <c r="U407" i="36"/>
  <c r="U189" i="36"/>
  <c r="U261" i="36"/>
  <c r="U333" i="36"/>
  <c r="U405" i="36"/>
  <c r="U182" i="36"/>
  <c r="U254" i="36"/>
  <c r="U326" i="36"/>
  <c r="U398" i="36"/>
  <c r="U231" i="36"/>
  <c r="U303" i="36"/>
  <c r="U375" i="36"/>
  <c r="U447" i="36"/>
  <c r="U228" i="36"/>
  <c r="U300" i="36"/>
  <c r="U372" i="36"/>
  <c r="U444" i="36"/>
  <c r="U236" i="36"/>
  <c r="U308" i="36"/>
  <c r="U380" i="36"/>
  <c r="U452" i="36"/>
  <c r="U208" i="36"/>
  <c r="U280" i="36"/>
  <c r="U352" i="36"/>
  <c r="U424" i="36"/>
  <c r="U214" i="36"/>
  <c r="U286" i="36"/>
  <c r="U358" i="36"/>
  <c r="U430" i="36"/>
  <c r="U179" i="36"/>
  <c r="U251" i="36"/>
  <c r="U323" i="36"/>
  <c r="U395" i="36"/>
  <c r="U188" i="36"/>
  <c r="U260" i="36"/>
  <c r="U332" i="36"/>
  <c r="U404" i="36"/>
  <c r="U186" i="36"/>
  <c r="U258" i="36"/>
  <c r="U330" i="36"/>
  <c r="U402" i="36"/>
  <c r="U227" i="36"/>
  <c r="U299" i="36"/>
  <c r="U371" i="36"/>
  <c r="U443" i="36"/>
  <c r="U237" i="36"/>
  <c r="U309" i="36"/>
  <c r="U381" i="36"/>
  <c r="U453" i="36"/>
  <c r="U226" i="36"/>
  <c r="U298" i="36"/>
  <c r="U370" i="36"/>
  <c r="U442" i="36"/>
  <c r="U218" i="36"/>
  <c r="U290" i="36"/>
  <c r="U362" i="36"/>
  <c r="U434" i="36"/>
  <c r="U222" i="36"/>
  <c r="U294" i="36"/>
  <c r="U366" i="36"/>
  <c r="U438" i="36"/>
  <c r="U223" i="36"/>
  <c r="U295" i="36"/>
  <c r="U367" i="36"/>
  <c r="U439" i="36"/>
  <c r="U215" i="36"/>
  <c r="U287" i="36"/>
  <c r="U359" i="36"/>
  <c r="U431" i="36"/>
  <c r="U173" i="36"/>
  <c r="U245" i="36"/>
  <c r="U317" i="36"/>
  <c r="U389" i="36"/>
  <c r="U196" i="36"/>
  <c r="U268" i="36"/>
  <c r="U340" i="36"/>
  <c r="U412" i="36"/>
  <c r="U175" i="36"/>
  <c r="U247" i="36"/>
  <c r="U319" i="36"/>
  <c r="U391" i="36"/>
  <c r="U180" i="36"/>
  <c r="U252" i="36"/>
  <c r="U324" i="36"/>
  <c r="U396" i="36"/>
  <c r="U203" i="36"/>
  <c r="U275" i="36"/>
  <c r="U347" i="36"/>
  <c r="U419" i="36"/>
  <c r="U220" i="36"/>
  <c r="U292" i="36"/>
  <c r="U364" i="36"/>
  <c r="U436" i="36"/>
  <c r="U221" i="36"/>
  <c r="U293" i="36"/>
  <c r="U365" i="36"/>
  <c r="U437" i="36"/>
  <c r="U229" i="36"/>
  <c r="U301" i="36"/>
  <c r="U373" i="36"/>
  <c r="U445" i="36"/>
  <c r="U176" i="36"/>
  <c r="U248" i="36"/>
  <c r="U320" i="36"/>
  <c r="U392" i="36"/>
  <c r="U212" i="36"/>
  <c r="U284" i="36"/>
  <c r="U356" i="36"/>
  <c r="U428" i="36"/>
  <c r="U219" i="36"/>
  <c r="U291" i="36"/>
  <c r="U363" i="36"/>
  <c r="U435" i="36"/>
  <c r="U207" i="36"/>
  <c r="U279" i="36"/>
  <c r="U351" i="36"/>
  <c r="U423" i="36"/>
  <c r="U194" i="36"/>
  <c r="U266" i="36"/>
  <c r="U338" i="36"/>
  <c r="U410" i="36"/>
  <c r="U187" i="36"/>
  <c r="U259" i="36"/>
  <c r="U331" i="36"/>
  <c r="U403" i="36"/>
  <c r="U199" i="36"/>
  <c r="U271" i="36"/>
  <c r="U343" i="36"/>
  <c r="U415" i="36"/>
  <c r="U239" i="36"/>
  <c r="U311" i="36"/>
  <c r="U383" i="36"/>
  <c r="U455" i="36"/>
  <c r="U206" i="36"/>
  <c r="U278" i="36"/>
  <c r="U350" i="36"/>
  <c r="U422" i="36"/>
  <c r="U178" i="36"/>
  <c r="U250" i="36"/>
  <c r="U322" i="36"/>
  <c r="U394" i="36"/>
  <c r="U200" i="36"/>
  <c r="U272" i="36"/>
  <c r="U344" i="36"/>
  <c r="U416" i="36"/>
  <c r="U234" i="36"/>
  <c r="U306" i="36"/>
  <c r="U378" i="36"/>
  <c r="U450" i="36"/>
  <c r="U204" i="36"/>
  <c r="U276" i="36"/>
  <c r="U348" i="36"/>
  <c r="U420" i="36"/>
  <c r="U170" i="36"/>
  <c r="U242" i="36"/>
  <c r="U314" i="36"/>
  <c r="U386" i="36"/>
  <c r="U171" i="36"/>
  <c r="U243" i="36"/>
  <c r="U315" i="36"/>
  <c r="U387" i="36"/>
  <c r="U202" i="36"/>
  <c r="U274" i="36"/>
  <c r="U346" i="36"/>
  <c r="U418" i="36"/>
  <c r="U232" i="36"/>
  <c r="U304" i="36"/>
  <c r="U376" i="36"/>
  <c r="U448" i="36"/>
  <c r="U190" i="36"/>
  <c r="U262" i="36"/>
  <c r="U334" i="36"/>
  <c r="U406" i="36"/>
  <c r="U192" i="36"/>
  <c r="U264" i="36"/>
  <c r="U336" i="36"/>
  <c r="U408" i="36"/>
  <c r="U197" i="36"/>
  <c r="U269" i="36"/>
  <c r="U341" i="36"/>
  <c r="U413" i="36"/>
  <c r="U185" i="36"/>
  <c r="U257" i="36"/>
  <c r="U329" i="36"/>
  <c r="U401" i="36"/>
  <c r="U216" i="36"/>
  <c r="U288" i="36"/>
  <c r="U360" i="36"/>
  <c r="U432" i="36"/>
  <c r="U193" i="36"/>
  <c r="U265" i="36"/>
  <c r="U337" i="36"/>
  <c r="U409" i="36"/>
  <c r="U183" i="36"/>
  <c r="U255" i="36"/>
  <c r="U327" i="36"/>
  <c r="U399" i="36"/>
  <c r="U172" i="36"/>
  <c r="U244" i="36"/>
  <c r="U316" i="36"/>
  <c r="U388" i="36"/>
  <c r="U210" i="36"/>
  <c r="U282" i="36"/>
  <c r="U354" i="36"/>
  <c r="U426" i="36"/>
  <c r="U198" i="36"/>
  <c r="U270" i="36"/>
  <c r="U342" i="36"/>
  <c r="U414" i="36"/>
  <c r="U211" i="36"/>
  <c r="U283" i="36"/>
  <c r="U355" i="36"/>
  <c r="U427" i="36"/>
  <c r="U230" i="36"/>
  <c r="U302" i="36"/>
  <c r="U374" i="36"/>
  <c r="U446" i="36"/>
  <c r="U195" i="36"/>
  <c r="U267" i="36"/>
  <c r="U339" i="36"/>
  <c r="U411" i="36"/>
  <c r="U224" i="36"/>
  <c r="U296" i="36"/>
  <c r="U368" i="36"/>
  <c r="U440" i="36"/>
  <c r="U235" i="36"/>
  <c r="U307" i="36"/>
  <c r="U379" i="36"/>
  <c r="U451" i="36"/>
  <c r="U240" i="36"/>
  <c r="U312" i="36"/>
  <c r="U384" i="36"/>
  <c r="U456" i="36"/>
  <c r="U184" i="36"/>
  <c r="U256" i="36"/>
  <c r="U328" i="36"/>
  <c r="U400" i="36"/>
  <c r="U209" i="36"/>
  <c r="U281" i="36"/>
  <c r="U353" i="36"/>
  <c r="U425" i="36"/>
  <c r="U217" i="36"/>
  <c r="U289" i="36"/>
  <c r="U361" i="36"/>
  <c r="U433" i="36"/>
  <c r="U233" i="36"/>
  <c r="U305" i="36"/>
  <c r="U377" i="36"/>
  <c r="U449" i="36"/>
  <c r="U225" i="36"/>
  <c r="U297" i="36"/>
  <c r="U369" i="36"/>
  <c r="U441" i="36"/>
  <c r="U238" i="36"/>
  <c r="U310" i="36"/>
  <c r="U382" i="36"/>
  <c r="U454" i="36"/>
  <c r="U213" i="36"/>
  <c r="U285" i="36"/>
  <c r="U357" i="36"/>
  <c r="U429" i="36"/>
  <c r="U181" i="36"/>
  <c r="U253" i="36"/>
  <c r="U325" i="36"/>
  <c r="U397" i="36"/>
  <c r="U174" i="36"/>
  <c r="U246" i="36"/>
  <c r="U318" i="36"/>
  <c r="U390" i="36"/>
  <c r="U177" i="36"/>
  <c r="U249" i="36"/>
  <c r="U321" i="36"/>
  <c r="U393" i="36"/>
  <c r="V184" i="36"/>
  <c r="V256" i="36"/>
  <c r="V328" i="36"/>
  <c r="V400" i="36"/>
  <c r="V231" i="36"/>
  <c r="V303" i="36"/>
  <c r="V375" i="36"/>
  <c r="V447" i="36"/>
  <c r="V229" i="36"/>
  <c r="V301" i="36"/>
  <c r="V373" i="36"/>
  <c r="V445" i="36"/>
  <c r="V193" i="36"/>
  <c r="V265" i="36"/>
  <c r="V337" i="36"/>
  <c r="V409" i="36"/>
  <c r="V228" i="36"/>
  <c r="V300" i="36"/>
  <c r="V372" i="36"/>
  <c r="V444" i="36"/>
  <c r="V171" i="36"/>
  <c r="V243" i="36"/>
  <c r="V315" i="36"/>
  <c r="V387" i="36"/>
  <c r="V222" i="36"/>
  <c r="V294" i="36"/>
  <c r="V366" i="36"/>
  <c r="V438" i="36"/>
  <c r="V207" i="36"/>
  <c r="V279" i="36"/>
  <c r="V351" i="36"/>
  <c r="V423" i="36"/>
  <c r="V212" i="36"/>
  <c r="V284" i="36"/>
  <c r="V356" i="36"/>
  <c r="V428" i="36"/>
  <c r="V190" i="36"/>
  <c r="V262" i="36"/>
  <c r="V334" i="36"/>
  <c r="V406" i="36"/>
  <c r="V189" i="36"/>
  <c r="V261" i="36"/>
  <c r="V333" i="36"/>
  <c r="V405" i="36"/>
  <c r="V236" i="36"/>
  <c r="V308" i="36"/>
  <c r="V380" i="36"/>
  <c r="V452" i="36"/>
  <c r="V227" i="36"/>
  <c r="V299" i="36"/>
  <c r="V371" i="36"/>
  <c r="V443" i="36"/>
  <c r="V209" i="36"/>
  <c r="V281" i="36"/>
  <c r="V353" i="36"/>
  <c r="V425" i="36"/>
  <c r="V199" i="36"/>
  <c r="V271" i="36"/>
  <c r="V343" i="36"/>
  <c r="V415" i="36"/>
  <c r="V188" i="36"/>
  <c r="V260" i="36"/>
  <c r="V332" i="36"/>
  <c r="V404" i="36"/>
  <c r="V214" i="36"/>
  <c r="V286" i="36"/>
  <c r="V358" i="36"/>
  <c r="V430" i="36"/>
  <c r="V182" i="36"/>
  <c r="V254" i="36"/>
  <c r="V326" i="36"/>
  <c r="V398" i="36"/>
  <c r="V175" i="36"/>
  <c r="V247" i="36"/>
  <c r="V319" i="36"/>
  <c r="V391" i="36"/>
  <c r="V225" i="36"/>
  <c r="V297" i="36"/>
  <c r="V369" i="36"/>
  <c r="V441" i="36"/>
  <c r="V218" i="36"/>
  <c r="V290" i="36"/>
  <c r="V362" i="36"/>
  <c r="V434" i="36"/>
  <c r="V196" i="36"/>
  <c r="V268" i="36"/>
  <c r="V340" i="36"/>
  <c r="V412" i="36"/>
  <c r="V187" i="36"/>
  <c r="V259" i="36"/>
  <c r="V331" i="36"/>
  <c r="V403" i="36"/>
  <c r="V220" i="36"/>
  <c r="V292" i="36"/>
  <c r="V364" i="36"/>
  <c r="V436" i="36"/>
  <c r="V211" i="36"/>
  <c r="V283" i="36"/>
  <c r="V355" i="36"/>
  <c r="V427" i="36"/>
  <c r="V219" i="36"/>
  <c r="V291" i="36"/>
  <c r="V363" i="36"/>
  <c r="V435" i="36"/>
  <c r="V208" i="36"/>
  <c r="V280" i="36"/>
  <c r="V352" i="36"/>
  <c r="V424" i="36"/>
  <c r="V223" i="36"/>
  <c r="V295" i="36"/>
  <c r="V367" i="36"/>
  <c r="V439" i="36"/>
  <c r="V194" i="36"/>
  <c r="V266" i="36"/>
  <c r="V338" i="36"/>
  <c r="V410" i="36"/>
  <c r="V230" i="36"/>
  <c r="V302" i="36"/>
  <c r="V374" i="36"/>
  <c r="V446" i="36"/>
  <c r="V201" i="36"/>
  <c r="V273" i="36"/>
  <c r="V345" i="36"/>
  <c r="V417" i="36"/>
  <c r="V232" i="36"/>
  <c r="V304" i="36"/>
  <c r="V376" i="36"/>
  <c r="V448" i="36"/>
  <c r="V216" i="36"/>
  <c r="V288" i="36"/>
  <c r="V360" i="36"/>
  <c r="V432" i="36"/>
  <c r="V178" i="36"/>
  <c r="V250" i="36"/>
  <c r="V322" i="36"/>
  <c r="V394" i="36"/>
  <c r="V181" i="36"/>
  <c r="V253" i="36"/>
  <c r="V325" i="36"/>
  <c r="V397" i="36"/>
  <c r="V206" i="36"/>
  <c r="V278" i="36"/>
  <c r="V350" i="36"/>
  <c r="V422" i="36"/>
  <c r="V198" i="36"/>
  <c r="V270" i="36"/>
  <c r="V342" i="36"/>
  <c r="V414" i="36"/>
  <c r="V210" i="36"/>
  <c r="V282" i="36"/>
  <c r="V354" i="36"/>
  <c r="V426" i="36"/>
  <c r="V224" i="36"/>
  <c r="V296" i="36"/>
  <c r="V368" i="36"/>
  <c r="V440" i="36"/>
  <c r="V202" i="36"/>
  <c r="V274" i="36"/>
  <c r="V346" i="36"/>
  <c r="V418" i="36"/>
  <c r="V183" i="36"/>
  <c r="V255" i="36"/>
  <c r="V327" i="36"/>
  <c r="V399" i="36"/>
  <c r="V180" i="36"/>
  <c r="V252" i="36"/>
  <c r="V324" i="36"/>
  <c r="V396" i="36"/>
  <c r="V191" i="36"/>
  <c r="V263" i="36"/>
  <c r="V335" i="36"/>
  <c r="V407" i="36"/>
  <c r="V237" i="36"/>
  <c r="V309" i="36"/>
  <c r="V381" i="36"/>
  <c r="V453" i="36"/>
  <c r="V170" i="36"/>
  <c r="V242" i="36"/>
  <c r="V314" i="36"/>
  <c r="V386" i="36"/>
  <c r="V179" i="36"/>
  <c r="V251" i="36"/>
  <c r="V323" i="36"/>
  <c r="V395" i="36"/>
  <c r="V217" i="36"/>
  <c r="V289" i="36"/>
  <c r="V361" i="36"/>
  <c r="V433" i="36"/>
  <c r="V197" i="36"/>
  <c r="V269" i="36"/>
  <c r="V341" i="36"/>
  <c r="V413" i="36"/>
  <c r="V195" i="36"/>
  <c r="V267" i="36"/>
  <c r="V339" i="36"/>
  <c r="V411" i="36"/>
  <c r="V221" i="36"/>
  <c r="V293" i="36"/>
  <c r="V365" i="36"/>
  <c r="V437" i="36"/>
  <c r="V185" i="36"/>
  <c r="V257" i="36"/>
  <c r="V329" i="36"/>
  <c r="V401" i="36"/>
  <c r="V200" i="36"/>
  <c r="V272" i="36"/>
  <c r="V344" i="36"/>
  <c r="V416" i="36"/>
  <c r="V186" i="36"/>
  <c r="V258" i="36"/>
  <c r="V330" i="36"/>
  <c r="V402" i="36"/>
  <c r="V215" i="36"/>
  <c r="V287" i="36"/>
  <c r="V359" i="36"/>
  <c r="V431" i="36"/>
  <c r="V240" i="36"/>
  <c r="V312" i="36"/>
  <c r="V384" i="36"/>
  <c r="V456" i="36"/>
  <c r="V176" i="36"/>
  <c r="V248" i="36"/>
  <c r="V320" i="36"/>
  <c r="V392" i="36"/>
  <c r="V238" i="36"/>
  <c r="V310" i="36"/>
  <c r="V382" i="36"/>
  <c r="V454" i="36"/>
  <c r="V205" i="36"/>
  <c r="V277" i="36"/>
  <c r="V349" i="36"/>
  <c r="V421" i="36"/>
  <c r="V172" i="36"/>
  <c r="V244" i="36"/>
  <c r="V316" i="36"/>
  <c r="V388" i="36"/>
  <c r="V173" i="36"/>
  <c r="V245" i="36"/>
  <c r="V317" i="36"/>
  <c r="V389" i="36"/>
  <c r="V177" i="36"/>
  <c r="V249" i="36"/>
  <c r="V321" i="36"/>
  <c r="V393" i="36"/>
  <c r="V239" i="36"/>
  <c r="V311" i="36"/>
  <c r="V383" i="36"/>
  <c r="V455" i="36"/>
  <c r="V235" i="36"/>
  <c r="V307" i="36"/>
  <c r="V379" i="36"/>
  <c r="V451" i="36"/>
  <c r="V233" i="36"/>
  <c r="V305" i="36"/>
  <c r="V377" i="36"/>
  <c r="V449" i="36"/>
  <c r="V203" i="36"/>
  <c r="V275" i="36"/>
  <c r="V347" i="36"/>
  <c r="V419" i="36"/>
  <c r="V213" i="36"/>
  <c r="V285" i="36"/>
  <c r="V357" i="36"/>
  <c r="V429" i="36"/>
  <c r="V204" i="36"/>
  <c r="V276" i="36"/>
  <c r="V348" i="36"/>
  <c r="V420" i="36"/>
  <c r="V192" i="36"/>
  <c r="V264" i="36"/>
  <c r="V336" i="36"/>
  <c r="V408" i="36"/>
  <c r="V234" i="36"/>
  <c r="V306" i="36"/>
  <c r="V378" i="36"/>
  <c r="V450" i="36"/>
  <c r="V174" i="36"/>
  <c r="V246" i="36"/>
  <c r="V318" i="36"/>
  <c r="V390" i="36"/>
  <c r="V226" i="36"/>
  <c r="V298" i="36"/>
  <c r="V370" i="36"/>
  <c r="V442" i="36"/>
  <c r="X223" i="36"/>
  <c r="X295" i="36"/>
  <c r="X367" i="36"/>
  <c r="X439" i="36"/>
  <c r="X230" i="36"/>
  <c r="X302" i="36"/>
  <c r="X374" i="36"/>
  <c r="X446" i="36"/>
  <c r="X213" i="36"/>
  <c r="X285" i="36"/>
  <c r="X357" i="36"/>
  <c r="X429" i="36"/>
  <c r="X208" i="36"/>
  <c r="X280" i="36"/>
  <c r="X352" i="36"/>
  <c r="X424" i="36"/>
  <c r="X190" i="36"/>
  <c r="X262" i="36"/>
  <c r="X334" i="36"/>
  <c r="X406" i="36"/>
  <c r="X187" i="36"/>
  <c r="X259" i="36"/>
  <c r="X331" i="36"/>
  <c r="X403" i="36"/>
  <c r="X218" i="36"/>
  <c r="X290" i="36"/>
  <c r="X362" i="36"/>
  <c r="X434" i="36"/>
  <c r="X199" i="36"/>
  <c r="X271" i="36"/>
  <c r="X343" i="36"/>
  <c r="X415" i="36"/>
  <c r="X222" i="36"/>
  <c r="X294" i="36"/>
  <c r="X366" i="36"/>
  <c r="X438" i="36"/>
  <c r="X235" i="36"/>
  <c r="X307" i="36"/>
  <c r="X379" i="36"/>
  <c r="X451" i="36"/>
  <c r="X238" i="36"/>
  <c r="X310" i="36"/>
  <c r="X382" i="36"/>
  <c r="X454" i="36"/>
  <c r="X178" i="36"/>
  <c r="X250" i="36"/>
  <c r="X322" i="36"/>
  <c r="X394" i="36"/>
  <c r="X207" i="36"/>
  <c r="X279" i="36"/>
  <c r="X351" i="36"/>
  <c r="X423" i="36"/>
  <c r="X221" i="36"/>
  <c r="X293" i="36"/>
  <c r="X365" i="36"/>
  <c r="X437" i="36"/>
  <c r="X170" i="36"/>
  <c r="X242" i="36"/>
  <c r="X314" i="36"/>
  <c r="X386" i="36"/>
  <c r="X232" i="36"/>
  <c r="X304" i="36"/>
  <c r="X376" i="36"/>
  <c r="X448" i="36"/>
  <c r="X176" i="36"/>
  <c r="X248" i="36"/>
  <c r="X320" i="36"/>
  <c r="X392" i="36"/>
  <c r="X212" i="36"/>
  <c r="X284" i="36"/>
  <c r="X356" i="36"/>
  <c r="X428" i="36"/>
  <c r="X193" i="36"/>
  <c r="X265" i="36"/>
  <c r="X337" i="36"/>
  <c r="X409" i="36"/>
  <c r="X239" i="36"/>
  <c r="X311" i="36"/>
  <c r="X383" i="36"/>
  <c r="X455" i="36"/>
  <c r="X185" i="36"/>
  <c r="X257" i="36"/>
  <c r="X329" i="36"/>
  <c r="X401" i="36"/>
  <c r="X210" i="36"/>
  <c r="X282" i="36"/>
  <c r="X354" i="36"/>
  <c r="X426" i="36"/>
  <c r="X182" i="36"/>
  <c r="X254" i="36"/>
  <c r="X326" i="36"/>
  <c r="X398" i="36"/>
  <c r="X205" i="36"/>
  <c r="X277" i="36"/>
  <c r="X349" i="36"/>
  <c r="X421" i="36"/>
  <c r="X172" i="36"/>
  <c r="X244" i="36"/>
  <c r="X316" i="36"/>
  <c r="X388" i="36"/>
  <c r="X174" i="36"/>
  <c r="X246" i="36"/>
  <c r="X318" i="36"/>
  <c r="X390" i="36"/>
  <c r="X226" i="36"/>
  <c r="X298" i="36"/>
  <c r="X370" i="36"/>
  <c r="X442" i="36"/>
  <c r="X201" i="36"/>
  <c r="X273" i="36"/>
  <c r="X345" i="36"/>
  <c r="X417" i="36"/>
  <c r="X211" i="36"/>
  <c r="X283" i="36"/>
  <c r="X355" i="36"/>
  <c r="X427" i="36"/>
  <c r="X179" i="36"/>
  <c r="X251" i="36"/>
  <c r="X323" i="36"/>
  <c r="X395" i="36"/>
  <c r="X220" i="36"/>
  <c r="X292" i="36"/>
  <c r="X364" i="36"/>
  <c r="X436" i="36"/>
  <c r="X191" i="36"/>
  <c r="X263" i="36"/>
  <c r="X335" i="36"/>
  <c r="X407" i="36"/>
  <c r="X216" i="36"/>
  <c r="X288" i="36"/>
  <c r="X360" i="36"/>
  <c r="X432" i="36"/>
  <c r="X180" i="36"/>
  <c r="X252" i="36"/>
  <c r="X324" i="36"/>
  <c r="X396" i="36"/>
  <c r="X189" i="36"/>
  <c r="X261" i="36"/>
  <c r="X333" i="36"/>
  <c r="X405" i="36"/>
  <c r="X183" i="36"/>
  <c r="X255" i="36"/>
  <c r="X327" i="36"/>
  <c r="X399" i="36"/>
  <c r="X186" i="36"/>
  <c r="X258" i="36"/>
  <c r="X330" i="36"/>
  <c r="X402" i="36"/>
  <c r="X175" i="36"/>
  <c r="X247" i="36"/>
  <c r="X319" i="36"/>
  <c r="X391" i="36"/>
  <c r="X204" i="36"/>
  <c r="X276" i="36"/>
  <c r="X348" i="36"/>
  <c r="X420" i="36"/>
  <c r="X192" i="36"/>
  <c r="X264" i="36"/>
  <c r="X336" i="36"/>
  <c r="X408" i="36"/>
  <c r="X177" i="36"/>
  <c r="X249" i="36"/>
  <c r="X321" i="36"/>
  <c r="X393" i="36"/>
  <c r="X200" i="36"/>
  <c r="X272" i="36"/>
  <c r="X344" i="36"/>
  <c r="X416" i="36"/>
  <c r="X217" i="36"/>
  <c r="X289" i="36"/>
  <c r="X361" i="36"/>
  <c r="X433" i="36"/>
  <c r="X240" i="36"/>
  <c r="X312" i="36"/>
  <c r="X384" i="36"/>
  <c r="X456" i="36"/>
  <c r="X233" i="36"/>
  <c r="X305" i="36"/>
  <c r="X377" i="36"/>
  <c r="X449" i="36"/>
  <c r="X198" i="36"/>
  <c r="X270" i="36"/>
  <c r="X342" i="36"/>
  <c r="X414" i="36"/>
  <c r="X236" i="36"/>
  <c r="X308" i="36"/>
  <c r="X380" i="36"/>
  <c r="X452" i="36"/>
  <c r="X237" i="36"/>
  <c r="X309" i="36"/>
  <c r="X381" i="36"/>
  <c r="X453" i="36"/>
  <c r="X209" i="36"/>
  <c r="X281" i="36"/>
  <c r="X353" i="36"/>
  <c r="X425" i="36"/>
  <c r="X234" i="36"/>
  <c r="X306" i="36"/>
  <c r="X378" i="36"/>
  <c r="X450" i="36"/>
  <c r="X227" i="36"/>
  <c r="X299" i="36"/>
  <c r="X371" i="36"/>
  <c r="X443" i="36"/>
  <c r="X181" i="36"/>
  <c r="X253" i="36"/>
  <c r="X325" i="36"/>
  <c r="X397" i="36"/>
  <c r="X184" i="36"/>
  <c r="X256" i="36"/>
  <c r="X328" i="36"/>
  <c r="X400" i="36"/>
  <c r="X224" i="36"/>
  <c r="X296" i="36"/>
  <c r="X368" i="36"/>
  <c r="X440" i="36"/>
  <c r="X194" i="36"/>
  <c r="X266" i="36"/>
  <c r="X338" i="36"/>
  <c r="X410" i="36"/>
  <c r="X197" i="36"/>
  <c r="X269" i="36"/>
  <c r="X341" i="36"/>
  <c r="X413" i="36"/>
  <c r="X202" i="36"/>
  <c r="X274" i="36"/>
  <c r="X346" i="36"/>
  <c r="X418" i="36"/>
  <c r="X225" i="36"/>
  <c r="X297" i="36"/>
  <c r="X369" i="36"/>
  <c r="X441" i="36"/>
  <c r="X231" i="36"/>
  <c r="X303" i="36"/>
  <c r="X375" i="36"/>
  <c r="X447" i="36"/>
  <c r="X219" i="36"/>
  <c r="X291" i="36"/>
  <c r="X363" i="36"/>
  <c r="X435" i="36"/>
  <c r="X195" i="36"/>
  <c r="X267" i="36"/>
  <c r="X339" i="36"/>
  <c r="X411" i="36"/>
  <c r="X196" i="36"/>
  <c r="X268" i="36"/>
  <c r="X340" i="36"/>
  <c r="X412" i="36"/>
  <c r="X203" i="36"/>
  <c r="X275" i="36"/>
  <c r="X347" i="36"/>
  <c r="X419" i="36"/>
  <c r="X228" i="36"/>
  <c r="X300" i="36"/>
  <c r="X372" i="36"/>
  <c r="X444" i="36"/>
  <c r="X214" i="36"/>
  <c r="X286" i="36"/>
  <c r="X358" i="36"/>
  <c r="X430" i="36"/>
  <c r="X229" i="36"/>
  <c r="X301" i="36"/>
  <c r="X373" i="36"/>
  <c r="X445" i="36"/>
  <c r="X171" i="36"/>
  <c r="X243" i="36"/>
  <c r="X315" i="36"/>
  <c r="X387" i="36"/>
  <c r="X206" i="36"/>
  <c r="X278" i="36"/>
  <c r="X350" i="36"/>
  <c r="X422" i="36"/>
  <c r="X188" i="36"/>
  <c r="X260" i="36"/>
  <c r="X332" i="36"/>
  <c r="X404" i="36"/>
  <c r="X215" i="36"/>
  <c r="X287" i="36"/>
  <c r="X359" i="36"/>
  <c r="X431" i="36"/>
  <c r="X173" i="36"/>
  <c r="X245" i="36"/>
  <c r="X317" i="36"/>
  <c r="X389" i="36"/>
  <c r="G203" i="38"/>
  <c r="G275" i="38"/>
  <c r="G347" i="38"/>
  <c r="G419" i="38"/>
  <c r="G180" i="38"/>
  <c r="G252" i="38"/>
  <c r="G324" i="38"/>
  <c r="G396" i="38"/>
  <c r="G185" i="38"/>
  <c r="G257" i="38"/>
  <c r="G329" i="38"/>
  <c r="G401" i="38"/>
  <c r="G204" i="38"/>
  <c r="G276" i="38"/>
  <c r="G348" i="38"/>
  <c r="G420" i="38"/>
  <c r="G190" i="38"/>
  <c r="G262" i="38"/>
  <c r="G334" i="38"/>
  <c r="G406" i="38"/>
  <c r="G233" i="38"/>
  <c r="G305" i="38"/>
  <c r="G377" i="38"/>
  <c r="G449" i="38"/>
  <c r="G234" i="38"/>
  <c r="G306" i="38"/>
  <c r="G378" i="38"/>
  <c r="G450" i="38"/>
  <c r="G226" i="38"/>
  <c r="G298" i="38"/>
  <c r="G370" i="38"/>
  <c r="G442" i="38"/>
  <c r="G222" i="38"/>
  <c r="G294" i="38"/>
  <c r="G366" i="38"/>
  <c r="G438" i="38"/>
  <c r="G225" i="38"/>
  <c r="G297" i="38"/>
  <c r="G369" i="38"/>
  <c r="G441" i="38"/>
  <c r="G194" i="38"/>
  <c r="G266" i="38"/>
  <c r="G338" i="38"/>
  <c r="G410" i="38"/>
  <c r="G207" i="38"/>
  <c r="G279" i="38"/>
  <c r="G351" i="38"/>
  <c r="G423" i="38"/>
  <c r="G211" i="38"/>
  <c r="G283" i="38"/>
  <c r="G355" i="38"/>
  <c r="G427" i="38"/>
  <c r="G216" i="38"/>
  <c r="G288" i="38"/>
  <c r="G360" i="38"/>
  <c r="G432" i="38"/>
  <c r="G206" i="38"/>
  <c r="G278" i="38"/>
  <c r="G350" i="38"/>
  <c r="G422" i="38"/>
  <c r="G201" i="38"/>
  <c r="G273" i="38"/>
  <c r="G345" i="38"/>
  <c r="G417" i="38"/>
  <c r="G221" i="38"/>
  <c r="G293" i="38"/>
  <c r="G365" i="38"/>
  <c r="G437" i="38"/>
  <c r="G181" i="38"/>
  <c r="G253" i="38"/>
  <c r="G325" i="38"/>
  <c r="G397" i="38"/>
  <c r="G202" i="38"/>
  <c r="G274" i="38"/>
  <c r="G346" i="38"/>
  <c r="G418" i="38"/>
  <c r="G171" i="38"/>
  <c r="G243" i="38"/>
  <c r="G315" i="38"/>
  <c r="G387" i="38"/>
  <c r="G239" i="38"/>
  <c r="G311" i="38"/>
  <c r="G383" i="38"/>
  <c r="G455" i="38"/>
  <c r="G240" i="38"/>
  <c r="G312" i="38"/>
  <c r="G384" i="38"/>
  <c r="G456" i="38"/>
  <c r="G189" i="38"/>
  <c r="G261" i="38"/>
  <c r="G333" i="38"/>
  <c r="G405" i="38"/>
  <c r="G224" i="38"/>
  <c r="G296" i="38"/>
  <c r="G368" i="38"/>
  <c r="G440" i="38"/>
  <c r="G220" i="38"/>
  <c r="G292" i="38"/>
  <c r="G364" i="38"/>
  <c r="G436" i="38"/>
  <c r="G179" i="38"/>
  <c r="G251" i="38"/>
  <c r="G323" i="38"/>
  <c r="G395" i="38"/>
  <c r="G177" i="38"/>
  <c r="G249" i="38"/>
  <c r="G321" i="38"/>
  <c r="G393" i="38"/>
  <c r="G208" i="38"/>
  <c r="G280" i="38"/>
  <c r="G352" i="38"/>
  <c r="G424" i="38"/>
  <c r="G231" i="38"/>
  <c r="G303" i="38"/>
  <c r="G375" i="38"/>
  <c r="G447" i="38"/>
  <c r="G227" i="38"/>
  <c r="G299" i="38"/>
  <c r="G371" i="38"/>
  <c r="G443" i="38"/>
  <c r="G236" i="38"/>
  <c r="G308" i="38"/>
  <c r="G380" i="38"/>
  <c r="G452" i="38"/>
  <c r="G184" i="38"/>
  <c r="G256" i="38"/>
  <c r="G328" i="38"/>
  <c r="G400" i="38"/>
  <c r="G193" i="38"/>
  <c r="G265" i="38"/>
  <c r="G337" i="38"/>
  <c r="G409" i="38"/>
  <c r="G172" i="38"/>
  <c r="G244" i="38"/>
  <c r="G316" i="38"/>
  <c r="G388" i="38"/>
  <c r="G173" i="38"/>
  <c r="G245" i="38"/>
  <c r="G317" i="38"/>
  <c r="G389" i="38"/>
  <c r="G212" i="38"/>
  <c r="G284" i="38"/>
  <c r="G356" i="38"/>
  <c r="G428" i="38"/>
  <c r="G209" i="38"/>
  <c r="G281" i="38"/>
  <c r="G353" i="38"/>
  <c r="G425" i="38"/>
  <c r="G205" i="38"/>
  <c r="G277" i="38"/>
  <c r="G349" i="38"/>
  <c r="G421" i="38"/>
  <c r="G178" i="38"/>
  <c r="G250" i="38"/>
  <c r="G322" i="38"/>
  <c r="G394" i="38"/>
  <c r="G223" i="38"/>
  <c r="G295" i="38"/>
  <c r="G367" i="38"/>
  <c r="G439" i="38"/>
  <c r="G219" i="38"/>
  <c r="G291" i="38"/>
  <c r="G363" i="38"/>
  <c r="G435" i="38"/>
  <c r="G218" i="38"/>
  <c r="G290" i="38"/>
  <c r="G362" i="38"/>
  <c r="G434" i="38"/>
  <c r="G174" i="38"/>
  <c r="G246" i="38"/>
  <c r="G318" i="38"/>
  <c r="G390" i="38"/>
  <c r="G188" i="38"/>
  <c r="G260" i="38"/>
  <c r="G332" i="38"/>
  <c r="G404" i="38"/>
  <c r="G215" i="38"/>
  <c r="G287" i="38"/>
  <c r="G359" i="38"/>
  <c r="G431" i="38"/>
  <c r="G176" i="38"/>
  <c r="G248" i="38"/>
  <c r="G320" i="38"/>
  <c r="G392" i="38"/>
  <c r="G228" i="38"/>
  <c r="G300" i="38"/>
  <c r="G372" i="38"/>
  <c r="G444" i="38"/>
  <c r="G195" i="38"/>
  <c r="G267" i="38"/>
  <c r="G339" i="38"/>
  <c r="G411" i="38"/>
  <c r="G197" i="38"/>
  <c r="G269" i="38"/>
  <c r="G341" i="38"/>
  <c r="G413" i="38"/>
  <c r="G170" i="38"/>
  <c r="G242" i="38"/>
  <c r="G314" i="38"/>
  <c r="G386" i="38"/>
  <c r="G196" i="38"/>
  <c r="G268" i="38"/>
  <c r="G340" i="38"/>
  <c r="G412" i="38"/>
  <c r="G217" i="38"/>
  <c r="G289" i="38"/>
  <c r="G361" i="38"/>
  <c r="G433" i="38"/>
  <c r="G191" i="38"/>
  <c r="G263" i="38"/>
  <c r="G335" i="38"/>
  <c r="G407" i="38"/>
  <c r="G187" i="38"/>
  <c r="G259" i="38"/>
  <c r="G331" i="38"/>
  <c r="G403" i="38"/>
  <c r="G214" i="38"/>
  <c r="G286" i="38"/>
  <c r="G358" i="38"/>
  <c r="G430" i="38"/>
  <c r="G237" i="38"/>
  <c r="G309" i="38"/>
  <c r="G381" i="38"/>
  <c r="G453" i="38"/>
  <c r="G200" i="38"/>
  <c r="G272" i="38"/>
  <c r="G344" i="38"/>
  <c r="G416" i="38"/>
  <c r="G198" i="38"/>
  <c r="G270" i="38"/>
  <c r="G342" i="38"/>
  <c r="G414" i="38"/>
  <c r="G238" i="38"/>
  <c r="G310" i="38"/>
  <c r="G382" i="38"/>
  <c r="G454" i="38"/>
  <c r="G213" i="38"/>
  <c r="G285" i="38"/>
  <c r="G357" i="38"/>
  <c r="G429" i="38"/>
  <c r="G199" i="38"/>
  <c r="G271" i="38"/>
  <c r="G343" i="38"/>
  <c r="G415" i="38"/>
  <c r="G229" i="38"/>
  <c r="G301" i="38"/>
  <c r="G373" i="38"/>
  <c r="G445" i="38"/>
  <c r="G182" i="38"/>
  <c r="G254" i="38"/>
  <c r="G326" i="38"/>
  <c r="G398" i="38"/>
  <c r="G183" i="38"/>
  <c r="G255" i="38"/>
  <c r="G327" i="38"/>
  <c r="G399" i="38"/>
  <c r="G232" i="38"/>
  <c r="G304" i="38"/>
  <c r="G376" i="38"/>
  <c r="G448" i="38"/>
  <c r="G186" i="38"/>
  <c r="G258" i="38"/>
  <c r="G330" i="38"/>
  <c r="G402" i="38"/>
  <c r="G230" i="38"/>
  <c r="G302" i="38"/>
  <c r="G374" i="38"/>
  <c r="G446" i="38"/>
  <c r="G175" i="38"/>
  <c r="G247" i="38"/>
  <c r="G319" i="38"/>
  <c r="G391" i="38"/>
  <c r="G210" i="38"/>
  <c r="G282" i="38"/>
  <c r="G354" i="38"/>
  <c r="G426" i="38"/>
  <c r="G192" i="38"/>
  <c r="G264" i="38"/>
  <c r="G336" i="38"/>
  <c r="G408" i="38"/>
  <c r="G235" i="38"/>
  <c r="G307" i="38"/>
  <c r="G379" i="38"/>
  <c r="G451" i="38"/>
  <c r="V222" i="38"/>
  <c r="V294" i="38"/>
  <c r="V366" i="38"/>
  <c r="V438" i="38"/>
  <c r="V186" i="38"/>
  <c r="V258" i="38"/>
  <c r="V330" i="38"/>
  <c r="V402" i="38"/>
  <c r="V215" i="38"/>
  <c r="V287" i="38"/>
  <c r="V359" i="38"/>
  <c r="V431" i="38"/>
  <c r="V206" i="38"/>
  <c r="V278" i="38"/>
  <c r="V350" i="38"/>
  <c r="V422" i="38"/>
  <c r="V232" i="38"/>
  <c r="V304" i="38"/>
  <c r="V376" i="38"/>
  <c r="V448" i="38"/>
  <c r="V219" i="38"/>
  <c r="V291" i="38"/>
  <c r="V363" i="38"/>
  <c r="V435" i="38"/>
  <c r="V236" i="38"/>
  <c r="V308" i="38"/>
  <c r="V380" i="38"/>
  <c r="V452" i="38"/>
  <c r="V239" i="38"/>
  <c r="V311" i="38"/>
  <c r="V383" i="38"/>
  <c r="V455" i="38"/>
  <c r="V217" i="38"/>
  <c r="V289" i="38"/>
  <c r="V361" i="38"/>
  <c r="V433" i="38"/>
  <c r="V195" i="38"/>
  <c r="V267" i="38"/>
  <c r="V339" i="38"/>
  <c r="V411" i="38"/>
  <c r="V229" i="38"/>
  <c r="V301" i="38"/>
  <c r="V373" i="38"/>
  <c r="V445" i="38"/>
  <c r="V226" i="38"/>
  <c r="V298" i="38"/>
  <c r="V370" i="38"/>
  <c r="V442" i="38"/>
  <c r="V170" i="38"/>
  <c r="V242" i="38"/>
  <c r="V314" i="38"/>
  <c r="V386" i="38"/>
  <c r="V188" i="38"/>
  <c r="V260" i="38"/>
  <c r="V332" i="38"/>
  <c r="V404" i="38"/>
  <c r="V201" i="38"/>
  <c r="V273" i="38"/>
  <c r="V345" i="38"/>
  <c r="V417" i="38"/>
  <c r="V194" i="38"/>
  <c r="V266" i="38"/>
  <c r="V338" i="38"/>
  <c r="V410" i="38"/>
  <c r="V223" i="38"/>
  <c r="V295" i="38"/>
  <c r="V367" i="38"/>
  <c r="V439" i="38"/>
  <c r="V207" i="38"/>
  <c r="V279" i="38"/>
  <c r="V351" i="38"/>
  <c r="V423" i="38"/>
  <c r="V179" i="38"/>
  <c r="V251" i="38"/>
  <c r="V323" i="38"/>
  <c r="V395" i="38"/>
  <c r="V233" i="38"/>
  <c r="V305" i="38"/>
  <c r="V377" i="38"/>
  <c r="V449" i="38"/>
  <c r="V214" i="38"/>
  <c r="V286" i="38"/>
  <c r="V358" i="38"/>
  <c r="V430" i="38"/>
  <c r="V209" i="38"/>
  <c r="V281" i="38"/>
  <c r="V353" i="38"/>
  <c r="V425" i="38"/>
  <c r="V191" i="38"/>
  <c r="V263" i="38"/>
  <c r="V335" i="38"/>
  <c r="V407" i="38"/>
  <c r="V220" i="38"/>
  <c r="V292" i="38"/>
  <c r="V364" i="38"/>
  <c r="V436" i="38"/>
  <c r="V235" i="38"/>
  <c r="V307" i="38"/>
  <c r="V379" i="38"/>
  <c r="V451" i="38"/>
  <c r="V210" i="38"/>
  <c r="V282" i="38"/>
  <c r="V354" i="38"/>
  <c r="V426" i="38"/>
  <c r="V221" i="38"/>
  <c r="V293" i="38"/>
  <c r="V365" i="38"/>
  <c r="V437" i="38"/>
  <c r="V183" i="38"/>
  <c r="V255" i="38"/>
  <c r="V327" i="38"/>
  <c r="V399" i="38"/>
  <c r="V211" i="38"/>
  <c r="V283" i="38"/>
  <c r="V355" i="38"/>
  <c r="V427" i="38"/>
  <c r="V234" i="38"/>
  <c r="V306" i="38"/>
  <c r="V378" i="38"/>
  <c r="V450" i="38"/>
  <c r="V205" i="38"/>
  <c r="V277" i="38"/>
  <c r="V349" i="38"/>
  <c r="V421" i="38"/>
  <c r="V237" i="38"/>
  <c r="V309" i="38"/>
  <c r="V381" i="38"/>
  <c r="V453" i="38"/>
  <c r="V176" i="38"/>
  <c r="V248" i="38"/>
  <c r="V320" i="38"/>
  <c r="V392" i="38"/>
  <c r="V172" i="38"/>
  <c r="V244" i="38"/>
  <c r="V316" i="38"/>
  <c r="V388" i="38"/>
  <c r="V182" i="38"/>
  <c r="V254" i="38"/>
  <c r="V326" i="38"/>
  <c r="V398" i="38"/>
  <c r="V224" i="38"/>
  <c r="V296" i="38"/>
  <c r="V368" i="38"/>
  <c r="V440" i="38"/>
  <c r="V193" i="38"/>
  <c r="V265" i="38"/>
  <c r="V337" i="38"/>
  <c r="V409" i="38"/>
  <c r="V196" i="38"/>
  <c r="V268" i="38"/>
  <c r="V340" i="38"/>
  <c r="V412" i="38"/>
  <c r="V185" i="38"/>
  <c r="V257" i="38"/>
  <c r="V329" i="38"/>
  <c r="V401" i="38"/>
  <c r="V198" i="38"/>
  <c r="V270" i="38"/>
  <c r="V342" i="38"/>
  <c r="V414" i="38"/>
  <c r="V180" i="38"/>
  <c r="V252" i="38"/>
  <c r="V324" i="38"/>
  <c r="V396" i="38"/>
  <c r="V238" i="38"/>
  <c r="V310" i="38"/>
  <c r="V382" i="38"/>
  <c r="V454" i="38"/>
  <c r="V197" i="38"/>
  <c r="V269" i="38"/>
  <c r="V341" i="38"/>
  <c r="V413" i="38"/>
  <c r="V212" i="38"/>
  <c r="V284" i="38"/>
  <c r="V356" i="38"/>
  <c r="V428" i="38"/>
  <c r="V174" i="38"/>
  <c r="V246" i="38"/>
  <c r="V318" i="38"/>
  <c r="V390" i="38"/>
  <c r="V171" i="38"/>
  <c r="V243" i="38"/>
  <c r="V315" i="38"/>
  <c r="V387" i="38"/>
  <c r="V199" i="38"/>
  <c r="V271" i="38"/>
  <c r="V343" i="38"/>
  <c r="V415" i="38"/>
  <c r="V189" i="38"/>
  <c r="V261" i="38"/>
  <c r="V333" i="38"/>
  <c r="V405" i="38"/>
  <c r="V230" i="38"/>
  <c r="V302" i="38"/>
  <c r="V374" i="38"/>
  <c r="V446" i="38"/>
  <c r="V173" i="38"/>
  <c r="V245" i="38"/>
  <c r="V317" i="38"/>
  <c r="V389" i="38"/>
  <c r="V208" i="38"/>
  <c r="V280" i="38"/>
  <c r="V352" i="38"/>
  <c r="V424" i="38"/>
  <c r="V216" i="38"/>
  <c r="V288" i="38"/>
  <c r="V360" i="38"/>
  <c r="V432" i="38"/>
  <c r="V175" i="38"/>
  <c r="V247" i="38"/>
  <c r="V319" i="38"/>
  <c r="V391" i="38"/>
  <c r="V203" i="38"/>
  <c r="V275" i="38"/>
  <c r="V347" i="38"/>
  <c r="V419" i="38"/>
  <c r="V204" i="38"/>
  <c r="V276" i="38"/>
  <c r="V348" i="38"/>
  <c r="V420" i="38"/>
  <c r="V200" i="38"/>
  <c r="V272" i="38"/>
  <c r="V344" i="38"/>
  <c r="V416" i="38"/>
  <c r="V192" i="38"/>
  <c r="V264" i="38"/>
  <c r="V336" i="38"/>
  <c r="V408" i="38"/>
  <c r="V178" i="38"/>
  <c r="V250" i="38"/>
  <c r="V322" i="38"/>
  <c r="V394" i="38"/>
  <c r="V240" i="38"/>
  <c r="V312" i="38"/>
  <c r="V384" i="38"/>
  <c r="V456" i="38"/>
  <c r="V231" i="38"/>
  <c r="V303" i="38"/>
  <c r="V375" i="38"/>
  <c r="V447" i="38"/>
  <c r="V227" i="38"/>
  <c r="V299" i="38"/>
  <c r="V371" i="38"/>
  <c r="V443" i="38"/>
  <c r="V202" i="38"/>
  <c r="V274" i="38"/>
  <c r="V346" i="38"/>
  <c r="V418" i="38"/>
  <c r="V225" i="38"/>
  <c r="V297" i="38"/>
  <c r="V369" i="38"/>
  <c r="V441" i="38"/>
  <c r="V177" i="38"/>
  <c r="V249" i="38"/>
  <c r="V321" i="38"/>
  <c r="V393" i="38"/>
  <c r="V181" i="38"/>
  <c r="V253" i="38"/>
  <c r="V325" i="38"/>
  <c r="V397" i="38"/>
  <c r="V190" i="38"/>
  <c r="V262" i="38"/>
  <c r="V334" i="38"/>
  <c r="V406" i="38"/>
  <c r="V184" i="38"/>
  <c r="V256" i="38"/>
  <c r="V328" i="38"/>
  <c r="V400" i="38"/>
  <c r="V213" i="38"/>
  <c r="V285" i="38"/>
  <c r="V357" i="38"/>
  <c r="V429" i="38"/>
  <c r="V218" i="38"/>
  <c r="V290" i="38"/>
  <c r="V362" i="38"/>
  <c r="V434" i="38"/>
  <c r="V187" i="38"/>
  <c r="V259" i="38"/>
  <c r="V331" i="38"/>
  <c r="V403" i="38"/>
  <c r="V228" i="38"/>
  <c r="V300" i="38"/>
  <c r="V372" i="38"/>
  <c r="V444" i="38"/>
  <c r="W188" i="38"/>
  <c r="W260" i="38"/>
  <c r="W332" i="38"/>
  <c r="W404" i="38"/>
  <c r="W191" i="38"/>
  <c r="W263" i="38"/>
  <c r="W335" i="38"/>
  <c r="W407" i="38"/>
  <c r="W238" i="38"/>
  <c r="W310" i="38"/>
  <c r="W382" i="38"/>
  <c r="W454" i="38"/>
  <c r="W203" i="38"/>
  <c r="W275" i="38"/>
  <c r="W347" i="38"/>
  <c r="W419" i="38"/>
  <c r="W217" i="38"/>
  <c r="W289" i="38"/>
  <c r="W361" i="38"/>
  <c r="W433" i="38"/>
  <c r="W175" i="38"/>
  <c r="W247" i="38"/>
  <c r="W319" i="38"/>
  <c r="W391" i="38"/>
  <c r="W182" i="38"/>
  <c r="W254" i="38"/>
  <c r="W326" i="38"/>
  <c r="W398" i="38"/>
  <c r="W228" i="38"/>
  <c r="W300" i="38"/>
  <c r="W372" i="38"/>
  <c r="W444" i="38"/>
  <c r="W179" i="38"/>
  <c r="W251" i="38"/>
  <c r="W323" i="38"/>
  <c r="W395" i="38"/>
  <c r="W183" i="38"/>
  <c r="W255" i="38"/>
  <c r="W327" i="38"/>
  <c r="W399" i="38"/>
  <c r="W219" i="38"/>
  <c r="W291" i="38"/>
  <c r="W363" i="38"/>
  <c r="W435" i="38"/>
  <c r="W236" i="38"/>
  <c r="W308" i="38"/>
  <c r="W380" i="38"/>
  <c r="W452" i="38"/>
  <c r="W202" i="38"/>
  <c r="W274" i="38"/>
  <c r="W346" i="38"/>
  <c r="W418" i="38"/>
  <c r="W211" i="38"/>
  <c r="W283" i="38"/>
  <c r="W355" i="38"/>
  <c r="W427" i="38"/>
  <c r="W190" i="38"/>
  <c r="W262" i="38"/>
  <c r="W334" i="38"/>
  <c r="W406" i="38"/>
  <c r="W178" i="38"/>
  <c r="W250" i="38"/>
  <c r="W322" i="38"/>
  <c r="W394" i="38"/>
  <c r="W187" i="38"/>
  <c r="W259" i="38"/>
  <c r="W331" i="38"/>
  <c r="W403" i="38"/>
  <c r="W176" i="38"/>
  <c r="W248" i="38"/>
  <c r="W320" i="38"/>
  <c r="W392" i="38"/>
  <c r="W230" i="38"/>
  <c r="W302" i="38"/>
  <c r="W374" i="38"/>
  <c r="W446" i="38"/>
  <c r="W199" i="38"/>
  <c r="W271" i="38"/>
  <c r="W343" i="38"/>
  <c r="W415" i="38"/>
  <c r="W239" i="38"/>
  <c r="W311" i="38"/>
  <c r="W383" i="38"/>
  <c r="W455" i="38"/>
  <c r="W201" i="38"/>
  <c r="W273" i="38"/>
  <c r="W345" i="38"/>
  <c r="W417" i="38"/>
  <c r="W197" i="38"/>
  <c r="W269" i="38"/>
  <c r="W341" i="38"/>
  <c r="W413" i="38"/>
  <c r="W204" i="38"/>
  <c r="W276" i="38"/>
  <c r="W348" i="38"/>
  <c r="W420" i="38"/>
  <c r="W220" i="38"/>
  <c r="W292" i="38"/>
  <c r="W364" i="38"/>
  <c r="W436" i="38"/>
  <c r="W172" i="38"/>
  <c r="W244" i="38"/>
  <c r="W316" i="38"/>
  <c r="W388" i="38"/>
  <c r="W205" i="38"/>
  <c r="W277" i="38"/>
  <c r="W349" i="38"/>
  <c r="W421" i="38"/>
  <c r="W234" i="38"/>
  <c r="W306" i="38"/>
  <c r="W378" i="38"/>
  <c r="W450" i="38"/>
  <c r="W223" i="38"/>
  <c r="W295" i="38"/>
  <c r="W367" i="38"/>
  <c r="W439" i="38"/>
  <c r="W174" i="38"/>
  <c r="W246" i="38"/>
  <c r="W318" i="38"/>
  <c r="W390" i="38"/>
  <c r="W192" i="38"/>
  <c r="W264" i="38"/>
  <c r="W336" i="38"/>
  <c r="W408" i="38"/>
  <c r="W237" i="38"/>
  <c r="W309" i="38"/>
  <c r="W381" i="38"/>
  <c r="W453" i="38"/>
  <c r="W214" i="38"/>
  <c r="W286" i="38"/>
  <c r="W358" i="38"/>
  <c r="W430" i="38"/>
  <c r="W240" i="38"/>
  <c r="W312" i="38"/>
  <c r="W384" i="38"/>
  <c r="W456" i="38"/>
  <c r="W224" i="38"/>
  <c r="W296" i="38"/>
  <c r="W368" i="38"/>
  <c r="W440" i="38"/>
  <c r="W206" i="38"/>
  <c r="W278" i="38"/>
  <c r="W350" i="38"/>
  <c r="W422" i="38"/>
  <c r="W235" i="38"/>
  <c r="W307" i="38"/>
  <c r="W379" i="38"/>
  <c r="W451" i="38"/>
  <c r="W222" i="38"/>
  <c r="W294" i="38"/>
  <c r="W366" i="38"/>
  <c r="W438" i="38"/>
  <c r="W196" i="38"/>
  <c r="W268" i="38"/>
  <c r="W340" i="38"/>
  <c r="W412" i="38"/>
  <c r="W185" i="38"/>
  <c r="W257" i="38"/>
  <c r="W329" i="38"/>
  <c r="W401" i="38"/>
  <c r="W170" i="38"/>
  <c r="W242" i="38"/>
  <c r="W314" i="38"/>
  <c r="W386" i="38"/>
  <c r="W221" i="38"/>
  <c r="W293" i="38"/>
  <c r="W365" i="38"/>
  <c r="W437" i="38"/>
  <c r="W212" i="38"/>
  <c r="W284" i="38"/>
  <c r="W356" i="38"/>
  <c r="W428" i="38"/>
  <c r="W209" i="38"/>
  <c r="W281" i="38"/>
  <c r="W353" i="38"/>
  <c r="W425" i="38"/>
  <c r="W194" i="38"/>
  <c r="W266" i="38"/>
  <c r="W338" i="38"/>
  <c r="W410" i="38"/>
  <c r="W232" i="38"/>
  <c r="W304" i="38"/>
  <c r="W376" i="38"/>
  <c r="W448" i="38"/>
  <c r="W177" i="38"/>
  <c r="W249" i="38"/>
  <c r="W321" i="38"/>
  <c r="W393" i="38"/>
  <c r="W225" i="38"/>
  <c r="W297" i="38"/>
  <c r="W369" i="38"/>
  <c r="W441" i="38"/>
  <c r="W186" i="38"/>
  <c r="W258" i="38"/>
  <c r="W330" i="38"/>
  <c r="W402" i="38"/>
  <c r="W195" i="38"/>
  <c r="W267" i="38"/>
  <c r="W339" i="38"/>
  <c r="W411" i="38"/>
  <c r="W184" i="38"/>
  <c r="W256" i="38"/>
  <c r="W328" i="38"/>
  <c r="W400" i="38"/>
  <c r="W198" i="38"/>
  <c r="W270" i="38"/>
  <c r="W342" i="38"/>
  <c r="W414" i="38"/>
  <c r="W227" i="38"/>
  <c r="W299" i="38"/>
  <c r="W371" i="38"/>
  <c r="W443" i="38"/>
  <c r="W181" i="38"/>
  <c r="W253" i="38"/>
  <c r="W325" i="38"/>
  <c r="W397" i="38"/>
  <c r="W208" i="38"/>
  <c r="W280" i="38"/>
  <c r="W352" i="38"/>
  <c r="W424" i="38"/>
  <c r="W233" i="38"/>
  <c r="W305" i="38"/>
  <c r="W377" i="38"/>
  <c r="W449" i="38"/>
  <c r="W180" i="38"/>
  <c r="W252" i="38"/>
  <c r="W324" i="38"/>
  <c r="W396" i="38"/>
  <c r="W218" i="38"/>
  <c r="W290" i="38"/>
  <c r="W362" i="38"/>
  <c r="W434" i="38"/>
  <c r="W200" i="38"/>
  <c r="W272" i="38"/>
  <c r="W344" i="38"/>
  <c r="W416" i="38"/>
  <c r="W173" i="38"/>
  <c r="W245" i="38"/>
  <c r="W317" i="38"/>
  <c r="W389" i="38"/>
  <c r="W226" i="38"/>
  <c r="W298" i="38"/>
  <c r="W370" i="38"/>
  <c r="W442" i="38"/>
  <c r="W171" i="38"/>
  <c r="W243" i="38"/>
  <c r="W315" i="38"/>
  <c r="W387" i="38"/>
  <c r="W216" i="38"/>
  <c r="W288" i="38"/>
  <c r="W360" i="38"/>
  <c r="W432" i="38"/>
  <c r="W231" i="38"/>
  <c r="W303" i="38"/>
  <c r="W375" i="38"/>
  <c r="W447" i="38"/>
  <c r="W189" i="38"/>
  <c r="W261" i="38"/>
  <c r="W333" i="38"/>
  <c r="W405" i="38"/>
  <c r="W210" i="38"/>
  <c r="W282" i="38"/>
  <c r="W354" i="38"/>
  <c r="W426" i="38"/>
  <c r="W193" i="38"/>
  <c r="W265" i="38"/>
  <c r="W337" i="38"/>
  <c r="W409" i="38"/>
  <c r="W213" i="38"/>
  <c r="W285" i="38"/>
  <c r="W357" i="38"/>
  <c r="W429" i="38"/>
  <c r="W207" i="38"/>
  <c r="W279" i="38"/>
  <c r="W351" i="38"/>
  <c r="W423" i="38"/>
  <c r="W229" i="38"/>
  <c r="W301" i="38"/>
  <c r="W373" i="38"/>
  <c r="W445" i="38"/>
  <c r="W215" i="38"/>
  <c r="W287" i="38"/>
  <c r="W359" i="38"/>
  <c r="W431" i="38"/>
  <c r="X188" i="38"/>
  <c r="X260" i="38"/>
  <c r="X332" i="38"/>
  <c r="X404" i="38"/>
  <c r="X178" i="38"/>
  <c r="X250" i="38"/>
  <c r="X322" i="38"/>
  <c r="X394" i="38"/>
  <c r="X236" i="38"/>
  <c r="X308" i="38"/>
  <c r="X380" i="38"/>
  <c r="X452" i="38"/>
  <c r="X189" i="38"/>
  <c r="X261" i="38"/>
  <c r="X333" i="38"/>
  <c r="X405" i="38"/>
  <c r="X222" i="38"/>
  <c r="X294" i="38"/>
  <c r="X366" i="38"/>
  <c r="X438" i="38"/>
  <c r="X211" i="38"/>
  <c r="X283" i="38"/>
  <c r="X355" i="38"/>
  <c r="X427" i="38"/>
  <c r="X240" i="38"/>
  <c r="X312" i="38"/>
  <c r="X384" i="38"/>
  <c r="X456" i="38"/>
  <c r="X233" i="38"/>
  <c r="X305" i="38"/>
  <c r="X377" i="38"/>
  <c r="X449" i="38"/>
  <c r="X185" i="38"/>
  <c r="X257" i="38"/>
  <c r="X329" i="38"/>
  <c r="X401" i="38"/>
  <c r="X213" i="38"/>
  <c r="X285" i="38"/>
  <c r="X357" i="38"/>
  <c r="X429" i="38"/>
  <c r="X172" i="38"/>
  <c r="X244" i="38"/>
  <c r="X316" i="38"/>
  <c r="X388" i="38"/>
  <c r="X220" i="38"/>
  <c r="X292" i="38"/>
  <c r="X364" i="38"/>
  <c r="X436" i="38"/>
  <c r="X235" i="38"/>
  <c r="X307" i="38"/>
  <c r="X379" i="38"/>
  <c r="X451" i="38"/>
  <c r="X194" i="38"/>
  <c r="X266" i="38"/>
  <c r="X338" i="38"/>
  <c r="X410" i="38"/>
  <c r="X215" i="38"/>
  <c r="X287" i="38"/>
  <c r="X359" i="38"/>
  <c r="X431" i="38"/>
  <c r="X209" i="38"/>
  <c r="X281" i="38"/>
  <c r="X353" i="38"/>
  <c r="X425" i="38"/>
  <c r="X227" i="38"/>
  <c r="X299" i="38"/>
  <c r="X371" i="38"/>
  <c r="X443" i="38"/>
  <c r="X181" i="38"/>
  <c r="X253" i="38"/>
  <c r="X325" i="38"/>
  <c r="X397" i="38"/>
  <c r="X216" i="38"/>
  <c r="X288" i="38"/>
  <c r="X360" i="38"/>
  <c r="X432" i="38"/>
  <c r="X228" i="38"/>
  <c r="X300" i="38"/>
  <c r="X372" i="38"/>
  <c r="X444" i="38"/>
  <c r="X224" i="38"/>
  <c r="X296" i="38"/>
  <c r="X368" i="38"/>
  <c r="X440" i="38"/>
  <c r="X203" i="38"/>
  <c r="X275" i="38"/>
  <c r="X347" i="38"/>
  <c r="X419" i="38"/>
  <c r="X190" i="38"/>
  <c r="X262" i="38"/>
  <c r="X334" i="38"/>
  <c r="X406" i="38"/>
  <c r="X201" i="38"/>
  <c r="X273" i="38"/>
  <c r="X345" i="38"/>
  <c r="X417" i="38"/>
  <c r="X170" i="38"/>
  <c r="X242" i="38"/>
  <c r="X314" i="38"/>
  <c r="X386" i="38"/>
  <c r="X221" i="38"/>
  <c r="X293" i="38"/>
  <c r="X365" i="38"/>
  <c r="X437" i="38"/>
  <c r="X232" i="38"/>
  <c r="X304" i="38"/>
  <c r="X376" i="38"/>
  <c r="X448" i="38"/>
  <c r="X231" i="38"/>
  <c r="X303" i="38"/>
  <c r="X375" i="38"/>
  <c r="X447" i="38"/>
  <c r="X193" i="38"/>
  <c r="X265" i="38"/>
  <c r="X337" i="38"/>
  <c r="X409" i="38"/>
  <c r="X226" i="38"/>
  <c r="X298" i="38"/>
  <c r="X370" i="38"/>
  <c r="X442" i="38"/>
  <c r="X219" i="38"/>
  <c r="X291" i="38"/>
  <c r="X363" i="38"/>
  <c r="X435" i="38"/>
  <c r="X223" i="38"/>
  <c r="X295" i="38"/>
  <c r="X367" i="38"/>
  <c r="X439" i="38"/>
  <c r="X197" i="38"/>
  <c r="X269" i="38"/>
  <c r="X341" i="38"/>
  <c r="X413" i="38"/>
  <c r="X210" i="38"/>
  <c r="X282" i="38"/>
  <c r="X354" i="38"/>
  <c r="X426" i="38"/>
  <c r="X218" i="38"/>
  <c r="X290" i="38"/>
  <c r="X362" i="38"/>
  <c r="X434" i="38"/>
  <c r="X225" i="38"/>
  <c r="X297" i="38"/>
  <c r="X369" i="38"/>
  <c r="X441" i="38"/>
  <c r="X195" i="38"/>
  <c r="X267" i="38"/>
  <c r="X339" i="38"/>
  <c r="X411" i="38"/>
  <c r="X202" i="38"/>
  <c r="X274" i="38"/>
  <c r="X346" i="38"/>
  <c r="X418" i="38"/>
  <c r="X183" i="38"/>
  <c r="X255" i="38"/>
  <c r="X327" i="38"/>
  <c r="X399" i="38"/>
  <c r="X206" i="38"/>
  <c r="X278" i="38"/>
  <c r="X350" i="38"/>
  <c r="X422" i="38"/>
  <c r="X175" i="38"/>
  <c r="X247" i="38"/>
  <c r="X319" i="38"/>
  <c r="X391" i="38"/>
  <c r="X208" i="38"/>
  <c r="X280" i="38"/>
  <c r="X352" i="38"/>
  <c r="X424" i="38"/>
  <c r="X196" i="38"/>
  <c r="X268" i="38"/>
  <c r="X340" i="38"/>
  <c r="X412" i="38"/>
  <c r="X229" i="38"/>
  <c r="X301" i="38"/>
  <c r="X373" i="38"/>
  <c r="X445" i="38"/>
  <c r="X234" i="38"/>
  <c r="X306" i="38"/>
  <c r="X378" i="38"/>
  <c r="X450" i="38"/>
  <c r="X214" i="38"/>
  <c r="X286" i="38"/>
  <c r="X358" i="38"/>
  <c r="X430" i="38"/>
  <c r="X180" i="38"/>
  <c r="X252" i="38"/>
  <c r="X324" i="38"/>
  <c r="X396" i="38"/>
  <c r="X171" i="38"/>
  <c r="X243" i="38"/>
  <c r="X315" i="38"/>
  <c r="X387" i="38"/>
  <c r="X200" i="38"/>
  <c r="X272" i="38"/>
  <c r="X344" i="38"/>
  <c r="X416" i="38"/>
  <c r="X237" i="38"/>
  <c r="X309" i="38"/>
  <c r="X381" i="38"/>
  <c r="X453" i="38"/>
  <c r="X230" i="38"/>
  <c r="X302" i="38"/>
  <c r="X374" i="38"/>
  <c r="X446" i="38"/>
  <c r="X182" i="38"/>
  <c r="X254" i="38"/>
  <c r="X326" i="38"/>
  <c r="X398" i="38"/>
  <c r="X176" i="38"/>
  <c r="X248" i="38"/>
  <c r="X320" i="38"/>
  <c r="X392" i="38"/>
  <c r="X177" i="38"/>
  <c r="X249" i="38"/>
  <c r="X321" i="38"/>
  <c r="X393" i="38"/>
  <c r="X191" i="38"/>
  <c r="X263" i="38"/>
  <c r="X335" i="38"/>
  <c r="X407" i="38"/>
  <c r="X204" i="38"/>
  <c r="X276" i="38"/>
  <c r="X348" i="38"/>
  <c r="X420" i="38"/>
  <c r="X212" i="38"/>
  <c r="X284" i="38"/>
  <c r="X356" i="38"/>
  <c r="X428" i="38"/>
  <c r="X207" i="38"/>
  <c r="X279" i="38"/>
  <c r="X351" i="38"/>
  <c r="X423" i="38"/>
  <c r="X198" i="38"/>
  <c r="X270" i="38"/>
  <c r="X342" i="38"/>
  <c r="X414" i="38"/>
  <c r="X199" i="38"/>
  <c r="X271" i="38"/>
  <c r="X343" i="38"/>
  <c r="X415" i="38"/>
  <c r="X217" i="38"/>
  <c r="X289" i="38"/>
  <c r="X361" i="38"/>
  <c r="X433" i="38"/>
  <c r="X179" i="38"/>
  <c r="X251" i="38"/>
  <c r="X323" i="38"/>
  <c r="X395" i="38"/>
  <c r="X186" i="38"/>
  <c r="X258" i="38"/>
  <c r="X330" i="38"/>
  <c r="X402" i="38"/>
  <c r="X187" i="38"/>
  <c r="X259" i="38"/>
  <c r="X331" i="38"/>
  <c r="X403" i="38"/>
  <c r="X173" i="38"/>
  <c r="X245" i="38"/>
  <c r="X317" i="38"/>
  <c r="X389" i="38"/>
  <c r="X174" i="38"/>
  <c r="X246" i="38"/>
  <c r="X318" i="38"/>
  <c r="X390" i="38"/>
  <c r="X192" i="38"/>
  <c r="X264" i="38"/>
  <c r="X336" i="38"/>
  <c r="X408" i="38"/>
  <c r="X205" i="38"/>
  <c r="X277" i="38"/>
  <c r="X349" i="38"/>
  <c r="X421" i="38"/>
  <c r="X239" i="38"/>
  <c r="X311" i="38"/>
  <c r="X383" i="38"/>
  <c r="X455" i="38"/>
  <c r="X184" i="38"/>
  <c r="X256" i="38"/>
  <c r="X328" i="38"/>
  <c r="X400" i="38"/>
  <c r="X238" i="38"/>
  <c r="X310" i="38"/>
  <c r="X382" i="38"/>
  <c r="X454" i="38"/>
  <c r="M236" i="37"/>
  <c r="M308" i="37"/>
  <c r="M380" i="37"/>
  <c r="M452" i="37"/>
  <c r="M180" i="37"/>
  <c r="M252" i="37"/>
  <c r="M324" i="37"/>
  <c r="M396" i="37"/>
  <c r="M228" i="37"/>
  <c r="M300" i="37"/>
  <c r="M372" i="37"/>
  <c r="M444" i="37"/>
  <c r="M226" i="37"/>
  <c r="M298" i="37"/>
  <c r="M370" i="37"/>
  <c r="M442" i="37"/>
  <c r="M215" i="37"/>
  <c r="M287" i="37"/>
  <c r="M359" i="37"/>
  <c r="M431" i="37"/>
  <c r="M222" i="37"/>
  <c r="M294" i="37"/>
  <c r="M366" i="37"/>
  <c r="M438" i="37"/>
  <c r="M195" i="37"/>
  <c r="M267" i="37"/>
  <c r="M339" i="37"/>
  <c r="M411" i="37"/>
  <c r="M238" i="37"/>
  <c r="M310" i="37"/>
  <c r="M382" i="37"/>
  <c r="M454" i="37"/>
  <c r="M189" i="37"/>
  <c r="M261" i="37"/>
  <c r="M333" i="37"/>
  <c r="M405" i="37"/>
  <c r="M190" i="37"/>
  <c r="M262" i="37"/>
  <c r="M334" i="37"/>
  <c r="M406" i="37"/>
  <c r="M181" i="37"/>
  <c r="M253" i="37"/>
  <c r="M325" i="37"/>
  <c r="M397" i="37"/>
  <c r="M225" i="37"/>
  <c r="M297" i="37"/>
  <c r="M369" i="37"/>
  <c r="M441" i="37"/>
  <c r="M237" i="37"/>
  <c r="M309" i="37"/>
  <c r="M381" i="37"/>
  <c r="M453" i="37"/>
  <c r="M173" i="37"/>
  <c r="M245" i="37"/>
  <c r="M317" i="37"/>
  <c r="M389" i="37"/>
  <c r="M232" i="37"/>
  <c r="M304" i="37"/>
  <c r="M376" i="37"/>
  <c r="M448" i="37"/>
  <c r="M172" i="37"/>
  <c r="M244" i="37"/>
  <c r="M316" i="37"/>
  <c r="M388" i="37"/>
  <c r="M204" i="37"/>
  <c r="M276" i="37"/>
  <c r="M348" i="37"/>
  <c r="M420" i="37"/>
  <c r="M224" i="37"/>
  <c r="M296" i="37"/>
  <c r="M368" i="37"/>
  <c r="M440" i="37"/>
  <c r="M240" i="37"/>
  <c r="M312" i="37"/>
  <c r="M384" i="37"/>
  <c r="M456" i="37"/>
  <c r="M234" i="37"/>
  <c r="M306" i="37"/>
  <c r="M378" i="37"/>
  <c r="M450" i="37"/>
  <c r="M201" i="37"/>
  <c r="M273" i="37"/>
  <c r="M345" i="37"/>
  <c r="M417" i="37"/>
  <c r="M178" i="37"/>
  <c r="M250" i="37"/>
  <c r="M322" i="37"/>
  <c r="M394" i="37"/>
  <c r="M203" i="37"/>
  <c r="M275" i="37"/>
  <c r="M347" i="37"/>
  <c r="M419" i="37"/>
  <c r="M239" i="37"/>
  <c r="M311" i="37"/>
  <c r="M383" i="37"/>
  <c r="M455" i="37"/>
  <c r="M213" i="37"/>
  <c r="M285" i="37"/>
  <c r="M357" i="37"/>
  <c r="M429" i="37"/>
  <c r="M220" i="37"/>
  <c r="M292" i="37"/>
  <c r="M364" i="37"/>
  <c r="M436" i="37"/>
  <c r="M198" i="37"/>
  <c r="M270" i="37"/>
  <c r="M342" i="37"/>
  <c r="M414" i="37"/>
  <c r="M192" i="37"/>
  <c r="M264" i="37"/>
  <c r="M336" i="37"/>
  <c r="M408" i="37"/>
  <c r="M179" i="37"/>
  <c r="M251" i="37"/>
  <c r="M323" i="37"/>
  <c r="M395" i="37"/>
  <c r="M197" i="37"/>
  <c r="M269" i="37"/>
  <c r="M341" i="37"/>
  <c r="M413" i="37"/>
  <c r="M230" i="37"/>
  <c r="M302" i="37"/>
  <c r="M374" i="37"/>
  <c r="M446" i="37"/>
  <c r="M205" i="37"/>
  <c r="M277" i="37"/>
  <c r="M349" i="37"/>
  <c r="M421" i="37"/>
  <c r="M212" i="37"/>
  <c r="M284" i="37"/>
  <c r="M356" i="37"/>
  <c r="M428" i="37"/>
  <c r="M177" i="37"/>
  <c r="M249" i="37"/>
  <c r="M321" i="37"/>
  <c r="M393" i="37"/>
  <c r="M231" i="37"/>
  <c r="M303" i="37"/>
  <c r="M375" i="37"/>
  <c r="M447" i="37"/>
  <c r="M199" i="37"/>
  <c r="M271" i="37"/>
  <c r="M343" i="37"/>
  <c r="M415" i="37"/>
  <c r="M217" i="37"/>
  <c r="M289" i="37"/>
  <c r="M361" i="37"/>
  <c r="M433" i="37"/>
  <c r="M227" i="37"/>
  <c r="M299" i="37"/>
  <c r="M371" i="37"/>
  <c r="M443" i="37"/>
  <c r="M218" i="37"/>
  <c r="M290" i="37"/>
  <c r="M362" i="37"/>
  <c r="M434" i="37"/>
  <c r="M182" i="37"/>
  <c r="M254" i="37"/>
  <c r="M326" i="37"/>
  <c r="M398" i="37"/>
  <c r="M193" i="37"/>
  <c r="M265" i="37"/>
  <c r="M337" i="37"/>
  <c r="M409" i="37"/>
  <c r="M214" i="37"/>
  <c r="M286" i="37"/>
  <c r="M358" i="37"/>
  <c r="M430" i="37"/>
  <c r="M184" i="37"/>
  <c r="M256" i="37"/>
  <c r="M328" i="37"/>
  <c r="M400" i="37"/>
  <c r="M183" i="37"/>
  <c r="M255" i="37"/>
  <c r="M327" i="37"/>
  <c r="M399" i="37"/>
  <c r="M188" i="37"/>
  <c r="M260" i="37"/>
  <c r="M332" i="37"/>
  <c r="M404" i="37"/>
  <c r="M207" i="37"/>
  <c r="M279" i="37"/>
  <c r="M351" i="37"/>
  <c r="M423" i="37"/>
  <c r="M221" i="37"/>
  <c r="M293" i="37"/>
  <c r="M365" i="37"/>
  <c r="M437" i="37"/>
  <c r="M187" i="37"/>
  <c r="M259" i="37"/>
  <c r="M331" i="37"/>
  <c r="M403" i="37"/>
  <c r="M235" i="37"/>
  <c r="M307" i="37"/>
  <c r="M379" i="37"/>
  <c r="M451" i="37"/>
  <c r="M202" i="37"/>
  <c r="M274" i="37"/>
  <c r="M346" i="37"/>
  <c r="M418" i="37"/>
  <c r="M196" i="37"/>
  <c r="M268" i="37"/>
  <c r="M340" i="37"/>
  <c r="M412" i="37"/>
  <c r="M175" i="37"/>
  <c r="M247" i="37"/>
  <c r="M319" i="37"/>
  <c r="M391" i="37"/>
  <c r="M210" i="37"/>
  <c r="M282" i="37"/>
  <c r="M354" i="37"/>
  <c r="M426" i="37"/>
  <c r="M200" i="37"/>
  <c r="M272" i="37"/>
  <c r="M344" i="37"/>
  <c r="M416" i="37"/>
  <c r="M194" i="37"/>
  <c r="M266" i="37"/>
  <c r="M338" i="37"/>
  <c r="M410" i="37"/>
  <c r="M223" i="37"/>
  <c r="M295" i="37"/>
  <c r="M367" i="37"/>
  <c r="M439" i="37"/>
  <c r="M233" i="37"/>
  <c r="M305" i="37"/>
  <c r="M377" i="37"/>
  <c r="M449" i="37"/>
  <c r="M186" i="37"/>
  <c r="M258" i="37"/>
  <c r="M330" i="37"/>
  <c r="M402" i="37"/>
  <c r="M206" i="37"/>
  <c r="M278" i="37"/>
  <c r="M350" i="37"/>
  <c r="M422" i="37"/>
  <c r="M176" i="37"/>
  <c r="M248" i="37"/>
  <c r="M320" i="37"/>
  <c r="M392" i="37"/>
  <c r="M219" i="37"/>
  <c r="M291" i="37"/>
  <c r="M363" i="37"/>
  <c r="M435" i="37"/>
  <c r="M185" i="37"/>
  <c r="M257" i="37"/>
  <c r="M329" i="37"/>
  <c r="M401" i="37"/>
  <c r="M208" i="37"/>
  <c r="M280" i="37"/>
  <c r="M352" i="37"/>
  <c r="M424" i="37"/>
  <c r="M191" i="37"/>
  <c r="M263" i="37"/>
  <c r="M335" i="37"/>
  <c r="M407" i="37"/>
  <c r="M229" i="37"/>
  <c r="M301" i="37"/>
  <c r="M373" i="37"/>
  <c r="M445" i="37"/>
  <c r="M171" i="37"/>
  <c r="M243" i="37"/>
  <c r="M315" i="37"/>
  <c r="M387" i="37"/>
  <c r="M211" i="37"/>
  <c r="M283" i="37"/>
  <c r="M355" i="37"/>
  <c r="M427" i="37"/>
  <c r="M209" i="37"/>
  <c r="M281" i="37"/>
  <c r="M353" i="37"/>
  <c r="M425" i="37"/>
  <c r="M174" i="37"/>
  <c r="M246" i="37"/>
  <c r="M318" i="37"/>
  <c r="M390" i="37"/>
  <c r="M170" i="37"/>
  <c r="M242" i="37"/>
  <c r="M314" i="37"/>
  <c r="M386" i="37"/>
  <c r="M216" i="37"/>
  <c r="M288" i="37"/>
  <c r="M360" i="37"/>
  <c r="M432" i="37"/>
  <c r="J240" i="38"/>
  <c r="J312" i="38"/>
  <c r="J384" i="38"/>
  <c r="J456" i="38"/>
  <c r="J219" i="38"/>
  <c r="J291" i="38"/>
  <c r="J363" i="38"/>
  <c r="J435" i="38"/>
  <c r="J189" i="38"/>
  <c r="J261" i="38"/>
  <c r="J333" i="38"/>
  <c r="J405" i="38"/>
  <c r="J175" i="38"/>
  <c r="J247" i="38"/>
  <c r="J319" i="38"/>
  <c r="J391" i="38"/>
  <c r="J196" i="38"/>
  <c r="J268" i="38"/>
  <c r="J340" i="38"/>
  <c r="J412" i="38"/>
  <c r="J199" i="38"/>
  <c r="J271" i="38"/>
  <c r="J343" i="38"/>
  <c r="J415" i="38"/>
  <c r="J227" i="38"/>
  <c r="J299" i="38"/>
  <c r="J371" i="38"/>
  <c r="J443" i="38"/>
  <c r="J234" i="38"/>
  <c r="J306" i="38"/>
  <c r="J378" i="38"/>
  <c r="J450" i="38"/>
  <c r="J209" i="38"/>
  <c r="J281" i="38"/>
  <c r="J353" i="38"/>
  <c r="J425" i="38"/>
  <c r="J184" i="38"/>
  <c r="J256" i="38"/>
  <c r="J328" i="38"/>
  <c r="J400" i="38"/>
  <c r="J216" i="38"/>
  <c r="J288" i="38"/>
  <c r="J360" i="38"/>
  <c r="J432" i="38"/>
  <c r="J181" i="38"/>
  <c r="J253" i="38"/>
  <c r="J325" i="38"/>
  <c r="J397" i="38"/>
  <c r="J229" i="38"/>
  <c r="J301" i="38"/>
  <c r="J373" i="38"/>
  <c r="J445" i="38"/>
  <c r="J221" i="38"/>
  <c r="J293" i="38"/>
  <c r="J365" i="38"/>
  <c r="J437" i="38"/>
  <c r="J187" i="38"/>
  <c r="J259" i="38"/>
  <c r="J331" i="38"/>
  <c r="J403" i="38"/>
  <c r="J222" i="38"/>
  <c r="J294" i="38"/>
  <c r="J366" i="38"/>
  <c r="J438" i="38"/>
  <c r="J202" i="38"/>
  <c r="J274" i="38"/>
  <c r="J346" i="38"/>
  <c r="J418" i="38"/>
  <c r="J173" i="38"/>
  <c r="J245" i="38"/>
  <c r="J317" i="38"/>
  <c r="J389" i="38"/>
  <c r="J239" i="38"/>
  <c r="J311" i="38"/>
  <c r="J383" i="38"/>
  <c r="J455" i="38"/>
  <c r="J228" i="38"/>
  <c r="J300" i="38"/>
  <c r="J372" i="38"/>
  <c r="J444" i="38"/>
  <c r="J195" i="38"/>
  <c r="J267" i="38"/>
  <c r="J339" i="38"/>
  <c r="J411" i="38"/>
  <c r="J238" i="38"/>
  <c r="J310" i="38"/>
  <c r="J382" i="38"/>
  <c r="J454" i="38"/>
  <c r="J177" i="38"/>
  <c r="J249" i="38"/>
  <c r="J321" i="38"/>
  <c r="J393" i="38"/>
  <c r="J207" i="38"/>
  <c r="J279" i="38"/>
  <c r="J351" i="38"/>
  <c r="J423" i="38"/>
  <c r="J215" i="38"/>
  <c r="J287" i="38"/>
  <c r="J359" i="38"/>
  <c r="J431" i="38"/>
  <c r="J237" i="38"/>
  <c r="J309" i="38"/>
  <c r="J381" i="38"/>
  <c r="J453" i="38"/>
  <c r="J174" i="38"/>
  <c r="J246" i="38"/>
  <c r="J318" i="38"/>
  <c r="J390" i="38"/>
  <c r="J206" i="38"/>
  <c r="J278" i="38"/>
  <c r="J350" i="38"/>
  <c r="J422" i="38"/>
  <c r="J224" i="38"/>
  <c r="J296" i="38"/>
  <c r="J368" i="38"/>
  <c r="J440" i="38"/>
  <c r="J236" i="38"/>
  <c r="J308" i="38"/>
  <c r="J380" i="38"/>
  <c r="J452" i="38"/>
  <c r="J197" i="38"/>
  <c r="J269" i="38"/>
  <c r="J341" i="38"/>
  <c r="J413" i="38"/>
  <c r="J172" i="38"/>
  <c r="J244" i="38"/>
  <c r="J316" i="38"/>
  <c r="J388" i="38"/>
  <c r="J204" i="38"/>
  <c r="J276" i="38"/>
  <c r="J348" i="38"/>
  <c r="J420" i="38"/>
  <c r="J176" i="38"/>
  <c r="J248" i="38"/>
  <c r="J320" i="38"/>
  <c r="J392" i="38"/>
  <c r="J194" i="38"/>
  <c r="J266" i="38"/>
  <c r="J338" i="38"/>
  <c r="J410" i="38"/>
  <c r="J214" i="38"/>
  <c r="J286" i="38"/>
  <c r="J358" i="38"/>
  <c r="J430" i="38"/>
  <c r="J170" i="38"/>
  <c r="J242" i="38"/>
  <c r="J314" i="38"/>
  <c r="J386" i="38"/>
  <c r="J188" i="38"/>
  <c r="J260" i="38"/>
  <c r="J332" i="38"/>
  <c r="J404" i="38"/>
  <c r="J223" i="38"/>
  <c r="J295" i="38"/>
  <c r="J367" i="38"/>
  <c r="J439" i="38"/>
  <c r="J186" i="38"/>
  <c r="J258" i="38"/>
  <c r="J330" i="38"/>
  <c r="J402" i="38"/>
  <c r="J213" i="38"/>
  <c r="J285" i="38"/>
  <c r="J357" i="38"/>
  <c r="J429" i="38"/>
  <c r="J208" i="38"/>
  <c r="J280" i="38"/>
  <c r="J352" i="38"/>
  <c r="J424" i="38"/>
  <c r="J217" i="38"/>
  <c r="J289" i="38"/>
  <c r="J361" i="38"/>
  <c r="J433" i="38"/>
  <c r="J192" i="38"/>
  <c r="J264" i="38"/>
  <c r="J336" i="38"/>
  <c r="J408" i="38"/>
  <c r="J212" i="38"/>
  <c r="J284" i="38"/>
  <c r="J356" i="38"/>
  <c r="J428" i="38"/>
  <c r="J201" i="38"/>
  <c r="J273" i="38"/>
  <c r="J345" i="38"/>
  <c r="J417" i="38"/>
  <c r="J230" i="38"/>
  <c r="J302" i="38"/>
  <c r="J374" i="38"/>
  <c r="J446" i="38"/>
  <c r="J171" i="38"/>
  <c r="J243" i="38"/>
  <c r="J315" i="38"/>
  <c r="J387" i="38"/>
  <c r="J179" i="38"/>
  <c r="J251" i="38"/>
  <c r="J323" i="38"/>
  <c r="J395" i="38"/>
  <c r="J193" i="38"/>
  <c r="J265" i="38"/>
  <c r="J337" i="38"/>
  <c r="J409" i="38"/>
  <c r="J235" i="38"/>
  <c r="J307" i="38"/>
  <c r="J379" i="38"/>
  <c r="J451" i="38"/>
  <c r="J226" i="38"/>
  <c r="J298" i="38"/>
  <c r="J370" i="38"/>
  <c r="J442" i="38"/>
  <c r="J178" i="38"/>
  <c r="J250" i="38"/>
  <c r="J322" i="38"/>
  <c r="J394" i="38"/>
  <c r="J233" i="38"/>
  <c r="J305" i="38"/>
  <c r="J377" i="38"/>
  <c r="J449" i="38"/>
  <c r="J218" i="38"/>
  <c r="J290" i="38"/>
  <c r="J362" i="38"/>
  <c r="J434" i="38"/>
  <c r="J210" i="38"/>
  <c r="J282" i="38"/>
  <c r="J354" i="38"/>
  <c r="J426" i="38"/>
  <c r="J191" i="38"/>
  <c r="J263" i="38"/>
  <c r="J335" i="38"/>
  <c r="J407" i="38"/>
  <c r="J185" i="38"/>
  <c r="J257" i="38"/>
  <c r="J329" i="38"/>
  <c r="J401" i="38"/>
  <c r="J198" i="38"/>
  <c r="J270" i="38"/>
  <c r="J342" i="38"/>
  <c r="J414" i="38"/>
  <c r="J211" i="38"/>
  <c r="J283" i="38"/>
  <c r="J355" i="38"/>
  <c r="J427" i="38"/>
  <c r="J231" i="38"/>
  <c r="J303" i="38"/>
  <c r="J375" i="38"/>
  <c r="J447" i="38"/>
  <c r="J190" i="38"/>
  <c r="J262" i="38"/>
  <c r="J334" i="38"/>
  <c r="J406" i="38"/>
  <c r="J205" i="38"/>
  <c r="J277" i="38"/>
  <c r="J349" i="38"/>
  <c r="J421" i="38"/>
  <c r="J232" i="38"/>
  <c r="J304" i="38"/>
  <c r="J376" i="38"/>
  <c r="J448" i="38"/>
  <c r="J200" i="38"/>
  <c r="J272" i="38"/>
  <c r="J344" i="38"/>
  <c r="J416" i="38"/>
  <c r="J220" i="38"/>
  <c r="J292" i="38"/>
  <c r="J364" i="38"/>
  <c r="J436" i="38"/>
  <c r="J225" i="38"/>
  <c r="J297" i="38"/>
  <c r="J369" i="38"/>
  <c r="J441" i="38"/>
  <c r="J180" i="38"/>
  <c r="J252" i="38"/>
  <c r="J324" i="38"/>
  <c r="J396" i="38"/>
  <c r="J203" i="38"/>
  <c r="J275" i="38"/>
  <c r="J347" i="38"/>
  <c r="J419" i="38"/>
  <c r="J183" i="38"/>
  <c r="J255" i="38"/>
  <c r="J327" i="38"/>
  <c r="J399" i="38"/>
  <c r="J182" i="38"/>
  <c r="J254" i="38"/>
  <c r="J326" i="38"/>
  <c r="J398" i="38"/>
  <c r="J208" i="37"/>
  <c r="J280" i="37"/>
  <c r="J352" i="37"/>
  <c r="J424" i="37"/>
  <c r="J206" i="37"/>
  <c r="J278" i="37"/>
  <c r="J350" i="37"/>
  <c r="J422" i="37"/>
  <c r="J172" i="37"/>
  <c r="J244" i="37"/>
  <c r="J316" i="37"/>
  <c r="J388" i="37"/>
  <c r="J209" i="37"/>
  <c r="J281" i="37"/>
  <c r="J353" i="37"/>
  <c r="J425" i="37"/>
  <c r="J198" i="37"/>
  <c r="J270" i="37"/>
  <c r="J342" i="37"/>
  <c r="J414" i="37"/>
  <c r="J180" i="37"/>
  <c r="J252" i="37"/>
  <c r="J324" i="37"/>
  <c r="J396" i="37"/>
  <c r="J189" i="37"/>
  <c r="J261" i="37"/>
  <c r="J333" i="37"/>
  <c r="J405" i="37"/>
  <c r="J210" i="37"/>
  <c r="J282" i="37"/>
  <c r="J354" i="37"/>
  <c r="J426" i="37"/>
  <c r="J188" i="37"/>
  <c r="J260" i="37"/>
  <c r="J332" i="37"/>
  <c r="J404" i="37"/>
  <c r="J200" i="37"/>
  <c r="J272" i="37"/>
  <c r="J344" i="37"/>
  <c r="J416" i="37"/>
  <c r="J231" i="37"/>
  <c r="J303" i="37"/>
  <c r="J375" i="37"/>
  <c r="J447" i="37"/>
  <c r="J195" i="37"/>
  <c r="J267" i="37"/>
  <c r="J339" i="37"/>
  <c r="J411" i="37"/>
  <c r="J230" i="37"/>
  <c r="J302" i="37"/>
  <c r="J374" i="37"/>
  <c r="J446" i="37"/>
  <c r="J174" i="37"/>
  <c r="J246" i="37"/>
  <c r="J318" i="37"/>
  <c r="J390" i="37"/>
  <c r="J183" i="37"/>
  <c r="J255" i="37"/>
  <c r="J327" i="37"/>
  <c r="J399" i="37"/>
  <c r="J196" i="37"/>
  <c r="J268" i="37"/>
  <c r="J340" i="37"/>
  <c r="J412" i="37"/>
  <c r="J235" i="37"/>
  <c r="J307" i="37"/>
  <c r="J379" i="37"/>
  <c r="J451" i="37"/>
  <c r="J171" i="37"/>
  <c r="J243" i="37"/>
  <c r="J315" i="37"/>
  <c r="J387" i="37"/>
  <c r="J229" i="37"/>
  <c r="J301" i="37"/>
  <c r="J373" i="37"/>
  <c r="J445" i="37"/>
  <c r="J197" i="37"/>
  <c r="J269" i="37"/>
  <c r="J341" i="37"/>
  <c r="J413" i="37"/>
  <c r="J237" i="37"/>
  <c r="J309" i="37"/>
  <c r="J381" i="37"/>
  <c r="J453" i="37"/>
  <c r="J221" i="37"/>
  <c r="J293" i="37"/>
  <c r="J365" i="37"/>
  <c r="J437" i="37"/>
  <c r="J238" i="37"/>
  <c r="J310" i="37"/>
  <c r="J382" i="37"/>
  <c r="J454" i="37"/>
  <c r="J181" i="37"/>
  <c r="J253" i="37"/>
  <c r="J325" i="37"/>
  <c r="J397" i="37"/>
  <c r="J232" i="37"/>
  <c r="J304" i="37"/>
  <c r="J376" i="37"/>
  <c r="J448" i="37"/>
  <c r="J219" i="37"/>
  <c r="J291" i="37"/>
  <c r="J363" i="37"/>
  <c r="J435" i="37"/>
  <c r="J213" i="37"/>
  <c r="J285" i="37"/>
  <c r="J357" i="37"/>
  <c r="J429" i="37"/>
  <c r="J224" i="37"/>
  <c r="J296" i="37"/>
  <c r="J368" i="37"/>
  <c r="J440" i="37"/>
  <c r="J207" i="37"/>
  <c r="J279" i="37"/>
  <c r="J351" i="37"/>
  <c r="J423" i="37"/>
  <c r="J222" i="37"/>
  <c r="J294" i="37"/>
  <c r="J366" i="37"/>
  <c r="J438" i="37"/>
  <c r="J226" i="37"/>
  <c r="J298" i="37"/>
  <c r="J370" i="37"/>
  <c r="J442" i="37"/>
  <c r="J228" i="37"/>
  <c r="J300" i="37"/>
  <c r="J372" i="37"/>
  <c r="J444" i="37"/>
  <c r="J187" i="37"/>
  <c r="J259" i="37"/>
  <c r="J331" i="37"/>
  <c r="J403" i="37"/>
  <c r="J178" i="37"/>
  <c r="J250" i="37"/>
  <c r="J322" i="37"/>
  <c r="J394" i="37"/>
  <c r="J211" i="37"/>
  <c r="J283" i="37"/>
  <c r="J355" i="37"/>
  <c r="J427" i="37"/>
  <c r="J182" i="37"/>
  <c r="J254" i="37"/>
  <c r="J326" i="37"/>
  <c r="J398" i="37"/>
  <c r="J192" i="37"/>
  <c r="J264" i="37"/>
  <c r="J336" i="37"/>
  <c r="J408" i="37"/>
  <c r="J216" i="37"/>
  <c r="J288" i="37"/>
  <c r="J360" i="37"/>
  <c r="J432" i="37"/>
  <c r="J223" i="37"/>
  <c r="J295" i="37"/>
  <c r="J367" i="37"/>
  <c r="J439" i="37"/>
  <c r="J186" i="37"/>
  <c r="J258" i="37"/>
  <c r="J330" i="37"/>
  <c r="J402" i="37"/>
  <c r="J170" i="37"/>
  <c r="J242" i="37"/>
  <c r="J314" i="37"/>
  <c r="J386" i="37"/>
  <c r="J175" i="37"/>
  <c r="J247" i="37"/>
  <c r="J319" i="37"/>
  <c r="J391" i="37"/>
  <c r="J191" i="37"/>
  <c r="J263" i="37"/>
  <c r="J335" i="37"/>
  <c r="J407" i="37"/>
  <c r="J240" i="37"/>
  <c r="J312" i="37"/>
  <c r="J384" i="37"/>
  <c r="J456" i="37"/>
  <c r="J225" i="37"/>
  <c r="J297" i="37"/>
  <c r="J369" i="37"/>
  <c r="J441" i="37"/>
  <c r="J239" i="37"/>
  <c r="J311" i="37"/>
  <c r="J383" i="37"/>
  <c r="J455" i="37"/>
  <c r="J212" i="37"/>
  <c r="J284" i="37"/>
  <c r="J356" i="37"/>
  <c r="J428" i="37"/>
  <c r="J193" i="37"/>
  <c r="J265" i="37"/>
  <c r="J337" i="37"/>
  <c r="J409" i="37"/>
  <c r="J234" i="37"/>
  <c r="J306" i="37"/>
  <c r="J378" i="37"/>
  <c r="J450" i="37"/>
  <c r="J177" i="37"/>
  <c r="J249" i="37"/>
  <c r="J321" i="37"/>
  <c r="J393" i="37"/>
  <c r="J201" i="37"/>
  <c r="J273" i="37"/>
  <c r="J345" i="37"/>
  <c r="J417" i="37"/>
  <c r="J202" i="37"/>
  <c r="J274" i="37"/>
  <c r="J346" i="37"/>
  <c r="J418" i="37"/>
  <c r="J236" i="37"/>
  <c r="J308" i="37"/>
  <c r="J380" i="37"/>
  <c r="J452" i="37"/>
  <c r="J199" i="37"/>
  <c r="J271" i="37"/>
  <c r="J343" i="37"/>
  <c r="J415" i="37"/>
  <c r="J205" i="37"/>
  <c r="J277" i="37"/>
  <c r="J349" i="37"/>
  <c r="J421" i="37"/>
  <c r="J214" i="37"/>
  <c r="J286" i="37"/>
  <c r="J358" i="37"/>
  <c r="J430" i="37"/>
  <c r="J179" i="37"/>
  <c r="J251" i="37"/>
  <c r="J323" i="37"/>
  <c r="J395" i="37"/>
  <c r="J203" i="37"/>
  <c r="J275" i="37"/>
  <c r="J347" i="37"/>
  <c r="J419" i="37"/>
  <c r="J185" i="37"/>
  <c r="J257" i="37"/>
  <c r="J329" i="37"/>
  <c r="J401" i="37"/>
  <c r="J218" i="37"/>
  <c r="J290" i="37"/>
  <c r="J362" i="37"/>
  <c r="J434" i="37"/>
  <c r="J220" i="37"/>
  <c r="J292" i="37"/>
  <c r="J364" i="37"/>
  <c r="J436" i="37"/>
  <c r="J233" i="37"/>
  <c r="J305" i="37"/>
  <c r="J377" i="37"/>
  <c r="J449" i="37"/>
  <c r="J194" i="37"/>
  <c r="J266" i="37"/>
  <c r="J338" i="37"/>
  <c r="J410" i="37"/>
  <c r="J204" i="37"/>
  <c r="J276" i="37"/>
  <c r="J348" i="37"/>
  <c r="J420" i="37"/>
  <c r="J227" i="37"/>
  <c r="J299" i="37"/>
  <c r="J371" i="37"/>
  <c r="J443" i="37"/>
  <c r="J184" i="37"/>
  <c r="J256" i="37"/>
  <c r="J328" i="37"/>
  <c r="J400" i="37"/>
  <c r="J215" i="37"/>
  <c r="J287" i="37"/>
  <c r="J359" i="37"/>
  <c r="J431" i="37"/>
  <c r="J176" i="37"/>
  <c r="J248" i="37"/>
  <c r="J320" i="37"/>
  <c r="J392" i="37"/>
  <c r="J190" i="37"/>
  <c r="J262" i="37"/>
  <c r="J334" i="37"/>
  <c r="J406" i="37"/>
  <c r="J217" i="37"/>
  <c r="J289" i="37"/>
  <c r="J361" i="37"/>
  <c r="J433" i="37"/>
  <c r="J173" i="37"/>
  <c r="J245" i="37"/>
  <c r="J317" i="37"/>
  <c r="J389" i="37"/>
  <c r="G179" i="37"/>
  <c r="G251" i="37"/>
  <c r="G323" i="37"/>
  <c r="G395" i="37"/>
  <c r="G210" i="37"/>
  <c r="G282" i="37"/>
  <c r="G354" i="37"/>
  <c r="G426" i="37"/>
  <c r="G203" i="37"/>
  <c r="G275" i="37"/>
  <c r="G347" i="37"/>
  <c r="G419" i="37"/>
  <c r="G238" i="37"/>
  <c r="G310" i="37"/>
  <c r="G382" i="37"/>
  <c r="G454" i="37"/>
  <c r="G236" i="37"/>
  <c r="G308" i="37"/>
  <c r="G380" i="37"/>
  <c r="G452" i="37"/>
  <c r="G188" i="37"/>
  <c r="G260" i="37"/>
  <c r="G332" i="37"/>
  <c r="G404" i="37"/>
  <c r="G196" i="37"/>
  <c r="G268" i="37"/>
  <c r="G340" i="37"/>
  <c r="G412" i="37"/>
  <c r="G225" i="37"/>
  <c r="G297" i="37"/>
  <c r="G369" i="37"/>
  <c r="G441" i="37"/>
  <c r="G232" i="37"/>
  <c r="G304" i="37"/>
  <c r="G376" i="37"/>
  <c r="G448" i="37"/>
  <c r="G209" i="37"/>
  <c r="G281" i="37"/>
  <c r="G353" i="37"/>
  <c r="G425" i="37"/>
  <c r="G173" i="37"/>
  <c r="G245" i="37"/>
  <c r="G317" i="37"/>
  <c r="G389" i="37"/>
  <c r="G172" i="37"/>
  <c r="G244" i="37"/>
  <c r="G316" i="37"/>
  <c r="G388" i="37"/>
  <c r="G231" i="37"/>
  <c r="G303" i="37"/>
  <c r="G375" i="37"/>
  <c r="G447" i="37"/>
  <c r="G226" i="37"/>
  <c r="G298" i="37"/>
  <c r="G370" i="37"/>
  <c r="G442" i="37"/>
  <c r="G191" i="37"/>
  <c r="G263" i="37"/>
  <c r="G335" i="37"/>
  <c r="G407" i="37"/>
  <c r="G206" i="37"/>
  <c r="G278" i="37"/>
  <c r="G350" i="37"/>
  <c r="G422" i="37"/>
  <c r="G194" i="37"/>
  <c r="G266" i="37"/>
  <c r="G338" i="37"/>
  <c r="G410" i="37"/>
  <c r="G229" i="37"/>
  <c r="G301" i="37"/>
  <c r="G373" i="37"/>
  <c r="G445" i="37"/>
  <c r="G183" i="37"/>
  <c r="G255" i="37"/>
  <c r="G327" i="37"/>
  <c r="G399" i="37"/>
  <c r="G211" i="37"/>
  <c r="G283" i="37"/>
  <c r="G355" i="37"/>
  <c r="G427" i="37"/>
  <c r="G177" i="37"/>
  <c r="G249" i="37"/>
  <c r="G321" i="37"/>
  <c r="G393" i="37"/>
  <c r="G185" i="37"/>
  <c r="G257" i="37"/>
  <c r="G329" i="37"/>
  <c r="G401" i="37"/>
  <c r="G180" i="37"/>
  <c r="G252" i="37"/>
  <c r="G324" i="37"/>
  <c r="G396" i="37"/>
  <c r="G237" i="37"/>
  <c r="G309" i="37"/>
  <c r="G381" i="37"/>
  <c r="G453" i="37"/>
  <c r="G181" i="37"/>
  <c r="G253" i="37"/>
  <c r="G325" i="37"/>
  <c r="G397" i="37"/>
  <c r="G204" i="37"/>
  <c r="G276" i="37"/>
  <c r="G348" i="37"/>
  <c r="G420" i="37"/>
  <c r="G175" i="37"/>
  <c r="G247" i="37"/>
  <c r="G319" i="37"/>
  <c r="G391" i="37"/>
  <c r="G230" i="37"/>
  <c r="G302" i="37"/>
  <c r="G374" i="37"/>
  <c r="G446" i="37"/>
  <c r="G207" i="37"/>
  <c r="G279" i="37"/>
  <c r="G351" i="37"/>
  <c r="G423" i="37"/>
  <c r="G220" i="37"/>
  <c r="G292" i="37"/>
  <c r="G364" i="37"/>
  <c r="G436" i="37"/>
  <c r="G187" i="37"/>
  <c r="G259" i="37"/>
  <c r="G331" i="37"/>
  <c r="G403" i="37"/>
  <c r="G178" i="37"/>
  <c r="G250" i="37"/>
  <c r="G322" i="37"/>
  <c r="G394" i="37"/>
  <c r="G222" i="37"/>
  <c r="G294" i="37"/>
  <c r="G366" i="37"/>
  <c r="G438" i="37"/>
  <c r="G193" i="37"/>
  <c r="G265" i="37"/>
  <c r="G337" i="37"/>
  <c r="G409" i="37"/>
  <c r="G224" i="37"/>
  <c r="G296" i="37"/>
  <c r="G368" i="37"/>
  <c r="G440" i="37"/>
  <c r="G218" i="37"/>
  <c r="G290" i="37"/>
  <c r="G362" i="37"/>
  <c r="G434" i="37"/>
  <c r="G208" i="37"/>
  <c r="G280" i="37"/>
  <c r="G352" i="37"/>
  <c r="G424" i="37"/>
  <c r="G202" i="37"/>
  <c r="G274" i="37"/>
  <c r="G346" i="37"/>
  <c r="G418" i="37"/>
  <c r="G240" i="37"/>
  <c r="G312" i="37"/>
  <c r="G384" i="37"/>
  <c r="G456" i="37"/>
  <c r="G221" i="37"/>
  <c r="G293" i="37"/>
  <c r="G365" i="37"/>
  <c r="G437" i="37"/>
  <c r="G212" i="37"/>
  <c r="G284" i="37"/>
  <c r="G356" i="37"/>
  <c r="G428" i="37"/>
  <c r="G217" i="37"/>
  <c r="G289" i="37"/>
  <c r="G361" i="37"/>
  <c r="G433" i="37"/>
  <c r="G184" i="37"/>
  <c r="G256" i="37"/>
  <c r="G328" i="37"/>
  <c r="G400" i="37"/>
  <c r="G219" i="37"/>
  <c r="G291" i="37"/>
  <c r="G363" i="37"/>
  <c r="G435" i="37"/>
  <c r="G170" i="37"/>
  <c r="G242" i="37"/>
  <c r="G314" i="37"/>
  <c r="G386" i="37"/>
  <c r="G214" i="37"/>
  <c r="G286" i="37"/>
  <c r="G358" i="37"/>
  <c r="G430" i="37"/>
  <c r="G186" i="37"/>
  <c r="G258" i="37"/>
  <c r="G330" i="37"/>
  <c r="G402" i="37"/>
  <c r="G182" i="37"/>
  <c r="G254" i="37"/>
  <c r="G326" i="37"/>
  <c r="G398" i="37"/>
  <c r="G190" i="37"/>
  <c r="G262" i="37"/>
  <c r="G334" i="37"/>
  <c r="G406" i="37"/>
  <c r="G235" i="37"/>
  <c r="G307" i="37"/>
  <c r="G379" i="37"/>
  <c r="G451" i="37"/>
  <c r="G192" i="37"/>
  <c r="G264" i="37"/>
  <c r="G336" i="37"/>
  <c r="G408" i="37"/>
  <c r="G223" i="37"/>
  <c r="G295" i="37"/>
  <c r="G367" i="37"/>
  <c r="G439" i="37"/>
  <c r="G227" i="37"/>
  <c r="G299" i="37"/>
  <c r="G371" i="37"/>
  <c r="G443" i="37"/>
  <c r="G239" i="37"/>
  <c r="G311" i="37"/>
  <c r="G383" i="37"/>
  <c r="G455" i="37"/>
  <c r="G174" i="37"/>
  <c r="G246" i="37"/>
  <c r="G318" i="37"/>
  <c r="G390" i="37"/>
  <c r="G228" i="37"/>
  <c r="G300" i="37"/>
  <c r="G372" i="37"/>
  <c r="G444" i="37"/>
  <c r="G201" i="37"/>
  <c r="G273" i="37"/>
  <c r="G345" i="37"/>
  <c r="G417" i="37"/>
  <c r="G195" i="37"/>
  <c r="G267" i="37"/>
  <c r="G339" i="37"/>
  <c r="G411" i="37"/>
  <c r="G197" i="37"/>
  <c r="G269" i="37"/>
  <c r="G341" i="37"/>
  <c r="G413" i="37"/>
  <c r="G215" i="37"/>
  <c r="G287" i="37"/>
  <c r="G359" i="37"/>
  <c r="G431" i="37"/>
  <c r="G200" i="37"/>
  <c r="G272" i="37"/>
  <c r="G344" i="37"/>
  <c r="G416" i="37"/>
  <c r="G198" i="37"/>
  <c r="G270" i="37"/>
  <c r="G342" i="37"/>
  <c r="G414" i="37"/>
  <c r="G205" i="37"/>
  <c r="G277" i="37"/>
  <c r="G349" i="37"/>
  <c r="G421" i="37"/>
  <c r="G216" i="37"/>
  <c r="G288" i="37"/>
  <c r="G360" i="37"/>
  <c r="G432" i="37"/>
  <c r="G199" i="37"/>
  <c r="G271" i="37"/>
  <c r="G343" i="37"/>
  <c r="G415" i="37"/>
  <c r="G213" i="37"/>
  <c r="G285" i="37"/>
  <c r="G357" i="37"/>
  <c r="G429" i="37"/>
  <c r="G176" i="37"/>
  <c r="G248" i="37"/>
  <c r="G320" i="37"/>
  <c r="G392" i="37"/>
  <c r="G171" i="37"/>
  <c r="G243" i="37"/>
  <c r="G315" i="37"/>
  <c r="G387" i="37"/>
  <c r="G233" i="37"/>
  <c r="G305" i="37"/>
  <c r="G377" i="37"/>
  <c r="G449" i="37"/>
  <c r="G189" i="37"/>
  <c r="G261" i="37"/>
  <c r="G333" i="37"/>
  <c r="G405" i="37"/>
  <c r="G234" i="37"/>
  <c r="G306" i="37"/>
  <c r="G378" i="37"/>
  <c r="G450" i="37"/>
  <c r="K286" i="36"/>
  <c r="K358" i="36"/>
  <c r="K430" i="36"/>
  <c r="K294" i="36"/>
  <c r="K366" i="36"/>
  <c r="K438" i="36"/>
  <c r="K259" i="36"/>
  <c r="K331" i="36"/>
  <c r="K403" i="36"/>
  <c r="K288" i="36"/>
  <c r="K360" i="36"/>
  <c r="K432" i="36"/>
  <c r="K245" i="36"/>
  <c r="K317" i="36"/>
  <c r="K389" i="36"/>
  <c r="K248" i="36"/>
  <c r="K320" i="36"/>
  <c r="K392" i="36"/>
  <c r="K293" i="36"/>
  <c r="K365" i="36"/>
  <c r="K437" i="36"/>
  <c r="K256" i="36"/>
  <c r="K328" i="36"/>
  <c r="K400" i="36"/>
  <c r="K274" i="36"/>
  <c r="K346" i="36"/>
  <c r="K418" i="36"/>
  <c r="K292" i="36"/>
  <c r="K364" i="36"/>
  <c r="K436" i="36"/>
  <c r="K269" i="36"/>
  <c r="K341" i="36"/>
  <c r="K413" i="36"/>
  <c r="K279" i="36"/>
  <c r="K351" i="36"/>
  <c r="K423" i="36"/>
  <c r="K252" i="36"/>
  <c r="K324" i="36"/>
  <c r="K396" i="36"/>
  <c r="K244" i="36"/>
  <c r="K316" i="36"/>
  <c r="K388" i="36"/>
  <c r="K260" i="36"/>
  <c r="K332" i="36"/>
  <c r="K404" i="36"/>
  <c r="K255" i="36"/>
  <c r="K327" i="36"/>
  <c r="K399" i="36"/>
  <c r="K309" i="36"/>
  <c r="K381" i="36"/>
  <c r="K453" i="36"/>
  <c r="K278" i="36"/>
  <c r="K350" i="36"/>
  <c r="K422" i="36"/>
  <c r="K312" i="36"/>
  <c r="K384" i="36"/>
  <c r="K456" i="36"/>
  <c r="K253" i="36"/>
  <c r="K325" i="36"/>
  <c r="K397" i="36"/>
  <c r="K257" i="36"/>
  <c r="K329" i="36"/>
  <c r="K401" i="36"/>
  <c r="K254" i="36"/>
  <c r="K326" i="36"/>
  <c r="K398" i="36"/>
  <c r="K303" i="36"/>
  <c r="K375" i="36"/>
  <c r="K447" i="36"/>
  <c r="K267" i="36"/>
  <c r="K339" i="36"/>
  <c r="K411" i="36"/>
  <c r="K276" i="36"/>
  <c r="K348" i="36"/>
  <c r="K420" i="36"/>
  <c r="K247" i="36"/>
  <c r="K319" i="36"/>
  <c r="K391" i="36"/>
  <c r="K305" i="36"/>
  <c r="K377" i="36"/>
  <c r="K449" i="36"/>
  <c r="K300" i="36"/>
  <c r="K372" i="36"/>
  <c r="K444" i="36"/>
  <c r="K285" i="36"/>
  <c r="K357" i="36"/>
  <c r="K429" i="36"/>
  <c r="K251" i="36"/>
  <c r="K323" i="36"/>
  <c r="K395" i="36"/>
  <c r="K282" i="36"/>
  <c r="K354" i="36"/>
  <c r="K426" i="36"/>
  <c r="K298" i="36"/>
  <c r="K370" i="36"/>
  <c r="K442" i="36"/>
  <c r="K295" i="36"/>
  <c r="K367" i="36"/>
  <c r="K439" i="36"/>
  <c r="K304" i="36"/>
  <c r="K376" i="36"/>
  <c r="K448" i="36"/>
  <c r="K250" i="36"/>
  <c r="K322" i="36"/>
  <c r="K394" i="36"/>
  <c r="K246" i="36"/>
  <c r="K318" i="36"/>
  <c r="K390" i="36"/>
  <c r="K311" i="36"/>
  <c r="K383" i="36"/>
  <c r="K455" i="36"/>
  <c r="K275" i="36"/>
  <c r="K347" i="36"/>
  <c r="K419" i="36"/>
  <c r="K249" i="36"/>
  <c r="K321" i="36"/>
  <c r="K393" i="36"/>
  <c r="K268" i="36"/>
  <c r="K340" i="36"/>
  <c r="K412" i="36"/>
  <c r="K243" i="36"/>
  <c r="K315" i="36"/>
  <c r="K387" i="36"/>
  <c r="K277" i="36"/>
  <c r="K349" i="36"/>
  <c r="K421" i="36"/>
  <c r="K258" i="36"/>
  <c r="K330" i="36"/>
  <c r="K402" i="36"/>
  <c r="K280" i="36"/>
  <c r="K352" i="36"/>
  <c r="K424" i="36"/>
  <c r="K287" i="36"/>
  <c r="K359" i="36"/>
  <c r="K431" i="36"/>
  <c r="K262" i="36"/>
  <c r="K334" i="36"/>
  <c r="K406" i="36"/>
  <c r="K289" i="36"/>
  <c r="K361" i="36"/>
  <c r="K433" i="36"/>
  <c r="K272" i="36"/>
  <c r="K344" i="36"/>
  <c r="K416" i="36"/>
  <c r="K281" i="36"/>
  <c r="K353" i="36"/>
  <c r="K425" i="36"/>
  <c r="K302" i="36"/>
  <c r="K374" i="36"/>
  <c r="K446" i="36"/>
  <c r="K310" i="36"/>
  <c r="K382" i="36"/>
  <c r="K454" i="36"/>
  <c r="K291" i="36"/>
  <c r="K363" i="36"/>
  <c r="K435" i="36"/>
  <c r="K296" i="36"/>
  <c r="K368" i="36"/>
  <c r="K440" i="36"/>
  <c r="K242" i="36"/>
  <c r="K314" i="36"/>
  <c r="K386" i="36"/>
  <c r="K284" i="36"/>
  <c r="K356" i="36"/>
  <c r="K428" i="36"/>
  <c r="K273" i="36"/>
  <c r="K345" i="36"/>
  <c r="K417" i="36"/>
  <c r="K306" i="36"/>
  <c r="K378" i="36"/>
  <c r="K450" i="36"/>
  <c r="K308" i="36"/>
  <c r="K380" i="36"/>
  <c r="K452" i="36"/>
  <c r="K265" i="36"/>
  <c r="K337" i="36"/>
  <c r="K409" i="36"/>
  <c r="K307" i="36"/>
  <c r="K379" i="36"/>
  <c r="K451" i="36"/>
  <c r="K266" i="36"/>
  <c r="K338" i="36"/>
  <c r="K410" i="36"/>
  <c r="K299" i="36"/>
  <c r="K371" i="36"/>
  <c r="K443" i="36"/>
  <c r="K263" i="36"/>
  <c r="K335" i="36"/>
  <c r="K407" i="36"/>
  <c r="K271" i="36"/>
  <c r="K343" i="36"/>
  <c r="K415" i="36"/>
  <c r="K261" i="36"/>
  <c r="K333" i="36"/>
  <c r="K405" i="36"/>
  <c r="K264" i="36"/>
  <c r="K336" i="36"/>
  <c r="K408" i="36"/>
  <c r="K270" i="36"/>
  <c r="K342" i="36"/>
  <c r="K414" i="36"/>
  <c r="K301" i="36"/>
  <c r="K373" i="36"/>
  <c r="K445" i="36"/>
  <c r="K290" i="36"/>
  <c r="K362" i="36"/>
  <c r="K434" i="36"/>
  <c r="K297" i="36"/>
  <c r="K369" i="36"/>
  <c r="K441" i="36"/>
  <c r="K283" i="36"/>
  <c r="K355" i="36"/>
  <c r="K427" i="36"/>
  <c r="G174" i="36"/>
  <c r="G246" i="36"/>
  <c r="G318" i="36"/>
  <c r="G390" i="36"/>
  <c r="G203" i="36"/>
  <c r="G275" i="36"/>
  <c r="G347" i="36"/>
  <c r="G419" i="36"/>
  <c r="G233" i="36"/>
  <c r="G305" i="36"/>
  <c r="G377" i="36"/>
  <c r="G449" i="36"/>
  <c r="G206" i="36"/>
  <c r="G278" i="36"/>
  <c r="G350" i="36"/>
  <c r="G422" i="36"/>
  <c r="G177" i="36"/>
  <c r="G249" i="36"/>
  <c r="G321" i="36"/>
  <c r="G393" i="36"/>
  <c r="G223" i="36"/>
  <c r="G295" i="36"/>
  <c r="G367" i="36"/>
  <c r="G439" i="36"/>
  <c r="G226" i="36"/>
  <c r="G298" i="36"/>
  <c r="G370" i="36"/>
  <c r="G442" i="36"/>
  <c r="G175" i="36"/>
  <c r="G247" i="36"/>
  <c r="G319" i="36"/>
  <c r="G391" i="36"/>
  <c r="G231" i="36"/>
  <c r="G303" i="36"/>
  <c r="G375" i="36"/>
  <c r="G447" i="36"/>
  <c r="G229" i="36"/>
  <c r="G301" i="36"/>
  <c r="G373" i="36"/>
  <c r="G445" i="36"/>
  <c r="G201" i="36"/>
  <c r="G273" i="36"/>
  <c r="G345" i="36"/>
  <c r="G417" i="36"/>
  <c r="G189" i="36"/>
  <c r="G261" i="36"/>
  <c r="G333" i="36"/>
  <c r="G405" i="36"/>
  <c r="G210" i="36"/>
  <c r="G282" i="36"/>
  <c r="G354" i="36"/>
  <c r="G426" i="36"/>
  <c r="G193" i="36"/>
  <c r="G265" i="36"/>
  <c r="G337" i="36"/>
  <c r="G409" i="36"/>
  <c r="G190" i="36"/>
  <c r="G262" i="36"/>
  <c r="G334" i="36"/>
  <c r="G406" i="36"/>
  <c r="G187" i="36"/>
  <c r="G259" i="36"/>
  <c r="G331" i="36"/>
  <c r="G403" i="36"/>
  <c r="G208" i="36"/>
  <c r="G280" i="36"/>
  <c r="G352" i="36"/>
  <c r="G424" i="36"/>
  <c r="G211" i="36"/>
  <c r="G283" i="36"/>
  <c r="G355" i="36"/>
  <c r="G427" i="36"/>
  <c r="G225" i="36"/>
  <c r="G297" i="36"/>
  <c r="G369" i="36"/>
  <c r="G441" i="36"/>
  <c r="G238" i="36"/>
  <c r="G310" i="36"/>
  <c r="G382" i="36"/>
  <c r="G454" i="36"/>
  <c r="G219" i="36"/>
  <c r="G291" i="36"/>
  <c r="G363" i="36"/>
  <c r="G435" i="36"/>
  <c r="G173" i="36"/>
  <c r="G245" i="36"/>
  <c r="G317" i="36"/>
  <c r="G389" i="36"/>
  <c r="G215" i="36"/>
  <c r="G287" i="36"/>
  <c r="G359" i="36"/>
  <c r="G431" i="36"/>
  <c r="G172" i="36"/>
  <c r="G244" i="36"/>
  <c r="G316" i="36"/>
  <c r="G388" i="36"/>
  <c r="G199" i="36"/>
  <c r="G271" i="36"/>
  <c r="G343" i="36"/>
  <c r="G415" i="36"/>
  <c r="G239" i="36"/>
  <c r="G311" i="36"/>
  <c r="G383" i="36"/>
  <c r="G455" i="36"/>
  <c r="G191" i="36"/>
  <c r="G263" i="36"/>
  <c r="G335" i="36"/>
  <c r="G407" i="36"/>
  <c r="G194" i="36"/>
  <c r="G266" i="36"/>
  <c r="G338" i="36"/>
  <c r="G410" i="36"/>
  <c r="G216" i="36"/>
  <c r="G288" i="36"/>
  <c r="G360" i="36"/>
  <c r="G432" i="36"/>
  <c r="G221" i="36"/>
  <c r="G293" i="36"/>
  <c r="G365" i="36"/>
  <c r="G437" i="36"/>
  <c r="G198" i="36"/>
  <c r="G270" i="36"/>
  <c r="G342" i="36"/>
  <c r="G414" i="36"/>
  <c r="G230" i="36"/>
  <c r="G302" i="36"/>
  <c r="G374" i="36"/>
  <c r="G446" i="36"/>
  <c r="G183" i="36"/>
  <c r="G255" i="36"/>
  <c r="G327" i="36"/>
  <c r="G399" i="36"/>
  <c r="G236" i="36"/>
  <c r="G308" i="36"/>
  <c r="G380" i="36"/>
  <c r="G452" i="36"/>
  <c r="G222" i="36"/>
  <c r="G294" i="36"/>
  <c r="G366" i="36"/>
  <c r="G438" i="36"/>
  <c r="G170" i="36"/>
  <c r="G242" i="36"/>
  <c r="G314" i="36"/>
  <c r="G386" i="36"/>
  <c r="G188" i="36"/>
  <c r="G260" i="36"/>
  <c r="G332" i="36"/>
  <c r="G404" i="36"/>
  <c r="G185" i="36"/>
  <c r="G257" i="36"/>
  <c r="G329" i="36"/>
  <c r="G401" i="36"/>
  <c r="G209" i="36"/>
  <c r="G281" i="36"/>
  <c r="G353" i="36"/>
  <c r="G425" i="36"/>
  <c r="G235" i="36"/>
  <c r="G307" i="36"/>
  <c r="G379" i="36"/>
  <c r="G451" i="36"/>
  <c r="G214" i="36"/>
  <c r="G286" i="36"/>
  <c r="G358" i="36"/>
  <c r="G430" i="36"/>
  <c r="G205" i="36"/>
  <c r="G277" i="36"/>
  <c r="G349" i="36"/>
  <c r="G421" i="36"/>
  <c r="G182" i="36"/>
  <c r="G254" i="36"/>
  <c r="G326" i="36"/>
  <c r="G398" i="36"/>
  <c r="G232" i="36"/>
  <c r="G304" i="36"/>
  <c r="G376" i="36"/>
  <c r="G448" i="36"/>
  <c r="G178" i="36"/>
  <c r="G250" i="36"/>
  <c r="G322" i="36"/>
  <c r="G394" i="36"/>
  <c r="G207" i="36"/>
  <c r="G279" i="36"/>
  <c r="G351" i="36"/>
  <c r="G423" i="36"/>
  <c r="G179" i="36"/>
  <c r="G251" i="36"/>
  <c r="G323" i="36"/>
  <c r="G395" i="36"/>
  <c r="G234" i="36"/>
  <c r="G306" i="36"/>
  <c r="G378" i="36"/>
  <c r="G450" i="36"/>
  <c r="G197" i="36"/>
  <c r="G269" i="36"/>
  <c r="G341" i="36"/>
  <c r="G413" i="36"/>
  <c r="G192" i="36"/>
  <c r="G264" i="36"/>
  <c r="G336" i="36"/>
  <c r="G408" i="36"/>
  <c r="G200" i="36"/>
  <c r="G272" i="36"/>
  <c r="G344" i="36"/>
  <c r="G416" i="36"/>
  <c r="G228" i="36"/>
  <c r="G300" i="36"/>
  <c r="G372" i="36"/>
  <c r="G444" i="36"/>
  <c r="G240" i="36"/>
  <c r="G312" i="36"/>
  <c r="G384" i="36"/>
  <c r="G456" i="36"/>
  <c r="G184" i="36"/>
  <c r="G256" i="36"/>
  <c r="G328" i="36"/>
  <c r="G400" i="36"/>
  <c r="G171" i="36"/>
  <c r="G243" i="36"/>
  <c r="G315" i="36"/>
  <c r="G387" i="36"/>
  <c r="G176" i="36"/>
  <c r="G248" i="36"/>
  <c r="G320" i="36"/>
  <c r="G392" i="36"/>
  <c r="G224" i="36"/>
  <c r="G296" i="36"/>
  <c r="G368" i="36"/>
  <c r="G440" i="36"/>
  <c r="G213" i="36"/>
  <c r="G285" i="36"/>
  <c r="G357" i="36"/>
  <c r="G429" i="36"/>
  <c r="G217" i="36"/>
  <c r="G289" i="36"/>
  <c r="G361" i="36"/>
  <c r="G433" i="36"/>
  <c r="G220" i="36"/>
  <c r="G292" i="36"/>
  <c r="G364" i="36"/>
  <c r="G436" i="36"/>
  <c r="G237" i="36"/>
  <c r="G309" i="36"/>
  <c r="G381" i="36"/>
  <c r="G453" i="36"/>
  <c r="G212" i="36"/>
  <c r="G284" i="36"/>
  <c r="G356" i="36"/>
  <c r="G428" i="36"/>
  <c r="G181" i="36"/>
  <c r="G253" i="36"/>
  <c r="G325" i="36"/>
  <c r="G397" i="36"/>
  <c r="G180" i="36"/>
  <c r="G252" i="36"/>
  <c r="G324" i="36"/>
  <c r="G396" i="36"/>
  <c r="G202" i="36"/>
  <c r="G274" i="36"/>
  <c r="G346" i="36"/>
  <c r="G418" i="36"/>
  <c r="G195" i="36"/>
  <c r="G267" i="36"/>
  <c r="G339" i="36"/>
  <c r="G411" i="36"/>
  <c r="G196" i="36"/>
  <c r="G268" i="36"/>
  <c r="G340" i="36"/>
  <c r="G412" i="36"/>
  <c r="G204" i="36"/>
  <c r="G276" i="36"/>
  <c r="G348" i="36"/>
  <c r="G420" i="36"/>
  <c r="G186" i="36"/>
  <c r="G258" i="36"/>
  <c r="G330" i="36"/>
  <c r="G402" i="36"/>
  <c r="G218" i="36"/>
  <c r="G290" i="36"/>
  <c r="G362" i="36"/>
  <c r="G434" i="36"/>
  <c r="G227" i="36"/>
  <c r="G299" i="36"/>
  <c r="G371" i="36"/>
  <c r="G443" i="36"/>
  <c r="I306" i="36"/>
  <c r="I378" i="36"/>
  <c r="I450" i="36"/>
  <c r="I278" i="36"/>
  <c r="I350" i="36"/>
  <c r="I422" i="36"/>
  <c r="I252" i="36"/>
  <c r="I324" i="36"/>
  <c r="I396" i="36"/>
  <c r="I260" i="36"/>
  <c r="I332" i="36"/>
  <c r="I404" i="36"/>
  <c r="I244" i="36"/>
  <c r="I316" i="36"/>
  <c r="I388" i="36"/>
  <c r="I311" i="36"/>
  <c r="I383" i="36"/>
  <c r="I455" i="36"/>
  <c r="I256" i="36"/>
  <c r="I328" i="36"/>
  <c r="I400" i="36"/>
  <c r="I253" i="36"/>
  <c r="I325" i="36"/>
  <c r="I397" i="36"/>
  <c r="I242" i="36"/>
  <c r="I314" i="36"/>
  <c r="I386" i="36"/>
  <c r="I282" i="36"/>
  <c r="I354" i="36"/>
  <c r="I426" i="36"/>
  <c r="I289" i="36"/>
  <c r="I361" i="36"/>
  <c r="I433" i="36"/>
  <c r="I302" i="36"/>
  <c r="I374" i="36"/>
  <c r="I446" i="36"/>
  <c r="I292" i="36"/>
  <c r="I364" i="36"/>
  <c r="I436" i="36"/>
  <c r="I277" i="36"/>
  <c r="I349" i="36"/>
  <c r="I421" i="36"/>
  <c r="I303" i="36"/>
  <c r="I375" i="36"/>
  <c r="I447" i="36"/>
  <c r="I288" i="36"/>
  <c r="I360" i="36"/>
  <c r="I432" i="36"/>
  <c r="I273" i="36"/>
  <c r="I345" i="36"/>
  <c r="I417" i="36"/>
  <c r="I254" i="36"/>
  <c r="I326" i="36"/>
  <c r="I398" i="36"/>
  <c r="I286" i="36"/>
  <c r="I358" i="36"/>
  <c r="I430" i="36"/>
  <c r="I275" i="36"/>
  <c r="I347" i="36"/>
  <c r="I419" i="36"/>
  <c r="I250" i="36"/>
  <c r="I322" i="36"/>
  <c r="I394" i="36"/>
  <c r="I284" i="36"/>
  <c r="I356" i="36"/>
  <c r="I428" i="36"/>
  <c r="I265" i="36"/>
  <c r="I337" i="36"/>
  <c r="I409" i="36"/>
  <c r="I310" i="36"/>
  <c r="I382" i="36"/>
  <c r="I454" i="36"/>
  <c r="I308" i="36"/>
  <c r="I380" i="36"/>
  <c r="I452" i="36"/>
  <c r="I299" i="36"/>
  <c r="I371" i="36"/>
  <c r="I443" i="36"/>
  <c r="I297" i="36"/>
  <c r="I369" i="36"/>
  <c r="I441" i="36"/>
  <c r="I246" i="36"/>
  <c r="I318" i="36"/>
  <c r="I390" i="36"/>
  <c r="I298" i="36"/>
  <c r="I370" i="36"/>
  <c r="I442" i="36"/>
  <c r="I290" i="36"/>
  <c r="I362" i="36"/>
  <c r="I434" i="36"/>
  <c r="I309" i="36"/>
  <c r="I381" i="36"/>
  <c r="I453" i="36"/>
  <c r="I283" i="36"/>
  <c r="I355" i="36"/>
  <c r="I427" i="36"/>
  <c r="I259" i="36"/>
  <c r="I331" i="36"/>
  <c r="I403" i="36"/>
  <c r="I276" i="36"/>
  <c r="I348" i="36"/>
  <c r="I420" i="36"/>
  <c r="I307" i="36"/>
  <c r="I379" i="36"/>
  <c r="I451" i="36"/>
  <c r="I249" i="36"/>
  <c r="I321" i="36"/>
  <c r="I393" i="36"/>
  <c r="I312" i="36"/>
  <c r="I384" i="36"/>
  <c r="I456" i="36"/>
  <c r="I291" i="36"/>
  <c r="I363" i="36"/>
  <c r="I435" i="36"/>
  <c r="I281" i="36"/>
  <c r="I353" i="36"/>
  <c r="I425" i="36"/>
  <c r="I296" i="36"/>
  <c r="I368" i="36"/>
  <c r="I440" i="36"/>
  <c r="I287" i="36"/>
  <c r="I359" i="36"/>
  <c r="I431" i="36"/>
  <c r="I295" i="36"/>
  <c r="I367" i="36"/>
  <c r="I439" i="36"/>
  <c r="I269" i="36"/>
  <c r="I341" i="36"/>
  <c r="I413" i="36"/>
  <c r="I257" i="36"/>
  <c r="I329" i="36"/>
  <c r="I401" i="36"/>
  <c r="I285" i="36"/>
  <c r="I357" i="36"/>
  <c r="I429" i="36"/>
  <c r="I304" i="36"/>
  <c r="I376" i="36"/>
  <c r="I448" i="36"/>
  <c r="I255" i="36"/>
  <c r="I327" i="36"/>
  <c r="I399" i="36"/>
  <c r="I262" i="36"/>
  <c r="I334" i="36"/>
  <c r="I406" i="36"/>
  <c r="I301" i="36"/>
  <c r="I373" i="36"/>
  <c r="I445" i="36"/>
  <c r="I258" i="36"/>
  <c r="I330" i="36"/>
  <c r="I402" i="36"/>
  <c r="I305" i="36"/>
  <c r="I377" i="36"/>
  <c r="I449" i="36"/>
  <c r="I248" i="36"/>
  <c r="I320" i="36"/>
  <c r="I392" i="36"/>
  <c r="I264" i="36"/>
  <c r="I336" i="36"/>
  <c r="I408" i="36"/>
  <c r="I251" i="36"/>
  <c r="I323" i="36"/>
  <c r="I395" i="36"/>
  <c r="I266" i="36"/>
  <c r="I338" i="36"/>
  <c r="I410" i="36"/>
  <c r="I280" i="36"/>
  <c r="I352" i="36"/>
  <c r="I424" i="36"/>
  <c r="I274" i="36"/>
  <c r="I346" i="36"/>
  <c r="I418" i="36"/>
  <c r="I270" i="36"/>
  <c r="I342" i="36"/>
  <c r="I414" i="36"/>
  <c r="I261" i="36"/>
  <c r="I333" i="36"/>
  <c r="I405" i="36"/>
  <c r="I272" i="36"/>
  <c r="I344" i="36"/>
  <c r="I416" i="36"/>
  <c r="I247" i="36"/>
  <c r="I319" i="36"/>
  <c r="I391" i="36"/>
  <c r="I263" i="36"/>
  <c r="I335" i="36"/>
  <c r="I407" i="36"/>
  <c r="I243" i="36"/>
  <c r="I315" i="36"/>
  <c r="I387" i="36"/>
  <c r="I294" i="36"/>
  <c r="I366" i="36"/>
  <c r="I438" i="36"/>
  <c r="I300" i="36"/>
  <c r="I372" i="36"/>
  <c r="I444" i="36"/>
  <c r="I271" i="36"/>
  <c r="I343" i="36"/>
  <c r="I415" i="36"/>
  <c r="I293" i="36"/>
  <c r="I365" i="36"/>
  <c r="I437" i="36"/>
  <c r="I267" i="36"/>
  <c r="I339" i="36"/>
  <c r="I411" i="36"/>
  <c r="I268" i="36"/>
  <c r="I340" i="36"/>
  <c r="I412" i="36"/>
  <c r="I279" i="36"/>
  <c r="I351" i="36"/>
  <c r="I423" i="36"/>
  <c r="I245" i="36"/>
  <c r="I317" i="36"/>
  <c r="I389" i="36"/>
  <c r="U221" i="38"/>
  <c r="U293" i="38"/>
  <c r="U365" i="38"/>
  <c r="U437" i="38"/>
  <c r="U187" i="38"/>
  <c r="U259" i="38"/>
  <c r="U331" i="38"/>
  <c r="U403" i="38"/>
  <c r="U226" i="38"/>
  <c r="U298" i="38"/>
  <c r="U370" i="38"/>
  <c r="U442" i="38"/>
  <c r="U233" i="38"/>
  <c r="U305" i="38"/>
  <c r="U377" i="38"/>
  <c r="U449" i="38"/>
  <c r="U194" i="38"/>
  <c r="U266" i="38"/>
  <c r="U338" i="38"/>
  <c r="U410" i="38"/>
  <c r="U213" i="38"/>
  <c r="U285" i="38"/>
  <c r="U357" i="38"/>
  <c r="U429" i="38"/>
  <c r="U212" i="38"/>
  <c r="U284" i="38"/>
  <c r="U356" i="38"/>
  <c r="U428" i="38"/>
  <c r="U211" i="38"/>
  <c r="U283" i="38"/>
  <c r="U355" i="38"/>
  <c r="U427" i="38"/>
  <c r="U204" i="38"/>
  <c r="U276" i="38"/>
  <c r="U348" i="38"/>
  <c r="U420" i="38"/>
  <c r="U172" i="38"/>
  <c r="U244" i="38"/>
  <c r="U316" i="38"/>
  <c r="U388" i="38"/>
  <c r="U192" i="38"/>
  <c r="U264" i="38"/>
  <c r="U336" i="38"/>
  <c r="U408" i="38"/>
  <c r="U171" i="38"/>
  <c r="U243" i="38"/>
  <c r="U315" i="38"/>
  <c r="U387" i="38"/>
  <c r="U190" i="38"/>
  <c r="U262" i="38"/>
  <c r="U334" i="38"/>
  <c r="U406" i="38"/>
  <c r="U195" i="38"/>
  <c r="U267" i="38"/>
  <c r="U339" i="38"/>
  <c r="U411" i="38"/>
  <c r="U206" i="38"/>
  <c r="U278" i="38"/>
  <c r="U350" i="38"/>
  <c r="U422" i="38"/>
  <c r="U183" i="38"/>
  <c r="U255" i="38"/>
  <c r="U327" i="38"/>
  <c r="U399" i="38"/>
  <c r="U214" i="38"/>
  <c r="U286" i="38"/>
  <c r="U358" i="38"/>
  <c r="U430" i="38"/>
  <c r="U203" i="38"/>
  <c r="U275" i="38"/>
  <c r="U347" i="38"/>
  <c r="U419" i="38"/>
  <c r="U217" i="38"/>
  <c r="U289" i="38"/>
  <c r="U361" i="38"/>
  <c r="U433" i="38"/>
  <c r="U218" i="38"/>
  <c r="U290" i="38"/>
  <c r="U362" i="38"/>
  <c r="U434" i="38"/>
  <c r="U228" i="38"/>
  <c r="U300" i="38"/>
  <c r="U372" i="38"/>
  <c r="U444" i="38"/>
  <c r="U222" i="38"/>
  <c r="U294" i="38"/>
  <c r="U366" i="38"/>
  <c r="U438" i="38"/>
  <c r="U193" i="38"/>
  <c r="U265" i="38"/>
  <c r="U337" i="38"/>
  <c r="U409" i="38"/>
  <c r="U201" i="38"/>
  <c r="U273" i="38"/>
  <c r="U345" i="38"/>
  <c r="U417" i="38"/>
  <c r="U198" i="38"/>
  <c r="U270" i="38"/>
  <c r="U342" i="38"/>
  <c r="U414" i="38"/>
  <c r="U225" i="38"/>
  <c r="U297" i="38"/>
  <c r="U369" i="38"/>
  <c r="U441" i="38"/>
  <c r="U207" i="38"/>
  <c r="U279" i="38"/>
  <c r="U351" i="38"/>
  <c r="U423" i="38"/>
  <c r="U178" i="38"/>
  <c r="U250" i="38"/>
  <c r="U322" i="38"/>
  <c r="U394" i="38"/>
  <c r="U224" i="38"/>
  <c r="U296" i="38"/>
  <c r="U368" i="38"/>
  <c r="U440" i="38"/>
  <c r="U205" i="38"/>
  <c r="U277" i="38"/>
  <c r="U349" i="38"/>
  <c r="U421" i="38"/>
  <c r="U177" i="38"/>
  <c r="U249" i="38"/>
  <c r="U321" i="38"/>
  <c r="U393" i="38"/>
  <c r="U189" i="38"/>
  <c r="U261" i="38"/>
  <c r="U333" i="38"/>
  <c r="U405" i="38"/>
  <c r="U174" i="38"/>
  <c r="U246" i="38"/>
  <c r="U318" i="38"/>
  <c r="U390" i="38"/>
  <c r="U216" i="38"/>
  <c r="U288" i="38"/>
  <c r="U360" i="38"/>
  <c r="U432" i="38"/>
  <c r="U231" i="38"/>
  <c r="U303" i="38"/>
  <c r="U375" i="38"/>
  <c r="U447" i="38"/>
  <c r="U185" i="38"/>
  <c r="U257" i="38"/>
  <c r="U329" i="38"/>
  <c r="U401" i="38"/>
  <c r="U182" i="38"/>
  <c r="U254" i="38"/>
  <c r="U326" i="38"/>
  <c r="U398" i="38"/>
  <c r="U173" i="38"/>
  <c r="U245" i="38"/>
  <c r="U317" i="38"/>
  <c r="U389" i="38"/>
  <c r="U176" i="38"/>
  <c r="U248" i="38"/>
  <c r="U320" i="38"/>
  <c r="U392" i="38"/>
  <c r="U236" i="38"/>
  <c r="U308" i="38"/>
  <c r="U380" i="38"/>
  <c r="U452" i="38"/>
  <c r="U208" i="38"/>
  <c r="U280" i="38"/>
  <c r="U352" i="38"/>
  <c r="U424" i="38"/>
  <c r="U184" i="38"/>
  <c r="U256" i="38"/>
  <c r="U328" i="38"/>
  <c r="U400" i="38"/>
  <c r="U223" i="38"/>
  <c r="U295" i="38"/>
  <c r="U367" i="38"/>
  <c r="U439" i="38"/>
  <c r="U186" i="38"/>
  <c r="U258" i="38"/>
  <c r="U330" i="38"/>
  <c r="U402" i="38"/>
  <c r="U175" i="38"/>
  <c r="U247" i="38"/>
  <c r="U319" i="38"/>
  <c r="U391" i="38"/>
  <c r="U239" i="38"/>
  <c r="U311" i="38"/>
  <c r="U383" i="38"/>
  <c r="U455" i="38"/>
  <c r="U200" i="38"/>
  <c r="U272" i="38"/>
  <c r="U344" i="38"/>
  <c r="U416" i="38"/>
  <c r="U179" i="38"/>
  <c r="U251" i="38"/>
  <c r="U323" i="38"/>
  <c r="U395" i="38"/>
  <c r="U210" i="38"/>
  <c r="U282" i="38"/>
  <c r="U354" i="38"/>
  <c r="U426" i="38"/>
  <c r="U199" i="38"/>
  <c r="U271" i="38"/>
  <c r="U343" i="38"/>
  <c r="U415" i="38"/>
  <c r="U191" i="38"/>
  <c r="U263" i="38"/>
  <c r="U335" i="38"/>
  <c r="U407" i="38"/>
  <c r="U232" i="38"/>
  <c r="U304" i="38"/>
  <c r="U376" i="38"/>
  <c r="U448" i="38"/>
  <c r="U227" i="38"/>
  <c r="U299" i="38"/>
  <c r="U371" i="38"/>
  <c r="U443" i="38"/>
  <c r="U230" i="38"/>
  <c r="U302" i="38"/>
  <c r="U374" i="38"/>
  <c r="U446" i="38"/>
  <c r="U197" i="38"/>
  <c r="U269" i="38"/>
  <c r="U341" i="38"/>
  <c r="U413" i="38"/>
  <c r="U237" i="38"/>
  <c r="U309" i="38"/>
  <c r="U381" i="38"/>
  <c r="U453" i="38"/>
  <c r="U229" i="38"/>
  <c r="U301" i="38"/>
  <c r="U373" i="38"/>
  <c r="U445" i="38"/>
  <c r="U240" i="38"/>
  <c r="U312" i="38"/>
  <c r="U384" i="38"/>
  <c r="U456" i="38"/>
  <c r="U180" i="38"/>
  <c r="U252" i="38"/>
  <c r="U324" i="38"/>
  <c r="U396" i="38"/>
  <c r="U234" i="38"/>
  <c r="U306" i="38"/>
  <c r="U378" i="38"/>
  <c r="U450" i="38"/>
  <c r="U202" i="38"/>
  <c r="U274" i="38"/>
  <c r="U346" i="38"/>
  <c r="U418" i="38"/>
  <c r="U215" i="38"/>
  <c r="U287" i="38"/>
  <c r="U359" i="38"/>
  <c r="U431" i="38"/>
  <c r="U238" i="38"/>
  <c r="U310" i="38"/>
  <c r="U382" i="38"/>
  <c r="U454" i="38"/>
  <c r="U235" i="38"/>
  <c r="U307" i="38"/>
  <c r="U379" i="38"/>
  <c r="U451" i="38"/>
  <c r="U188" i="38"/>
  <c r="U260" i="38"/>
  <c r="U332" i="38"/>
  <c r="U404" i="38"/>
  <c r="U209" i="38"/>
  <c r="U281" i="38"/>
  <c r="U353" i="38"/>
  <c r="U425" i="38"/>
  <c r="U220" i="38"/>
  <c r="U292" i="38"/>
  <c r="U364" i="38"/>
  <c r="U436" i="38"/>
  <c r="U219" i="38"/>
  <c r="U291" i="38"/>
  <c r="U363" i="38"/>
  <c r="U435" i="38"/>
  <c r="U181" i="38"/>
  <c r="U253" i="38"/>
  <c r="U325" i="38"/>
  <c r="U397" i="38"/>
  <c r="U196" i="38"/>
  <c r="U268" i="38"/>
  <c r="U340" i="38"/>
  <c r="U412" i="38"/>
  <c r="U170" i="38"/>
  <c r="U242" i="38"/>
  <c r="U314" i="38"/>
  <c r="U386" i="38"/>
  <c r="I269" i="38"/>
  <c r="I341" i="38"/>
  <c r="I413" i="38"/>
  <c r="I298" i="38"/>
  <c r="I370" i="38"/>
  <c r="I442" i="38"/>
  <c r="I305" i="38"/>
  <c r="I377" i="38"/>
  <c r="I449" i="38"/>
  <c r="I296" i="38"/>
  <c r="I368" i="38"/>
  <c r="I440" i="38"/>
  <c r="I312" i="38"/>
  <c r="I384" i="38"/>
  <c r="I456" i="38"/>
  <c r="I279" i="38"/>
  <c r="I351" i="38"/>
  <c r="I423" i="38"/>
  <c r="I301" i="38"/>
  <c r="I373" i="38"/>
  <c r="I445" i="38"/>
  <c r="I304" i="38"/>
  <c r="I376" i="38"/>
  <c r="I448" i="38"/>
  <c r="I280" i="38"/>
  <c r="I352" i="38"/>
  <c r="I424" i="38"/>
  <c r="I274" i="38"/>
  <c r="I346" i="38"/>
  <c r="I418" i="38"/>
  <c r="I253" i="38"/>
  <c r="I325" i="38"/>
  <c r="I397" i="38"/>
  <c r="I268" i="38"/>
  <c r="I340" i="38"/>
  <c r="I412" i="38"/>
  <c r="I291" i="38"/>
  <c r="I363" i="38"/>
  <c r="I435" i="38"/>
  <c r="I270" i="38"/>
  <c r="I342" i="38"/>
  <c r="I414" i="38"/>
  <c r="I246" i="38"/>
  <c r="I318" i="38"/>
  <c r="I390" i="38"/>
  <c r="I262" i="38"/>
  <c r="I334" i="38"/>
  <c r="I406" i="38"/>
  <c r="I294" i="38"/>
  <c r="I366" i="38"/>
  <c r="I438" i="38"/>
  <c r="I251" i="38"/>
  <c r="I323" i="38"/>
  <c r="I395" i="38"/>
  <c r="I297" i="38"/>
  <c r="I369" i="38"/>
  <c r="I441" i="38"/>
  <c r="I257" i="38"/>
  <c r="I329" i="38"/>
  <c r="I401" i="38"/>
  <c r="I310" i="38"/>
  <c r="I382" i="38"/>
  <c r="I454" i="38"/>
  <c r="I307" i="38"/>
  <c r="I379" i="38"/>
  <c r="I451" i="38"/>
  <c r="I286" i="38"/>
  <c r="I358" i="38"/>
  <c r="I430" i="38"/>
  <c r="I267" i="38"/>
  <c r="I339" i="38"/>
  <c r="I411" i="38"/>
  <c r="I278" i="38"/>
  <c r="I350" i="38"/>
  <c r="I422" i="38"/>
  <c r="I282" i="38"/>
  <c r="I354" i="38"/>
  <c r="I426" i="38"/>
  <c r="I243" i="38"/>
  <c r="I315" i="38"/>
  <c r="I387" i="38"/>
  <c r="I271" i="38"/>
  <c r="I343" i="38"/>
  <c r="I415" i="38"/>
  <c r="I299" i="38"/>
  <c r="I371" i="38"/>
  <c r="I443" i="38"/>
  <c r="I287" i="38"/>
  <c r="I359" i="38"/>
  <c r="I431" i="38"/>
  <c r="I242" i="38"/>
  <c r="I314" i="38"/>
  <c r="I386" i="38"/>
  <c r="I309" i="38"/>
  <c r="I381" i="38"/>
  <c r="I453" i="38"/>
  <c r="I265" i="38"/>
  <c r="I337" i="38"/>
  <c r="I409" i="38"/>
  <c r="I300" i="38"/>
  <c r="I372" i="38"/>
  <c r="I444" i="38"/>
  <c r="I311" i="38"/>
  <c r="I383" i="38"/>
  <c r="I455" i="38"/>
  <c r="I295" i="38"/>
  <c r="I367" i="38"/>
  <c r="I439" i="38"/>
  <c r="I266" i="38"/>
  <c r="I338" i="38"/>
  <c r="I410" i="38"/>
  <c r="I281" i="38"/>
  <c r="I353" i="38"/>
  <c r="I425" i="38"/>
  <c r="I273" i="38"/>
  <c r="I345" i="38"/>
  <c r="I417" i="38"/>
  <c r="I290" i="38"/>
  <c r="I362" i="38"/>
  <c r="I434" i="38"/>
  <c r="I303" i="38"/>
  <c r="I375" i="38"/>
  <c r="I447" i="38"/>
  <c r="I263" i="38"/>
  <c r="I335" i="38"/>
  <c r="I407" i="38"/>
  <c r="I258" i="38"/>
  <c r="I330" i="38"/>
  <c r="I402" i="38"/>
  <c r="I264" i="38"/>
  <c r="I336" i="38"/>
  <c r="I408" i="38"/>
  <c r="I306" i="38"/>
  <c r="I378" i="38"/>
  <c r="I450" i="38"/>
  <c r="I292" i="38"/>
  <c r="I364" i="38"/>
  <c r="I436" i="38"/>
  <c r="I302" i="38"/>
  <c r="I374" i="38"/>
  <c r="I446" i="38"/>
  <c r="I261" i="38"/>
  <c r="I333" i="38"/>
  <c r="I405" i="38"/>
  <c r="I285" i="38"/>
  <c r="I357" i="38"/>
  <c r="I429" i="38"/>
  <c r="I283" i="38"/>
  <c r="I355" i="38"/>
  <c r="I427" i="38"/>
  <c r="I272" i="38"/>
  <c r="I344" i="38"/>
  <c r="I416" i="38"/>
  <c r="I293" i="38"/>
  <c r="I365" i="38"/>
  <c r="I437" i="38"/>
  <c r="I308" i="38"/>
  <c r="I380" i="38"/>
  <c r="I452" i="38"/>
  <c r="I284" i="38"/>
  <c r="I356" i="38"/>
  <c r="I428" i="38"/>
  <c r="I289" i="38"/>
  <c r="I361" i="38"/>
  <c r="I433" i="38"/>
  <c r="I276" i="38"/>
  <c r="I348" i="38"/>
  <c r="I420" i="38"/>
  <c r="I275" i="38"/>
  <c r="I347" i="38"/>
  <c r="I419" i="38"/>
  <c r="I260" i="38"/>
  <c r="I332" i="38"/>
  <c r="I404" i="38"/>
  <c r="I256" i="38"/>
  <c r="I328" i="38"/>
  <c r="I400" i="38"/>
  <c r="I252" i="38"/>
  <c r="I324" i="38"/>
  <c r="I396" i="38"/>
  <c r="I244" i="38"/>
  <c r="I316" i="38"/>
  <c r="I388" i="38"/>
  <c r="I288" i="38"/>
  <c r="I360" i="38"/>
  <c r="I432" i="38"/>
  <c r="AK289" i="36"/>
  <c r="AK361" i="36"/>
  <c r="AK433" i="36"/>
  <c r="AK294" i="36"/>
  <c r="AK366" i="36"/>
  <c r="AK438" i="36"/>
  <c r="AK303" i="36"/>
  <c r="AK375" i="36"/>
  <c r="AK447" i="36"/>
  <c r="AK310" i="36"/>
  <c r="AK382" i="36"/>
  <c r="AK454" i="36"/>
  <c r="AK253" i="36"/>
  <c r="AK325" i="36"/>
  <c r="AK397" i="36"/>
  <c r="AK250" i="36"/>
  <c r="AK322" i="36"/>
  <c r="AK394" i="36"/>
  <c r="AK277" i="36"/>
  <c r="AK349" i="36"/>
  <c r="AK421" i="36"/>
  <c r="AK290" i="36"/>
  <c r="AK362" i="36"/>
  <c r="AK434" i="36"/>
  <c r="AK245" i="36"/>
  <c r="AK317" i="36"/>
  <c r="AK389" i="36"/>
  <c r="AK260" i="36"/>
  <c r="AK332" i="36"/>
  <c r="AK404" i="36"/>
  <c r="AK272" i="36"/>
  <c r="AK344" i="36"/>
  <c r="AK416" i="36"/>
  <c r="AK252" i="36"/>
  <c r="AK324" i="36"/>
  <c r="AK396" i="36"/>
  <c r="AK276" i="36"/>
  <c r="AK348" i="36"/>
  <c r="AK420" i="36"/>
  <c r="AK266" i="36"/>
  <c r="AK338" i="36"/>
  <c r="AK410" i="36"/>
  <c r="AK270" i="36"/>
  <c r="AK342" i="36"/>
  <c r="AK414" i="36"/>
  <c r="AK296" i="36"/>
  <c r="AK368" i="36"/>
  <c r="AK440" i="36"/>
  <c r="AK278" i="36"/>
  <c r="AK350" i="36"/>
  <c r="AK422" i="36"/>
  <c r="AK283" i="36"/>
  <c r="AK355" i="36"/>
  <c r="AK427" i="36"/>
  <c r="AK297" i="36"/>
  <c r="AK369" i="36"/>
  <c r="AK441" i="36"/>
  <c r="AK308" i="36"/>
  <c r="AK380" i="36"/>
  <c r="AK452" i="36"/>
  <c r="AK257" i="36"/>
  <c r="AK329" i="36"/>
  <c r="AK401" i="36"/>
  <c r="AK291" i="36"/>
  <c r="AK363" i="36"/>
  <c r="AK435" i="36"/>
  <c r="AK256" i="36"/>
  <c r="AK328" i="36"/>
  <c r="AK400" i="36"/>
  <c r="AK258" i="36"/>
  <c r="AK330" i="36"/>
  <c r="AK402" i="36"/>
  <c r="AK282" i="36"/>
  <c r="AK354" i="36"/>
  <c r="AK426" i="36"/>
  <c r="AK307" i="36"/>
  <c r="AK379" i="36"/>
  <c r="AK451" i="36"/>
  <c r="AK298" i="36"/>
  <c r="AK370" i="36"/>
  <c r="AK442" i="36"/>
  <c r="AK251" i="36"/>
  <c r="AK323" i="36"/>
  <c r="AK395" i="36"/>
  <c r="AK288" i="36"/>
  <c r="AK360" i="36"/>
  <c r="AK432" i="36"/>
  <c r="AK305" i="36"/>
  <c r="AK377" i="36"/>
  <c r="AK449" i="36"/>
  <c r="AK302" i="36"/>
  <c r="AK374" i="36"/>
  <c r="AK446" i="36"/>
  <c r="AK300" i="36"/>
  <c r="AK372" i="36"/>
  <c r="AK444" i="36"/>
  <c r="AK261" i="36"/>
  <c r="AK333" i="36"/>
  <c r="AK405" i="36"/>
  <c r="AK304" i="36"/>
  <c r="AK376" i="36"/>
  <c r="AK448" i="36"/>
  <c r="AK249" i="36"/>
  <c r="AK321" i="36"/>
  <c r="AK393" i="36"/>
  <c r="AK281" i="36"/>
  <c r="AK353" i="36"/>
  <c r="AK425" i="36"/>
  <c r="AK285" i="36"/>
  <c r="AK357" i="36"/>
  <c r="AK429" i="36"/>
  <c r="AK295" i="36"/>
  <c r="AK367" i="36"/>
  <c r="AK439" i="36"/>
  <c r="AK271" i="36"/>
  <c r="AK343" i="36"/>
  <c r="AK415" i="36"/>
  <c r="AK311" i="36"/>
  <c r="AK383" i="36"/>
  <c r="AK455" i="36"/>
  <c r="AK273" i="36"/>
  <c r="AK345" i="36"/>
  <c r="AK417" i="36"/>
  <c r="AK242" i="36"/>
  <c r="AK314" i="36"/>
  <c r="AK386" i="36"/>
  <c r="AK263" i="36"/>
  <c r="AK335" i="36"/>
  <c r="AK407" i="36"/>
  <c r="AK280" i="36"/>
  <c r="AK352" i="36"/>
  <c r="AK424" i="36"/>
  <c r="AK293" i="36"/>
  <c r="AK365" i="36"/>
  <c r="AK437" i="36"/>
  <c r="AK248" i="36"/>
  <c r="AK320" i="36"/>
  <c r="AK392" i="36"/>
  <c r="AK267" i="36"/>
  <c r="AK339" i="36"/>
  <c r="AK411" i="36"/>
  <c r="AK274" i="36"/>
  <c r="AK346" i="36"/>
  <c r="AK418" i="36"/>
  <c r="AK268" i="36"/>
  <c r="AK340" i="36"/>
  <c r="AK412" i="36"/>
  <c r="AK279" i="36"/>
  <c r="AK351" i="36"/>
  <c r="AK423" i="36"/>
  <c r="AK259" i="36"/>
  <c r="AK331" i="36"/>
  <c r="AK403" i="36"/>
  <c r="AK301" i="36"/>
  <c r="AK373" i="36"/>
  <c r="AK445" i="36"/>
  <c r="AK312" i="36"/>
  <c r="AK384" i="36"/>
  <c r="AK456" i="36"/>
  <c r="AK286" i="36"/>
  <c r="AK358" i="36"/>
  <c r="AK430" i="36"/>
  <c r="AK306" i="36"/>
  <c r="AK378" i="36"/>
  <c r="AK450" i="36"/>
  <c r="AK262" i="36"/>
  <c r="AK334" i="36"/>
  <c r="AK406" i="36"/>
  <c r="AK246" i="36"/>
  <c r="AK318" i="36"/>
  <c r="AK390" i="36"/>
  <c r="AK264" i="36"/>
  <c r="AK336" i="36"/>
  <c r="AK408" i="36"/>
  <c r="AK265" i="36"/>
  <c r="AK337" i="36"/>
  <c r="AK409" i="36"/>
  <c r="AK244" i="36"/>
  <c r="AK316" i="36"/>
  <c r="AK388" i="36"/>
  <c r="AK299" i="36"/>
  <c r="AK371" i="36"/>
  <c r="AK443" i="36"/>
  <c r="AK269" i="36"/>
  <c r="AK341" i="36"/>
  <c r="AK413" i="36"/>
  <c r="AK275" i="36"/>
  <c r="AK347" i="36"/>
  <c r="AK419" i="36"/>
  <c r="AK309" i="36"/>
  <c r="AK381" i="36"/>
  <c r="AK453" i="36"/>
  <c r="AK243" i="36"/>
  <c r="AK315" i="36"/>
  <c r="AK387" i="36"/>
  <c r="AK247" i="36"/>
  <c r="AK319" i="36"/>
  <c r="AK391" i="36"/>
  <c r="AK254" i="36"/>
  <c r="AK326" i="36"/>
  <c r="AK398" i="36"/>
  <c r="AK284" i="36"/>
  <c r="AK356" i="36"/>
  <c r="AK428" i="36"/>
  <c r="AK292" i="36"/>
  <c r="AK364" i="36"/>
  <c r="AK436" i="36"/>
  <c r="AK287" i="36"/>
  <c r="AK359" i="36"/>
  <c r="AK431" i="36"/>
  <c r="AK255" i="36"/>
  <c r="AK327" i="36"/>
  <c r="AK399" i="36"/>
  <c r="AK284" i="11"/>
  <c r="AK356" i="11"/>
  <c r="AK428" i="11"/>
  <c r="AJ289" i="11"/>
  <c r="AJ361" i="11"/>
  <c r="AJ433" i="11"/>
  <c r="AK278" i="11"/>
  <c r="AK350" i="11"/>
  <c r="AK422" i="11"/>
  <c r="AL174" i="11"/>
  <c r="AL246" i="11"/>
  <c r="AL318" i="11"/>
  <c r="AL390" i="11"/>
  <c r="AK297" i="11"/>
  <c r="AK369" i="11"/>
  <c r="AK441" i="11"/>
  <c r="AJ300" i="11"/>
  <c r="AJ372" i="11"/>
  <c r="AJ444" i="11"/>
  <c r="AL189" i="11"/>
  <c r="AL261" i="11"/>
  <c r="AL333" i="11"/>
  <c r="AL405" i="11"/>
  <c r="AN256" i="11"/>
  <c r="AN328" i="11"/>
  <c r="AN400" i="11"/>
  <c r="AL207" i="11"/>
  <c r="AL279" i="11"/>
  <c r="AL351" i="11"/>
  <c r="AL423" i="11"/>
  <c r="AL217" i="11"/>
  <c r="AL289" i="11"/>
  <c r="AL361" i="11"/>
  <c r="AL433" i="11"/>
  <c r="AL183" i="11"/>
  <c r="AL255" i="11"/>
  <c r="AL327" i="11"/>
  <c r="AL399" i="11"/>
  <c r="AL190" i="11"/>
  <c r="AL262" i="11"/>
  <c r="AL334" i="11"/>
  <c r="AL406" i="11"/>
  <c r="AL210" i="11"/>
  <c r="AL282" i="11"/>
  <c r="AL354" i="11"/>
  <c r="AL426" i="11"/>
  <c r="AT160" i="38"/>
  <c r="AU160" i="38"/>
  <c r="T373" i="37"/>
  <c r="T445" i="37"/>
  <c r="T369" i="37"/>
  <c r="T441" i="37"/>
  <c r="T318" i="37"/>
  <c r="T390" i="37"/>
  <c r="T343" i="37"/>
  <c r="T415" i="37"/>
  <c r="T331" i="37"/>
  <c r="T403" i="37"/>
  <c r="T381" i="37"/>
  <c r="T453" i="37"/>
  <c r="T314" i="37"/>
  <c r="T386" i="37"/>
  <c r="T383" i="37"/>
  <c r="T455" i="37"/>
  <c r="T374" i="37"/>
  <c r="T446" i="37"/>
  <c r="T358" i="37"/>
  <c r="T430" i="37"/>
  <c r="T361" i="37"/>
  <c r="T433" i="37"/>
  <c r="T350" i="37"/>
  <c r="T422" i="37"/>
  <c r="T380" i="37"/>
  <c r="T452" i="37"/>
  <c r="T353" i="37"/>
  <c r="T425" i="37"/>
  <c r="T337" i="37"/>
  <c r="T409" i="37"/>
  <c r="T321" i="37"/>
  <c r="T393" i="37"/>
  <c r="T368" i="37"/>
  <c r="T440" i="37"/>
  <c r="T340" i="37"/>
  <c r="T412" i="37"/>
  <c r="T347" i="37"/>
  <c r="T419" i="37"/>
  <c r="T322" i="37"/>
  <c r="T394" i="37"/>
  <c r="T328" i="37"/>
  <c r="T400" i="37"/>
  <c r="T315" i="37"/>
  <c r="T387" i="37"/>
  <c r="T356" i="37"/>
  <c r="T428" i="37"/>
  <c r="T316" i="37"/>
  <c r="T388" i="37"/>
  <c r="T379" i="37"/>
  <c r="T451" i="37"/>
  <c r="T370" i="37"/>
  <c r="T442" i="37"/>
  <c r="T377" i="37"/>
  <c r="T449" i="37"/>
  <c r="T360" i="37"/>
  <c r="T432" i="37"/>
  <c r="T346" i="37"/>
  <c r="T418" i="37"/>
  <c r="T365" i="37"/>
  <c r="T437" i="37"/>
  <c r="T349" i="37"/>
  <c r="T421" i="37"/>
  <c r="T333" i="37"/>
  <c r="T405" i="37"/>
  <c r="T317" i="37"/>
  <c r="T389" i="37"/>
  <c r="T352" i="37"/>
  <c r="T424" i="37"/>
  <c r="T371" i="37"/>
  <c r="T443" i="37"/>
  <c r="T339" i="37"/>
  <c r="T411" i="37"/>
  <c r="T335" i="37"/>
  <c r="T407" i="37"/>
  <c r="T319" i="37"/>
  <c r="T391" i="37"/>
  <c r="T327" i="37"/>
  <c r="T399" i="37"/>
  <c r="T378" i="37"/>
  <c r="T450" i="37"/>
  <c r="T375" i="37"/>
  <c r="T447" i="37"/>
  <c r="T338" i="37"/>
  <c r="T410" i="37"/>
  <c r="T341" i="37"/>
  <c r="T413" i="37"/>
  <c r="T372" i="37"/>
  <c r="T444" i="37"/>
  <c r="T357" i="37"/>
  <c r="T429" i="37"/>
  <c r="T330" i="37"/>
  <c r="T402" i="37"/>
  <c r="T344" i="37"/>
  <c r="T416" i="37"/>
  <c r="T348" i="37"/>
  <c r="T420" i="37"/>
  <c r="T354" i="37"/>
  <c r="T426" i="37"/>
  <c r="T325" i="37"/>
  <c r="T397" i="37"/>
  <c r="T323" i="37"/>
  <c r="T395" i="37"/>
  <c r="T376" i="37"/>
  <c r="T448" i="37"/>
  <c r="T345" i="37"/>
  <c r="T417" i="37"/>
  <c r="T367" i="37"/>
  <c r="T439" i="37"/>
  <c r="T334" i="37"/>
  <c r="T406" i="37"/>
  <c r="T326" i="37"/>
  <c r="T398" i="37"/>
  <c r="T366" i="37"/>
  <c r="T438" i="37"/>
  <c r="T359" i="37"/>
  <c r="T431" i="37"/>
  <c r="T364" i="37"/>
  <c r="T436" i="37"/>
  <c r="T329" i="37"/>
  <c r="T401" i="37"/>
  <c r="T355" i="37"/>
  <c r="T427" i="37"/>
  <c r="T324" i="37"/>
  <c r="T396" i="37"/>
  <c r="T336" i="37"/>
  <c r="T408" i="37"/>
  <c r="T362" i="37"/>
  <c r="T434" i="37"/>
  <c r="T363" i="37"/>
  <c r="T435" i="37"/>
  <c r="T351" i="37"/>
  <c r="T423" i="37"/>
  <c r="T320" i="37"/>
  <c r="T392" i="37"/>
  <c r="T382" i="37"/>
  <c r="T454" i="37"/>
  <c r="T342" i="37"/>
  <c r="T414" i="37"/>
  <c r="T384" i="37"/>
  <c r="T456" i="37"/>
  <c r="T332" i="37"/>
  <c r="T404" i="37"/>
  <c r="S380" i="38"/>
  <c r="S452" i="38"/>
  <c r="S366" i="38"/>
  <c r="S438" i="38"/>
  <c r="S369" i="38"/>
  <c r="S441" i="38"/>
  <c r="S353" i="38"/>
  <c r="S425" i="38"/>
  <c r="S358" i="38"/>
  <c r="S430" i="38"/>
  <c r="S367" i="38"/>
  <c r="S439" i="38"/>
  <c r="S354" i="38"/>
  <c r="S426" i="38"/>
  <c r="S339" i="38"/>
  <c r="S411" i="38"/>
  <c r="S335" i="38"/>
  <c r="S407" i="38"/>
  <c r="S319" i="38"/>
  <c r="S391" i="38"/>
  <c r="S352" i="38"/>
  <c r="S424" i="38"/>
  <c r="S338" i="38"/>
  <c r="S410" i="38"/>
  <c r="S322" i="38"/>
  <c r="S394" i="38"/>
  <c r="S346" i="38"/>
  <c r="S418" i="38"/>
  <c r="S321" i="38"/>
  <c r="S393" i="38"/>
  <c r="S324" i="38"/>
  <c r="S396" i="38"/>
  <c r="S320" i="38"/>
  <c r="S392" i="38"/>
  <c r="S345" i="38"/>
  <c r="S417" i="38"/>
  <c r="S374" i="38"/>
  <c r="S446" i="38"/>
  <c r="S361" i="38"/>
  <c r="S433" i="38"/>
  <c r="S377" i="38"/>
  <c r="S449" i="38"/>
  <c r="S347" i="38"/>
  <c r="S419" i="38"/>
  <c r="S327" i="38"/>
  <c r="S399" i="38"/>
  <c r="S341" i="38"/>
  <c r="S413" i="38"/>
  <c r="S314" i="38"/>
  <c r="S386" i="38"/>
  <c r="S348" i="38"/>
  <c r="S420" i="38"/>
  <c r="S328" i="38"/>
  <c r="S400" i="38"/>
  <c r="S379" i="38"/>
  <c r="S451" i="38"/>
  <c r="S362" i="38"/>
  <c r="S434" i="38"/>
  <c r="S365" i="38"/>
  <c r="S437" i="38"/>
  <c r="S376" i="38"/>
  <c r="S448" i="38"/>
  <c r="S350" i="38"/>
  <c r="S422" i="38"/>
  <c r="S359" i="38"/>
  <c r="S431" i="38"/>
  <c r="S351" i="38"/>
  <c r="S423" i="38"/>
  <c r="S378" i="38"/>
  <c r="S450" i="38"/>
  <c r="S331" i="38"/>
  <c r="S403" i="38"/>
  <c r="S315" i="38"/>
  <c r="S387" i="38"/>
  <c r="S342" i="38"/>
  <c r="S414" i="38"/>
  <c r="S334" i="38"/>
  <c r="S406" i="38"/>
  <c r="S318" i="38"/>
  <c r="S390" i="38"/>
  <c r="S344" i="38"/>
  <c r="S416" i="38"/>
  <c r="S364" i="38"/>
  <c r="S436" i="38"/>
  <c r="S316" i="38"/>
  <c r="S388" i="38"/>
  <c r="S317" i="38"/>
  <c r="S389" i="38"/>
  <c r="S381" i="38"/>
  <c r="S453" i="38"/>
  <c r="S382" i="38"/>
  <c r="S454" i="38"/>
  <c r="S368" i="38"/>
  <c r="S440" i="38"/>
  <c r="S356" i="38"/>
  <c r="S428" i="38"/>
  <c r="S363" i="38"/>
  <c r="S435" i="38"/>
  <c r="S383" i="38"/>
  <c r="S455" i="38"/>
  <c r="S330" i="38"/>
  <c r="S402" i="38"/>
  <c r="S337" i="38"/>
  <c r="S409" i="38"/>
  <c r="S325" i="38"/>
  <c r="S397" i="38"/>
  <c r="S373" i="38"/>
  <c r="S445" i="38"/>
  <c r="S355" i="38"/>
  <c r="S427" i="38"/>
  <c r="S372" i="38"/>
  <c r="S444" i="38"/>
  <c r="S329" i="38"/>
  <c r="S401" i="38"/>
  <c r="S360" i="38"/>
  <c r="S432" i="38"/>
  <c r="S326" i="38"/>
  <c r="S398" i="38"/>
  <c r="S375" i="38"/>
  <c r="S447" i="38"/>
  <c r="S371" i="38"/>
  <c r="S443" i="38"/>
  <c r="S357" i="38"/>
  <c r="S429" i="38"/>
  <c r="S343" i="38"/>
  <c r="S415" i="38"/>
  <c r="S340" i="38"/>
  <c r="S412" i="38"/>
  <c r="S332" i="38"/>
  <c r="S404" i="38"/>
  <c r="S384" i="38"/>
  <c r="S456" i="38"/>
  <c r="S349" i="38"/>
  <c r="S421" i="38"/>
  <c r="S336" i="38"/>
  <c r="S408" i="38"/>
  <c r="S370" i="38"/>
  <c r="S442" i="38"/>
  <c r="S323" i="38"/>
  <c r="S395" i="38"/>
  <c r="S333" i="38"/>
  <c r="S405" i="38"/>
  <c r="S323" i="37"/>
  <c r="S383" i="37"/>
  <c r="S367" i="37"/>
  <c r="S374" i="37"/>
  <c r="S357" i="37"/>
  <c r="S347" i="37"/>
  <c r="S377" i="37"/>
  <c r="S360" i="37"/>
  <c r="S342" i="37"/>
  <c r="S326" i="37"/>
  <c r="S370" i="37"/>
  <c r="S349" i="37"/>
  <c r="S337" i="37"/>
  <c r="S321" i="37"/>
  <c r="S329" i="37"/>
  <c r="S333" i="37"/>
  <c r="S379" i="37"/>
  <c r="S363" i="37"/>
  <c r="S373" i="37"/>
  <c r="S356" i="37"/>
  <c r="S343" i="37"/>
  <c r="S376" i="37"/>
  <c r="S354" i="37"/>
  <c r="S338" i="37"/>
  <c r="S322" i="37"/>
  <c r="S378" i="37"/>
  <c r="S365" i="37"/>
  <c r="S369" i="37"/>
  <c r="S320" i="37"/>
  <c r="S324" i="37"/>
  <c r="S331" i="37"/>
  <c r="S375" i="37"/>
  <c r="S372" i="37"/>
  <c r="S339" i="37"/>
  <c r="S350" i="37"/>
  <c r="S318" i="37"/>
  <c r="S353" i="37"/>
  <c r="S319" i="37"/>
  <c r="S325" i="37"/>
  <c r="S317" i="37"/>
  <c r="S328" i="37"/>
  <c r="S371" i="37"/>
  <c r="S358" i="37"/>
  <c r="S335" i="37"/>
  <c r="S346" i="37"/>
  <c r="S381" i="37"/>
  <c r="S345" i="37"/>
  <c r="S314" i="37"/>
  <c r="S316" i="37"/>
  <c r="S315" i="37"/>
  <c r="S368" i="37"/>
  <c r="S382" i="37"/>
  <c r="S361" i="37"/>
  <c r="S364" i="37"/>
  <c r="S348" i="37"/>
  <c r="S332" i="37"/>
  <c r="S351" i="37"/>
  <c r="S336" i="37"/>
  <c r="S362" i="37"/>
  <c r="S352" i="37"/>
  <c r="S384" i="37"/>
  <c r="S355" i="37"/>
  <c r="S334" i="37"/>
  <c r="S344" i="37"/>
  <c r="S340" i="37"/>
  <c r="S380" i="37"/>
  <c r="S330" i="37"/>
  <c r="S327" i="37"/>
  <c r="S359" i="37"/>
  <c r="S366" i="37"/>
  <c r="S341" i="37"/>
  <c r="AU160" i="36"/>
  <c r="AT160" i="36"/>
  <c r="T333" i="36"/>
  <c r="T405" i="36"/>
  <c r="T380" i="36"/>
  <c r="T452" i="36"/>
  <c r="T341" i="36"/>
  <c r="T413" i="36"/>
  <c r="T325" i="36"/>
  <c r="T397" i="36"/>
  <c r="T351" i="36"/>
  <c r="T423" i="36"/>
  <c r="T375" i="36"/>
  <c r="T447" i="36"/>
  <c r="T377" i="36"/>
  <c r="T449" i="36"/>
  <c r="T361" i="36"/>
  <c r="T433" i="36"/>
  <c r="T370" i="36"/>
  <c r="T442" i="36"/>
  <c r="T348" i="36"/>
  <c r="T420" i="36"/>
  <c r="T332" i="36"/>
  <c r="T404" i="36"/>
  <c r="T316" i="36"/>
  <c r="T388" i="36"/>
  <c r="T363" i="36"/>
  <c r="T435" i="36"/>
  <c r="T384" i="36"/>
  <c r="T456" i="36"/>
  <c r="T371" i="36"/>
  <c r="T443" i="36"/>
  <c r="T373" i="36"/>
  <c r="T445" i="36"/>
  <c r="T357" i="36"/>
  <c r="T429" i="36"/>
  <c r="T356" i="36"/>
  <c r="T428" i="36"/>
  <c r="T344" i="36"/>
  <c r="T416" i="36"/>
  <c r="T328" i="36"/>
  <c r="T400" i="36"/>
  <c r="T382" i="36"/>
  <c r="T454" i="36"/>
  <c r="T381" i="36"/>
  <c r="T453" i="36"/>
  <c r="T378" i="36"/>
  <c r="T450" i="36"/>
  <c r="T336" i="36"/>
  <c r="T408" i="36"/>
  <c r="T366" i="36"/>
  <c r="T438" i="36"/>
  <c r="T338" i="36"/>
  <c r="T410" i="36"/>
  <c r="T322" i="36"/>
  <c r="T394" i="36"/>
  <c r="T359" i="36"/>
  <c r="T431" i="36"/>
  <c r="T323" i="36"/>
  <c r="T395" i="36"/>
  <c r="T358" i="36"/>
  <c r="T430" i="36"/>
  <c r="T319" i="36"/>
  <c r="T391" i="36"/>
  <c r="T321" i="36"/>
  <c r="T393" i="36"/>
  <c r="T364" i="36"/>
  <c r="T436" i="36"/>
  <c r="T379" i="36"/>
  <c r="T451" i="36"/>
  <c r="T320" i="36"/>
  <c r="T392" i="36"/>
  <c r="T330" i="36"/>
  <c r="T402" i="36"/>
  <c r="T339" i="36"/>
  <c r="T411" i="36"/>
  <c r="T335" i="36"/>
  <c r="T407" i="36"/>
  <c r="T345" i="36"/>
  <c r="T417" i="36"/>
  <c r="T367" i="36"/>
  <c r="T439" i="36"/>
  <c r="T374" i="36"/>
  <c r="T446" i="36"/>
  <c r="T376" i="36"/>
  <c r="T448" i="36"/>
  <c r="T360" i="36"/>
  <c r="T432" i="36"/>
  <c r="T337" i="36"/>
  <c r="T409" i="36"/>
  <c r="T349" i="36"/>
  <c r="T421" i="36"/>
  <c r="T383" i="36"/>
  <c r="T455" i="36"/>
  <c r="T369" i="36"/>
  <c r="T441" i="36"/>
  <c r="T355" i="36"/>
  <c r="T427" i="36"/>
  <c r="T324" i="36"/>
  <c r="T396" i="36"/>
  <c r="T362" i="36"/>
  <c r="T434" i="36"/>
  <c r="T334" i="36"/>
  <c r="T406" i="36"/>
  <c r="T318" i="36"/>
  <c r="T390" i="36"/>
  <c r="T347" i="36"/>
  <c r="T419" i="36"/>
  <c r="T315" i="36"/>
  <c r="T387" i="36"/>
  <c r="T343" i="36"/>
  <c r="T415" i="36"/>
  <c r="T372" i="36"/>
  <c r="T444" i="36"/>
  <c r="T350" i="36"/>
  <c r="T422" i="36"/>
  <c r="T365" i="36"/>
  <c r="T437" i="36"/>
  <c r="T354" i="36"/>
  <c r="T426" i="36"/>
  <c r="T346" i="36"/>
  <c r="T418" i="36"/>
  <c r="T314" i="36"/>
  <c r="T386" i="36"/>
  <c r="T368" i="36"/>
  <c r="T440" i="36"/>
  <c r="T352" i="36"/>
  <c r="T424" i="36"/>
  <c r="T317" i="36"/>
  <c r="T389" i="36"/>
  <c r="T353" i="36"/>
  <c r="T425" i="36"/>
  <c r="T340" i="36"/>
  <c r="T412" i="36"/>
  <c r="T342" i="36"/>
  <c r="T414" i="36"/>
  <c r="T326" i="36"/>
  <c r="T398" i="36"/>
  <c r="T331" i="36"/>
  <c r="T403" i="36"/>
  <c r="T327" i="36"/>
  <c r="T399" i="36"/>
  <c r="T329" i="36"/>
  <c r="T401" i="36"/>
  <c r="S383" i="36"/>
  <c r="S455" i="36"/>
  <c r="S368" i="36"/>
  <c r="S440" i="36"/>
  <c r="S378" i="36"/>
  <c r="S450" i="36"/>
  <c r="S362" i="36"/>
  <c r="S434" i="36"/>
  <c r="S375" i="36"/>
  <c r="S447" i="36"/>
  <c r="S351" i="36"/>
  <c r="S423" i="36"/>
  <c r="S337" i="36"/>
  <c r="S409" i="36"/>
  <c r="S321" i="36"/>
  <c r="S393" i="36"/>
  <c r="S361" i="36"/>
  <c r="S433" i="36"/>
  <c r="S343" i="36"/>
  <c r="S415" i="36"/>
  <c r="S327" i="36"/>
  <c r="S399" i="36"/>
  <c r="S373" i="36"/>
  <c r="S445" i="36"/>
  <c r="S336" i="36"/>
  <c r="S408" i="36"/>
  <c r="S365" i="36"/>
  <c r="S437" i="36"/>
  <c r="S332" i="36"/>
  <c r="S404" i="36"/>
  <c r="S334" i="36"/>
  <c r="S406" i="36"/>
  <c r="S326" i="36"/>
  <c r="S398" i="36"/>
  <c r="S346" i="36"/>
  <c r="S418" i="36"/>
  <c r="S370" i="36"/>
  <c r="S442" i="36"/>
  <c r="S345" i="36"/>
  <c r="S417" i="36"/>
  <c r="S379" i="36"/>
  <c r="S451" i="36"/>
  <c r="S335" i="36"/>
  <c r="S407" i="36"/>
  <c r="S355" i="36"/>
  <c r="S427" i="36"/>
  <c r="S348" i="36"/>
  <c r="S420" i="36"/>
  <c r="S369" i="36"/>
  <c r="S441" i="36"/>
  <c r="S338" i="36"/>
  <c r="S410" i="36"/>
  <c r="S380" i="36"/>
  <c r="S452" i="36"/>
  <c r="S364" i="36"/>
  <c r="S436" i="36"/>
  <c r="S374" i="36"/>
  <c r="S446" i="36"/>
  <c r="S358" i="36"/>
  <c r="S430" i="36"/>
  <c r="S367" i="36"/>
  <c r="S439" i="36"/>
  <c r="S349" i="36"/>
  <c r="S421" i="36"/>
  <c r="S333" i="36"/>
  <c r="S405" i="36"/>
  <c r="S317" i="36"/>
  <c r="S389" i="36"/>
  <c r="S360" i="36"/>
  <c r="S432" i="36"/>
  <c r="S339" i="36"/>
  <c r="S411" i="36"/>
  <c r="S323" i="36"/>
  <c r="S395" i="36"/>
  <c r="S357" i="36"/>
  <c r="S429" i="36"/>
  <c r="S328" i="36"/>
  <c r="S400" i="36"/>
  <c r="S356" i="36"/>
  <c r="S428" i="36"/>
  <c r="S324" i="36"/>
  <c r="S396" i="36"/>
  <c r="S318" i="36"/>
  <c r="S390" i="36"/>
  <c r="S330" i="36"/>
  <c r="S402" i="36"/>
  <c r="S314" i="36"/>
  <c r="S386" i="36"/>
  <c r="S376" i="36"/>
  <c r="S448" i="36"/>
  <c r="S384" i="36"/>
  <c r="S456" i="36"/>
  <c r="S354" i="36"/>
  <c r="S426" i="36"/>
  <c r="S353" i="36"/>
  <c r="S425" i="36"/>
  <c r="S329" i="36"/>
  <c r="S401" i="36"/>
  <c r="S359" i="36"/>
  <c r="S431" i="36"/>
  <c r="S319" i="36"/>
  <c r="S391" i="36"/>
  <c r="S320" i="36"/>
  <c r="S392" i="36"/>
  <c r="S316" i="36"/>
  <c r="S388" i="36"/>
  <c r="S322" i="36"/>
  <c r="S394" i="36"/>
  <c r="S382" i="36"/>
  <c r="S454" i="36"/>
  <c r="S341" i="36"/>
  <c r="S413" i="36"/>
  <c r="S331" i="36"/>
  <c r="S403" i="36"/>
  <c r="S340" i="36"/>
  <c r="S412" i="36"/>
  <c r="S344" i="36"/>
  <c r="S416" i="36"/>
  <c r="S352" i="36"/>
  <c r="S424" i="36"/>
  <c r="S381" i="36"/>
  <c r="S453" i="36"/>
  <c r="S366" i="36"/>
  <c r="S438" i="36"/>
  <c r="S325" i="36"/>
  <c r="S397" i="36"/>
  <c r="S315" i="36"/>
  <c r="S387" i="36"/>
  <c r="S363" i="36"/>
  <c r="S435" i="36"/>
  <c r="S350" i="36"/>
  <c r="S422" i="36"/>
  <c r="S371" i="36"/>
  <c r="S443" i="36"/>
  <c r="S342" i="36"/>
  <c r="S414" i="36"/>
  <c r="S372" i="36"/>
  <c r="S444" i="36"/>
  <c r="S347" i="36"/>
  <c r="S419" i="36"/>
  <c r="S377" i="36"/>
  <c r="S449" i="36"/>
  <c r="T336" i="38"/>
  <c r="T408" i="38"/>
  <c r="T315" i="38"/>
  <c r="T387" i="38"/>
  <c r="T320" i="38"/>
  <c r="T392" i="38"/>
  <c r="T383" i="38"/>
  <c r="T455" i="38"/>
  <c r="T369" i="38"/>
  <c r="T441" i="38"/>
  <c r="T372" i="38"/>
  <c r="T444" i="38"/>
  <c r="T356" i="38"/>
  <c r="T428" i="38"/>
  <c r="T363" i="38"/>
  <c r="T435" i="38"/>
  <c r="T358" i="38"/>
  <c r="T430" i="38"/>
  <c r="T342" i="38"/>
  <c r="T414" i="38"/>
  <c r="T339" i="38"/>
  <c r="T411" i="38"/>
  <c r="T326" i="38"/>
  <c r="T398" i="38"/>
  <c r="T375" i="38"/>
  <c r="T447" i="38"/>
  <c r="T345" i="38"/>
  <c r="T417" i="38"/>
  <c r="T333" i="38"/>
  <c r="T405" i="38"/>
  <c r="T317" i="38"/>
  <c r="T389" i="38"/>
  <c r="T316" i="38"/>
  <c r="T388" i="38"/>
  <c r="T335" i="38"/>
  <c r="T407" i="38"/>
  <c r="T374" i="38"/>
  <c r="T446" i="38"/>
  <c r="T355" i="38"/>
  <c r="T427" i="38"/>
  <c r="T379" i="38"/>
  <c r="T451" i="38"/>
  <c r="T365" i="38"/>
  <c r="T437" i="38"/>
  <c r="T368" i="38"/>
  <c r="T440" i="38"/>
  <c r="T352" i="38"/>
  <c r="T424" i="38"/>
  <c r="T349" i="38"/>
  <c r="T421" i="38"/>
  <c r="T357" i="38"/>
  <c r="T429" i="38"/>
  <c r="T366" i="38"/>
  <c r="T438" i="38"/>
  <c r="T338" i="38"/>
  <c r="T410" i="38"/>
  <c r="T322" i="38"/>
  <c r="T394" i="38"/>
  <c r="T359" i="38"/>
  <c r="T431" i="38"/>
  <c r="T344" i="38"/>
  <c r="T416" i="38"/>
  <c r="T329" i="38"/>
  <c r="T401" i="38"/>
  <c r="T348" i="38"/>
  <c r="T420" i="38"/>
  <c r="T377" i="38"/>
  <c r="T449" i="38"/>
  <c r="T327" i="38"/>
  <c r="T399" i="38"/>
  <c r="T328" i="38"/>
  <c r="T400" i="38"/>
  <c r="T367" i="38"/>
  <c r="T439" i="38"/>
  <c r="T373" i="38"/>
  <c r="T445" i="38"/>
  <c r="T360" i="38"/>
  <c r="T432" i="38"/>
  <c r="T362" i="38"/>
  <c r="T434" i="38"/>
  <c r="T340" i="38"/>
  <c r="T412" i="38"/>
  <c r="T314" i="38"/>
  <c r="T386" i="38"/>
  <c r="T337" i="38"/>
  <c r="T409" i="38"/>
  <c r="T324" i="38"/>
  <c r="T396" i="38"/>
  <c r="T381" i="38"/>
  <c r="T453" i="38"/>
  <c r="T384" i="38"/>
  <c r="T456" i="38"/>
  <c r="T361" i="38"/>
  <c r="T433" i="38"/>
  <c r="T378" i="38"/>
  <c r="T450" i="38"/>
  <c r="T350" i="38"/>
  <c r="T422" i="38"/>
  <c r="T334" i="38"/>
  <c r="T406" i="38"/>
  <c r="T354" i="38"/>
  <c r="T426" i="38"/>
  <c r="T325" i="38"/>
  <c r="T397" i="38"/>
  <c r="T353" i="38"/>
  <c r="T425" i="38"/>
  <c r="T323" i="38"/>
  <c r="T395" i="38"/>
  <c r="T380" i="38"/>
  <c r="T452" i="38"/>
  <c r="T371" i="38"/>
  <c r="T443" i="38"/>
  <c r="T330" i="38"/>
  <c r="T402" i="38"/>
  <c r="T321" i="38"/>
  <c r="T393" i="38"/>
  <c r="T364" i="38"/>
  <c r="T436" i="38"/>
  <c r="T343" i="38"/>
  <c r="T415" i="38"/>
  <c r="T382" i="38"/>
  <c r="T454" i="38"/>
  <c r="T370" i="38"/>
  <c r="T442" i="38"/>
  <c r="T318" i="38"/>
  <c r="T390" i="38"/>
  <c r="T332" i="38"/>
  <c r="T404" i="38"/>
  <c r="T331" i="38"/>
  <c r="T403" i="38"/>
  <c r="T376" i="38"/>
  <c r="T448" i="38"/>
  <c r="T346" i="38"/>
  <c r="T418" i="38"/>
  <c r="T347" i="38"/>
  <c r="T419" i="38"/>
  <c r="T351" i="38"/>
  <c r="T423" i="38"/>
  <c r="T341" i="38"/>
  <c r="T413" i="38"/>
  <c r="T319" i="38"/>
  <c r="T391" i="38"/>
  <c r="AU160" i="37"/>
  <c r="AT160" i="37"/>
  <c r="BB99" i="37"/>
  <c r="BB109" i="37"/>
  <c r="BB111" i="37"/>
  <c r="BB104" i="37"/>
  <c r="BB125" i="37"/>
  <c r="BB114" i="37"/>
  <c r="BB91" i="37"/>
  <c r="BB110" i="37"/>
  <c r="BB117" i="37"/>
  <c r="BB156" i="37"/>
  <c r="BB141" i="37"/>
  <c r="BB123" i="37"/>
  <c r="BB113" i="37"/>
  <c r="BB101" i="37"/>
  <c r="BB150" i="37"/>
  <c r="BB140" i="37"/>
  <c r="BB107" i="37"/>
  <c r="BB97" i="37"/>
  <c r="AK287" i="11"/>
  <c r="AK359" i="11"/>
  <c r="AK431" i="11"/>
  <c r="AK253" i="11"/>
  <c r="AK325" i="11"/>
  <c r="AK397" i="11"/>
  <c r="AJ258" i="11"/>
  <c r="AJ330" i="11"/>
  <c r="AJ402" i="11"/>
  <c r="AJ285" i="11"/>
  <c r="AJ357" i="11"/>
  <c r="AJ429" i="11"/>
  <c r="AJ275" i="11"/>
  <c r="AJ347" i="11"/>
  <c r="AJ419" i="11"/>
  <c r="AJ248" i="11"/>
  <c r="AJ320" i="11"/>
  <c r="AJ392" i="11"/>
  <c r="AJ251" i="11"/>
  <c r="AJ323" i="11"/>
  <c r="AJ395" i="11"/>
  <c r="AJ263" i="11"/>
  <c r="AJ335" i="11"/>
  <c r="AJ407" i="11"/>
  <c r="L165" i="38"/>
  <c r="L177" i="38"/>
  <c r="L165" i="36"/>
  <c r="L170" i="36"/>
  <c r="L165" i="37"/>
  <c r="L191" i="37"/>
  <c r="AM165" i="38"/>
  <c r="AM216" i="38"/>
  <c r="AM288" i="38"/>
  <c r="AM360" i="38"/>
  <c r="AM165" i="37"/>
  <c r="AM187" i="37"/>
  <c r="AM165" i="11"/>
  <c r="AM165" i="36"/>
  <c r="AM204" i="36"/>
  <c r="AM276" i="36"/>
  <c r="AM348" i="36"/>
  <c r="L164" i="11"/>
  <c r="L165" i="11"/>
  <c r="AJ250" i="11"/>
  <c r="AJ322" i="11"/>
  <c r="AJ394" i="11"/>
  <c r="AJ301" i="11"/>
  <c r="AJ373" i="11"/>
  <c r="AJ445" i="11"/>
  <c r="AJ297" i="11"/>
  <c r="AJ369" i="11"/>
  <c r="AJ441" i="11"/>
  <c r="AK288" i="11"/>
  <c r="AK360" i="11"/>
  <c r="AK432" i="11"/>
  <c r="BB133" i="37"/>
  <c r="BB135" i="37"/>
  <c r="BB129" i="37"/>
  <c r="BB152" i="37"/>
  <c r="BB108" i="37"/>
  <c r="BB142" i="37"/>
  <c r="BB127" i="37"/>
  <c r="BB155" i="37"/>
  <c r="BB120" i="37"/>
  <c r="BB149" i="37"/>
  <c r="BB88" i="37"/>
  <c r="BB97" i="36"/>
  <c r="BB88" i="38"/>
  <c r="BB100" i="36"/>
  <c r="BB100" i="37"/>
  <c r="BB148" i="37"/>
  <c r="BB99" i="38"/>
  <c r="BB87" i="38"/>
  <c r="BB102" i="36"/>
  <c r="BB134" i="37"/>
  <c r="BB138" i="37"/>
  <c r="BB131" i="38"/>
  <c r="BB142" i="36"/>
  <c r="BB139" i="38"/>
  <c r="BB95" i="36"/>
  <c r="BB122" i="37"/>
  <c r="BB96" i="37"/>
  <c r="BB117" i="38"/>
  <c r="BB133" i="38"/>
  <c r="BB119" i="37"/>
  <c r="BB102" i="37"/>
  <c r="BB130" i="38"/>
  <c r="BB124" i="36"/>
  <c r="BB106" i="37"/>
  <c r="BB136" i="37"/>
  <c r="BB125" i="38"/>
  <c r="BB124" i="38"/>
  <c r="BB121" i="37"/>
  <c r="BB144" i="37"/>
  <c r="BB95" i="37"/>
  <c r="BB93" i="36"/>
  <c r="BB104" i="36"/>
  <c r="BB116" i="36"/>
  <c r="BB136" i="36"/>
  <c r="BB94" i="38"/>
  <c r="BB109" i="38"/>
  <c r="BB105" i="37"/>
  <c r="BB114" i="36"/>
  <c r="BB131" i="36"/>
  <c r="BB116" i="37"/>
  <c r="BB143" i="37"/>
  <c r="BB94" i="37"/>
  <c r="BB86" i="37"/>
  <c r="BB103" i="37"/>
  <c r="BB126" i="37"/>
  <c r="BB130" i="37"/>
  <c r="BB92" i="37"/>
  <c r="BB89" i="37"/>
  <c r="BB115" i="37"/>
  <c r="BB132" i="37"/>
  <c r="BB118" i="37"/>
  <c r="BB87" i="37"/>
  <c r="BB146" i="37"/>
  <c r="BB98" i="37"/>
  <c r="BB131" i="37"/>
  <c r="BB154" i="37"/>
  <c r="BB139" i="37"/>
  <c r="BB151" i="37"/>
  <c r="BB128" i="37"/>
  <c r="BB124" i="37"/>
  <c r="AP34" i="36"/>
  <c r="AW34" i="36"/>
  <c r="AW106" i="36"/>
  <c r="AW190" i="36"/>
  <c r="AW262" i="36"/>
  <c r="AW334" i="36"/>
  <c r="AW406" i="36"/>
  <c r="AO106" i="36"/>
  <c r="AO406" i="36"/>
  <c r="AV283" i="36"/>
  <c r="AV355" i="36"/>
  <c r="AV427" i="36"/>
  <c r="AI283" i="36"/>
  <c r="AI355" i="36"/>
  <c r="AI427" i="36"/>
  <c r="AP55" i="36"/>
  <c r="AO127" i="36"/>
  <c r="AO427" i="36"/>
  <c r="AI109" i="37"/>
  <c r="AI193" i="37"/>
  <c r="AI265" i="37"/>
  <c r="AI337" i="37"/>
  <c r="AI409" i="37"/>
  <c r="AV77" i="38"/>
  <c r="AV149" i="38"/>
  <c r="AI149" i="38"/>
  <c r="AI233" i="38"/>
  <c r="AI305" i="38"/>
  <c r="AI377" i="38"/>
  <c r="AI449" i="38"/>
  <c r="AP77" i="38"/>
  <c r="AO149" i="38"/>
  <c r="AO449" i="38"/>
  <c r="AV244" i="36"/>
  <c r="AV316" i="36"/>
  <c r="AV388" i="36"/>
  <c r="AI244" i="36"/>
  <c r="AI316" i="36"/>
  <c r="AI388" i="36"/>
  <c r="AX80" i="36"/>
  <c r="AX152" i="36"/>
  <c r="AX236" i="36"/>
  <c r="AX308" i="36"/>
  <c r="AX380" i="36"/>
  <c r="AX452" i="36"/>
  <c r="AO152" i="36"/>
  <c r="AO452" i="36"/>
  <c r="AP80" i="36"/>
  <c r="AW80" i="36"/>
  <c r="AW152" i="36"/>
  <c r="AW236" i="36"/>
  <c r="AW308" i="36"/>
  <c r="AW380" i="36"/>
  <c r="AW452" i="36"/>
  <c r="AP73" i="36"/>
  <c r="AW73" i="36"/>
  <c r="AW145" i="36"/>
  <c r="AW229" i="36"/>
  <c r="AW301" i="36"/>
  <c r="AW373" i="36"/>
  <c r="AW445" i="36"/>
  <c r="AO145" i="36"/>
  <c r="AO445" i="36"/>
  <c r="AV257" i="36"/>
  <c r="AV329" i="36"/>
  <c r="AV401" i="36"/>
  <c r="AI257" i="36"/>
  <c r="AI329" i="36"/>
  <c r="AI401" i="36"/>
  <c r="AI143" i="37"/>
  <c r="AI227" i="37"/>
  <c r="AI299" i="37"/>
  <c r="AI371" i="37"/>
  <c r="AI443" i="37"/>
  <c r="AI256" i="36"/>
  <c r="AI328" i="36"/>
  <c r="AI400" i="36"/>
  <c r="AV256" i="36"/>
  <c r="AV328" i="36"/>
  <c r="AV400" i="36"/>
  <c r="AI100" i="37"/>
  <c r="AI184" i="37"/>
  <c r="AI256" i="37"/>
  <c r="AI328" i="37"/>
  <c r="AI400" i="37"/>
  <c r="AV35" i="38"/>
  <c r="AV107" i="38"/>
  <c r="AI107" i="38"/>
  <c r="AI191" i="38"/>
  <c r="AI263" i="38"/>
  <c r="AI335" i="38"/>
  <c r="AI407" i="38"/>
  <c r="AI118" i="37"/>
  <c r="AI202" i="37"/>
  <c r="AI274" i="37"/>
  <c r="AI346" i="37"/>
  <c r="AI418" i="37"/>
  <c r="AO101" i="37"/>
  <c r="AO401" i="37"/>
  <c r="AO94" i="36"/>
  <c r="AO394" i="36"/>
  <c r="AP22" i="36"/>
  <c r="AP67" i="38"/>
  <c r="AW67" i="38"/>
  <c r="AW139" i="38"/>
  <c r="AW223" i="38"/>
  <c r="AW295" i="38"/>
  <c r="AW367" i="38"/>
  <c r="AW439" i="38"/>
  <c r="AO139" i="38"/>
  <c r="AO439" i="38"/>
  <c r="AO112" i="38"/>
  <c r="AO412" i="38"/>
  <c r="AP40" i="38"/>
  <c r="AI138" i="38"/>
  <c r="AI222" i="38"/>
  <c r="AI294" i="38"/>
  <c r="AI366" i="38"/>
  <c r="AI438" i="38"/>
  <c r="AV66" i="38"/>
  <c r="AV138" i="38"/>
  <c r="AO110" i="36"/>
  <c r="AO410" i="36"/>
  <c r="AP38" i="36"/>
  <c r="AW38" i="36"/>
  <c r="AW110" i="36"/>
  <c r="AW194" i="36"/>
  <c r="AW266" i="36"/>
  <c r="AW338" i="36"/>
  <c r="AW410" i="36"/>
  <c r="AI288" i="36"/>
  <c r="AI360" i="36"/>
  <c r="AI432" i="36"/>
  <c r="AV288" i="36"/>
  <c r="AV360" i="36"/>
  <c r="AV432" i="36"/>
  <c r="AI107" i="37"/>
  <c r="AI191" i="37"/>
  <c r="AI263" i="37"/>
  <c r="AI335" i="37"/>
  <c r="AI407" i="37"/>
  <c r="AX53" i="37"/>
  <c r="AX125" i="37"/>
  <c r="AX209" i="37"/>
  <c r="AX281" i="37"/>
  <c r="AX353" i="37"/>
  <c r="AX425" i="37"/>
  <c r="AO125" i="37"/>
  <c r="AO425" i="37"/>
  <c r="AI102" i="37"/>
  <c r="AI186" i="37"/>
  <c r="AI258" i="37"/>
  <c r="AI330" i="37"/>
  <c r="AI402" i="37"/>
  <c r="AV81" i="38"/>
  <c r="AV153" i="38"/>
  <c r="AI153" i="38"/>
  <c r="AI237" i="38"/>
  <c r="AI309" i="38"/>
  <c r="AI381" i="38"/>
  <c r="AI453" i="38"/>
  <c r="AI125" i="38"/>
  <c r="AI209" i="38"/>
  <c r="AI281" i="38"/>
  <c r="AI353" i="38"/>
  <c r="AI425" i="38"/>
  <c r="AV53" i="38"/>
  <c r="AV125" i="38"/>
  <c r="AX72" i="36"/>
  <c r="AX144" i="36"/>
  <c r="AX228" i="36"/>
  <c r="AX300" i="36"/>
  <c r="AX372" i="36"/>
  <c r="AX444" i="36"/>
  <c r="AO144" i="36"/>
  <c r="AO444" i="36"/>
  <c r="AP72" i="36"/>
  <c r="AW72" i="36"/>
  <c r="AW144" i="36"/>
  <c r="AW228" i="36"/>
  <c r="AW300" i="36"/>
  <c r="AW372" i="36"/>
  <c r="AW444" i="36"/>
  <c r="AO91" i="37"/>
  <c r="AO391" i="37"/>
  <c r="AO134" i="36"/>
  <c r="AO434" i="36"/>
  <c r="AP62" i="36"/>
  <c r="AW62" i="36"/>
  <c r="AW134" i="36"/>
  <c r="AW218" i="36"/>
  <c r="AW290" i="36"/>
  <c r="AW362" i="36"/>
  <c r="AW434" i="36"/>
  <c r="AI304" i="36"/>
  <c r="AI376" i="36"/>
  <c r="AI448" i="36"/>
  <c r="AV304" i="36"/>
  <c r="AV376" i="36"/>
  <c r="AV448" i="36"/>
  <c r="AP19" i="36"/>
  <c r="AW19" i="36"/>
  <c r="AW91" i="36"/>
  <c r="AW175" i="36"/>
  <c r="AW247" i="36"/>
  <c r="AW319" i="36"/>
  <c r="AW391" i="36"/>
  <c r="AO91" i="36"/>
  <c r="AO391" i="36"/>
  <c r="AV247" i="36"/>
  <c r="AV319" i="36"/>
  <c r="AV391" i="36"/>
  <c r="AI247" i="36"/>
  <c r="AI319" i="36"/>
  <c r="AI391" i="36"/>
  <c r="AI139" i="37"/>
  <c r="AI223" i="37"/>
  <c r="AI295" i="37"/>
  <c r="AI367" i="37"/>
  <c r="AI439" i="37"/>
  <c r="AI95" i="37"/>
  <c r="AI179" i="37"/>
  <c r="AI251" i="37"/>
  <c r="AI323" i="37"/>
  <c r="AI395" i="37"/>
  <c r="AV21" i="38"/>
  <c r="AV93" i="38"/>
  <c r="AI93" i="38"/>
  <c r="AI177" i="38"/>
  <c r="AI249" i="38"/>
  <c r="AI321" i="38"/>
  <c r="AI393" i="38"/>
  <c r="AV84" i="38"/>
  <c r="AV156" i="38"/>
  <c r="AI156" i="38"/>
  <c r="AI240" i="38"/>
  <c r="AI312" i="38"/>
  <c r="AI384" i="38"/>
  <c r="AI456" i="38"/>
  <c r="AP84" i="38"/>
  <c r="AO156" i="38"/>
  <c r="AO456" i="38"/>
  <c r="AI260" i="36"/>
  <c r="AI332" i="36"/>
  <c r="AI404" i="36"/>
  <c r="AV260" i="36"/>
  <c r="AV332" i="36"/>
  <c r="AV404" i="36"/>
  <c r="AI137" i="38"/>
  <c r="AI221" i="38"/>
  <c r="AI293" i="38"/>
  <c r="AI365" i="38"/>
  <c r="AI437" i="38"/>
  <c r="AV65" i="38"/>
  <c r="AV137" i="38"/>
  <c r="AO148" i="38"/>
  <c r="AO448" i="38"/>
  <c r="AP76" i="38"/>
  <c r="AI254" i="36"/>
  <c r="AI326" i="36"/>
  <c r="AI398" i="36"/>
  <c r="AV254" i="36"/>
  <c r="AV326" i="36"/>
  <c r="AV398" i="36"/>
  <c r="AI142" i="38"/>
  <c r="AI226" i="38"/>
  <c r="AI298" i="38"/>
  <c r="AI370" i="38"/>
  <c r="AI442" i="38"/>
  <c r="AV70" i="38"/>
  <c r="AV142" i="38"/>
  <c r="AP41" i="38"/>
  <c r="AW41" i="38"/>
  <c r="AW113" i="38"/>
  <c r="AW197" i="38"/>
  <c r="AW269" i="38"/>
  <c r="AW341" i="38"/>
  <c r="AW413" i="38"/>
  <c r="AO113" i="38"/>
  <c r="AO413" i="38"/>
  <c r="AI95" i="38"/>
  <c r="AI179" i="38"/>
  <c r="AI251" i="38"/>
  <c r="AI323" i="38"/>
  <c r="AI395" i="38"/>
  <c r="AV23" i="38"/>
  <c r="AV95" i="38"/>
  <c r="AP36" i="36"/>
  <c r="AW36" i="36"/>
  <c r="AW108" i="36"/>
  <c r="AW192" i="36"/>
  <c r="AW264" i="36"/>
  <c r="AW336" i="36"/>
  <c r="AW408" i="36"/>
  <c r="AO108" i="36"/>
  <c r="AO408" i="36"/>
  <c r="AO133" i="37"/>
  <c r="AO433" i="37"/>
  <c r="AV62" i="38"/>
  <c r="AV134" i="38"/>
  <c r="AI134" i="38"/>
  <c r="AI218" i="38"/>
  <c r="AI290" i="38"/>
  <c r="AI362" i="38"/>
  <c r="AI434" i="38"/>
  <c r="AO134" i="38"/>
  <c r="AO434" i="38"/>
  <c r="AP62" i="38"/>
  <c r="AI294" i="36"/>
  <c r="AI366" i="36"/>
  <c r="AI438" i="36"/>
  <c r="AV294" i="36"/>
  <c r="AV366" i="36"/>
  <c r="AV438" i="36"/>
  <c r="AI303" i="36"/>
  <c r="AI375" i="36"/>
  <c r="AI447" i="36"/>
  <c r="AV303" i="36"/>
  <c r="AV375" i="36"/>
  <c r="AV447" i="36"/>
  <c r="AI141" i="37"/>
  <c r="AI225" i="37"/>
  <c r="AI297" i="37"/>
  <c r="AI369" i="37"/>
  <c r="AI441" i="37"/>
  <c r="AP31" i="36"/>
  <c r="AW31" i="36"/>
  <c r="AW103" i="36"/>
  <c r="AW187" i="36"/>
  <c r="AW259" i="36"/>
  <c r="AW331" i="36"/>
  <c r="AW403" i="36"/>
  <c r="AO103" i="36"/>
  <c r="AO403" i="36"/>
  <c r="AX73" i="36"/>
  <c r="AX145" i="36"/>
  <c r="AX229" i="36"/>
  <c r="AX301" i="36"/>
  <c r="AX373" i="36"/>
  <c r="AX445" i="36"/>
  <c r="AO92" i="38"/>
  <c r="AO392" i="38"/>
  <c r="AP20" i="38"/>
  <c r="AW20" i="38"/>
  <c r="AW92" i="38"/>
  <c r="AW176" i="38"/>
  <c r="AW248" i="38"/>
  <c r="AW320" i="38"/>
  <c r="AW392" i="38"/>
  <c r="AV20" i="38"/>
  <c r="AV92" i="38"/>
  <c r="AI92" i="38"/>
  <c r="AI176" i="38"/>
  <c r="AI248" i="38"/>
  <c r="AI320" i="38"/>
  <c r="AI392" i="38"/>
  <c r="AO92" i="37"/>
  <c r="AO392" i="37"/>
  <c r="AO132" i="37"/>
  <c r="AO432" i="37"/>
  <c r="AP27" i="38"/>
  <c r="AW27" i="38"/>
  <c r="AW99" i="38"/>
  <c r="AW183" i="38"/>
  <c r="AW255" i="38"/>
  <c r="AW327" i="38"/>
  <c r="AW399" i="38"/>
  <c r="AO99" i="38"/>
  <c r="AO399" i="38"/>
  <c r="AI135" i="38"/>
  <c r="AI219" i="38"/>
  <c r="AI291" i="38"/>
  <c r="AI363" i="38"/>
  <c r="AI435" i="38"/>
  <c r="AV63" i="38"/>
  <c r="AV135" i="38"/>
  <c r="AI128" i="38"/>
  <c r="AI212" i="38"/>
  <c r="AI284" i="38"/>
  <c r="AI356" i="38"/>
  <c r="AI428" i="38"/>
  <c r="AV56" i="38"/>
  <c r="AV128" i="38"/>
  <c r="AO128" i="38"/>
  <c r="AO428" i="38"/>
  <c r="AP56" i="38"/>
  <c r="AW56" i="38"/>
  <c r="AW128" i="38"/>
  <c r="AW212" i="38"/>
  <c r="AW284" i="38"/>
  <c r="AW356" i="38"/>
  <c r="AW428" i="38"/>
  <c r="AI307" i="36"/>
  <c r="AI379" i="36"/>
  <c r="AI451" i="36"/>
  <c r="AV307" i="36"/>
  <c r="AV379" i="36"/>
  <c r="AV451" i="36"/>
  <c r="AO138" i="37"/>
  <c r="AO438" i="37"/>
  <c r="AX32" i="37"/>
  <c r="AX104" i="37"/>
  <c r="AX188" i="37"/>
  <c r="AX260" i="37"/>
  <c r="AX332" i="37"/>
  <c r="AX404" i="37"/>
  <c r="AO104" i="37"/>
  <c r="AO404" i="37"/>
  <c r="AO142" i="36"/>
  <c r="AO442" i="36"/>
  <c r="AP70" i="36"/>
  <c r="AW70" i="36"/>
  <c r="AW142" i="36"/>
  <c r="AW226" i="36"/>
  <c r="AW298" i="36"/>
  <c r="AW370" i="36"/>
  <c r="AW442" i="36"/>
  <c r="AX22" i="36"/>
  <c r="AX94" i="36"/>
  <c r="AX178" i="36"/>
  <c r="AX250" i="36"/>
  <c r="AX322" i="36"/>
  <c r="AX394" i="36"/>
  <c r="AI250" i="36"/>
  <c r="AI322" i="36"/>
  <c r="AI394" i="36"/>
  <c r="AV250" i="36"/>
  <c r="AV322" i="36"/>
  <c r="AV394" i="36"/>
  <c r="AI96" i="37"/>
  <c r="AI180" i="37"/>
  <c r="AI252" i="37"/>
  <c r="AI324" i="37"/>
  <c r="AI396" i="37"/>
  <c r="AP45" i="38"/>
  <c r="AW45" i="38"/>
  <c r="AW117" i="38"/>
  <c r="AW201" i="38"/>
  <c r="AW273" i="38"/>
  <c r="AW345" i="38"/>
  <c r="AW417" i="38"/>
  <c r="AO117" i="38"/>
  <c r="AO417" i="38"/>
  <c r="AO119" i="37"/>
  <c r="AO419" i="37"/>
  <c r="AI97" i="37"/>
  <c r="AI181" i="37"/>
  <c r="AI253" i="37"/>
  <c r="AI325" i="37"/>
  <c r="AI397" i="37"/>
  <c r="AI121" i="38"/>
  <c r="AI205" i="38"/>
  <c r="AI277" i="38"/>
  <c r="AI349" i="38"/>
  <c r="AI421" i="38"/>
  <c r="AV49" i="38"/>
  <c r="AV121" i="38"/>
  <c r="AO149" i="36"/>
  <c r="AO449" i="36"/>
  <c r="AP77" i="36"/>
  <c r="AW77" i="36"/>
  <c r="AW149" i="36"/>
  <c r="AW233" i="36"/>
  <c r="AW305" i="36"/>
  <c r="AW377" i="36"/>
  <c r="AW449" i="36"/>
  <c r="AV32" i="38"/>
  <c r="AV104" i="38"/>
  <c r="AI104" i="38"/>
  <c r="AI188" i="38"/>
  <c r="AI260" i="38"/>
  <c r="AI332" i="38"/>
  <c r="AI404" i="38"/>
  <c r="AV14" i="38"/>
  <c r="AV86" i="38"/>
  <c r="AI86" i="38"/>
  <c r="AI170" i="38"/>
  <c r="AI242" i="38"/>
  <c r="AI314" i="38"/>
  <c r="AI386" i="38"/>
  <c r="AX75" i="38"/>
  <c r="AX147" i="38"/>
  <c r="AX231" i="38"/>
  <c r="AX303" i="38"/>
  <c r="AX375" i="38"/>
  <c r="AX447" i="38"/>
  <c r="AO147" i="38"/>
  <c r="AO447" i="38"/>
  <c r="AP75" i="38"/>
  <c r="AW75" i="38"/>
  <c r="AW147" i="38"/>
  <c r="AW231" i="38"/>
  <c r="AW303" i="38"/>
  <c r="AW375" i="38"/>
  <c r="AW447" i="38"/>
  <c r="AI144" i="38"/>
  <c r="AI228" i="38"/>
  <c r="AI300" i="38"/>
  <c r="AI372" i="38"/>
  <c r="AI444" i="38"/>
  <c r="AV72" i="38"/>
  <c r="AV144" i="38"/>
  <c r="AP72" i="38"/>
  <c r="AO144" i="38"/>
  <c r="AO444" i="38"/>
  <c r="AV290" i="36"/>
  <c r="AV362" i="36"/>
  <c r="AV434" i="36"/>
  <c r="AI290" i="36"/>
  <c r="AI362" i="36"/>
  <c r="AI434" i="36"/>
  <c r="AP17" i="36"/>
  <c r="AO89" i="36"/>
  <c r="AO389" i="36"/>
  <c r="AO145" i="37"/>
  <c r="AO445" i="37"/>
  <c r="AP39" i="36"/>
  <c r="AW39" i="36"/>
  <c r="AW111" i="36"/>
  <c r="AW195" i="36"/>
  <c r="AW267" i="36"/>
  <c r="AW339" i="36"/>
  <c r="AW411" i="36"/>
  <c r="AO111" i="36"/>
  <c r="AO411" i="36"/>
  <c r="AX39" i="38"/>
  <c r="AX111" i="38"/>
  <c r="AX195" i="38"/>
  <c r="AX267" i="38"/>
  <c r="AX339" i="38"/>
  <c r="AX411" i="38"/>
  <c r="AP39" i="38"/>
  <c r="AO111" i="38"/>
  <c r="AO411" i="38"/>
  <c r="AO109" i="38"/>
  <c r="AO409" i="38"/>
  <c r="AP37" i="38"/>
  <c r="AW37" i="38"/>
  <c r="AW109" i="38"/>
  <c r="AW193" i="38"/>
  <c r="AW265" i="38"/>
  <c r="AW337" i="38"/>
  <c r="AW409" i="38"/>
  <c r="AP46" i="36"/>
  <c r="AW46" i="36"/>
  <c r="AW118" i="36"/>
  <c r="AW202" i="36"/>
  <c r="AW274" i="36"/>
  <c r="AW346" i="36"/>
  <c r="AW418" i="36"/>
  <c r="AO118" i="36"/>
  <c r="AO418" i="36"/>
  <c r="AI127" i="37"/>
  <c r="AI211" i="37"/>
  <c r="AI283" i="37"/>
  <c r="AI355" i="37"/>
  <c r="AI427" i="37"/>
  <c r="AI124" i="37"/>
  <c r="AI208" i="37"/>
  <c r="AI280" i="37"/>
  <c r="AI352" i="37"/>
  <c r="AI424" i="37"/>
  <c r="AV36" i="38"/>
  <c r="AV108" i="38"/>
  <c r="AI108" i="38"/>
  <c r="AI192" i="38"/>
  <c r="AI264" i="38"/>
  <c r="AI336" i="38"/>
  <c r="AI408" i="38"/>
  <c r="AO150" i="36"/>
  <c r="AO450" i="36"/>
  <c r="AP78" i="36"/>
  <c r="AW78" i="36"/>
  <c r="AW150" i="36"/>
  <c r="AW234" i="36"/>
  <c r="AW306" i="36"/>
  <c r="AW378" i="36"/>
  <c r="AW450" i="36"/>
  <c r="AV285" i="36"/>
  <c r="AV357" i="36"/>
  <c r="AV429" i="36"/>
  <c r="AI285" i="36"/>
  <c r="AI357" i="36"/>
  <c r="AI429" i="36"/>
  <c r="AI110" i="37"/>
  <c r="AI194" i="37"/>
  <c r="AI266" i="37"/>
  <c r="AI338" i="37"/>
  <c r="AI410" i="37"/>
  <c r="AI94" i="37"/>
  <c r="AI178" i="37"/>
  <c r="AI250" i="37"/>
  <c r="AI322" i="37"/>
  <c r="AI394" i="37"/>
  <c r="AI105" i="38"/>
  <c r="AI189" i="38"/>
  <c r="AI261" i="38"/>
  <c r="AI333" i="38"/>
  <c r="AI405" i="38"/>
  <c r="AV33" i="38"/>
  <c r="AV105" i="38"/>
  <c r="AX34" i="36"/>
  <c r="AX106" i="36"/>
  <c r="AX190" i="36"/>
  <c r="AX262" i="36"/>
  <c r="AX334" i="36"/>
  <c r="AX406" i="36"/>
  <c r="AV295" i="36"/>
  <c r="AV367" i="36"/>
  <c r="AV439" i="36"/>
  <c r="AI295" i="36"/>
  <c r="AI367" i="36"/>
  <c r="AI439" i="36"/>
  <c r="AV264" i="36"/>
  <c r="AV336" i="36"/>
  <c r="AV408" i="36"/>
  <c r="AI264" i="36"/>
  <c r="AI336" i="36"/>
  <c r="AI408" i="36"/>
  <c r="AV296" i="36"/>
  <c r="AV368" i="36"/>
  <c r="AV440" i="36"/>
  <c r="AI296" i="36"/>
  <c r="AI368" i="36"/>
  <c r="AI440" i="36"/>
  <c r="AI271" i="36"/>
  <c r="AI343" i="36"/>
  <c r="AI415" i="36"/>
  <c r="AV271" i="36"/>
  <c r="AV343" i="36"/>
  <c r="AV415" i="36"/>
  <c r="AV289" i="36"/>
  <c r="AV361" i="36"/>
  <c r="AV433" i="36"/>
  <c r="AI289" i="36"/>
  <c r="AI361" i="36"/>
  <c r="AI433" i="36"/>
  <c r="AO120" i="37"/>
  <c r="AO420" i="37"/>
  <c r="AO86" i="37"/>
  <c r="AO386" i="37"/>
  <c r="AP79" i="38"/>
  <c r="AW79" i="38"/>
  <c r="AW151" i="38"/>
  <c r="AW235" i="38"/>
  <c r="AW307" i="38"/>
  <c r="AW379" i="38"/>
  <c r="AW451" i="38"/>
  <c r="AO151" i="38"/>
  <c r="AO451" i="38"/>
  <c r="AO118" i="38"/>
  <c r="AO418" i="38"/>
  <c r="AP46" i="38"/>
  <c r="AW46" i="38"/>
  <c r="AW118" i="38"/>
  <c r="AW202" i="38"/>
  <c r="AW274" i="38"/>
  <c r="AW346" i="38"/>
  <c r="AW418" i="38"/>
  <c r="AP66" i="36"/>
  <c r="AW66" i="36"/>
  <c r="AW138" i="36"/>
  <c r="AW222" i="36"/>
  <c r="AW294" i="36"/>
  <c r="AW366" i="36"/>
  <c r="AW438" i="36"/>
  <c r="AO138" i="36"/>
  <c r="AO438" i="36"/>
  <c r="AP24" i="36"/>
  <c r="AW24" i="36"/>
  <c r="AW96" i="36"/>
  <c r="AW180" i="36"/>
  <c r="AW252" i="36"/>
  <c r="AW324" i="36"/>
  <c r="AW396" i="36"/>
  <c r="AO96" i="36"/>
  <c r="AO396" i="36"/>
  <c r="AP83" i="36"/>
  <c r="AW83" i="36"/>
  <c r="AW155" i="36"/>
  <c r="AW239" i="36"/>
  <c r="AW311" i="36"/>
  <c r="AW383" i="36"/>
  <c r="AW455" i="36"/>
  <c r="AO155" i="36"/>
  <c r="AO455" i="36"/>
  <c r="AV265" i="36"/>
  <c r="AV337" i="36"/>
  <c r="AV409" i="36"/>
  <c r="AI265" i="36"/>
  <c r="AI337" i="36"/>
  <c r="AI409" i="36"/>
  <c r="AI297" i="36"/>
  <c r="AI369" i="36"/>
  <c r="AI441" i="36"/>
  <c r="AV297" i="36"/>
  <c r="AV369" i="36"/>
  <c r="AV441" i="36"/>
  <c r="AP69" i="36"/>
  <c r="AW69" i="36"/>
  <c r="AW141" i="36"/>
  <c r="AW225" i="36"/>
  <c r="AW297" i="36"/>
  <c r="AW369" i="36"/>
  <c r="AW441" i="36"/>
  <c r="AO141" i="36"/>
  <c r="AO441" i="36"/>
  <c r="AX69" i="36"/>
  <c r="AX141" i="36"/>
  <c r="AX225" i="36"/>
  <c r="AX297" i="36"/>
  <c r="AX369" i="36"/>
  <c r="AX441" i="36"/>
  <c r="AO88" i="37"/>
  <c r="AO388" i="37"/>
  <c r="AI103" i="37"/>
  <c r="AI187" i="37"/>
  <c r="AI259" i="37"/>
  <c r="AI331" i="37"/>
  <c r="AI403" i="37"/>
  <c r="AP16" i="36"/>
  <c r="AW16" i="36"/>
  <c r="AW88" i="36"/>
  <c r="AW172" i="36"/>
  <c r="AW244" i="36"/>
  <c r="AW316" i="36"/>
  <c r="AW388" i="36"/>
  <c r="AO88" i="36"/>
  <c r="AO388" i="36"/>
  <c r="AI276" i="36"/>
  <c r="AI348" i="36"/>
  <c r="AI420" i="36"/>
  <c r="AV276" i="36"/>
  <c r="AV348" i="36"/>
  <c r="AV420" i="36"/>
  <c r="AO120" i="36"/>
  <c r="AO420" i="36"/>
  <c r="AP48" i="36"/>
  <c r="AV299" i="36"/>
  <c r="AV371" i="36"/>
  <c r="AV443" i="36"/>
  <c r="AI299" i="36"/>
  <c r="AI371" i="36"/>
  <c r="AI443" i="36"/>
  <c r="AP71" i="36"/>
  <c r="AO143" i="36"/>
  <c r="AO443" i="36"/>
  <c r="AI269" i="36"/>
  <c r="AI341" i="36"/>
  <c r="AI413" i="36"/>
  <c r="AV269" i="36"/>
  <c r="AV341" i="36"/>
  <c r="AV413" i="36"/>
  <c r="AV301" i="36"/>
  <c r="AV373" i="36"/>
  <c r="AV445" i="36"/>
  <c r="AI301" i="36"/>
  <c r="AI373" i="36"/>
  <c r="AI445" i="36"/>
  <c r="AO135" i="37"/>
  <c r="AO435" i="37"/>
  <c r="AI123" i="37"/>
  <c r="AI207" i="37"/>
  <c r="AI279" i="37"/>
  <c r="AI351" i="37"/>
  <c r="AI423" i="37"/>
  <c r="AX20" i="38"/>
  <c r="AX92" i="38"/>
  <c r="AX176" i="38"/>
  <c r="AX248" i="38"/>
  <c r="AX320" i="38"/>
  <c r="AX392" i="38"/>
  <c r="AV275" i="36"/>
  <c r="AV347" i="36"/>
  <c r="AV419" i="36"/>
  <c r="AI275" i="36"/>
  <c r="AI347" i="36"/>
  <c r="AI419" i="36"/>
  <c r="AO86" i="36"/>
  <c r="AO386" i="36"/>
  <c r="AP14" i="36"/>
  <c r="AW14" i="36"/>
  <c r="AW86" i="36"/>
  <c r="AW170" i="36"/>
  <c r="AW242" i="36"/>
  <c r="AW314" i="36"/>
  <c r="AW386" i="36"/>
  <c r="AV242" i="36"/>
  <c r="AV314" i="36"/>
  <c r="AV386" i="36"/>
  <c r="AI242" i="36"/>
  <c r="AI314" i="36"/>
  <c r="AI386" i="36"/>
  <c r="AV309" i="36"/>
  <c r="AV381" i="36"/>
  <c r="AV453" i="36"/>
  <c r="AI309" i="36"/>
  <c r="AI381" i="36"/>
  <c r="AI453" i="36"/>
  <c r="AP60" i="38"/>
  <c r="AW60" i="38"/>
  <c r="AW132" i="38"/>
  <c r="AW216" i="38"/>
  <c r="AW288" i="38"/>
  <c r="AW360" i="38"/>
  <c r="AW432" i="38"/>
  <c r="AO132" i="38"/>
  <c r="AO432" i="38"/>
  <c r="AI132" i="38"/>
  <c r="AI216" i="38"/>
  <c r="AI288" i="38"/>
  <c r="AI360" i="38"/>
  <c r="AI432" i="38"/>
  <c r="AV60" i="38"/>
  <c r="AV132" i="38"/>
  <c r="AP82" i="36"/>
  <c r="AW82" i="36"/>
  <c r="AW154" i="36"/>
  <c r="AW238" i="36"/>
  <c r="AW310" i="36"/>
  <c r="AW382" i="36"/>
  <c r="AW454" i="36"/>
  <c r="AO154" i="36"/>
  <c r="AO454" i="36"/>
  <c r="AV310" i="36"/>
  <c r="AV382" i="36"/>
  <c r="AV454" i="36"/>
  <c r="AI310" i="36"/>
  <c r="AI382" i="36"/>
  <c r="AI454" i="36"/>
  <c r="AV291" i="36"/>
  <c r="AV363" i="36"/>
  <c r="AV435" i="36"/>
  <c r="AI291" i="36"/>
  <c r="AI363" i="36"/>
  <c r="AI435" i="36"/>
  <c r="AI120" i="38"/>
  <c r="AI204" i="38"/>
  <c r="AI276" i="38"/>
  <c r="AI348" i="38"/>
  <c r="AI420" i="38"/>
  <c r="AV48" i="38"/>
  <c r="AV120" i="38"/>
  <c r="AV263" i="36"/>
  <c r="AV335" i="36"/>
  <c r="AV407" i="36"/>
  <c r="AI263" i="36"/>
  <c r="AI335" i="36"/>
  <c r="AI407" i="36"/>
  <c r="AO100" i="36"/>
  <c r="AO400" i="36"/>
  <c r="AP28" i="36"/>
  <c r="AW28" i="36"/>
  <c r="AW100" i="36"/>
  <c r="AW184" i="36"/>
  <c r="AW256" i="36"/>
  <c r="AW328" i="36"/>
  <c r="AW400" i="36"/>
  <c r="AO130" i="37"/>
  <c r="AO430" i="37"/>
  <c r="AX20" i="37"/>
  <c r="AX92" i="37"/>
  <c r="AX176" i="37"/>
  <c r="AX248" i="37"/>
  <c r="AX320" i="37"/>
  <c r="AX392" i="37"/>
  <c r="AI89" i="37"/>
  <c r="AI173" i="37"/>
  <c r="AI245" i="37"/>
  <c r="AI317" i="37"/>
  <c r="AI389" i="37"/>
  <c r="AO100" i="37"/>
  <c r="AO400" i="37"/>
  <c r="AI132" i="37"/>
  <c r="AI216" i="37"/>
  <c r="AI288" i="37"/>
  <c r="AI360" i="37"/>
  <c r="AI432" i="37"/>
  <c r="AX60" i="37"/>
  <c r="AX132" i="37"/>
  <c r="AX216" i="37"/>
  <c r="AX288" i="37"/>
  <c r="AX360" i="37"/>
  <c r="AX432" i="37"/>
  <c r="AI148" i="37"/>
  <c r="AI232" i="37"/>
  <c r="AI304" i="37"/>
  <c r="AI376" i="37"/>
  <c r="AI448" i="37"/>
  <c r="AO148" i="37"/>
  <c r="AO448" i="37"/>
  <c r="AO113" i="37"/>
  <c r="AO413" i="37"/>
  <c r="AO135" i="38"/>
  <c r="AO435" i="38"/>
  <c r="AP63" i="38"/>
  <c r="AX56" i="38"/>
  <c r="AX128" i="38"/>
  <c r="AX212" i="38"/>
  <c r="AX284" i="38"/>
  <c r="AX356" i="38"/>
  <c r="AX428" i="38"/>
  <c r="AI258" i="36"/>
  <c r="AI330" i="36"/>
  <c r="AI402" i="36"/>
  <c r="AV258" i="36"/>
  <c r="AV330" i="36"/>
  <c r="AV402" i="36"/>
  <c r="AO134" i="37"/>
  <c r="AO434" i="37"/>
  <c r="AI134" i="37"/>
  <c r="AI218" i="37"/>
  <c r="AI290" i="37"/>
  <c r="AI362" i="37"/>
  <c r="AI434" i="37"/>
  <c r="AI111" i="37"/>
  <c r="AI195" i="37"/>
  <c r="AI267" i="37"/>
  <c r="AI339" i="37"/>
  <c r="AI411" i="37"/>
  <c r="AI87" i="37"/>
  <c r="AI171" i="37"/>
  <c r="AI243" i="37"/>
  <c r="AI315" i="37"/>
  <c r="AI387" i="37"/>
  <c r="AI101" i="37"/>
  <c r="AI185" i="37"/>
  <c r="AI257" i="37"/>
  <c r="AI329" i="37"/>
  <c r="AI401" i="37"/>
  <c r="AO141" i="38"/>
  <c r="AO441" i="38"/>
  <c r="AP69" i="38"/>
  <c r="AW69" i="38"/>
  <c r="AW141" i="38"/>
  <c r="AW225" i="38"/>
  <c r="AW297" i="38"/>
  <c r="AW369" i="38"/>
  <c r="AW441" i="38"/>
  <c r="AX69" i="38"/>
  <c r="AX141" i="38"/>
  <c r="AX225" i="38"/>
  <c r="AX297" i="38"/>
  <c r="AX369" i="38"/>
  <c r="AX441" i="38"/>
  <c r="AP49" i="36"/>
  <c r="AW49" i="36"/>
  <c r="AW121" i="36"/>
  <c r="AW205" i="36"/>
  <c r="AW277" i="36"/>
  <c r="AW349" i="36"/>
  <c r="AW421" i="36"/>
  <c r="AO121" i="36"/>
  <c r="AO421" i="36"/>
  <c r="AI146" i="37"/>
  <c r="AI230" i="37"/>
  <c r="AI302" i="37"/>
  <c r="AI374" i="37"/>
  <c r="AI446" i="37"/>
  <c r="AI112" i="38"/>
  <c r="AI196" i="38"/>
  <c r="AI268" i="38"/>
  <c r="AI340" i="38"/>
  <c r="AI412" i="38"/>
  <c r="AV40" i="38"/>
  <c r="AV112" i="38"/>
  <c r="AV25" i="38"/>
  <c r="AV97" i="38"/>
  <c r="AI97" i="38"/>
  <c r="AI181" i="38"/>
  <c r="AI253" i="38"/>
  <c r="AI325" i="38"/>
  <c r="AI397" i="38"/>
  <c r="AX38" i="36"/>
  <c r="AX110" i="36"/>
  <c r="AX194" i="36"/>
  <c r="AX266" i="36"/>
  <c r="AX338" i="36"/>
  <c r="AX410" i="36"/>
  <c r="AV251" i="36"/>
  <c r="AV323" i="36"/>
  <c r="AV395" i="36"/>
  <c r="AI251" i="36"/>
  <c r="AI323" i="36"/>
  <c r="AI395" i="36"/>
  <c r="AI122" i="37"/>
  <c r="AI206" i="37"/>
  <c r="AI278" i="37"/>
  <c r="AI350" i="37"/>
  <c r="AI422" i="37"/>
  <c r="AO107" i="37"/>
  <c r="AO407" i="37"/>
  <c r="AX45" i="38"/>
  <c r="AX117" i="38"/>
  <c r="AX201" i="38"/>
  <c r="AX273" i="38"/>
  <c r="AX345" i="38"/>
  <c r="AX417" i="38"/>
  <c r="AX47" i="37"/>
  <c r="AX119" i="37"/>
  <c r="AX203" i="37"/>
  <c r="AX275" i="37"/>
  <c r="AX347" i="37"/>
  <c r="AX419" i="37"/>
  <c r="AI98" i="37"/>
  <c r="AI182" i="37"/>
  <c r="AI254" i="37"/>
  <c r="AI326" i="37"/>
  <c r="AI398" i="37"/>
  <c r="AI129" i="37"/>
  <c r="AI213" i="37"/>
  <c r="AI285" i="37"/>
  <c r="AI357" i="37"/>
  <c r="AI429" i="37"/>
  <c r="AV24" i="38"/>
  <c r="AV96" i="38"/>
  <c r="AI96" i="38"/>
  <c r="AI180" i="38"/>
  <c r="AI252" i="38"/>
  <c r="AI324" i="38"/>
  <c r="AI396" i="38"/>
  <c r="AP49" i="38"/>
  <c r="AW49" i="38"/>
  <c r="AW121" i="38"/>
  <c r="AW205" i="38"/>
  <c r="AW277" i="38"/>
  <c r="AW349" i="38"/>
  <c r="AW421" i="38"/>
  <c r="AO121" i="38"/>
  <c r="AO421" i="38"/>
  <c r="AP81" i="38"/>
  <c r="AO153" i="38"/>
  <c r="AO453" i="38"/>
  <c r="AP58" i="36"/>
  <c r="AW58" i="36"/>
  <c r="AW130" i="36"/>
  <c r="AW214" i="36"/>
  <c r="AW286" i="36"/>
  <c r="AW358" i="36"/>
  <c r="AW430" i="36"/>
  <c r="AO130" i="36"/>
  <c r="AO430" i="36"/>
  <c r="AV280" i="36"/>
  <c r="AV352" i="36"/>
  <c r="AV424" i="36"/>
  <c r="AI280" i="36"/>
  <c r="AI352" i="36"/>
  <c r="AI424" i="36"/>
  <c r="AX77" i="36"/>
  <c r="AX149" i="36"/>
  <c r="AX233" i="36"/>
  <c r="AX305" i="36"/>
  <c r="AX377" i="36"/>
  <c r="AX449" i="36"/>
  <c r="AI106" i="37"/>
  <c r="AI190" i="37"/>
  <c r="AI262" i="37"/>
  <c r="AI334" i="37"/>
  <c r="AI406" i="37"/>
  <c r="AI136" i="37"/>
  <c r="AI220" i="37"/>
  <c r="AI292" i="37"/>
  <c r="AI364" i="37"/>
  <c r="AI436" i="37"/>
  <c r="AO152" i="37"/>
  <c r="AO452" i="37"/>
  <c r="AO123" i="38"/>
  <c r="AO423" i="38"/>
  <c r="AP51" i="38"/>
  <c r="AW51" i="38"/>
  <c r="AW123" i="38"/>
  <c r="AW207" i="38"/>
  <c r="AW279" i="38"/>
  <c r="AW351" i="38"/>
  <c r="AW423" i="38"/>
  <c r="AO125" i="38"/>
  <c r="AO425" i="38"/>
  <c r="AP53" i="38"/>
  <c r="AV302" i="36"/>
  <c r="AV374" i="36"/>
  <c r="AV446" i="36"/>
  <c r="AI302" i="36"/>
  <c r="AI374" i="36"/>
  <c r="AI446" i="36"/>
  <c r="AO146" i="36"/>
  <c r="AO446" i="36"/>
  <c r="AP74" i="36"/>
  <c r="AW74" i="36"/>
  <c r="AW146" i="36"/>
  <c r="AW230" i="36"/>
  <c r="AW302" i="36"/>
  <c r="AW374" i="36"/>
  <c r="AW446" i="36"/>
  <c r="AI300" i="36"/>
  <c r="AI372" i="36"/>
  <c r="AI444" i="36"/>
  <c r="AV300" i="36"/>
  <c r="AV372" i="36"/>
  <c r="AV444" i="36"/>
  <c r="AI121" i="37"/>
  <c r="AI205" i="37"/>
  <c r="AI277" i="37"/>
  <c r="AI349" i="37"/>
  <c r="AI421" i="37"/>
  <c r="AP14" i="38"/>
  <c r="AO86" i="38"/>
  <c r="AO386" i="38"/>
  <c r="AI154" i="38"/>
  <c r="AI238" i="38"/>
  <c r="AI310" i="38"/>
  <c r="AI382" i="38"/>
  <c r="AI454" i="38"/>
  <c r="AV82" i="38"/>
  <c r="AV154" i="38"/>
  <c r="AP82" i="38"/>
  <c r="AW82" i="38"/>
  <c r="AW154" i="38"/>
  <c r="AW238" i="38"/>
  <c r="AW310" i="38"/>
  <c r="AW382" i="38"/>
  <c r="AW454" i="38"/>
  <c r="AO154" i="38"/>
  <c r="AO454" i="38"/>
  <c r="AP76" i="36"/>
  <c r="AO148" i="36"/>
  <c r="AO448" i="36"/>
  <c r="AI245" i="36"/>
  <c r="AI317" i="36"/>
  <c r="AI389" i="36"/>
  <c r="AV245" i="36"/>
  <c r="AV317" i="36"/>
  <c r="AV389" i="36"/>
  <c r="AO154" i="37"/>
  <c r="AO454" i="37"/>
  <c r="AX82" i="37"/>
  <c r="AX154" i="37"/>
  <c r="AX238" i="37"/>
  <c r="AX310" i="37"/>
  <c r="AX382" i="37"/>
  <c r="AX454" i="37"/>
  <c r="AI154" i="37"/>
  <c r="AI238" i="37"/>
  <c r="AI310" i="37"/>
  <c r="AI382" i="37"/>
  <c r="AI454" i="37"/>
  <c r="AI112" i="37"/>
  <c r="AI196" i="37"/>
  <c r="AI268" i="37"/>
  <c r="AI340" i="37"/>
  <c r="AI412" i="37"/>
  <c r="AI144" i="37"/>
  <c r="AI228" i="37"/>
  <c r="AI300" i="37"/>
  <c r="AI372" i="37"/>
  <c r="AI444" i="37"/>
  <c r="AO140" i="38"/>
  <c r="AO440" i="38"/>
  <c r="AP68" i="38"/>
  <c r="AI249" i="36"/>
  <c r="AI321" i="36"/>
  <c r="AI393" i="36"/>
  <c r="AV249" i="36"/>
  <c r="AV321" i="36"/>
  <c r="AV393" i="36"/>
  <c r="AX76" i="38"/>
  <c r="AX148" i="38"/>
  <c r="AX232" i="38"/>
  <c r="AX304" i="38"/>
  <c r="AX376" i="38"/>
  <c r="AX448" i="38"/>
  <c r="AI148" i="38"/>
  <c r="AI232" i="38"/>
  <c r="AI304" i="38"/>
  <c r="AI376" i="38"/>
  <c r="AI448" i="38"/>
  <c r="AV76" i="38"/>
  <c r="AV148" i="38"/>
  <c r="AX39" i="36"/>
  <c r="AX111" i="36"/>
  <c r="AX195" i="36"/>
  <c r="AX267" i="36"/>
  <c r="AX339" i="36"/>
  <c r="AX411" i="36"/>
  <c r="AO98" i="36"/>
  <c r="AO398" i="36"/>
  <c r="AP26" i="36"/>
  <c r="AW26" i="36"/>
  <c r="AW98" i="36"/>
  <c r="AW182" i="36"/>
  <c r="AW254" i="36"/>
  <c r="AW326" i="36"/>
  <c r="AW398" i="36"/>
  <c r="AV78" i="38"/>
  <c r="AV150" i="38"/>
  <c r="AI150" i="38"/>
  <c r="AI234" i="38"/>
  <c r="AI306" i="38"/>
  <c r="AI378" i="38"/>
  <c r="AI450" i="38"/>
  <c r="AO128" i="36"/>
  <c r="AO428" i="36"/>
  <c r="AP56" i="36"/>
  <c r="AW56" i="36"/>
  <c r="AW128" i="36"/>
  <c r="AW212" i="36"/>
  <c r="AW284" i="36"/>
  <c r="AW356" i="36"/>
  <c r="AW428" i="36"/>
  <c r="AI284" i="36"/>
  <c r="AI356" i="36"/>
  <c r="AI428" i="36"/>
  <c r="AV284" i="36"/>
  <c r="AV356" i="36"/>
  <c r="AV428" i="36"/>
  <c r="AI272" i="36"/>
  <c r="AI344" i="36"/>
  <c r="AI416" i="36"/>
  <c r="AV272" i="36"/>
  <c r="AV344" i="36"/>
  <c r="AV416" i="36"/>
  <c r="AV281" i="36"/>
  <c r="AV353" i="36"/>
  <c r="AV425" i="36"/>
  <c r="AI281" i="36"/>
  <c r="AI353" i="36"/>
  <c r="AI425" i="36"/>
  <c r="AO151" i="37"/>
  <c r="AO451" i="37"/>
  <c r="AO128" i="37"/>
  <c r="AO428" i="37"/>
  <c r="AI115" i="38"/>
  <c r="AI199" i="38"/>
  <c r="AI271" i="38"/>
  <c r="AI343" i="38"/>
  <c r="AI415" i="38"/>
  <c r="AV43" i="38"/>
  <c r="AV115" i="38"/>
  <c r="AO115" i="38"/>
  <c r="AO415" i="38"/>
  <c r="AP43" i="38"/>
  <c r="AP22" i="38"/>
  <c r="AO94" i="38"/>
  <c r="AO394" i="38"/>
  <c r="AI274" i="36"/>
  <c r="AI346" i="36"/>
  <c r="AI418" i="36"/>
  <c r="AV274" i="36"/>
  <c r="AV346" i="36"/>
  <c r="AV418" i="36"/>
  <c r="AI105" i="37"/>
  <c r="AI189" i="37"/>
  <c r="AI261" i="37"/>
  <c r="AI333" i="37"/>
  <c r="AI405" i="37"/>
  <c r="AX65" i="37"/>
  <c r="AX137" i="37"/>
  <c r="AX221" i="37"/>
  <c r="AX293" i="37"/>
  <c r="AX365" i="37"/>
  <c r="AX437" i="37"/>
  <c r="AO137" i="37"/>
  <c r="AO437" i="37"/>
  <c r="AX41" i="38"/>
  <c r="AX113" i="38"/>
  <c r="AX197" i="38"/>
  <c r="AX269" i="38"/>
  <c r="AX341" i="38"/>
  <c r="AX413" i="38"/>
  <c r="AI145" i="38"/>
  <c r="AI229" i="38"/>
  <c r="AI301" i="38"/>
  <c r="AI373" i="38"/>
  <c r="AI445" i="38"/>
  <c r="AV73" i="38"/>
  <c r="AV145" i="38"/>
  <c r="AO145" i="38"/>
  <c r="AO445" i="38"/>
  <c r="AP73" i="38"/>
  <c r="AW73" i="38"/>
  <c r="AW145" i="38"/>
  <c r="AW229" i="38"/>
  <c r="AW301" i="38"/>
  <c r="AW373" i="38"/>
  <c r="AW445" i="38"/>
  <c r="AO95" i="38"/>
  <c r="AO395" i="38"/>
  <c r="AP23" i="38"/>
  <c r="AP54" i="38"/>
  <c r="AO126" i="38"/>
  <c r="AO426" i="38"/>
  <c r="AI306" i="36"/>
  <c r="AI378" i="36"/>
  <c r="AI450" i="36"/>
  <c r="AV306" i="36"/>
  <c r="AV378" i="36"/>
  <c r="AV450" i="36"/>
  <c r="AI287" i="36"/>
  <c r="AI359" i="36"/>
  <c r="AI431" i="36"/>
  <c r="AV287" i="36"/>
  <c r="AV359" i="36"/>
  <c r="AV431" i="36"/>
  <c r="AV255" i="36"/>
  <c r="AV327" i="36"/>
  <c r="AV399" i="36"/>
  <c r="AI255" i="36"/>
  <c r="AI327" i="36"/>
  <c r="AI399" i="36"/>
  <c r="AO129" i="36"/>
  <c r="AO429" i="36"/>
  <c r="AP57" i="36"/>
  <c r="AX57" i="36"/>
  <c r="AX129" i="36"/>
  <c r="AX213" i="36"/>
  <c r="AX285" i="36"/>
  <c r="AX357" i="36"/>
  <c r="AX429" i="36"/>
  <c r="AO110" i="37"/>
  <c r="AO410" i="37"/>
  <c r="AI116" i="37"/>
  <c r="AI200" i="37"/>
  <c r="AI272" i="37"/>
  <c r="AI344" i="37"/>
  <c r="AI416" i="37"/>
  <c r="AO94" i="37"/>
  <c r="AO394" i="37"/>
  <c r="AP33" i="38"/>
  <c r="AO105" i="38"/>
  <c r="AO405" i="38"/>
  <c r="AO117" i="37"/>
  <c r="AO417" i="37"/>
  <c r="AI149" i="37"/>
  <c r="AI233" i="37"/>
  <c r="AI305" i="37"/>
  <c r="AI377" i="37"/>
  <c r="AI449" i="37"/>
  <c r="AI151" i="38"/>
  <c r="AI235" i="38"/>
  <c r="AI307" i="38"/>
  <c r="AI379" i="38"/>
  <c r="AI451" i="38"/>
  <c r="AV79" i="38"/>
  <c r="AV151" i="38"/>
  <c r="AO90" i="38"/>
  <c r="AO390" i="38"/>
  <c r="AP18" i="38"/>
  <c r="AP75" i="36"/>
  <c r="AO147" i="36"/>
  <c r="AO447" i="36"/>
  <c r="AX75" i="36"/>
  <c r="AX147" i="36"/>
  <c r="AX231" i="36"/>
  <c r="AX303" i="36"/>
  <c r="AX375" i="36"/>
  <c r="AX447" i="36"/>
  <c r="AI156" i="37"/>
  <c r="AI240" i="37"/>
  <c r="AI312" i="37"/>
  <c r="AI384" i="37"/>
  <c r="AI456" i="37"/>
  <c r="AX84" i="37"/>
  <c r="AX156" i="37"/>
  <c r="AX240" i="37"/>
  <c r="AX312" i="37"/>
  <c r="AX384" i="37"/>
  <c r="AX456" i="37"/>
  <c r="AO156" i="37"/>
  <c r="AO456" i="37"/>
  <c r="AP28" i="38"/>
  <c r="AW28" i="38"/>
  <c r="AW100" i="38"/>
  <c r="AW184" i="38"/>
  <c r="AW256" i="38"/>
  <c r="AW328" i="38"/>
  <c r="AW400" i="38"/>
  <c r="AO100" i="38"/>
  <c r="AO400" i="38"/>
  <c r="AO123" i="36"/>
  <c r="AO423" i="36"/>
  <c r="AP51" i="36"/>
  <c r="AW51" i="36"/>
  <c r="AW123" i="36"/>
  <c r="AW207" i="36"/>
  <c r="AW279" i="36"/>
  <c r="AW351" i="36"/>
  <c r="AW423" i="36"/>
  <c r="AO109" i="37"/>
  <c r="AO409" i="37"/>
  <c r="AO156" i="36"/>
  <c r="AO456" i="36"/>
  <c r="AP84" i="36"/>
  <c r="AW84" i="36"/>
  <c r="AW156" i="36"/>
  <c r="AW240" i="36"/>
  <c r="AW312" i="36"/>
  <c r="AW384" i="36"/>
  <c r="AW456" i="36"/>
  <c r="AO117" i="36"/>
  <c r="AO417" i="36"/>
  <c r="AP45" i="36"/>
  <c r="AW45" i="36"/>
  <c r="AW117" i="36"/>
  <c r="AW201" i="36"/>
  <c r="AW273" i="36"/>
  <c r="AW345" i="36"/>
  <c r="AW417" i="36"/>
  <c r="AP25" i="36"/>
  <c r="AW25" i="36"/>
  <c r="AW97" i="36"/>
  <c r="AW181" i="36"/>
  <c r="AW253" i="36"/>
  <c r="AW325" i="36"/>
  <c r="AW397" i="36"/>
  <c r="AO97" i="36"/>
  <c r="AO397" i="36"/>
  <c r="AI115" i="37"/>
  <c r="AI199" i="37"/>
  <c r="AI271" i="37"/>
  <c r="AI343" i="37"/>
  <c r="AI415" i="37"/>
  <c r="AV27" i="38"/>
  <c r="AV99" i="38"/>
  <c r="AI99" i="38"/>
  <c r="AI183" i="38"/>
  <c r="AI255" i="38"/>
  <c r="AI327" i="38"/>
  <c r="AI399" i="38"/>
  <c r="AI138" i="37"/>
  <c r="AI222" i="37"/>
  <c r="AI294" i="37"/>
  <c r="AI366" i="37"/>
  <c r="AI438" i="37"/>
  <c r="AO87" i="37"/>
  <c r="AO387" i="37"/>
  <c r="AI131" i="38"/>
  <c r="AI215" i="38"/>
  <c r="AI287" i="38"/>
  <c r="AI359" i="38"/>
  <c r="AI431" i="38"/>
  <c r="AV59" i="38"/>
  <c r="AV131" i="38"/>
  <c r="AI150" i="37"/>
  <c r="AI234" i="37"/>
  <c r="AI306" i="37"/>
  <c r="AI378" i="37"/>
  <c r="AI450" i="37"/>
  <c r="AP60" i="36"/>
  <c r="AO132" i="36"/>
  <c r="AO432" i="36"/>
  <c r="AI119" i="37"/>
  <c r="AI203" i="37"/>
  <c r="AI275" i="37"/>
  <c r="AI347" i="37"/>
  <c r="AI419" i="37"/>
  <c r="AO129" i="37"/>
  <c r="AO429" i="37"/>
  <c r="AO98" i="38"/>
  <c r="AO398" i="38"/>
  <c r="AP26" i="38"/>
  <c r="AW26" i="38"/>
  <c r="AW98" i="38"/>
  <c r="AW182" i="38"/>
  <c r="AW254" i="38"/>
  <c r="AW326" i="38"/>
  <c r="AW398" i="38"/>
  <c r="AO106" i="37"/>
  <c r="AO406" i="37"/>
  <c r="AI123" i="38"/>
  <c r="AI207" i="38"/>
  <c r="AI279" i="38"/>
  <c r="AI351" i="38"/>
  <c r="AI423" i="38"/>
  <c r="AV51" i="38"/>
  <c r="AV123" i="38"/>
  <c r="AO104" i="38"/>
  <c r="AO404" i="38"/>
  <c r="AP32" i="38"/>
  <c r="AP52" i="38"/>
  <c r="AW52" i="38"/>
  <c r="AW124" i="38"/>
  <c r="AW208" i="38"/>
  <c r="AW280" i="38"/>
  <c r="AW352" i="38"/>
  <c r="AW424" i="38"/>
  <c r="AO124" i="38"/>
  <c r="AO424" i="38"/>
  <c r="AI261" i="36"/>
  <c r="AI333" i="36"/>
  <c r="AI405" i="36"/>
  <c r="AV261" i="36"/>
  <c r="AV333" i="36"/>
  <c r="AV405" i="36"/>
  <c r="AP33" i="36"/>
  <c r="AO105" i="36"/>
  <c r="AO405" i="36"/>
  <c r="AV293" i="36"/>
  <c r="AV365" i="36"/>
  <c r="AV437" i="36"/>
  <c r="AI293" i="36"/>
  <c r="AI365" i="36"/>
  <c r="AI437" i="36"/>
  <c r="AO137" i="36"/>
  <c r="AO437" i="36"/>
  <c r="AP65" i="36"/>
  <c r="AW65" i="36"/>
  <c r="AW137" i="36"/>
  <c r="AW221" i="36"/>
  <c r="AW293" i="36"/>
  <c r="AW365" i="36"/>
  <c r="AW437" i="36"/>
  <c r="AO108" i="37"/>
  <c r="AO408" i="37"/>
  <c r="AO121" i="37"/>
  <c r="AO421" i="37"/>
  <c r="AI243" i="36"/>
  <c r="AI315" i="36"/>
  <c r="AI387" i="36"/>
  <c r="AV243" i="36"/>
  <c r="AV315" i="36"/>
  <c r="AV387" i="36"/>
  <c r="AI147" i="37"/>
  <c r="AI231" i="37"/>
  <c r="AI303" i="37"/>
  <c r="AI375" i="37"/>
  <c r="AI447" i="37"/>
  <c r="AO142" i="37"/>
  <c r="AO442" i="37"/>
  <c r="AI142" i="37"/>
  <c r="AI226" i="37"/>
  <c r="AI298" i="37"/>
  <c r="AI370" i="37"/>
  <c r="AI442" i="37"/>
  <c r="AO139" i="37"/>
  <c r="AO439" i="37"/>
  <c r="AO93" i="37"/>
  <c r="AO393" i="37"/>
  <c r="AP47" i="38"/>
  <c r="AW47" i="38"/>
  <c r="AW119" i="38"/>
  <c r="AW203" i="38"/>
  <c r="AW275" i="38"/>
  <c r="AW347" i="38"/>
  <c r="AW419" i="38"/>
  <c r="AO119" i="38"/>
  <c r="AO419" i="38"/>
  <c r="AO155" i="38"/>
  <c r="AO455" i="38"/>
  <c r="AP83" i="38"/>
  <c r="AP21" i="36"/>
  <c r="AO93" i="36"/>
  <c r="AO393" i="36"/>
  <c r="AO104" i="36"/>
  <c r="AO404" i="36"/>
  <c r="AP32" i="36"/>
  <c r="AW32" i="36"/>
  <c r="AW104" i="36"/>
  <c r="AW188" i="36"/>
  <c r="AW260" i="36"/>
  <c r="AW332" i="36"/>
  <c r="AW404" i="36"/>
  <c r="AV267" i="36"/>
  <c r="AV339" i="36"/>
  <c r="AV411" i="36"/>
  <c r="AI267" i="36"/>
  <c r="AI339" i="36"/>
  <c r="AI411" i="36"/>
  <c r="AX19" i="38"/>
  <c r="AX91" i="38"/>
  <c r="AX175" i="38"/>
  <c r="AX247" i="38"/>
  <c r="AX319" i="38"/>
  <c r="AX391" i="38"/>
  <c r="AP19" i="38"/>
  <c r="AW19" i="38"/>
  <c r="AW91" i="38"/>
  <c r="AW175" i="38"/>
  <c r="AW247" i="38"/>
  <c r="AW319" i="38"/>
  <c r="AW391" i="38"/>
  <c r="AO91" i="38"/>
  <c r="AO391" i="38"/>
  <c r="AI151" i="37"/>
  <c r="AI235" i="37"/>
  <c r="AI307" i="37"/>
  <c r="AI379" i="37"/>
  <c r="AI451" i="37"/>
  <c r="AP70" i="38"/>
  <c r="AO142" i="38"/>
  <c r="AO442" i="38"/>
  <c r="AI89" i="38"/>
  <c r="AI173" i="38"/>
  <c r="AI245" i="38"/>
  <c r="AI317" i="38"/>
  <c r="AI389" i="38"/>
  <c r="AV17" i="38"/>
  <c r="AV89" i="38"/>
  <c r="AI109" i="38"/>
  <c r="AI193" i="38"/>
  <c r="AI265" i="38"/>
  <c r="AI337" i="38"/>
  <c r="AI409" i="38"/>
  <c r="AV37" i="38"/>
  <c r="AV109" i="38"/>
  <c r="AI268" i="36"/>
  <c r="AI340" i="36"/>
  <c r="AI412" i="36"/>
  <c r="AV268" i="36"/>
  <c r="AV340" i="36"/>
  <c r="AV412" i="36"/>
  <c r="AO127" i="37"/>
  <c r="AO427" i="37"/>
  <c r="AI262" i="36"/>
  <c r="AI334" i="36"/>
  <c r="AI406" i="36"/>
  <c r="AV262" i="36"/>
  <c r="AV334" i="36"/>
  <c r="AV406" i="36"/>
  <c r="AO139" i="36"/>
  <c r="AO439" i="36"/>
  <c r="AP67" i="36"/>
  <c r="AP68" i="36"/>
  <c r="AO140" i="36"/>
  <c r="AO440" i="36"/>
  <c r="AI86" i="37"/>
  <c r="AI170" i="37"/>
  <c r="AI242" i="37"/>
  <c r="AI314" i="37"/>
  <c r="AI386" i="37"/>
  <c r="AV278" i="36"/>
  <c r="AV350" i="36"/>
  <c r="AV422" i="36"/>
  <c r="AI278" i="36"/>
  <c r="AI350" i="36"/>
  <c r="AI422" i="36"/>
  <c r="AX55" i="36"/>
  <c r="AX127" i="36"/>
  <c r="AX211" i="36"/>
  <c r="AX283" i="36"/>
  <c r="AX355" i="36"/>
  <c r="AX427" i="36"/>
  <c r="AI103" i="38"/>
  <c r="AI187" i="38"/>
  <c r="AI259" i="38"/>
  <c r="AI331" i="38"/>
  <c r="AI403" i="38"/>
  <c r="AV31" i="38"/>
  <c r="AV103" i="38"/>
  <c r="AO103" i="38"/>
  <c r="AO403" i="38"/>
  <c r="AP31" i="38"/>
  <c r="AW31" i="38"/>
  <c r="AW103" i="38"/>
  <c r="AW187" i="38"/>
  <c r="AW259" i="38"/>
  <c r="AW331" i="38"/>
  <c r="AW403" i="38"/>
  <c r="AI100" i="38"/>
  <c r="AI184" i="38"/>
  <c r="AI256" i="38"/>
  <c r="AI328" i="38"/>
  <c r="AI400" i="38"/>
  <c r="AV28" i="38"/>
  <c r="AV100" i="38"/>
  <c r="AX28" i="38"/>
  <c r="AX100" i="38"/>
  <c r="AX184" i="38"/>
  <c r="AX256" i="38"/>
  <c r="AX328" i="38"/>
  <c r="AX400" i="38"/>
  <c r="AV311" i="36"/>
  <c r="AV383" i="36"/>
  <c r="AV455" i="36"/>
  <c r="AI311" i="36"/>
  <c r="AI383" i="36"/>
  <c r="AI455" i="36"/>
  <c r="AO109" i="36"/>
  <c r="AO409" i="36"/>
  <c r="AP37" i="36"/>
  <c r="AO101" i="38"/>
  <c r="AO401" i="38"/>
  <c r="AP29" i="38"/>
  <c r="AV29" i="38"/>
  <c r="AV101" i="38"/>
  <c r="AI101" i="38"/>
  <c r="AI185" i="38"/>
  <c r="AI257" i="38"/>
  <c r="AI329" i="38"/>
  <c r="AI401" i="38"/>
  <c r="AI308" i="36"/>
  <c r="AI380" i="36"/>
  <c r="AI452" i="36"/>
  <c r="AV308" i="36"/>
  <c r="AV380" i="36"/>
  <c r="AV452" i="36"/>
  <c r="AI312" i="36"/>
  <c r="AI384" i="36"/>
  <c r="AI456" i="36"/>
  <c r="AV312" i="36"/>
  <c r="AV384" i="36"/>
  <c r="AV456" i="36"/>
  <c r="AX45" i="36"/>
  <c r="AX117" i="36"/>
  <c r="AX201" i="36"/>
  <c r="AX273" i="36"/>
  <c r="AX345" i="36"/>
  <c r="AX417" i="36"/>
  <c r="AX16" i="38"/>
  <c r="AX88" i="38"/>
  <c r="AX172" i="38"/>
  <c r="AX244" i="38"/>
  <c r="AX316" i="38"/>
  <c r="AX388" i="38"/>
  <c r="AO88" i="38"/>
  <c r="AO388" i="38"/>
  <c r="AP16" i="38"/>
  <c r="AW16" i="38"/>
  <c r="AW88" i="38"/>
  <c r="AW172" i="38"/>
  <c r="AW244" i="38"/>
  <c r="AW316" i="38"/>
  <c r="AW388" i="38"/>
  <c r="AV15" i="38"/>
  <c r="AV87" i="38"/>
  <c r="AI87" i="38"/>
  <c r="AI171" i="38"/>
  <c r="AI243" i="38"/>
  <c r="AI315" i="38"/>
  <c r="AI387" i="38"/>
  <c r="AO114" i="38"/>
  <c r="AO414" i="38"/>
  <c r="AP42" i="38"/>
  <c r="AW42" i="38"/>
  <c r="AW114" i="38"/>
  <c r="AW198" i="38"/>
  <c r="AW270" i="38"/>
  <c r="AW342" i="38"/>
  <c r="AW414" i="38"/>
  <c r="AO102" i="36"/>
  <c r="AO402" i="36"/>
  <c r="AP30" i="36"/>
  <c r="AW30" i="36"/>
  <c r="AW102" i="36"/>
  <c r="AW186" i="36"/>
  <c r="AW258" i="36"/>
  <c r="AW330" i="36"/>
  <c r="AW402" i="36"/>
  <c r="AX39" i="37"/>
  <c r="AX111" i="37"/>
  <c r="AX195" i="37"/>
  <c r="AX267" i="37"/>
  <c r="AX339" i="37"/>
  <c r="AX411" i="37"/>
  <c r="AO111" i="37"/>
  <c r="AO411" i="37"/>
  <c r="AI104" i="37"/>
  <c r="AI188" i="37"/>
  <c r="AI260" i="37"/>
  <c r="AI332" i="37"/>
  <c r="AI404" i="37"/>
  <c r="AV298" i="36"/>
  <c r="AV370" i="36"/>
  <c r="AV442" i="36"/>
  <c r="AI298" i="36"/>
  <c r="AI370" i="36"/>
  <c r="AI442" i="36"/>
  <c r="AX40" i="38"/>
  <c r="AX112" i="38"/>
  <c r="AX196" i="38"/>
  <c r="AX268" i="38"/>
  <c r="AX340" i="38"/>
  <c r="AX412" i="38"/>
  <c r="AV57" i="38"/>
  <c r="AV129" i="38"/>
  <c r="AI129" i="38"/>
  <c r="AI213" i="38"/>
  <c r="AI285" i="38"/>
  <c r="AI357" i="38"/>
  <c r="AI429" i="38"/>
  <c r="AO95" i="36"/>
  <c r="AO395" i="36"/>
  <c r="AP23" i="36"/>
  <c r="AP61" i="38"/>
  <c r="AW61" i="38"/>
  <c r="AW133" i="38"/>
  <c r="AW217" i="38"/>
  <c r="AW289" i="38"/>
  <c r="AW361" i="38"/>
  <c r="AW433" i="38"/>
  <c r="AO133" i="38"/>
  <c r="AO433" i="38"/>
  <c r="AV61" i="38"/>
  <c r="AV133" i="38"/>
  <c r="AI133" i="38"/>
  <c r="AI217" i="38"/>
  <c r="AI289" i="38"/>
  <c r="AI361" i="38"/>
  <c r="AI433" i="38"/>
  <c r="AO98" i="37"/>
  <c r="AO398" i="37"/>
  <c r="AP24" i="38"/>
  <c r="AO96" i="38"/>
  <c r="AO396" i="38"/>
  <c r="AV58" i="38"/>
  <c r="AV130" i="38"/>
  <c r="AI130" i="38"/>
  <c r="AI214" i="38"/>
  <c r="AI286" i="38"/>
  <c r="AI358" i="38"/>
  <c r="AI430" i="38"/>
  <c r="AV286" i="36"/>
  <c r="AV358" i="36"/>
  <c r="AV430" i="36"/>
  <c r="AI286" i="36"/>
  <c r="AI358" i="36"/>
  <c r="AI430" i="36"/>
  <c r="AO124" i="36"/>
  <c r="AO424" i="36"/>
  <c r="AP52" i="36"/>
  <c r="AO136" i="37"/>
  <c r="AO436" i="37"/>
  <c r="AI114" i="37"/>
  <c r="AI198" i="37"/>
  <c r="AI270" i="37"/>
  <c r="AI342" i="37"/>
  <c r="AI414" i="37"/>
  <c r="AX42" i="37"/>
  <c r="AX114" i="37"/>
  <c r="AX198" i="37"/>
  <c r="AX270" i="37"/>
  <c r="AX342" i="37"/>
  <c r="AX414" i="37"/>
  <c r="AO114" i="37"/>
  <c r="AO414" i="37"/>
  <c r="AI131" i="37"/>
  <c r="AI215" i="37"/>
  <c r="AI287" i="37"/>
  <c r="AI359" i="37"/>
  <c r="AI431" i="37"/>
  <c r="AX36" i="37"/>
  <c r="AX108" i="37"/>
  <c r="AX192" i="37"/>
  <c r="AX264" i="37"/>
  <c r="AX336" i="37"/>
  <c r="AX408" i="37"/>
  <c r="AI108" i="37"/>
  <c r="AI192" i="37"/>
  <c r="AI264" i="37"/>
  <c r="AI336" i="37"/>
  <c r="AI408" i="37"/>
  <c r="AX49" i="37"/>
  <c r="AX121" i="37"/>
  <c r="AX205" i="37"/>
  <c r="AX277" i="37"/>
  <c r="AX349" i="37"/>
  <c r="AX421" i="37"/>
  <c r="AP15" i="36"/>
  <c r="AO87" i="36"/>
  <c r="AO387" i="36"/>
  <c r="AP20" i="36"/>
  <c r="AW20" i="36"/>
  <c r="AW92" i="36"/>
  <c r="AW176" i="36"/>
  <c r="AW248" i="36"/>
  <c r="AW320" i="36"/>
  <c r="AW392" i="36"/>
  <c r="AO92" i="36"/>
  <c r="AO392" i="36"/>
  <c r="AI248" i="36"/>
  <c r="AI320" i="36"/>
  <c r="AI392" i="36"/>
  <c r="AV248" i="36"/>
  <c r="AV320" i="36"/>
  <c r="AV392" i="36"/>
  <c r="AO144" i="37"/>
  <c r="AO444" i="37"/>
  <c r="AI93" i="37"/>
  <c r="AI177" i="37"/>
  <c r="AI249" i="37"/>
  <c r="AI321" i="37"/>
  <c r="AI393" i="37"/>
  <c r="AX21" i="38"/>
  <c r="AX93" i="38"/>
  <c r="AX177" i="38"/>
  <c r="AX249" i="38"/>
  <c r="AX321" i="38"/>
  <c r="AX393" i="38"/>
  <c r="AP21" i="38"/>
  <c r="AO93" i="38"/>
  <c r="AO393" i="38"/>
  <c r="AX84" i="38"/>
  <c r="AX156" i="38"/>
  <c r="AX240" i="38"/>
  <c r="AX312" i="38"/>
  <c r="AX384" i="38"/>
  <c r="AX456" i="38"/>
  <c r="AV19" i="38"/>
  <c r="AV91" i="38"/>
  <c r="AI91" i="38"/>
  <c r="AI175" i="38"/>
  <c r="AI247" i="38"/>
  <c r="AI319" i="38"/>
  <c r="AI391" i="38"/>
  <c r="AV292" i="36"/>
  <c r="AV364" i="36"/>
  <c r="AV436" i="36"/>
  <c r="AI292" i="36"/>
  <c r="AI364" i="36"/>
  <c r="AI436" i="36"/>
  <c r="AI94" i="38"/>
  <c r="AI178" i="38"/>
  <c r="AI250" i="38"/>
  <c r="AI322" i="38"/>
  <c r="AI394" i="38"/>
  <c r="AV22" i="38"/>
  <c r="AV94" i="38"/>
  <c r="AP40" i="36"/>
  <c r="AO112" i="36"/>
  <c r="AO412" i="36"/>
  <c r="AO124" i="37"/>
  <c r="AO424" i="37"/>
  <c r="AI113" i="38"/>
  <c r="AI197" i="38"/>
  <c r="AI269" i="38"/>
  <c r="AI341" i="38"/>
  <c r="AI413" i="38"/>
  <c r="AV41" i="38"/>
  <c r="AV113" i="38"/>
  <c r="AV50" i="38"/>
  <c r="AV122" i="38"/>
  <c r="AI122" i="38"/>
  <c r="AI206" i="38"/>
  <c r="AI278" i="38"/>
  <c r="AI350" i="38"/>
  <c r="AI422" i="38"/>
  <c r="AI126" i="38"/>
  <c r="AI210" i="38"/>
  <c r="AI282" i="38"/>
  <c r="AI354" i="38"/>
  <c r="AI426" i="38"/>
  <c r="AV54" i="38"/>
  <c r="AV126" i="38"/>
  <c r="AO116" i="37"/>
  <c r="AO416" i="37"/>
  <c r="AX22" i="37"/>
  <c r="AX94" i="37"/>
  <c r="AX178" i="37"/>
  <c r="AX250" i="37"/>
  <c r="AX322" i="37"/>
  <c r="AX394" i="37"/>
  <c r="AX33" i="38"/>
  <c r="AX105" i="38"/>
  <c r="AX189" i="38"/>
  <c r="AX261" i="38"/>
  <c r="AX333" i="38"/>
  <c r="AX405" i="38"/>
  <c r="AV44" i="38"/>
  <c r="AV116" i="38"/>
  <c r="AI116" i="38"/>
  <c r="AI200" i="38"/>
  <c r="AI272" i="38"/>
  <c r="AI344" i="38"/>
  <c r="AI416" i="38"/>
  <c r="AX44" i="38"/>
  <c r="AX116" i="38"/>
  <c r="AX200" i="38"/>
  <c r="AX272" i="38"/>
  <c r="AX344" i="38"/>
  <c r="AX416" i="38"/>
  <c r="AO116" i="38"/>
  <c r="AO416" i="38"/>
  <c r="AP44" i="38"/>
  <c r="AW44" i="38"/>
  <c r="AW116" i="38"/>
  <c r="AW200" i="38"/>
  <c r="AW272" i="38"/>
  <c r="AW344" i="38"/>
  <c r="AW416" i="38"/>
  <c r="AX18" i="36"/>
  <c r="AX90" i="36"/>
  <c r="AX174" i="36"/>
  <c r="AX246" i="36"/>
  <c r="AX318" i="36"/>
  <c r="AX390" i="36"/>
  <c r="AO90" i="36"/>
  <c r="AO390" i="36"/>
  <c r="AP18" i="36"/>
  <c r="AV246" i="36"/>
  <c r="AV318" i="36"/>
  <c r="AV390" i="36"/>
  <c r="AI246" i="36"/>
  <c r="AI318" i="36"/>
  <c r="AI390" i="36"/>
  <c r="AP43" i="36"/>
  <c r="AO115" i="36"/>
  <c r="AO415" i="36"/>
  <c r="AP61" i="36"/>
  <c r="AO133" i="36"/>
  <c r="AO433" i="36"/>
  <c r="AI155" i="37"/>
  <c r="AI239" i="37"/>
  <c r="AI311" i="37"/>
  <c r="AI383" i="37"/>
  <c r="AI455" i="37"/>
  <c r="AO155" i="37"/>
  <c r="AO455" i="37"/>
  <c r="AI120" i="37"/>
  <c r="AI204" i="37"/>
  <c r="AI276" i="37"/>
  <c r="AI348" i="37"/>
  <c r="AI420" i="37"/>
  <c r="AI117" i="37"/>
  <c r="AI201" i="37"/>
  <c r="AI273" i="37"/>
  <c r="AI345" i="37"/>
  <c r="AI417" i="37"/>
  <c r="AI133" i="37"/>
  <c r="AI217" i="37"/>
  <c r="AI289" i="37"/>
  <c r="AI361" i="37"/>
  <c r="AI433" i="37"/>
  <c r="AO149" i="37"/>
  <c r="AO449" i="37"/>
  <c r="AV18" i="38"/>
  <c r="AV90" i="38"/>
  <c r="AI90" i="38"/>
  <c r="AI174" i="38"/>
  <c r="AI246" i="38"/>
  <c r="AI318" i="38"/>
  <c r="AI390" i="38"/>
  <c r="AV30" i="38"/>
  <c r="AV102" i="38"/>
  <c r="AI102" i="38"/>
  <c r="AI186" i="38"/>
  <c r="AI258" i="38"/>
  <c r="AI330" i="38"/>
  <c r="AI402" i="38"/>
  <c r="AP30" i="38"/>
  <c r="AW30" i="38"/>
  <c r="AW102" i="38"/>
  <c r="AW186" i="38"/>
  <c r="AW258" i="38"/>
  <c r="AW330" i="38"/>
  <c r="AW402" i="38"/>
  <c r="AO102" i="38"/>
  <c r="AO402" i="38"/>
  <c r="AX46" i="38"/>
  <c r="AX118" i="38"/>
  <c r="AX202" i="38"/>
  <c r="AX274" i="38"/>
  <c r="AX346" i="38"/>
  <c r="AX418" i="38"/>
  <c r="AI118" i="38"/>
  <c r="AI202" i="38"/>
  <c r="AI274" i="38"/>
  <c r="AI346" i="38"/>
  <c r="AI418" i="38"/>
  <c r="AV46" i="38"/>
  <c r="AV118" i="38"/>
  <c r="AP50" i="36"/>
  <c r="AO122" i="36"/>
  <c r="AO422" i="36"/>
  <c r="AV252" i="36"/>
  <c r="AV324" i="36"/>
  <c r="AV396" i="36"/>
  <c r="AI252" i="36"/>
  <c r="AI324" i="36"/>
  <c r="AI396" i="36"/>
  <c r="AI99" i="37"/>
  <c r="AI183" i="37"/>
  <c r="AI255" i="37"/>
  <c r="AI327" i="37"/>
  <c r="AI399" i="37"/>
  <c r="AX27" i="37"/>
  <c r="AX99" i="37"/>
  <c r="AX183" i="37"/>
  <c r="AX255" i="37"/>
  <c r="AX327" i="37"/>
  <c r="AX399" i="37"/>
  <c r="AO99" i="37"/>
  <c r="AO399" i="37"/>
  <c r="AI127" i="38"/>
  <c r="AI211" i="38"/>
  <c r="AI283" i="38"/>
  <c r="AI355" i="38"/>
  <c r="AI427" i="38"/>
  <c r="AV55" i="38"/>
  <c r="AV127" i="38"/>
  <c r="AO127" i="38"/>
  <c r="AO427" i="38"/>
  <c r="AP55" i="38"/>
  <c r="AW55" i="38"/>
  <c r="AW127" i="38"/>
  <c r="AW211" i="38"/>
  <c r="AW283" i="38"/>
  <c r="AW355" i="38"/>
  <c r="AW427" i="38"/>
  <c r="AX31" i="38"/>
  <c r="AX103" i="38"/>
  <c r="AX187" i="38"/>
  <c r="AX259" i="38"/>
  <c r="AX331" i="38"/>
  <c r="AX403" i="38"/>
  <c r="AV279" i="36"/>
  <c r="AV351" i="36"/>
  <c r="AV423" i="36"/>
  <c r="AI279" i="36"/>
  <c r="AI351" i="36"/>
  <c r="AI423" i="36"/>
  <c r="AI88" i="37"/>
  <c r="AI172" i="37"/>
  <c r="AI244" i="37"/>
  <c r="AI316" i="37"/>
  <c r="AI388" i="37"/>
  <c r="AO103" i="37"/>
  <c r="AO403" i="37"/>
  <c r="AX37" i="37"/>
  <c r="AX109" i="37"/>
  <c r="AX193" i="37"/>
  <c r="AX265" i="37"/>
  <c r="AX337" i="37"/>
  <c r="AX409" i="37"/>
  <c r="AO141" i="37"/>
  <c r="AO441" i="37"/>
  <c r="AX77" i="38"/>
  <c r="AX149" i="38"/>
  <c r="AX233" i="38"/>
  <c r="AX305" i="38"/>
  <c r="AX377" i="38"/>
  <c r="AX449" i="38"/>
  <c r="AX16" i="36"/>
  <c r="AX88" i="36"/>
  <c r="AX172" i="36"/>
  <c r="AX244" i="36"/>
  <c r="AX316" i="36"/>
  <c r="AX388" i="36"/>
  <c r="AX31" i="36"/>
  <c r="AX103" i="36"/>
  <c r="AX187" i="36"/>
  <c r="AX259" i="36"/>
  <c r="AX331" i="36"/>
  <c r="AX403" i="36"/>
  <c r="AI259" i="36"/>
  <c r="AI331" i="36"/>
  <c r="AI403" i="36"/>
  <c r="AV259" i="36"/>
  <c r="AV331" i="36"/>
  <c r="AV403" i="36"/>
  <c r="AX48" i="36"/>
  <c r="AX120" i="36"/>
  <c r="AX204" i="36"/>
  <c r="AX276" i="36"/>
  <c r="AX348" i="36"/>
  <c r="AX420" i="36"/>
  <c r="AO113" i="36"/>
  <c r="AO413" i="36"/>
  <c r="AP41" i="36"/>
  <c r="AP29" i="36"/>
  <c r="AO101" i="36"/>
  <c r="AO401" i="36"/>
  <c r="AI273" i="36"/>
  <c r="AI345" i="36"/>
  <c r="AI417" i="36"/>
  <c r="AV273" i="36"/>
  <c r="AV345" i="36"/>
  <c r="AV417" i="36"/>
  <c r="AI135" i="37"/>
  <c r="AI219" i="37"/>
  <c r="AI291" i="37"/>
  <c r="AI363" i="37"/>
  <c r="AI435" i="37"/>
  <c r="AO123" i="37"/>
  <c r="AO423" i="37"/>
  <c r="AP47" i="36"/>
  <c r="AW47" i="36"/>
  <c r="AW119" i="36"/>
  <c r="AW203" i="36"/>
  <c r="AW275" i="36"/>
  <c r="AW347" i="36"/>
  <c r="AW419" i="36"/>
  <c r="AO119" i="36"/>
  <c r="AO419" i="36"/>
  <c r="AX14" i="36"/>
  <c r="AX86" i="36"/>
  <c r="AX170" i="36"/>
  <c r="AX242" i="36"/>
  <c r="AX314" i="36"/>
  <c r="AX386" i="36"/>
  <c r="AO153" i="36"/>
  <c r="AO453" i="36"/>
  <c r="AP81" i="36"/>
  <c r="AO143" i="37"/>
  <c r="AO443" i="37"/>
  <c r="AI126" i="37"/>
  <c r="AI210" i="37"/>
  <c r="AI282" i="37"/>
  <c r="AI354" i="37"/>
  <c r="AI426" i="37"/>
  <c r="AO126" i="37"/>
  <c r="AO426" i="37"/>
  <c r="AP63" i="36"/>
  <c r="AW63" i="36"/>
  <c r="AW135" i="36"/>
  <c r="AW219" i="36"/>
  <c r="AW291" i="36"/>
  <c r="AW363" i="36"/>
  <c r="AW435" i="36"/>
  <c r="AO135" i="36"/>
  <c r="AO435" i="36"/>
  <c r="AI253" i="36"/>
  <c r="AI325" i="36"/>
  <c r="AI397" i="36"/>
  <c r="AV253" i="36"/>
  <c r="AV325" i="36"/>
  <c r="AV397" i="36"/>
  <c r="AP48" i="38"/>
  <c r="AO120" i="38"/>
  <c r="AO420" i="38"/>
  <c r="AV16" i="38"/>
  <c r="AV88" i="38"/>
  <c r="AI88" i="38"/>
  <c r="AI172" i="38"/>
  <c r="AI244" i="38"/>
  <c r="AI316" i="38"/>
  <c r="AI388" i="38"/>
  <c r="AP35" i="36"/>
  <c r="AW35" i="36"/>
  <c r="AW107" i="36"/>
  <c r="AW191" i="36"/>
  <c r="AW263" i="36"/>
  <c r="AW335" i="36"/>
  <c r="AW407" i="36"/>
  <c r="AO107" i="36"/>
  <c r="AO407" i="36"/>
  <c r="AX28" i="36"/>
  <c r="AX100" i="36"/>
  <c r="AX184" i="36"/>
  <c r="AX256" i="36"/>
  <c r="AX328" i="36"/>
  <c r="AX400" i="36"/>
  <c r="AI130" i="37"/>
  <c r="AI214" i="37"/>
  <c r="AI286" i="37"/>
  <c r="AI358" i="37"/>
  <c r="AI430" i="37"/>
  <c r="AI92" i="37"/>
  <c r="AI176" i="37"/>
  <c r="AI248" i="37"/>
  <c r="AI320" i="37"/>
  <c r="AI392" i="37"/>
  <c r="AO89" i="37"/>
  <c r="AO389" i="37"/>
  <c r="AO115" i="37"/>
  <c r="AO415" i="37"/>
  <c r="AX28" i="37"/>
  <c r="AX100" i="37"/>
  <c r="AX184" i="37"/>
  <c r="AX256" i="37"/>
  <c r="AX328" i="37"/>
  <c r="AX400" i="37"/>
  <c r="AI113" i="37"/>
  <c r="AI197" i="37"/>
  <c r="AI269" i="37"/>
  <c r="AI341" i="37"/>
  <c r="AI413" i="37"/>
  <c r="AX27" i="38"/>
  <c r="AX99" i="38"/>
  <c r="AX183" i="38"/>
  <c r="AX255" i="38"/>
  <c r="AX327" i="38"/>
  <c r="AX399" i="38"/>
  <c r="AX63" i="38"/>
  <c r="AX135" i="38"/>
  <c r="AX219" i="38"/>
  <c r="AX291" i="38"/>
  <c r="AX363" i="38"/>
  <c r="AX435" i="38"/>
  <c r="AI143" i="38"/>
  <c r="AI227" i="38"/>
  <c r="AI299" i="38"/>
  <c r="AI371" i="38"/>
  <c r="AI443" i="38"/>
  <c r="AV71" i="38"/>
  <c r="AV143" i="38"/>
  <c r="AP71" i="38"/>
  <c r="AO143" i="38"/>
  <c r="AO443" i="38"/>
  <c r="AO107" i="38"/>
  <c r="AO407" i="38"/>
  <c r="AP35" i="38"/>
  <c r="AX35" i="38"/>
  <c r="AX107" i="38"/>
  <c r="AX191" i="38"/>
  <c r="AX263" i="38"/>
  <c r="AX335" i="38"/>
  <c r="AX407" i="38"/>
  <c r="AP15" i="38"/>
  <c r="AO87" i="38"/>
  <c r="AO387" i="38"/>
  <c r="AI114" i="38"/>
  <c r="AI198" i="38"/>
  <c r="AI270" i="38"/>
  <c r="AI342" i="38"/>
  <c r="AI414" i="38"/>
  <c r="AV42" i="38"/>
  <c r="AV114" i="38"/>
  <c r="AI146" i="38"/>
  <c r="AI230" i="38"/>
  <c r="AI302" i="38"/>
  <c r="AI374" i="38"/>
  <c r="AI446" i="38"/>
  <c r="AV74" i="38"/>
  <c r="AV146" i="38"/>
  <c r="AP74" i="38"/>
  <c r="AW74" i="38"/>
  <c r="AW146" i="38"/>
  <c r="AW230" i="38"/>
  <c r="AW302" i="38"/>
  <c r="AW374" i="38"/>
  <c r="AW446" i="38"/>
  <c r="AO146" i="38"/>
  <c r="AO446" i="38"/>
  <c r="AV282" i="36"/>
  <c r="AV354" i="36"/>
  <c r="AV426" i="36"/>
  <c r="AI282" i="36"/>
  <c r="AI354" i="36"/>
  <c r="AI426" i="36"/>
  <c r="AO126" i="36"/>
  <c r="AO426" i="36"/>
  <c r="AP54" i="36"/>
  <c r="AW54" i="36"/>
  <c r="AW126" i="36"/>
  <c r="AW210" i="36"/>
  <c r="AW282" i="36"/>
  <c r="AW354" i="36"/>
  <c r="AW426" i="36"/>
  <c r="AO151" i="36"/>
  <c r="AO451" i="36"/>
  <c r="AP79" i="36"/>
  <c r="AX66" i="37"/>
  <c r="AX138" i="37"/>
  <c r="AX222" i="37"/>
  <c r="AX294" i="37"/>
  <c r="AX366" i="37"/>
  <c r="AX438" i="37"/>
  <c r="AO118" i="37"/>
  <c r="AO418" i="37"/>
  <c r="AX46" i="37"/>
  <c r="AX118" i="37"/>
  <c r="AX202" i="37"/>
  <c r="AX274" i="37"/>
  <c r="AX346" i="37"/>
  <c r="AX418" i="37"/>
  <c r="AX29" i="37"/>
  <c r="AX101" i="37"/>
  <c r="AX185" i="37"/>
  <c r="AX257" i="37"/>
  <c r="AX329" i="37"/>
  <c r="AX401" i="37"/>
  <c r="AP59" i="38"/>
  <c r="AW59" i="38"/>
  <c r="AW131" i="38"/>
  <c r="AW215" i="38"/>
  <c r="AW287" i="38"/>
  <c r="AW359" i="38"/>
  <c r="AW431" i="38"/>
  <c r="AO131" i="38"/>
  <c r="AO431" i="38"/>
  <c r="AI136" i="38"/>
  <c r="AI220" i="38"/>
  <c r="AI292" i="38"/>
  <c r="AI364" i="38"/>
  <c r="AI436" i="38"/>
  <c r="AV64" i="38"/>
  <c r="AV136" i="38"/>
  <c r="AO136" i="38"/>
  <c r="AO436" i="38"/>
  <c r="AP64" i="38"/>
  <c r="AV69" i="38"/>
  <c r="AV141" i="38"/>
  <c r="AI141" i="38"/>
  <c r="AI225" i="38"/>
  <c r="AI297" i="38"/>
  <c r="AI369" i="38"/>
  <c r="AI441" i="38"/>
  <c r="AV80" i="38"/>
  <c r="AV152" i="38"/>
  <c r="AI152" i="38"/>
  <c r="AI236" i="38"/>
  <c r="AI308" i="38"/>
  <c r="AI380" i="38"/>
  <c r="AI452" i="38"/>
  <c r="AP80" i="38"/>
  <c r="AO152" i="38"/>
  <c r="AO452" i="38"/>
  <c r="AX70" i="36"/>
  <c r="AX142" i="36"/>
  <c r="AX226" i="36"/>
  <c r="AX298" i="36"/>
  <c r="AX370" i="36"/>
  <c r="AX442" i="36"/>
  <c r="AV277" i="36"/>
  <c r="AV349" i="36"/>
  <c r="AV421" i="36"/>
  <c r="AI277" i="36"/>
  <c r="AI349" i="36"/>
  <c r="AI421" i="36"/>
  <c r="AO150" i="37"/>
  <c r="AO450" i="37"/>
  <c r="AO146" i="37"/>
  <c r="AO446" i="37"/>
  <c r="AO140" i="37"/>
  <c r="AO440" i="37"/>
  <c r="AI140" i="37"/>
  <c r="AI224" i="37"/>
  <c r="AI296" i="37"/>
  <c r="AI368" i="37"/>
  <c r="AI440" i="37"/>
  <c r="AX67" i="38"/>
  <c r="AX139" i="38"/>
  <c r="AX223" i="38"/>
  <c r="AX295" i="38"/>
  <c r="AX367" i="38"/>
  <c r="AX439" i="38"/>
  <c r="AV67" i="38"/>
  <c r="AV139" i="38"/>
  <c r="AI139" i="38"/>
  <c r="AI223" i="38"/>
  <c r="AI295" i="38"/>
  <c r="AI367" i="38"/>
  <c r="AI439" i="38"/>
  <c r="AO97" i="38"/>
  <c r="AO397" i="38"/>
  <c r="AP25" i="38"/>
  <c r="AO129" i="38"/>
  <c r="AO429" i="38"/>
  <c r="AP57" i="38"/>
  <c r="AW57" i="38"/>
  <c r="AW129" i="38"/>
  <c r="AW213" i="38"/>
  <c r="AW285" i="38"/>
  <c r="AW357" i="38"/>
  <c r="AW429" i="38"/>
  <c r="AX66" i="38"/>
  <c r="AX138" i="38"/>
  <c r="AX222" i="38"/>
  <c r="AX294" i="38"/>
  <c r="AX366" i="38"/>
  <c r="AX438" i="38"/>
  <c r="AO138" i="38"/>
  <c r="AO438" i="38"/>
  <c r="AP66" i="38"/>
  <c r="AI266" i="36"/>
  <c r="AI338" i="36"/>
  <c r="AI410" i="36"/>
  <c r="AV266" i="36"/>
  <c r="AV338" i="36"/>
  <c r="AV410" i="36"/>
  <c r="AO122" i="37"/>
  <c r="AO422" i="37"/>
  <c r="AX24" i="37"/>
  <c r="AX96" i="37"/>
  <c r="AX180" i="37"/>
  <c r="AX252" i="37"/>
  <c r="AX324" i="37"/>
  <c r="AX396" i="37"/>
  <c r="AO96" i="37"/>
  <c r="AO396" i="37"/>
  <c r="AI125" i="37"/>
  <c r="AI209" i="37"/>
  <c r="AI281" i="37"/>
  <c r="AI353" i="37"/>
  <c r="AI425" i="37"/>
  <c r="AI117" i="38"/>
  <c r="AI201" i="38"/>
  <c r="AI273" i="38"/>
  <c r="AI345" i="38"/>
  <c r="AI417" i="38"/>
  <c r="AV45" i="38"/>
  <c r="AV117" i="38"/>
  <c r="AX30" i="37"/>
  <c r="AX102" i="37"/>
  <c r="AX186" i="37"/>
  <c r="AX258" i="37"/>
  <c r="AX330" i="37"/>
  <c r="AX402" i="37"/>
  <c r="AO102" i="37"/>
  <c r="AO402" i="37"/>
  <c r="AO97" i="37"/>
  <c r="AO397" i="37"/>
  <c r="AX57" i="37"/>
  <c r="AX129" i="37"/>
  <c r="AX213" i="37"/>
  <c r="AX285" i="37"/>
  <c r="AX357" i="37"/>
  <c r="AX429" i="37"/>
  <c r="AX24" i="38"/>
  <c r="AX96" i="38"/>
  <c r="AX180" i="38"/>
  <c r="AX252" i="38"/>
  <c r="AX324" i="38"/>
  <c r="AX396" i="38"/>
  <c r="AV26" i="38"/>
  <c r="AV98" i="38"/>
  <c r="AI98" i="38"/>
  <c r="AI182" i="38"/>
  <c r="AI254" i="38"/>
  <c r="AI326" i="38"/>
  <c r="AI398" i="38"/>
  <c r="AP58" i="38"/>
  <c r="AO130" i="38"/>
  <c r="AO430" i="38"/>
  <c r="AX52" i="36"/>
  <c r="AX124" i="36"/>
  <c r="AX208" i="36"/>
  <c r="AX280" i="36"/>
  <c r="AX352" i="36"/>
  <c r="AX424" i="36"/>
  <c r="AI305" i="36"/>
  <c r="AI377" i="36"/>
  <c r="AI449" i="36"/>
  <c r="AV305" i="36"/>
  <c r="AV377" i="36"/>
  <c r="AV449" i="36"/>
  <c r="AX64" i="37"/>
  <c r="AX136" i="37"/>
  <c r="AX220" i="37"/>
  <c r="AX292" i="37"/>
  <c r="AX364" i="37"/>
  <c r="AX436" i="37"/>
  <c r="AI152" i="37"/>
  <c r="AI236" i="37"/>
  <c r="AI308" i="37"/>
  <c r="AI380" i="37"/>
  <c r="AI452" i="37"/>
  <c r="AV52" i="38"/>
  <c r="AV124" i="38"/>
  <c r="AI124" i="38"/>
  <c r="AI208" i="38"/>
  <c r="AI280" i="38"/>
  <c r="AI352" i="38"/>
  <c r="AI424" i="38"/>
  <c r="AO131" i="37"/>
  <c r="AO431" i="37"/>
  <c r="AI91" i="37"/>
  <c r="AI175" i="37"/>
  <c r="AI247" i="37"/>
  <c r="AI319" i="37"/>
  <c r="AI391" i="37"/>
  <c r="AV75" i="38"/>
  <c r="AV147" i="38"/>
  <c r="AI147" i="38"/>
  <c r="AI231" i="38"/>
  <c r="AI303" i="38"/>
  <c r="AI375" i="38"/>
  <c r="AI447" i="38"/>
  <c r="AX20" i="36"/>
  <c r="AX92" i="36"/>
  <c r="AX176" i="36"/>
  <c r="AX248" i="36"/>
  <c r="AX320" i="36"/>
  <c r="AX392" i="36"/>
  <c r="AX19" i="36"/>
  <c r="AX91" i="36"/>
  <c r="AX175" i="36"/>
  <c r="AX247" i="36"/>
  <c r="AX319" i="36"/>
  <c r="AX391" i="36"/>
  <c r="AO147" i="37"/>
  <c r="AO447" i="37"/>
  <c r="AO112" i="37"/>
  <c r="AO412" i="37"/>
  <c r="AO95" i="37"/>
  <c r="AO395" i="37"/>
  <c r="AX21" i="37"/>
  <c r="AX93" i="37"/>
  <c r="AX177" i="37"/>
  <c r="AX249" i="37"/>
  <c r="AX321" i="37"/>
  <c r="AX393" i="37"/>
  <c r="AI119" i="38"/>
  <c r="AI203" i="38"/>
  <c r="AI275" i="38"/>
  <c r="AI347" i="38"/>
  <c r="AI419" i="38"/>
  <c r="AV47" i="38"/>
  <c r="AV119" i="38"/>
  <c r="AX83" i="38"/>
  <c r="AX155" i="38"/>
  <c r="AX239" i="38"/>
  <c r="AX311" i="38"/>
  <c r="AX383" i="38"/>
  <c r="AX455" i="38"/>
  <c r="AV83" i="38"/>
  <c r="AV155" i="38"/>
  <c r="AI155" i="38"/>
  <c r="AI239" i="38"/>
  <c r="AI311" i="38"/>
  <c r="AI383" i="38"/>
  <c r="AI455" i="38"/>
  <c r="AI140" i="38"/>
  <c r="AI224" i="38"/>
  <c r="AI296" i="38"/>
  <c r="AI368" i="38"/>
  <c r="AI440" i="38"/>
  <c r="AV68" i="38"/>
  <c r="AV140" i="38"/>
  <c r="AV38" i="38"/>
  <c r="AV110" i="38"/>
  <c r="AI110" i="38"/>
  <c r="AI194" i="38"/>
  <c r="AI266" i="38"/>
  <c r="AI338" i="38"/>
  <c r="AI410" i="38"/>
  <c r="AX38" i="38"/>
  <c r="AX110" i="38"/>
  <c r="AX194" i="38"/>
  <c r="AX266" i="38"/>
  <c r="AX338" i="38"/>
  <c r="AX410" i="38"/>
  <c r="AO110" i="38"/>
  <c r="AO410" i="38"/>
  <c r="AP38" i="38"/>
  <c r="AW38" i="38"/>
  <c r="AW110" i="38"/>
  <c r="AW194" i="38"/>
  <c r="AW266" i="38"/>
  <c r="AW338" i="38"/>
  <c r="AW410" i="38"/>
  <c r="AX21" i="36"/>
  <c r="AX93" i="36"/>
  <c r="AX177" i="36"/>
  <c r="AX249" i="36"/>
  <c r="AX321" i="36"/>
  <c r="AX393" i="36"/>
  <c r="AI145" i="37"/>
  <c r="AI229" i="37"/>
  <c r="AI301" i="37"/>
  <c r="AI373" i="37"/>
  <c r="AI445" i="37"/>
  <c r="AX73" i="37"/>
  <c r="AX145" i="37"/>
  <c r="AX229" i="37"/>
  <c r="AX301" i="37"/>
  <c r="AX373" i="37"/>
  <c r="AX445" i="37"/>
  <c r="AO137" i="38"/>
  <c r="AO437" i="38"/>
  <c r="AP65" i="38"/>
  <c r="AO150" i="38"/>
  <c r="AO450" i="38"/>
  <c r="AP78" i="38"/>
  <c r="AP44" i="36"/>
  <c r="AO116" i="36"/>
  <c r="AO416" i="36"/>
  <c r="AO125" i="36"/>
  <c r="AO425" i="36"/>
  <c r="AP53" i="36"/>
  <c r="AW53" i="36"/>
  <c r="AW125" i="36"/>
  <c r="AW209" i="36"/>
  <c r="AW281" i="36"/>
  <c r="AW353" i="36"/>
  <c r="AW425" i="36"/>
  <c r="AI128" i="37"/>
  <c r="AI212" i="37"/>
  <c r="AI284" i="37"/>
  <c r="AI356" i="37"/>
  <c r="AI428" i="37"/>
  <c r="AI111" i="38"/>
  <c r="AI195" i="38"/>
  <c r="AI267" i="38"/>
  <c r="AI339" i="38"/>
  <c r="AI411" i="38"/>
  <c r="AV39" i="38"/>
  <c r="AV111" i="38"/>
  <c r="AP17" i="38"/>
  <c r="AW17" i="38"/>
  <c r="AW89" i="38"/>
  <c r="AW173" i="38"/>
  <c r="AW245" i="38"/>
  <c r="AW317" i="38"/>
  <c r="AW389" i="38"/>
  <c r="AO89" i="38"/>
  <c r="AO389" i="38"/>
  <c r="AX64" i="36"/>
  <c r="AX136" i="36"/>
  <c r="AX220" i="36"/>
  <c r="AX292" i="36"/>
  <c r="AX364" i="36"/>
  <c r="AX436" i="36"/>
  <c r="AO136" i="36"/>
  <c r="AO436" i="36"/>
  <c r="AP64" i="36"/>
  <c r="AW64" i="36"/>
  <c r="AW136" i="36"/>
  <c r="AW220" i="36"/>
  <c r="AW292" i="36"/>
  <c r="AW364" i="36"/>
  <c r="AW436" i="36"/>
  <c r="AX37" i="38"/>
  <c r="AX109" i="38"/>
  <c r="AX193" i="38"/>
  <c r="AX265" i="38"/>
  <c r="AX337" i="38"/>
  <c r="AX409" i="38"/>
  <c r="AX46" i="36"/>
  <c r="AX118" i="36"/>
  <c r="AX202" i="36"/>
  <c r="AX274" i="36"/>
  <c r="AX346" i="36"/>
  <c r="AX418" i="36"/>
  <c r="AX40" i="36"/>
  <c r="AX112" i="36"/>
  <c r="AX196" i="36"/>
  <c r="AX268" i="36"/>
  <c r="AX340" i="36"/>
  <c r="AX412" i="36"/>
  <c r="AO105" i="37"/>
  <c r="AO405" i="37"/>
  <c r="AI137" i="37"/>
  <c r="AI221" i="37"/>
  <c r="AI293" i="37"/>
  <c r="AI365" i="37"/>
  <c r="AI437" i="37"/>
  <c r="AI153" i="37"/>
  <c r="AI237" i="37"/>
  <c r="AI309" i="37"/>
  <c r="AI381" i="37"/>
  <c r="AI453" i="37"/>
  <c r="AO153" i="37"/>
  <c r="AO453" i="37"/>
  <c r="AV34" i="38"/>
  <c r="AV106" i="38"/>
  <c r="AI106" i="38"/>
  <c r="AI190" i="38"/>
  <c r="AI262" i="38"/>
  <c r="AI334" i="38"/>
  <c r="AI406" i="38"/>
  <c r="AP34" i="38"/>
  <c r="AW34" i="38"/>
  <c r="AW106" i="38"/>
  <c r="AW190" i="38"/>
  <c r="AW262" i="38"/>
  <c r="AW334" i="38"/>
  <c r="AW406" i="38"/>
  <c r="AO106" i="38"/>
  <c r="AO406" i="38"/>
  <c r="AP50" i="38"/>
  <c r="AW50" i="38"/>
  <c r="AW122" i="38"/>
  <c r="AW206" i="38"/>
  <c r="AW278" i="38"/>
  <c r="AW350" i="38"/>
  <c r="AW422" i="38"/>
  <c r="AO122" i="38"/>
  <c r="AO422" i="38"/>
  <c r="AI90" i="37"/>
  <c r="AI174" i="37"/>
  <c r="AI246" i="37"/>
  <c r="AI318" i="37"/>
  <c r="AI390" i="37"/>
  <c r="AO90" i="37"/>
  <c r="AO390" i="37"/>
  <c r="AX36" i="38"/>
  <c r="AX108" i="38"/>
  <c r="AX192" i="38"/>
  <c r="AX264" i="38"/>
  <c r="AX336" i="38"/>
  <c r="AX408" i="38"/>
  <c r="AP36" i="38"/>
  <c r="AO108" i="38"/>
  <c r="AO408" i="38"/>
  <c r="AV270" i="36"/>
  <c r="AV342" i="36"/>
  <c r="AV414" i="36"/>
  <c r="AI270" i="36"/>
  <c r="AI342" i="36"/>
  <c r="AI414" i="36"/>
  <c r="AO114" i="36"/>
  <c r="AO414" i="36"/>
  <c r="AP42" i="36"/>
  <c r="AP59" i="36"/>
  <c r="AW59" i="36"/>
  <c r="AW131" i="36"/>
  <c r="AW215" i="36"/>
  <c r="AW287" i="36"/>
  <c r="AW359" i="36"/>
  <c r="AW431" i="36"/>
  <c r="AO131" i="36"/>
  <c r="AO431" i="36"/>
  <c r="AP27" i="36"/>
  <c r="AO99" i="36"/>
  <c r="AO399" i="36"/>
  <c r="AL232" i="11"/>
  <c r="AL304" i="11"/>
  <c r="AL376" i="11"/>
  <c r="AL448" i="11"/>
  <c r="AL180" i="11"/>
  <c r="AL252" i="11"/>
  <c r="AL324" i="11"/>
  <c r="AL396" i="11"/>
  <c r="AL226" i="11"/>
  <c r="AL298" i="11"/>
  <c r="AL370" i="11"/>
  <c r="AL442" i="11"/>
  <c r="AJ282" i="11"/>
  <c r="AJ354" i="11"/>
  <c r="AJ426" i="11"/>
  <c r="AL216" i="11"/>
  <c r="AL288" i="11"/>
  <c r="AL360" i="11"/>
  <c r="AL432" i="11"/>
  <c r="AL196" i="11"/>
  <c r="AL268" i="11"/>
  <c r="AL340" i="11"/>
  <c r="AL412" i="11"/>
  <c r="AL228" i="11"/>
  <c r="AL300" i="11"/>
  <c r="AL372" i="11"/>
  <c r="AL444" i="11"/>
  <c r="AK280" i="11"/>
  <c r="AK352" i="11"/>
  <c r="AK424" i="11"/>
  <c r="AL188" i="11"/>
  <c r="AL260" i="11"/>
  <c r="AL332" i="11"/>
  <c r="AL404" i="11"/>
  <c r="AL170" i="11"/>
  <c r="AL242" i="11"/>
  <c r="AL314" i="11"/>
  <c r="AL386" i="11"/>
  <c r="AL218" i="11"/>
  <c r="AL290" i="11"/>
  <c r="AL362" i="11"/>
  <c r="AL434" i="11"/>
  <c r="AL213" i="11"/>
  <c r="AL285" i="11"/>
  <c r="AL357" i="11"/>
  <c r="AL429" i="11"/>
  <c r="AL172" i="11"/>
  <c r="AL244" i="11"/>
  <c r="AL316" i="11"/>
  <c r="AL388" i="11"/>
  <c r="AL208" i="11"/>
  <c r="AL280" i="11"/>
  <c r="AL352" i="11"/>
  <c r="AL424" i="11"/>
  <c r="AL238" i="11"/>
  <c r="AL310" i="11"/>
  <c r="AL382" i="11"/>
  <c r="AL454" i="11"/>
  <c r="AL179" i="11"/>
  <c r="AL251" i="11"/>
  <c r="AL323" i="11"/>
  <c r="AL395" i="11"/>
  <c r="AL231" i="11"/>
  <c r="AL303" i="11"/>
  <c r="AL375" i="11"/>
  <c r="AL447" i="11"/>
  <c r="AL185" i="11"/>
  <c r="AL257" i="11"/>
  <c r="AL329" i="11"/>
  <c r="AL401" i="11"/>
  <c r="AL211" i="11"/>
  <c r="AL283" i="11"/>
  <c r="AL355" i="11"/>
  <c r="AL427" i="11"/>
  <c r="AL204" i="11"/>
  <c r="AL276" i="11"/>
  <c r="AL348" i="11"/>
  <c r="AL420" i="11"/>
  <c r="AL209" i="11"/>
  <c r="AL281" i="11"/>
  <c r="AL353" i="11"/>
  <c r="AL425" i="11"/>
  <c r="AL178" i="11"/>
  <c r="AL250" i="11"/>
  <c r="AL322" i="11"/>
  <c r="AL394" i="11"/>
  <c r="AL186" i="11"/>
  <c r="AL258" i="11"/>
  <c r="AL330" i="11"/>
  <c r="AL402" i="11"/>
  <c r="AL227" i="11"/>
  <c r="AL299" i="11"/>
  <c r="AL371" i="11"/>
  <c r="AL443" i="11"/>
  <c r="AL171" i="11"/>
  <c r="AL243" i="11"/>
  <c r="AL315" i="11"/>
  <c r="AL387" i="11"/>
  <c r="AL240" i="11"/>
  <c r="AL312" i="11"/>
  <c r="AL384" i="11"/>
  <c r="AL456" i="11"/>
  <c r="AL184" i="11"/>
  <c r="AL256" i="11"/>
  <c r="AL328" i="11"/>
  <c r="AL400" i="11"/>
  <c r="AL192" i="11"/>
  <c r="AL264" i="11"/>
  <c r="AL336" i="11"/>
  <c r="AL408" i="11"/>
  <c r="AL182" i="11"/>
  <c r="AL254" i="11"/>
  <c r="AL326" i="11"/>
  <c r="AL398" i="11"/>
  <c r="AL234" i="11"/>
  <c r="AL306" i="11"/>
  <c r="AL378" i="11"/>
  <c r="AL450" i="11"/>
  <c r="AL215" i="11"/>
  <c r="AL287" i="11"/>
  <c r="AL359" i="11"/>
  <c r="AL431" i="11"/>
  <c r="AL177" i="11"/>
  <c r="AL249" i="11"/>
  <c r="AL321" i="11"/>
  <c r="AL393" i="11"/>
  <c r="AL205" i="11"/>
  <c r="AL277" i="11"/>
  <c r="AL349" i="11"/>
  <c r="AL421" i="11"/>
  <c r="AL236" i="11"/>
  <c r="AL308" i="11"/>
  <c r="AL380" i="11"/>
  <c r="AL452" i="11"/>
  <c r="AL203" i="11"/>
  <c r="AL275" i="11"/>
  <c r="AL347" i="11"/>
  <c r="AL419" i="11"/>
  <c r="AL229" i="11"/>
  <c r="AL301" i="11"/>
  <c r="AL373" i="11"/>
  <c r="AL445" i="11"/>
  <c r="AK252" i="11"/>
  <c r="AK324" i="11"/>
  <c r="AK396" i="11"/>
  <c r="AJ253" i="11"/>
  <c r="AJ325" i="11"/>
  <c r="AJ397" i="11"/>
  <c r="AJ302" i="11"/>
  <c r="AJ374" i="11"/>
  <c r="AJ446" i="11"/>
  <c r="AK258" i="11"/>
  <c r="AK330" i="11"/>
  <c r="AK402" i="11"/>
  <c r="AK275" i="11"/>
  <c r="AK347" i="11"/>
  <c r="AK419" i="11"/>
  <c r="AK277" i="11"/>
  <c r="AK349" i="11"/>
  <c r="AK421" i="11"/>
  <c r="AJ270" i="11"/>
  <c r="AJ342" i="11"/>
  <c r="AJ414" i="11"/>
  <c r="AJ288" i="11"/>
  <c r="AJ360" i="11"/>
  <c r="AJ432" i="11"/>
  <c r="AL214" i="11"/>
  <c r="AL286" i="11"/>
  <c r="AL358" i="11"/>
  <c r="AL430" i="11"/>
  <c r="AI180" i="11"/>
  <c r="AI252" i="11"/>
  <c r="AI324" i="11"/>
  <c r="AI396" i="11"/>
  <c r="AI178" i="11"/>
  <c r="AI250" i="11"/>
  <c r="AI322" i="11"/>
  <c r="AI394" i="11"/>
  <c r="AI230" i="11"/>
  <c r="AI302" i="11"/>
  <c r="AI374" i="11"/>
  <c r="AI446" i="11"/>
  <c r="AI231" i="11"/>
  <c r="AI303" i="11"/>
  <c r="AI375" i="11"/>
  <c r="AI447" i="11"/>
  <c r="AI194" i="11"/>
  <c r="AI266" i="11"/>
  <c r="AI338" i="11"/>
  <c r="AI410" i="11"/>
  <c r="AI239" i="11"/>
  <c r="AI311" i="11"/>
  <c r="AI383" i="11"/>
  <c r="AI455" i="11"/>
  <c r="AI204" i="11"/>
  <c r="AI276" i="11"/>
  <c r="AI348" i="11"/>
  <c r="AI420" i="11"/>
  <c r="AI182" i="11"/>
  <c r="AI254" i="11"/>
  <c r="AI326" i="11"/>
  <c r="AI398" i="11"/>
  <c r="AI206" i="11"/>
  <c r="AI278" i="11"/>
  <c r="AI350" i="11"/>
  <c r="AI422" i="11"/>
  <c r="AI211" i="11"/>
  <c r="AI283" i="11"/>
  <c r="AI355" i="11"/>
  <c r="AI427" i="11"/>
  <c r="AI184" i="11"/>
  <c r="AI256" i="11"/>
  <c r="AI328" i="11"/>
  <c r="AI400" i="11"/>
  <c r="AI214" i="11"/>
  <c r="AI286" i="11"/>
  <c r="AI358" i="11"/>
  <c r="AI430" i="11"/>
  <c r="AI175" i="11"/>
  <c r="AI247" i="11"/>
  <c r="AI319" i="11"/>
  <c r="AI391" i="11"/>
  <c r="AI199" i="11"/>
  <c r="AI271" i="11"/>
  <c r="AI343" i="11"/>
  <c r="AI415" i="11"/>
  <c r="AI188" i="11"/>
  <c r="AI260" i="11"/>
  <c r="AI332" i="11"/>
  <c r="AI404" i="11"/>
  <c r="AI192" i="11"/>
  <c r="AI264" i="11"/>
  <c r="AI336" i="11"/>
  <c r="AI408" i="11"/>
  <c r="AI224" i="11"/>
  <c r="AI296" i="11"/>
  <c r="AI368" i="11"/>
  <c r="AI440" i="11"/>
  <c r="AI198" i="11"/>
  <c r="AI270" i="11"/>
  <c r="AI342" i="11"/>
  <c r="AI414" i="11"/>
  <c r="AI170" i="11"/>
  <c r="AI242" i="11"/>
  <c r="AI314" i="11"/>
  <c r="AI386" i="11"/>
  <c r="AI234" i="11"/>
  <c r="AI306" i="11"/>
  <c r="AI378" i="11"/>
  <c r="AI450" i="11"/>
  <c r="AI216" i="11"/>
  <c r="AI288" i="11"/>
  <c r="AI360" i="11"/>
  <c r="AI432" i="11"/>
  <c r="AI196" i="11"/>
  <c r="AI268" i="11"/>
  <c r="AI340" i="11"/>
  <c r="AI412" i="11"/>
  <c r="AI215" i="11"/>
  <c r="AI287" i="11"/>
  <c r="AI359" i="11"/>
  <c r="AI431" i="11"/>
  <c r="AI202" i="11"/>
  <c r="AI274" i="11"/>
  <c r="AI346" i="11"/>
  <c r="AI418" i="11"/>
  <c r="AJ242" i="11"/>
  <c r="AJ314" i="11"/>
  <c r="AJ386" i="11"/>
  <c r="AK254" i="11"/>
  <c r="AK326" i="11"/>
  <c r="AK398" i="11"/>
  <c r="AK279" i="11"/>
  <c r="AK351" i="11"/>
  <c r="AK423" i="11"/>
  <c r="AJ292" i="11"/>
  <c r="AJ364" i="11"/>
  <c r="AJ436" i="11"/>
  <c r="AK296" i="11"/>
  <c r="AK368" i="11"/>
  <c r="AK440" i="11"/>
  <c r="AJ247" i="11"/>
  <c r="AJ319" i="11"/>
  <c r="AJ391" i="11"/>
  <c r="AK312" i="11"/>
  <c r="AK384" i="11"/>
  <c r="AK456" i="11"/>
  <c r="AJ283" i="11"/>
  <c r="AJ355" i="11"/>
  <c r="AJ427" i="11"/>
  <c r="AK264" i="11"/>
  <c r="AK336" i="11"/>
  <c r="AK408" i="11"/>
  <c r="AJ303" i="11"/>
  <c r="AJ375" i="11"/>
  <c r="AJ447" i="11"/>
  <c r="AI221" i="11"/>
  <c r="AI293" i="11"/>
  <c r="AI365" i="11"/>
  <c r="AI437" i="11"/>
  <c r="AJ312" i="11"/>
  <c r="AJ384" i="11"/>
  <c r="AJ456" i="11"/>
  <c r="AK306" i="11"/>
  <c r="AK378" i="11"/>
  <c r="AK450" i="11"/>
  <c r="AJ260" i="11"/>
  <c r="AJ332" i="11"/>
  <c r="AJ404" i="11"/>
  <c r="AJ245" i="11"/>
  <c r="AJ317" i="11"/>
  <c r="AJ389" i="11"/>
  <c r="AI232" i="11"/>
  <c r="AI304" i="11"/>
  <c r="AI376" i="11"/>
  <c r="AI448" i="11"/>
  <c r="AI227" i="11"/>
  <c r="AI299" i="11"/>
  <c r="AI371" i="11"/>
  <c r="AI443" i="11"/>
  <c r="AI210" i="11"/>
  <c r="AI282" i="11"/>
  <c r="AI354" i="11"/>
  <c r="AI426" i="11"/>
  <c r="AI191" i="11"/>
  <c r="AI263" i="11"/>
  <c r="AI335" i="11"/>
  <c r="AI407" i="11"/>
  <c r="AI174" i="11"/>
  <c r="AI246" i="11"/>
  <c r="AI318" i="11"/>
  <c r="AI390" i="11"/>
  <c r="AI207" i="11"/>
  <c r="AI279" i="11"/>
  <c r="AI351" i="11"/>
  <c r="AI423" i="11"/>
  <c r="AI200" i="11"/>
  <c r="AI272" i="11"/>
  <c r="AI344" i="11"/>
  <c r="AI416" i="11"/>
  <c r="AI186" i="11"/>
  <c r="AI258" i="11"/>
  <c r="AI330" i="11"/>
  <c r="AI402" i="11"/>
  <c r="AI220" i="11"/>
  <c r="AI292" i="11"/>
  <c r="AI364" i="11"/>
  <c r="AI436" i="11"/>
  <c r="AI176" i="11"/>
  <c r="AI248" i="11"/>
  <c r="AI320" i="11"/>
  <c r="AI392" i="11"/>
  <c r="AI222" i="11"/>
  <c r="AI294" i="11"/>
  <c r="AI366" i="11"/>
  <c r="AI438" i="11"/>
  <c r="AI229" i="11"/>
  <c r="AI301" i="11"/>
  <c r="AI373" i="11"/>
  <c r="AI445" i="11"/>
  <c r="AI217" i="11"/>
  <c r="AI289" i="11"/>
  <c r="AI361" i="11"/>
  <c r="AI433" i="11"/>
  <c r="AI189" i="11"/>
  <c r="AI261" i="11"/>
  <c r="AI333" i="11"/>
  <c r="AI405" i="11"/>
  <c r="AI236" i="11"/>
  <c r="AI308" i="11"/>
  <c r="AI380" i="11"/>
  <c r="AI452" i="11"/>
  <c r="AI240" i="11"/>
  <c r="AI312" i="11"/>
  <c r="AI384" i="11"/>
  <c r="AI456" i="11"/>
  <c r="AI218" i="11"/>
  <c r="AI290" i="11"/>
  <c r="AI362" i="11"/>
  <c r="AI434" i="11"/>
  <c r="AI187" i="11"/>
  <c r="AI259" i="11"/>
  <c r="AI331" i="11"/>
  <c r="AI403" i="11"/>
  <c r="AI195" i="11"/>
  <c r="AI267" i="11"/>
  <c r="AI339" i="11"/>
  <c r="AI411" i="11"/>
  <c r="AI226" i="11"/>
  <c r="AI298" i="11"/>
  <c r="AI370" i="11"/>
  <c r="AI442" i="11"/>
  <c r="AI238" i="11"/>
  <c r="AI310" i="11"/>
  <c r="AI382" i="11"/>
  <c r="AI454" i="11"/>
  <c r="AI212" i="11"/>
  <c r="AI284" i="11"/>
  <c r="AI356" i="11"/>
  <c r="AI428" i="11"/>
  <c r="AI219" i="11"/>
  <c r="AI291" i="11"/>
  <c r="AI363" i="11"/>
  <c r="AI435" i="11"/>
  <c r="AI213" i="11"/>
  <c r="AI285" i="11"/>
  <c r="AI357" i="11"/>
  <c r="AI429" i="11"/>
  <c r="AI209" i="11"/>
  <c r="AI281" i="11"/>
  <c r="AI353" i="11"/>
  <c r="AI425" i="11"/>
  <c r="AI205" i="11"/>
  <c r="AI277" i="11"/>
  <c r="AI349" i="11"/>
  <c r="AI421" i="11"/>
  <c r="AI225" i="11"/>
  <c r="AI297" i="11"/>
  <c r="AI369" i="11"/>
  <c r="AI441" i="11"/>
  <c r="AK298" i="11"/>
  <c r="AK370" i="11"/>
  <c r="AK442" i="11"/>
  <c r="AK260" i="11"/>
  <c r="AK332" i="11"/>
  <c r="AK404" i="11"/>
  <c r="AJ264" i="11"/>
  <c r="AJ336" i="11"/>
  <c r="AJ408" i="11"/>
  <c r="AL202" i="11"/>
  <c r="AL274" i="11"/>
  <c r="AL346" i="11"/>
  <c r="AL418" i="11"/>
  <c r="AI237" i="11"/>
  <c r="AI309" i="11"/>
  <c r="AI381" i="11"/>
  <c r="AI453" i="11"/>
  <c r="AI179" i="11"/>
  <c r="AI251" i="11"/>
  <c r="AI323" i="11"/>
  <c r="AI395" i="11"/>
  <c r="AI228" i="11"/>
  <c r="AI300" i="11"/>
  <c r="AI372" i="11"/>
  <c r="AI444" i="11"/>
  <c r="AI223" i="11"/>
  <c r="AI295" i="11"/>
  <c r="AI367" i="11"/>
  <c r="AI439" i="11"/>
  <c r="AI190" i="11"/>
  <c r="AI262" i="11"/>
  <c r="AI334" i="11"/>
  <c r="AI406" i="11"/>
  <c r="AI171" i="11"/>
  <c r="AI243" i="11"/>
  <c r="AI315" i="11"/>
  <c r="AI387" i="11"/>
  <c r="AI203" i="11"/>
  <c r="AI275" i="11"/>
  <c r="AI347" i="11"/>
  <c r="AI419" i="11"/>
  <c r="AI172" i="11"/>
  <c r="AI244" i="11"/>
  <c r="AI316" i="11"/>
  <c r="AI388" i="11"/>
  <c r="AI233" i="11"/>
  <c r="AI305" i="11"/>
  <c r="AI377" i="11"/>
  <c r="AI449" i="11"/>
  <c r="AI183" i="11"/>
  <c r="AI255" i="11"/>
  <c r="AI327" i="11"/>
  <c r="AI399" i="11"/>
  <c r="AI235" i="11"/>
  <c r="AI307" i="11"/>
  <c r="AI379" i="11"/>
  <c r="AI451" i="11"/>
  <c r="AI208" i="11"/>
  <c r="AI280" i="11"/>
  <c r="AI352" i="11"/>
  <c r="AI424" i="11"/>
  <c r="AI185" i="11"/>
  <c r="AI257" i="11"/>
  <c r="AI329" i="11"/>
  <c r="AI401" i="11"/>
  <c r="AN237" i="11"/>
  <c r="AJ269" i="11"/>
  <c r="AJ341" i="11"/>
  <c r="AJ413" i="11"/>
  <c r="AJ276" i="11"/>
  <c r="AJ348" i="11"/>
  <c r="AJ420" i="11"/>
  <c r="AJ244" i="11"/>
  <c r="AJ316" i="11"/>
  <c r="AJ388" i="11"/>
  <c r="AJ309" i="11"/>
  <c r="AJ381" i="11"/>
  <c r="AJ453" i="11"/>
  <c r="AJ278" i="11"/>
  <c r="AJ350" i="11"/>
  <c r="AJ422" i="11"/>
  <c r="AK283" i="11"/>
  <c r="AK355" i="11"/>
  <c r="AK427" i="11"/>
  <c r="AJ295" i="11"/>
  <c r="AJ367" i="11"/>
  <c r="AJ439" i="11"/>
  <c r="AK292" i="11"/>
  <c r="AK364" i="11"/>
  <c r="AK436" i="11"/>
  <c r="AK248" i="11"/>
  <c r="AK320" i="11"/>
  <c r="AK392" i="11"/>
  <c r="AJ304" i="11"/>
  <c r="AJ376" i="11"/>
  <c r="AJ448" i="11"/>
  <c r="AK247" i="11"/>
  <c r="AK319" i="11"/>
  <c r="AK391" i="11"/>
  <c r="AJ254" i="11"/>
  <c r="AJ326" i="11"/>
  <c r="AJ398" i="11"/>
  <c r="AK257" i="11"/>
  <c r="AK329" i="11"/>
  <c r="AK401" i="11"/>
  <c r="AJ284" i="11"/>
  <c r="AJ356" i="11"/>
  <c r="AJ428" i="11"/>
  <c r="AK285" i="11"/>
  <c r="AK357" i="11"/>
  <c r="AK429" i="11"/>
  <c r="AK244" i="11"/>
  <c r="AK316" i="11"/>
  <c r="AK388" i="11"/>
  <c r="AK286" i="11"/>
  <c r="AK358" i="11"/>
  <c r="AK430" i="11"/>
  <c r="AK262" i="11"/>
  <c r="AK334" i="11"/>
  <c r="AK406" i="11"/>
  <c r="AK263" i="11"/>
  <c r="AK335" i="11"/>
  <c r="AK407" i="11"/>
  <c r="AJ293" i="11"/>
  <c r="AJ365" i="11"/>
  <c r="AJ437" i="11"/>
  <c r="AK251" i="11"/>
  <c r="AK323" i="11"/>
  <c r="AK395" i="11"/>
  <c r="AK299" i="11"/>
  <c r="AK371" i="11"/>
  <c r="AK443" i="11"/>
  <c r="AJ281" i="11"/>
  <c r="AJ353" i="11"/>
  <c r="AJ425" i="11"/>
  <c r="AJ308" i="11"/>
  <c r="AJ380" i="11"/>
  <c r="AJ452" i="11"/>
  <c r="AJ279" i="11"/>
  <c r="AJ351" i="11"/>
  <c r="AJ423" i="11"/>
  <c r="AJ255" i="11"/>
  <c r="AJ327" i="11"/>
  <c r="AJ399" i="11"/>
  <c r="AK273" i="11"/>
  <c r="AK345" i="11"/>
  <c r="AK417" i="11"/>
  <c r="AJ277" i="11"/>
  <c r="AJ349" i="11"/>
  <c r="AJ421" i="11"/>
  <c r="AK289" i="11"/>
  <c r="AK361" i="11"/>
  <c r="AK433" i="11"/>
  <c r="AK304" i="11"/>
  <c r="AK376" i="11"/>
  <c r="AK448" i="11"/>
  <c r="AK293" i="11"/>
  <c r="AK365" i="11"/>
  <c r="AK437" i="11"/>
  <c r="AJ257" i="11"/>
  <c r="AJ329" i="11"/>
  <c r="AJ401" i="11"/>
  <c r="AJ256" i="11"/>
  <c r="AJ328" i="11"/>
  <c r="AJ400" i="11"/>
  <c r="AK276" i="11"/>
  <c r="AK348" i="11"/>
  <c r="AK420" i="11"/>
  <c r="AK242" i="11"/>
  <c r="AK314" i="11"/>
  <c r="AK386" i="11"/>
  <c r="AK281" i="11"/>
  <c r="AK353" i="11"/>
  <c r="AK425" i="11"/>
  <c r="AJ307" i="11"/>
  <c r="AJ379" i="11"/>
  <c r="AJ451" i="11"/>
  <c r="AK300" i="11"/>
  <c r="AK372" i="11"/>
  <c r="AK444" i="11"/>
  <c r="AJ252" i="11"/>
  <c r="AJ324" i="11"/>
  <c r="AJ396" i="11"/>
  <c r="AK305" i="11"/>
  <c r="AK377" i="11"/>
  <c r="AK449" i="11"/>
  <c r="AN174" i="11"/>
  <c r="AH208" i="11"/>
  <c r="AH280" i="11"/>
  <c r="AH352" i="11"/>
  <c r="AH424" i="11"/>
  <c r="AH220" i="11"/>
  <c r="AH292" i="11"/>
  <c r="AH364" i="11"/>
  <c r="AH436" i="11"/>
  <c r="AH217" i="11"/>
  <c r="AH289" i="11"/>
  <c r="AH361" i="11"/>
  <c r="AH433" i="11"/>
  <c r="AH233" i="11"/>
  <c r="AH305" i="11"/>
  <c r="AH377" i="11"/>
  <c r="AH449" i="11"/>
  <c r="AH234" i="11"/>
  <c r="AH306" i="11"/>
  <c r="AH378" i="11"/>
  <c r="AH450" i="11"/>
  <c r="AH213" i="11"/>
  <c r="AH285" i="11"/>
  <c r="AH357" i="11"/>
  <c r="AH429" i="11"/>
  <c r="AH172" i="11"/>
  <c r="AH244" i="11"/>
  <c r="AH316" i="11"/>
  <c r="AH388" i="11"/>
  <c r="AH229" i="11"/>
  <c r="AH301" i="11"/>
  <c r="AH373" i="11"/>
  <c r="AH445" i="11"/>
  <c r="AH189" i="11"/>
  <c r="AH261" i="11"/>
  <c r="AH333" i="11"/>
  <c r="AH405" i="11"/>
  <c r="AH202" i="11"/>
  <c r="AH274" i="11"/>
  <c r="AH346" i="11"/>
  <c r="AH418" i="11"/>
  <c r="AH222" i="11"/>
  <c r="AH294" i="11"/>
  <c r="AH366" i="11"/>
  <c r="AH438" i="11"/>
  <c r="AH205" i="11"/>
  <c r="AH277" i="11"/>
  <c r="AH349" i="11"/>
  <c r="AH421" i="11"/>
  <c r="AH236" i="11"/>
  <c r="AH308" i="11"/>
  <c r="AH380" i="11"/>
  <c r="AH452" i="11"/>
  <c r="AH174" i="11"/>
  <c r="AH246" i="11"/>
  <c r="AH318" i="11"/>
  <c r="AH390" i="11"/>
  <c r="AH178" i="11"/>
  <c r="AH250" i="11"/>
  <c r="AH322" i="11"/>
  <c r="AH394" i="11"/>
  <c r="AH237" i="11"/>
  <c r="AH309" i="11"/>
  <c r="AH381" i="11"/>
  <c r="AH453" i="11"/>
  <c r="AO386" i="11"/>
  <c r="AH182" i="11"/>
  <c r="AH254" i="11"/>
  <c r="AH326" i="11"/>
  <c r="AH398" i="11"/>
  <c r="AH176" i="11"/>
  <c r="AH248" i="11"/>
  <c r="AH320" i="11"/>
  <c r="AH392" i="11"/>
  <c r="AH204" i="11"/>
  <c r="AH276" i="11"/>
  <c r="AH348" i="11"/>
  <c r="AH420" i="11"/>
  <c r="AH238" i="11"/>
  <c r="AH310" i="11"/>
  <c r="AH382" i="11"/>
  <c r="AH454" i="11"/>
  <c r="AH227" i="11"/>
  <c r="AH299" i="11"/>
  <c r="AH371" i="11"/>
  <c r="AH443" i="11"/>
  <c r="AH225" i="11"/>
  <c r="AH297" i="11"/>
  <c r="AH369" i="11"/>
  <c r="AH441" i="11"/>
  <c r="AH221" i="11"/>
  <c r="AH293" i="11"/>
  <c r="AH365" i="11"/>
  <c r="AH437" i="11"/>
  <c r="AH199" i="11"/>
  <c r="AH271" i="11"/>
  <c r="AH343" i="11"/>
  <c r="AH415" i="11"/>
  <c r="AH212" i="11"/>
  <c r="AH284" i="11"/>
  <c r="AH356" i="11"/>
  <c r="AH428" i="11"/>
  <c r="AH228" i="11"/>
  <c r="AH300" i="11"/>
  <c r="AH372" i="11"/>
  <c r="AH444" i="11"/>
  <c r="AH203" i="11"/>
  <c r="AH275" i="11"/>
  <c r="AH347" i="11"/>
  <c r="AH419" i="11"/>
  <c r="AH210" i="11"/>
  <c r="AH282" i="11"/>
  <c r="AH354" i="11"/>
  <c r="AH426" i="11"/>
  <c r="AH232" i="11"/>
  <c r="AH304" i="11"/>
  <c r="AH376" i="11"/>
  <c r="AH448" i="11"/>
  <c r="AH170" i="11"/>
  <c r="AH242" i="11"/>
  <c r="AH314" i="11"/>
  <c r="AH386" i="11"/>
  <c r="AH230" i="11"/>
  <c r="AH302" i="11"/>
  <c r="AH374" i="11"/>
  <c r="AH446" i="11"/>
  <c r="AH184" i="11"/>
  <c r="AH256" i="11"/>
  <c r="AH328" i="11"/>
  <c r="AH400" i="11"/>
  <c r="AH188" i="11"/>
  <c r="AH260" i="11"/>
  <c r="AH332" i="11"/>
  <c r="AH404" i="11"/>
  <c r="AH209" i="11"/>
  <c r="AH281" i="11"/>
  <c r="AH353" i="11"/>
  <c r="AH425" i="11"/>
  <c r="AH186" i="11"/>
  <c r="AH258" i="11"/>
  <c r="AH330" i="11"/>
  <c r="AH402" i="11"/>
  <c r="AH179" i="11"/>
  <c r="AH251" i="11"/>
  <c r="AH323" i="11"/>
  <c r="AH395" i="11"/>
  <c r="AH191" i="11"/>
  <c r="AH263" i="11"/>
  <c r="AH335" i="11"/>
  <c r="AH407" i="11"/>
  <c r="AH239" i="11"/>
  <c r="AH311" i="11"/>
  <c r="AH383" i="11"/>
  <c r="AH455" i="11"/>
  <c r="AH175" i="11"/>
  <c r="AH247" i="11"/>
  <c r="AH319" i="11"/>
  <c r="AH391" i="11"/>
  <c r="AH181" i="11"/>
  <c r="AH253" i="11"/>
  <c r="AH325" i="11"/>
  <c r="AH397" i="11"/>
  <c r="AH223" i="11"/>
  <c r="AH295" i="11"/>
  <c r="AH367" i="11"/>
  <c r="AH439" i="11"/>
  <c r="AH193" i="11"/>
  <c r="AH265" i="11"/>
  <c r="AH337" i="11"/>
  <c r="AH409" i="11"/>
  <c r="AH198" i="11"/>
  <c r="AH270" i="11"/>
  <c r="AH342" i="11"/>
  <c r="AH414" i="11"/>
  <c r="AN234" i="11"/>
  <c r="AN238" i="11"/>
  <c r="AN178" i="11"/>
  <c r="AN182" i="11"/>
  <c r="AN217" i="11"/>
  <c r="AN228" i="11"/>
  <c r="AN171" i="11"/>
  <c r="AN209" i="11"/>
  <c r="AN226" i="11"/>
  <c r="AN227" i="11"/>
  <c r="AN239" i="11"/>
  <c r="AN216" i="11"/>
  <c r="AN193" i="11"/>
  <c r="AN183" i="11"/>
  <c r="AN213" i="11"/>
  <c r="AN180" i="11"/>
  <c r="AN208" i="11"/>
  <c r="AN181" i="11"/>
  <c r="AN233" i="11"/>
  <c r="AN185" i="11"/>
  <c r="AN188" i="11"/>
  <c r="AN173" i="11"/>
  <c r="AN177" i="11"/>
  <c r="AN204" i="11"/>
  <c r="AN206" i="11"/>
  <c r="AH201" i="11"/>
  <c r="AH273" i="11"/>
  <c r="AH345" i="11"/>
  <c r="AH417" i="11"/>
  <c r="AH196" i="11"/>
  <c r="AH268" i="11"/>
  <c r="AH340" i="11"/>
  <c r="AH412" i="11"/>
  <c r="AN232" i="11"/>
  <c r="AN240" i="11"/>
  <c r="AN172" i="11"/>
  <c r="AN205" i="11"/>
  <c r="AN190" i="11"/>
  <c r="AN218" i="11"/>
  <c r="AN198" i="11"/>
  <c r="AN202" i="11"/>
  <c r="AN170" i="11"/>
  <c r="AN175" i="11"/>
  <c r="AH177" i="11"/>
  <c r="AH249" i="11"/>
  <c r="AH321" i="11"/>
  <c r="AH393" i="11"/>
  <c r="AH194" i="11"/>
  <c r="AH266" i="11"/>
  <c r="AH338" i="11"/>
  <c r="AH410" i="11"/>
  <c r="AJ271" i="11"/>
  <c r="AJ343" i="11"/>
  <c r="AJ415" i="11"/>
  <c r="AN203" i="11"/>
  <c r="AK310" i="11"/>
  <c r="AK382" i="11"/>
  <c r="AK454" i="11"/>
  <c r="AN223" i="11"/>
  <c r="AK261" i="11"/>
  <c r="AK333" i="11"/>
  <c r="AK405" i="11"/>
  <c r="AN179" i="11"/>
  <c r="AL200" i="11"/>
  <c r="AL272" i="11"/>
  <c r="AL344" i="11"/>
  <c r="AL416" i="11"/>
  <c r="AH190" i="11"/>
  <c r="AH262" i="11"/>
  <c r="AH334" i="11"/>
  <c r="AH406" i="11"/>
  <c r="AJ294" i="11"/>
  <c r="AJ366" i="11"/>
  <c r="AJ438" i="11"/>
  <c r="AH197" i="11"/>
  <c r="AH269" i="11"/>
  <c r="AH341" i="11"/>
  <c r="AH413" i="11"/>
  <c r="AL176" i="11"/>
  <c r="AL248" i="11"/>
  <c r="AL320" i="11"/>
  <c r="AL392" i="11"/>
  <c r="AJ286" i="11"/>
  <c r="AJ358" i="11"/>
  <c r="AJ430" i="11"/>
  <c r="AH219" i="11"/>
  <c r="AH291" i="11"/>
  <c r="AH363" i="11"/>
  <c r="AH435" i="11"/>
  <c r="AL191" i="11"/>
  <c r="AL263" i="11"/>
  <c r="AL335" i="11"/>
  <c r="AL407" i="11"/>
  <c r="AN222" i="11"/>
  <c r="AL193" i="11"/>
  <c r="AL265" i="11"/>
  <c r="AL337" i="11"/>
  <c r="AL409" i="11"/>
  <c r="AN200" i="11"/>
  <c r="AJ262" i="11"/>
  <c r="AJ334" i="11"/>
  <c r="AJ406" i="11"/>
  <c r="AL173" i="11"/>
  <c r="AL245" i="11"/>
  <c r="AL317" i="11"/>
  <c r="AL389" i="11"/>
  <c r="AN195" i="11"/>
  <c r="AL220" i="11"/>
  <c r="AL292" i="11"/>
  <c r="AL364" i="11"/>
  <c r="AL436" i="11"/>
  <c r="AL197" i="11"/>
  <c r="AL269" i="11"/>
  <c r="AL341" i="11"/>
  <c r="AL413" i="11"/>
  <c r="AH200" i="11"/>
  <c r="AH272" i="11"/>
  <c r="AH344" i="11"/>
  <c r="AH416" i="11"/>
  <c r="AJ273" i="11"/>
  <c r="AJ345" i="11"/>
  <c r="AJ417" i="11"/>
  <c r="AJ299" i="11"/>
  <c r="AJ371" i="11"/>
  <c r="AJ443" i="11"/>
  <c r="AN231" i="11"/>
  <c r="AK291" i="11"/>
  <c r="AK363" i="11"/>
  <c r="AK435" i="11"/>
  <c r="AH235" i="11"/>
  <c r="AH307" i="11"/>
  <c r="AH379" i="11"/>
  <c r="AH451" i="11"/>
  <c r="AH173" i="11"/>
  <c r="AH245" i="11"/>
  <c r="AH317" i="11"/>
  <c r="AH389" i="11"/>
  <c r="AN191" i="11"/>
  <c r="AK294" i="11"/>
  <c r="AK366" i="11"/>
  <c r="AK438" i="11"/>
  <c r="AJ274" i="11"/>
  <c r="AJ346" i="11"/>
  <c r="AJ418" i="11"/>
  <c r="AK265" i="11"/>
  <c r="AK337" i="11"/>
  <c r="AK409" i="11"/>
  <c r="AK307" i="11"/>
  <c r="AK379" i="11"/>
  <c r="AK451" i="11"/>
  <c r="AI177" i="11"/>
  <c r="AI249" i="11"/>
  <c r="AI321" i="11"/>
  <c r="AI393" i="11"/>
  <c r="AN225" i="11"/>
  <c r="AL175" i="11"/>
  <c r="AL247" i="11"/>
  <c r="AL319" i="11"/>
  <c r="AL391" i="11"/>
  <c r="AH180" i="11"/>
  <c r="AH252" i="11"/>
  <c r="AH324" i="11"/>
  <c r="AH396" i="11"/>
  <c r="AJ246" i="11"/>
  <c r="AJ318" i="11"/>
  <c r="AJ390" i="11"/>
  <c r="AJ280" i="11"/>
  <c r="AJ352" i="11"/>
  <c r="AJ424" i="11"/>
  <c r="AK309" i="11"/>
  <c r="AK381" i="11"/>
  <c r="AK453" i="11"/>
  <c r="AN199" i="11"/>
  <c r="AI181" i="11"/>
  <c r="AI253" i="11"/>
  <c r="AI325" i="11"/>
  <c r="AI397" i="11"/>
  <c r="AK282" i="11"/>
  <c r="AK354" i="11"/>
  <c r="AK426" i="11"/>
  <c r="AN211" i="11"/>
  <c r="AK295" i="11"/>
  <c r="AK367" i="11"/>
  <c r="AK439" i="11"/>
  <c r="AH218" i="11"/>
  <c r="AH290" i="11"/>
  <c r="AH362" i="11"/>
  <c r="AH434" i="11"/>
  <c r="AN236" i="11"/>
  <c r="AN207" i="11"/>
  <c r="AN210" i="11"/>
  <c r="AN229" i="11"/>
  <c r="AI197" i="11"/>
  <c r="AI269" i="11"/>
  <c r="AI341" i="11"/>
  <c r="AI413" i="11"/>
  <c r="AJ272" i="11"/>
  <c r="AJ344" i="11"/>
  <c r="AJ416" i="11"/>
  <c r="AJ296" i="11"/>
  <c r="AJ368" i="11"/>
  <c r="AJ440" i="11"/>
  <c r="AJ287" i="11"/>
  <c r="AJ359" i="11"/>
  <c r="AJ431" i="11"/>
  <c r="AN219" i="11"/>
  <c r="AL222" i="11"/>
  <c r="AL294" i="11"/>
  <c r="AL366" i="11"/>
  <c r="AL438" i="11"/>
  <c r="AK274" i="11"/>
  <c r="AK346" i="11"/>
  <c r="AK418" i="11"/>
  <c r="AH216" i="11"/>
  <c r="AH288" i="11"/>
  <c r="AH360" i="11"/>
  <c r="AH432" i="11"/>
  <c r="AK255" i="11"/>
  <c r="AK327" i="11"/>
  <c r="AK399" i="11"/>
  <c r="AN224" i="11"/>
  <c r="AN220" i="11"/>
  <c r="AN197" i="11"/>
  <c r="AJ290" i="11"/>
  <c r="AJ362" i="11"/>
  <c r="AJ434" i="11"/>
  <c r="AN235" i="11"/>
  <c r="AK259" i="11"/>
  <c r="AK331" i="11"/>
  <c r="AK403" i="11"/>
  <c r="AJ311" i="11"/>
  <c r="AJ383" i="11"/>
  <c r="AJ455" i="11"/>
  <c r="AJ267" i="11"/>
  <c r="AJ339" i="11"/>
  <c r="AJ411" i="11"/>
  <c r="AN186" i="11"/>
  <c r="AL212" i="11"/>
  <c r="AL284" i="11"/>
  <c r="AL356" i="11"/>
  <c r="AL428" i="11"/>
  <c r="AH183" i="11"/>
  <c r="AH255" i="11"/>
  <c r="AH327" i="11"/>
  <c r="AH399" i="11"/>
  <c r="AN201" i="11"/>
  <c r="AK303" i="11"/>
  <c r="AK375" i="11"/>
  <c r="AK447" i="11"/>
  <c r="AK245" i="11"/>
  <c r="AK317" i="11"/>
  <c r="AK389" i="11"/>
  <c r="AK249" i="11"/>
  <c r="AK321" i="11"/>
  <c r="AK393" i="11"/>
  <c r="AJ243" i="11"/>
  <c r="AJ315" i="11"/>
  <c r="AJ387" i="11"/>
  <c r="AL221" i="11"/>
  <c r="AL293" i="11"/>
  <c r="AL365" i="11"/>
  <c r="AL437" i="11"/>
  <c r="AK246" i="11"/>
  <c r="AK318" i="11"/>
  <c r="AK390" i="11"/>
  <c r="AL237" i="11"/>
  <c r="AL309" i="11"/>
  <c r="AL381" i="11"/>
  <c r="AL453" i="11"/>
  <c r="AH226" i="11"/>
  <c r="AH298" i="11"/>
  <c r="AH370" i="11"/>
  <c r="AH442" i="11"/>
  <c r="AH207" i="11"/>
  <c r="AH279" i="11"/>
  <c r="AH351" i="11"/>
  <c r="AH423" i="11"/>
  <c r="AJ306" i="11"/>
  <c r="AJ378" i="11"/>
  <c r="AJ450" i="11"/>
  <c r="AJ310" i="11"/>
  <c r="AJ382" i="11"/>
  <c r="AJ454" i="11"/>
  <c r="AJ261" i="11"/>
  <c r="AJ333" i="11"/>
  <c r="AJ405" i="11"/>
  <c r="AI173" i="11"/>
  <c r="AI245" i="11"/>
  <c r="AI317" i="11"/>
  <c r="AI389" i="11"/>
  <c r="AK311" i="11"/>
  <c r="AK383" i="11"/>
  <c r="AK455" i="11"/>
  <c r="AN212" i="11"/>
  <c r="AK266" i="11"/>
  <c r="AK338" i="11"/>
  <c r="AK410" i="11"/>
  <c r="AN187" i="11"/>
  <c r="AN176" i="11"/>
  <c r="AL201" i="11"/>
  <c r="AL273" i="11"/>
  <c r="AL345" i="11"/>
  <c r="AL417" i="11"/>
  <c r="AH224" i="11"/>
  <c r="AH296" i="11"/>
  <c r="AH368" i="11"/>
  <c r="AH440" i="11"/>
  <c r="AH214" i="11"/>
  <c r="AH286" i="11"/>
  <c r="AH358" i="11"/>
  <c r="AH430" i="11"/>
  <c r="AL194" i="11"/>
  <c r="AL266" i="11"/>
  <c r="AL338" i="11"/>
  <c r="AL410" i="11"/>
  <c r="AH187" i="11"/>
  <c r="AH259" i="11"/>
  <c r="AH331" i="11"/>
  <c r="AH403" i="11"/>
  <c r="AK267" i="11"/>
  <c r="AK339" i="11"/>
  <c r="AK411" i="11"/>
  <c r="AK301" i="11"/>
  <c r="AK373" i="11"/>
  <c r="AK445" i="11"/>
  <c r="AN192" i="11"/>
  <c r="AL224" i="11"/>
  <c r="AL296" i="11"/>
  <c r="AL368" i="11"/>
  <c r="AL440" i="11"/>
  <c r="AJ291" i="11"/>
  <c r="AJ363" i="11"/>
  <c r="AJ435" i="11"/>
  <c r="AK270" i="11"/>
  <c r="AK342" i="11"/>
  <c r="AK414" i="11"/>
  <c r="AH195" i="11"/>
  <c r="AH267" i="11"/>
  <c r="AH339" i="11"/>
  <c r="AH411" i="11"/>
  <c r="AK243" i="11"/>
  <c r="AK315" i="11"/>
  <c r="AK387" i="11"/>
  <c r="AN221" i="11"/>
  <c r="AK308" i="11"/>
  <c r="AK380" i="11"/>
  <c r="AK452" i="11"/>
  <c r="AJ305" i="11"/>
  <c r="AJ377" i="11"/>
  <c r="AJ449" i="11"/>
  <c r="AH185" i="11"/>
  <c r="AH257" i="11"/>
  <c r="AH329" i="11"/>
  <c r="AH401" i="11"/>
  <c r="AH240" i="11"/>
  <c r="AH312" i="11"/>
  <c r="AH384" i="11"/>
  <c r="AH456" i="11"/>
  <c r="AK271" i="11"/>
  <c r="AK343" i="11"/>
  <c r="AK415" i="11"/>
  <c r="AJ298" i="11"/>
  <c r="AJ370" i="11"/>
  <c r="AJ442" i="11"/>
  <c r="AH206" i="11"/>
  <c r="AH278" i="11"/>
  <c r="AH350" i="11"/>
  <c r="AH422" i="11"/>
  <c r="AK302" i="11"/>
  <c r="AK374" i="11"/>
  <c r="AK446" i="11"/>
  <c r="AK256" i="11"/>
  <c r="AK328" i="11"/>
  <c r="AK400" i="11"/>
  <c r="AJ265" i="11"/>
  <c r="AJ337" i="11"/>
  <c r="AJ409" i="11"/>
  <c r="AL187" i="11"/>
  <c r="AL259" i="11"/>
  <c r="AL331" i="11"/>
  <c r="AL403" i="11"/>
  <c r="AN230" i="11"/>
  <c r="AK268" i="11"/>
  <c r="AK340" i="11"/>
  <c r="AK412" i="11"/>
  <c r="AN215" i="11"/>
  <c r="AJ259" i="11"/>
  <c r="AJ331" i="11"/>
  <c r="AJ403" i="11"/>
  <c r="AN196" i="11"/>
  <c r="AK269" i="11"/>
  <c r="AK341" i="11"/>
  <c r="AK413" i="11"/>
  <c r="AK290" i="11"/>
  <c r="AK362" i="11"/>
  <c r="AK434" i="11"/>
  <c r="AL239" i="11"/>
  <c r="AL311" i="11"/>
  <c r="AL383" i="11"/>
  <c r="AL455" i="11"/>
  <c r="AH192" i="11"/>
  <c r="AH264" i="11"/>
  <c r="AH336" i="11"/>
  <c r="AH408" i="11"/>
  <c r="AH215" i="11"/>
  <c r="AH287" i="11"/>
  <c r="AH359" i="11"/>
  <c r="AH431" i="11"/>
  <c r="AL235" i="11"/>
  <c r="AL307" i="11"/>
  <c r="AL379" i="11"/>
  <c r="AL451" i="11"/>
  <c r="AJ249" i="11"/>
  <c r="AJ321" i="11"/>
  <c r="AJ393" i="11"/>
  <c r="AI201" i="11"/>
  <c r="AI273" i="11"/>
  <c r="AI345" i="11"/>
  <c r="AI417" i="11"/>
  <c r="AH231" i="11"/>
  <c r="AH303" i="11"/>
  <c r="AH375" i="11"/>
  <c r="AH447" i="11"/>
  <c r="AL219" i="11"/>
  <c r="AL291" i="11"/>
  <c r="AL363" i="11"/>
  <c r="AL435" i="11"/>
  <c r="AN194" i="11"/>
  <c r="AL198" i="11"/>
  <c r="AL270" i="11"/>
  <c r="AL342" i="11"/>
  <c r="AL414" i="11"/>
  <c r="AL223" i="11"/>
  <c r="AL295" i="11"/>
  <c r="AL367" i="11"/>
  <c r="AL439" i="11"/>
  <c r="AN189" i="11"/>
  <c r="AJ268" i="11"/>
  <c r="AJ340" i="11"/>
  <c r="AJ412" i="11"/>
  <c r="AN214" i="11"/>
  <c r="AL225" i="11"/>
  <c r="AL297" i="11"/>
  <c r="AL369" i="11"/>
  <c r="AL441" i="11"/>
  <c r="AH171" i="11"/>
  <c r="AH243" i="11"/>
  <c r="AH315" i="11"/>
  <c r="AH387" i="11"/>
  <c r="AK250" i="11"/>
  <c r="AK322" i="11"/>
  <c r="AK394" i="11"/>
  <c r="AL199" i="11"/>
  <c r="AL271" i="11"/>
  <c r="AL343" i="11"/>
  <c r="AL415" i="11"/>
  <c r="AL181" i="11"/>
  <c r="AL253" i="11"/>
  <c r="AL325" i="11"/>
  <c r="AL397" i="11"/>
  <c r="AL206" i="11"/>
  <c r="AL278" i="11"/>
  <c r="AL350" i="11"/>
  <c r="AL422" i="11"/>
  <c r="AP101" i="11"/>
  <c r="AP401" i="11"/>
  <c r="AP145" i="11"/>
  <c r="AP445" i="11"/>
  <c r="AP128" i="11"/>
  <c r="AP428" i="11"/>
  <c r="AP147" i="11"/>
  <c r="AP447" i="11"/>
  <c r="AP118" i="11"/>
  <c r="AP418" i="11"/>
  <c r="AP121" i="11"/>
  <c r="AP421" i="11"/>
  <c r="AP127" i="11"/>
  <c r="AP427" i="11"/>
  <c r="AP139" i="11"/>
  <c r="AP439" i="11"/>
  <c r="AP95" i="11"/>
  <c r="AP395" i="11"/>
  <c r="AP109" i="11"/>
  <c r="AP409" i="11"/>
  <c r="AP116" i="11"/>
  <c r="AP416" i="11"/>
  <c r="AP135" i="11"/>
  <c r="AP435" i="11"/>
  <c r="AP129" i="11"/>
  <c r="AP429" i="11"/>
  <c r="AP87" i="11"/>
  <c r="AP387" i="11"/>
  <c r="AP119" i="11"/>
  <c r="AP419" i="11"/>
  <c r="AP104" i="11"/>
  <c r="AP404" i="11"/>
  <c r="AP108" i="11"/>
  <c r="AP408" i="11"/>
  <c r="AP112" i="11"/>
  <c r="AP412" i="11"/>
  <c r="AP92" i="11"/>
  <c r="AP392" i="11"/>
  <c r="AP96" i="11"/>
  <c r="AP396" i="11"/>
  <c r="AP153" i="11"/>
  <c r="AP453" i="11"/>
  <c r="AP97" i="11"/>
  <c r="AP397" i="11"/>
  <c r="AP123" i="11"/>
  <c r="AP423" i="11"/>
  <c r="AP102" i="11"/>
  <c r="AP402" i="11"/>
  <c r="AP134" i="11"/>
  <c r="AP434" i="11"/>
  <c r="AP114" i="11"/>
  <c r="AP414" i="11"/>
  <c r="AP120" i="11"/>
  <c r="AP420" i="11"/>
  <c r="AP154" i="11"/>
  <c r="AP454" i="11"/>
  <c r="AP94" i="11"/>
  <c r="AP394" i="11"/>
  <c r="AP105" i="11"/>
  <c r="AP405" i="11"/>
  <c r="AP103" i="11"/>
  <c r="AP403" i="11"/>
  <c r="AP115" i="11"/>
  <c r="AP415" i="11"/>
  <c r="AP131" i="11"/>
  <c r="AP431" i="11"/>
  <c r="AP125" i="11"/>
  <c r="AP425" i="11"/>
  <c r="AP141" i="11"/>
  <c r="AP441" i="11"/>
  <c r="AP124" i="11"/>
  <c r="AP424" i="11"/>
  <c r="AP146" i="11"/>
  <c r="AP446" i="11"/>
  <c r="AP143" i="11"/>
  <c r="AP443" i="11"/>
  <c r="AP155" i="11"/>
  <c r="AP455" i="11"/>
  <c r="AP111" i="11"/>
  <c r="AP411" i="11"/>
  <c r="AP88" i="11"/>
  <c r="AP388" i="11"/>
  <c r="AP107" i="11"/>
  <c r="AP407" i="11"/>
  <c r="AP148" i="11"/>
  <c r="AP448" i="11"/>
  <c r="AP98" i="11"/>
  <c r="AP398" i="11"/>
  <c r="AP150" i="11"/>
  <c r="AP450" i="11"/>
  <c r="AP91" i="11"/>
  <c r="AP391" i="11"/>
  <c r="AP132" i="11"/>
  <c r="AP432" i="11"/>
  <c r="AP113" i="11"/>
  <c r="AP413" i="11"/>
  <c r="AP93" i="11"/>
  <c r="AP393" i="11"/>
  <c r="AP86" i="11"/>
  <c r="AP386" i="11"/>
  <c r="AP152" i="11"/>
  <c r="AP452" i="11"/>
  <c r="AP138" i="11"/>
  <c r="AP438" i="11"/>
  <c r="AP90" i="11"/>
  <c r="AP390" i="11"/>
  <c r="AP117" i="11"/>
  <c r="AP417" i="11"/>
  <c r="AP151" i="11"/>
  <c r="AP451" i="11"/>
  <c r="AP133" i="11"/>
  <c r="AP433" i="11"/>
  <c r="AP137" i="11"/>
  <c r="AP437" i="11"/>
  <c r="AP149" i="11"/>
  <c r="AP449" i="11"/>
  <c r="AP156" i="11"/>
  <c r="AP456" i="11"/>
  <c r="AP142" i="11"/>
  <c r="AP442" i="11"/>
  <c r="AP122" i="11"/>
  <c r="AP422" i="11"/>
  <c r="AP126" i="11"/>
  <c r="AP426" i="11"/>
  <c r="AP100" i="11"/>
  <c r="AP400" i="11"/>
  <c r="AP99" i="11"/>
  <c r="AP399" i="11"/>
  <c r="AP140" i="11"/>
  <c r="AP440" i="11"/>
  <c r="AP130" i="11"/>
  <c r="AP430" i="11"/>
  <c r="AP106" i="11"/>
  <c r="AP406" i="11"/>
  <c r="AP89" i="11"/>
  <c r="AP389" i="11"/>
  <c r="AP144" i="11"/>
  <c r="AP444" i="11"/>
  <c r="AP136" i="11"/>
  <c r="AP436" i="11"/>
  <c r="AP110" i="11"/>
  <c r="AP410" i="11"/>
  <c r="K233" i="11"/>
  <c r="K305" i="11"/>
  <c r="K377" i="11"/>
  <c r="K449" i="11"/>
  <c r="K184" i="11"/>
  <c r="K256" i="11"/>
  <c r="K328" i="11"/>
  <c r="K400" i="11"/>
  <c r="K170" i="11"/>
  <c r="K242" i="11"/>
  <c r="K314" i="11"/>
  <c r="K386" i="11"/>
  <c r="K217" i="11"/>
  <c r="K289" i="11"/>
  <c r="K361" i="11"/>
  <c r="K433" i="11"/>
  <c r="K172" i="11"/>
  <c r="K244" i="11"/>
  <c r="K316" i="11"/>
  <c r="K388" i="11"/>
  <c r="K219" i="11"/>
  <c r="K291" i="11"/>
  <c r="K363" i="11"/>
  <c r="K435" i="11"/>
  <c r="K213" i="11"/>
  <c r="K285" i="11"/>
  <c r="K357" i="11"/>
  <c r="K429" i="11"/>
  <c r="K201" i="11"/>
  <c r="K273" i="11"/>
  <c r="K345" i="11"/>
  <c r="K417" i="11"/>
  <c r="K234" i="11"/>
  <c r="K306" i="11"/>
  <c r="K378" i="11"/>
  <c r="K450" i="11"/>
  <c r="K216" i="11"/>
  <c r="K288" i="11"/>
  <c r="K360" i="11"/>
  <c r="K432" i="11"/>
  <c r="K232" i="11"/>
  <c r="K304" i="11"/>
  <c r="K376" i="11"/>
  <c r="K448" i="11"/>
  <c r="K208" i="11"/>
  <c r="K280" i="11"/>
  <c r="K352" i="11"/>
  <c r="K424" i="11"/>
  <c r="K177" i="11"/>
  <c r="K249" i="11"/>
  <c r="K321" i="11"/>
  <c r="K393" i="11"/>
  <c r="K174" i="11"/>
  <c r="K246" i="11"/>
  <c r="K318" i="11"/>
  <c r="K390" i="11"/>
  <c r="K220" i="11"/>
  <c r="K292" i="11"/>
  <c r="K364" i="11"/>
  <c r="K436" i="11"/>
  <c r="K197" i="11"/>
  <c r="K269" i="11"/>
  <c r="K341" i="11"/>
  <c r="K413" i="11"/>
  <c r="K237" i="11"/>
  <c r="K309" i="11"/>
  <c r="K381" i="11"/>
  <c r="K453" i="11"/>
  <c r="K236" i="11"/>
  <c r="K308" i="11"/>
  <c r="K380" i="11"/>
  <c r="K452" i="11"/>
  <c r="K193" i="11"/>
  <c r="K265" i="11"/>
  <c r="K337" i="11"/>
  <c r="K409" i="11"/>
  <c r="K203" i="11"/>
  <c r="K275" i="11"/>
  <c r="K347" i="11"/>
  <c r="K419" i="11"/>
  <c r="K212" i="11"/>
  <c r="K284" i="11"/>
  <c r="K356" i="11"/>
  <c r="K428" i="11"/>
  <c r="K176" i="11"/>
  <c r="K248" i="11"/>
  <c r="K320" i="11"/>
  <c r="K392" i="11"/>
  <c r="K196" i="11"/>
  <c r="K268" i="11"/>
  <c r="K340" i="11"/>
  <c r="K412" i="11"/>
  <c r="K224" i="11"/>
  <c r="K296" i="11"/>
  <c r="K368" i="11"/>
  <c r="K440" i="11"/>
  <c r="K187" i="11"/>
  <c r="K259" i="11"/>
  <c r="K331" i="11"/>
  <c r="K403" i="11"/>
  <c r="K223" i="11"/>
  <c r="K295" i="11"/>
  <c r="K367" i="11"/>
  <c r="K439" i="11"/>
  <c r="K195" i="11"/>
  <c r="K267" i="11"/>
  <c r="K339" i="11"/>
  <c r="K411" i="11"/>
  <c r="K175" i="11"/>
  <c r="K247" i="11"/>
  <c r="K319" i="11"/>
  <c r="K391" i="11"/>
  <c r="K214" i="11"/>
  <c r="K286" i="11"/>
  <c r="K358" i="11"/>
  <c r="K430" i="11"/>
  <c r="K191" i="11"/>
  <c r="K263" i="11"/>
  <c r="K335" i="11"/>
  <c r="K407" i="11"/>
  <c r="K238" i="11"/>
  <c r="K310" i="11"/>
  <c r="K382" i="11"/>
  <c r="K454" i="11"/>
  <c r="K240" i="11"/>
  <c r="K312" i="11"/>
  <c r="K384" i="11"/>
  <c r="K456" i="11"/>
  <c r="K235" i="11"/>
  <c r="K307" i="11"/>
  <c r="K379" i="11"/>
  <c r="K451" i="11"/>
  <c r="K188" i="11"/>
  <c r="K260" i="11"/>
  <c r="K332" i="11"/>
  <c r="K404" i="11"/>
  <c r="K231" i="11"/>
  <c r="K303" i="11"/>
  <c r="K375" i="11"/>
  <c r="K447" i="11"/>
  <c r="K183" i="11"/>
  <c r="K255" i="11"/>
  <c r="K327" i="11"/>
  <c r="K399" i="11"/>
  <c r="K222" i="11"/>
  <c r="K294" i="11"/>
  <c r="K366" i="11"/>
  <c r="K438" i="11"/>
  <c r="K205" i="11"/>
  <c r="K277" i="11"/>
  <c r="K349" i="11"/>
  <c r="K421" i="11"/>
  <c r="K178" i="11"/>
  <c r="K250" i="11"/>
  <c r="K322" i="11"/>
  <c r="K394" i="11"/>
  <c r="K180" i="11"/>
  <c r="K252" i="11"/>
  <c r="K324" i="11"/>
  <c r="K396" i="11"/>
  <c r="K239" i="11"/>
  <c r="K311" i="11"/>
  <c r="K383" i="11"/>
  <c r="K455" i="11"/>
  <c r="K207" i="11"/>
  <c r="K279" i="11"/>
  <c r="K351" i="11"/>
  <c r="K423" i="11"/>
  <c r="K185" i="11"/>
  <c r="K257" i="11"/>
  <c r="K329" i="11"/>
  <c r="K401" i="11"/>
  <c r="K215" i="11"/>
  <c r="K287" i="11"/>
  <c r="K359" i="11"/>
  <c r="K431" i="11"/>
  <c r="K198" i="11"/>
  <c r="K270" i="11"/>
  <c r="K342" i="11"/>
  <c r="K414" i="11"/>
  <c r="K226" i="11"/>
  <c r="K298" i="11"/>
  <c r="K370" i="11"/>
  <c r="K442" i="11"/>
  <c r="K227" i="11"/>
  <c r="K299" i="11"/>
  <c r="K371" i="11"/>
  <c r="K443" i="11"/>
  <c r="K194" i="11"/>
  <c r="K266" i="11"/>
  <c r="K338" i="11"/>
  <c r="K410" i="11"/>
  <c r="K181" i="11"/>
  <c r="K253" i="11"/>
  <c r="K325" i="11"/>
  <c r="K397" i="11"/>
  <c r="K225" i="11"/>
  <c r="K297" i="11"/>
  <c r="K369" i="11"/>
  <c r="K441" i="11"/>
  <c r="K228" i="11"/>
  <c r="K300" i="11"/>
  <c r="K372" i="11"/>
  <c r="K444" i="11"/>
  <c r="K200" i="11"/>
  <c r="K272" i="11"/>
  <c r="K344" i="11"/>
  <c r="K416" i="11"/>
  <c r="K186" i="11"/>
  <c r="K258" i="11"/>
  <c r="K330" i="11"/>
  <c r="K402" i="11"/>
  <c r="K209" i="11"/>
  <c r="K281" i="11"/>
  <c r="K353" i="11"/>
  <c r="K425" i="11"/>
  <c r="K202" i="11"/>
  <c r="K274" i="11"/>
  <c r="K346" i="11"/>
  <c r="K418" i="11"/>
  <c r="K210" i="11"/>
  <c r="K282" i="11"/>
  <c r="K354" i="11"/>
  <c r="K426" i="11"/>
  <c r="K179" i="11"/>
  <c r="K251" i="11"/>
  <c r="K323" i="11"/>
  <c r="K395" i="11"/>
  <c r="K189" i="11"/>
  <c r="K261" i="11"/>
  <c r="K333" i="11"/>
  <c r="K405" i="11"/>
  <c r="K171" i="11"/>
  <c r="K243" i="11"/>
  <c r="K315" i="11"/>
  <c r="K387" i="11"/>
  <c r="K229" i="11"/>
  <c r="K301" i="11"/>
  <c r="K373" i="11"/>
  <c r="K445" i="11"/>
  <c r="K192" i="11"/>
  <c r="K264" i="11"/>
  <c r="K336" i="11"/>
  <c r="K408" i="11"/>
  <c r="K204" i="11"/>
  <c r="K276" i="11"/>
  <c r="K348" i="11"/>
  <c r="K420" i="11"/>
  <c r="K190" i="11"/>
  <c r="K262" i="11"/>
  <c r="K334" i="11"/>
  <c r="K406" i="11"/>
  <c r="K230" i="11"/>
  <c r="K302" i="11"/>
  <c r="K374" i="11"/>
  <c r="K446" i="11"/>
  <c r="K221" i="11"/>
  <c r="K293" i="11"/>
  <c r="K365" i="11"/>
  <c r="K437" i="11"/>
  <c r="K173" i="11"/>
  <c r="K245" i="11"/>
  <c r="K317" i="11"/>
  <c r="K389" i="11"/>
  <c r="K206" i="11"/>
  <c r="K278" i="11"/>
  <c r="K350" i="11"/>
  <c r="K422" i="11"/>
  <c r="K182" i="11"/>
  <c r="K254" i="11"/>
  <c r="K326" i="11"/>
  <c r="K398" i="11"/>
  <c r="K218" i="11"/>
  <c r="K290" i="11"/>
  <c r="K362" i="11"/>
  <c r="K434" i="11"/>
  <c r="K211" i="11"/>
  <c r="K283" i="11"/>
  <c r="K355" i="11"/>
  <c r="K427" i="11"/>
  <c r="K199" i="11"/>
  <c r="K271" i="11"/>
  <c r="K343" i="11"/>
  <c r="K415" i="11"/>
  <c r="J303" i="11"/>
  <c r="J375" i="11"/>
  <c r="J447" i="11"/>
  <c r="J261" i="11"/>
  <c r="J333" i="11"/>
  <c r="J405" i="11"/>
  <c r="J308" i="11"/>
  <c r="J380" i="11"/>
  <c r="J452" i="11"/>
  <c r="J310" i="11"/>
  <c r="J382" i="11"/>
  <c r="J454" i="11"/>
  <c r="J257" i="11"/>
  <c r="J329" i="11"/>
  <c r="J401" i="11"/>
  <c r="J304" i="11"/>
  <c r="J376" i="11"/>
  <c r="J448" i="11"/>
  <c r="J281" i="11"/>
  <c r="J353" i="11"/>
  <c r="J425" i="11"/>
  <c r="J306" i="11"/>
  <c r="J378" i="11"/>
  <c r="J450" i="11"/>
  <c r="J267" i="11"/>
  <c r="J339" i="11"/>
  <c r="J411" i="11"/>
  <c r="J269" i="11"/>
  <c r="J341" i="11"/>
  <c r="J413" i="11"/>
  <c r="J253" i="11"/>
  <c r="J325" i="11"/>
  <c r="J397" i="11"/>
  <c r="J295" i="11"/>
  <c r="J367" i="11"/>
  <c r="J439" i="11"/>
  <c r="J245" i="11"/>
  <c r="J317" i="11"/>
  <c r="J389" i="11"/>
  <c r="J291" i="11"/>
  <c r="J363" i="11"/>
  <c r="J435" i="11"/>
  <c r="J286" i="11"/>
  <c r="J358" i="11"/>
  <c r="J430" i="11"/>
  <c r="J246" i="11"/>
  <c r="J318" i="11"/>
  <c r="J390" i="11"/>
  <c r="J302" i="11"/>
  <c r="J374" i="11"/>
  <c r="J446" i="11"/>
  <c r="J279" i="11"/>
  <c r="J351" i="11"/>
  <c r="J423" i="11"/>
  <c r="J265" i="11"/>
  <c r="J337" i="11"/>
  <c r="J409" i="11"/>
  <c r="J299" i="11"/>
  <c r="J371" i="11"/>
  <c r="J443" i="11"/>
  <c r="J298" i="11"/>
  <c r="J370" i="11"/>
  <c r="J442" i="11"/>
  <c r="J249" i="11"/>
  <c r="J321" i="11"/>
  <c r="J393" i="11"/>
  <c r="J296" i="11"/>
  <c r="J368" i="11"/>
  <c r="J440" i="11"/>
  <c r="J248" i="11"/>
  <c r="J320" i="11"/>
  <c r="J392" i="11"/>
  <c r="J311" i="11"/>
  <c r="J383" i="11"/>
  <c r="J455" i="11"/>
  <c r="J289" i="11"/>
  <c r="J361" i="11"/>
  <c r="J433" i="11"/>
  <c r="J262" i="11"/>
  <c r="J334" i="11"/>
  <c r="J406" i="11"/>
  <c r="J297" i="11"/>
  <c r="J369" i="11"/>
  <c r="J441" i="11"/>
  <c r="J270" i="11"/>
  <c r="J342" i="11"/>
  <c r="J414" i="11"/>
  <c r="J251" i="11"/>
  <c r="J323" i="11"/>
  <c r="J395" i="11"/>
  <c r="J266" i="11"/>
  <c r="J338" i="11"/>
  <c r="J410" i="11"/>
  <c r="J301" i="11"/>
  <c r="J373" i="11"/>
  <c r="J445" i="11"/>
  <c r="J307" i="11"/>
  <c r="J379" i="11"/>
  <c r="J451" i="11"/>
  <c r="J285" i="11"/>
  <c r="J357" i="11"/>
  <c r="J429" i="11"/>
  <c r="J258" i="11"/>
  <c r="J330" i="11"/>
  <c r="J402" i="11"/>
  <c r="J259" i="11"/>
  <c r="J331" i="11"/>
  <c r="J403" i="11"/>
  <c r="J275" i="11"/>
  <c r="J347" i="11"/>
  <c r="J419" i="11"/>
  <c r="J290" i="11"/>
  <c r="J362" i="11"/>
  <c r="J434" i="11"/>
  <c r="J274" i="11"/>
  <c r="J346" i="11"/>
  <c r="J418" i="11"/>
  <c r="J309" i="11"/>
  <c r="J381" i="11"/>
  <c r="J453" i="11"/>
  <c r="J282" i="11"/>
  <c r="J354" i="11"/>
  <c r="J426" i="11"/>
  <c r="J292" i="11"/>
  <c r="J364" i="11"/>
  <c r="J436" i="11"/>
  <c r="J276" i="11"/>
  <c r="J348" i="11"/>
  <c r="J420" i="11"/>
  <c r="J263" i="11"/>
  <c r="J335" i="11"/>
  <c r="J407" i="11"/>
  <c r="J277" i="11"/>
  <c r="J349" i="11"/>
  <c r="J421" i="11"/>
  <c r="J247" i="11"/>
  <c r="J319" i="11"/>
  <c r="J391" i="11"/>
  <c r="J264" i="11"/>
  <c r="J336" i="11"/>
  <c r="J408" i="11"/>
  <c r="J305" i="11"/>
  <c r="J377" i="11"/>
  <c r="J449" i="11"/>
  <c r="J278" i="11"/>
  <c r="J350" i="11"/>
  <c r="J422" i="11"/>
  <c r="J288" i="11"/>
  <c r="J360" i="11"/>
  <c r="J432" i="11"/>
  <c r="J272" i="11"/>
  <c r="J344" i="11"/>
  <c r="J416" i="11"/>
  <c r="J294" i="11"/>
  <c r="J366" i="11"/>
  <c r="J438" i="11"/>
  <c r="J284" i="11"/>
  <c r="J356" i="11"/>
  <c r="J428" i="11"/>
  <c r="J300" i="11"/>
  <c r="J372" i="11"/>
  <c r="J444" i="11"/>
  <c r="J280" i="11"/>
  <c r="J352" i="11"/>
  <c r="J424" i="11"/>
  <c r="J312" i="11"/>
  <c r="J384" i="11"/>
  <c r="J456" i="11"/>
  <c r="J243" i="11"/>
  <c r="J315" i="11"/>
  <c r="J387" i="11"/>
  <c r="J287" i="11"/>
  <c r="J359" i="11"/>
  <c r="J431" i="11"/>
  <c r="J260" i="11"/>
  <c r="J332" i="11"/>
  <c r="J404" i="11"/>
  <c r="J252" i="11"/>
  <c r="J324" i="11"/>
  <c r="J396" i="11"/>
  <c r="J250" i="11"/>
  <c r="J322" i="11"/>
  <c r="J394" i="11"/>
  <c r="J242" i="11"/>
  <c r="J314" i="11"/>
  <c r="J386" i="11"/>
  <c r="J293" i="11"/>
  <c r="J365" i="11"/>
  <c r="J437" i="11"/>
  <c r="J273" i="11"/>
  <c r="J345" i="11"/>
  <c r="J417" i="11"/>
  <c r="J244" i="11"/>
  <c r="J316" i="11"/>
  <c r="J388" i="11"/>
  <c r="J271" i="11"/>
  <c r="J343" i="11"/>
  <c r="J415" i="11"/>
  <c r="J254" i="11"/>
  <c r="J326" i="11"/>
  <c r="J398" i="11"/>
  <c r="J283" i="11"/>
  <c r="J355" i="11"/>
  <c r="J427" i="11"/>
  <c r="J256" i="11"/>
  <c r="J328" i="11"/>
  <c r="J400" i="11"/>
  <c r="J255" i="11"/>
  <c r="J327" i="11"/>
  <c r="J399" i="11"/>
  <c r="J268" i="11"/>
  <c r="J340" i="11"/>
  <c r="J412" i="11"/>
  <c r="H229" i="11"/>
  <c r="H301" i="11"/>
  <c r="H373" i="11"/>
  <c r="H445" i="11"/>
  <c r="H176" i="11"/>
  <c r="H248" i="11"/>
  <c r="H320" i="11"/>
  <c r="H392" i="11"/>
  <c r="H210" i="11"/>
  <c r="H282" i="11"/>
  <c r="H354" i="11"/>
  <c r="H426" i="11"/>
  <c r="H235" i="11"/>
  <c r="H307" i="11"/>
  <c r="H379" i="11"/>
  <c r="H451" i="11"/>
  <c r="H233" i="11"/>
  <c r="H305" i="11"/>
  <c r="H377" i="11"/>
  <c r="H449" i="11"/>
  <c r="H204" i="11"/>
  <c r="H276" i="11"/>
  <c r="H348" i="11"/>
  <c r="H420" i="11"/>
  <c r="H185" i="11"/>
  <c r="H257" i="11"/>
  <c r="H329" i="11"/>
  <c r="H401" i="11"/>
  <c r="H223" i="11"/>
  <c r="H295" i="11"/>
  <c r="H367" i="11"/>
  <c r="H439" i="11"/>
  <c r="H202" i="11"/>
  <c r="H274" i="11"/>
  <c r="H346" i="11"/>
  <c r="H418" i="11"/>
  <c r="H178" i="11"/>
  <c r="H250" i="11"/>
  <c r="H322" i="11"/>
  <c r="H394" i="11"/>
  <c r="H236" i="11"/>
  <c r="H308" i="11"/>
  <c r="H380" i="11"/>
  <c r="H452" i="11"/>
  <c r="H195" i="11"/>
  <c r="H267" i="11"/>
  <c r="H339" i="11"/>
  <c r="H411" i="11"/>
  <c r="H231" i="11"/>
  <c r="H303" i="11"/>
  <c r="H375" i="11"/>
  <c r="H447" i="11"/>
  <c r="H226" i="11"/>
  <c r="H298" i="11"/>
  <c r="H370" i="11"/>
  <c r="H442" i="11"/>
  <c r="H201" i="11"/>
  <c r="H273" i="11"/>
  <c r="H345" i="11"/>
  <c r="H417" i="11"/>
  <c r="H198" i="11"/>
  <c r="H270" i="11"/>
  <c r="H342" i="11"/>
  <c r="H414" i="11"/>
  <c r="H221" i="11"/>
  <c r="H293" i="11"/>
  <c r="H365" i="11"/>
  <c r="H437" i="11"/>
  <c r="H179" i="11"/>
  <c r="H251" i="11"/>
  <c r="H323" i="11"/>
  <c r="H395" i="11"/>
  <c r="H184" i="11"/>
  <c r="H256" i="11"/>
  <c r="H328" i="11"/>
  <c r="H400" i="11"/>
  <c r="H228" i="11"/>
  <c r="H300" i="11"/>
  <c r="H372" i="11"/>
  <c r="H444" i="11"/>
  <c r="H200" i="11"/>
  <c r="H272" i="11"/>
  <c r="H344" i="11"/>
  <c r="H416" i="11"/>
  <c r="H190" i="11"/>
  <c r="H262" i="11"/>
  <c r="H334" i="11"/>
  <c r="H406" i="11"/>
  <c r="H215" i="11"/>
  <c r="H287" i="11"/>
  <c r="H359" i="11"/>
  <c r="H431" i="11"/>
  <c r="H224" i="11"/>
  <c r="H296" i="11"/>
  <c r="H368" i="11"/>
  <c r="H440" i="11"/>
  <c r="H173" i="11"/>
  <c r="H245" i="11"/>
  <c r="H317" i="11"/>
  <c r="H389" i="11"/>
  <c r="H213" i="11"/>
  <c r="H285" i="11"/>
  <c r="H357" i="11"/>
  <c r="H429" i="11"/>
  <c r="H186" i="11"/>
  <c r="H258" i="11"/>
  <c r="H330" i="11"/>
  <c r="H402" i="11"/>
  <c r="H177" i="11"/>
  <c r="H249" i="11"/>
  <c r="H321" i="11"/>
  <c r="H393" i="11"/>
  <c r="H193" i="11"/>
  <c r="H265" i="11"/>
  <c r="H337" i="11"/>
  <c r="H409" i="11"/>
  <c r="H239" i="11"/>
  <c r="H311" i="11"/>
  <c r="H383" i="11"/>
  <c r="H455" i="11"/>
  <c r="H208" i="11"/>
  <c r="H280" i="11"/>
  <c r="H352" i="11"/>
  <c r="H424" i="11"/>
  <c r="H175" i="11"/>
  <c r="H247" i="11"/>
  <c r="H319" i="11"/>
  <c r="H391" i="11"/>
  <c r="H170" i="11"/>
  <c r="H242" i="11"/>
  <c r="H314" i="11"/>
  <c r="H386" i="11"/>
  <c r="H180" i="11"/>
  <c r="H252" i="11"/>
  <c r="H324" i="11"/>
  <c r="H396" i="11"/>
  <c r="H209" i="11"/>
  <c r="H281" i="11"/>
  <c r="H353" i="11"/>
  <c r="H425" i="11"/>
  <c r="H203" i="11"/>
  <c r="H275" i="11"/>
  <c r="H347" i="11"/>
  <c r="H419" i="11"/>
  <c r="H174" i="11"/>
  <c r="H246" i="11"/>
  <c r="H318" i="11"/>
  <c r="H390" i="11"/>
  <c r="H194" i="11"/>
  <c r="H266" i="11"/>
  <c r="H338" i="11"/>
  <c r="H410" i="11"/>
  <c r="H216" i="11"/>
  <c r="H288" i="11"/>
  <c r="H360" i="11"/>
  <c r="H432" i="11"/>
  <c r="H225" i="11"/>
  <c r="H297" i="11"/>
  <c r="H369" i="11"/>
  <c r="H441" i="11"/>
  <c r="H234" i="11"/>
  <c r="H306" i="11"/>
  <c r="H378" i="11"/>
  <c r="H450" i="11"/>
  <c r="H227" i="11"/>
  <c r="H299" i="11"/>
  <c r="H371" i="11"/>
  <c r="H443" i="11"/>
  <c r="H232" i="11"/>
  <c r="H304" i="11"/>
  <c r="H376" i="11"/>
  <c r="H448" i="11"/>
  <c r="H192" i="11"/>
  <c r="H264" i="11"/>
  <c r="H336" i="11"/>
  <c r="H408" i="11"/>
  <c r="H191" i="11"/>
  <c r="H263" i="11"/>
  <c r="H335" i="11"/>
  <c r="H407" i="11"/>
  <c r="H240" i="11"/>
  <c r="H312" i="11"/>
  <c r="H384" i="11"/>
  <c r="H456" i="11"/>
  <c r="H199" i="11"/>
  <c r="H271" i="11"/>
  <c r="H343" i="11"/>
  <c r="H415" i="11"/>
  <c r="H238" i="11"/>
  <c r="H310" i="11"/>
  <c r="H382" i="11"/>
  <c r="H454" i="11"/>
  <c r="H196" i="11"/>
  <c r="H268" i="11"/>
  <c r="H340" i="11"/>
  <c r="H412" i="11"/>
  <c r="H230" i="11"/>
  <c r="H302" i="11"/>
  <c r="H374" i="11"/>
  <c r="H446" i="11"/>
  <c r="H220" i="11"/>
  <c r="H292" i="11"/>
  <c r="H364" i="11"/>
  <c r="H436" i="11"/>
  <c r="H205" i="11"/>
  <c r="H277" i="11"/>
  <c r="H349" i="11"/>
  <c r="H421" i="11"/>
  <c r="H188" i="11"/>
  <c r="H260" i="11"/>
  <c r="H332" i="11"/>
  <c r="H404" i="11"/>
  <c r="H187" i="11"/>
  <c r="H259" i="11"/>
  <c r="H331" i="11"/>
  <c r="H403" i="11"/>
  <c r="H219" i="11"/>
  <c r="H291" i="11"/>
  <c r="H363" i="11"/>
  <c r="H435" i="11"/>
  <c r="H212" i="11"/>
  <c r="H284" i="11"/>
  <c r="H356" i="11"/>
  <c r="H428" i="11"/>
  <c r="H171" i="11"/>
  <c r="H243" i="11"/>
  <c r="H315" i="11"/>
  <c r="H387" i="11"/>
  <c r="H217" i="11"/>
  <c r="H289" i="11"/>
  <c r="H361" i="11"/>
  <c r="H433" i="11"/>
  <c r="H211" i="11"/>
  <c r="H283" i="11"/>
  <c r="H355" i="11"/>
  <c r="H427" i="11"/>
  <c r="H172" i="11"/>
  <c r="H244" i="11"/>
  <c r="H316" i="11"/>
  <c r="H388" i="11"/>
  <c r="H222" i="11"/>
  <c r="H294" i="11"/>
  <c r="H366" i="11"/>
  <c r="H438" i="11"/>
  <c r="H206" i="11"/>
  <c r="H278" i="11"/>
  <c r="H350" i="11"/>
  <c r="H422" i="11"/>
  <c r="H182" i="11"/>
  <c r="H254" i="11"/>
  <c r="H326" i="11"/>
  <c r="H398" i="11"/>
  <c r="H214" i="11"/>
  <c r="H286" i="11"/>
  <c r="H358" i="11"/>
  <c r="H430" i="11"/>
  <c r="H237" i="11"/>
  <c r="H309" i="11"/>
  <c r="H381" i="11"/>
  <c r="H453" i="11"/>
  <c r="H189" i="11"/>
  <c r="H261" i="11"/>
  <c r="H333" i="11"/>
  <c r="H405" i="11"/>
  <c r="H183" i="11"/>
  <c r="H255" i="11"/>
  <c r="H327" i="11"/>
  <c r="H399" i="11"/>
  <c r="H181" i="11"/>
  <c r="H253" i="11"/>
  <c r="H325" i="11"/>
  <c r="H397" i="11"/>
  <c r="H218" i="11"/>
  <c r="H290" i="11"/>
  <c r="H362" i="11"/>
  <c r="H434" i="11"/>
  <c r="H197" i="11"/>
  <c r="H269" i="11"/>
  <c r="H341" i="11"/>
  <c r="H413" i="11"/>
  <c r="H207" i="11"/>
  <c r="H279" i="11"/>
  <c r="H351" i="11"/>
  <c r="H423" i="11"/>
  <c r="M170" i="11"/>
  <c r="M186" i="11"/>
  <c r="M173" i="11"/>
  <c r="M201" i="11"/>
  <c r="M226" i="11"/>
  <c r="M228" i="11"/>
  <c r="M207" i="11"/>
  <c r="M194" i="11"/>
  <c r="M227" i="11"/>
  <c r="M185" i="11"/>
  <c r="M183" i="11"/>
  <c r="M216" i="11"/>
  <c r="M187" i="11"/>
  <c r="M179" i="11"/>
  <c r="M193" i="11"/>
  <c r="M224" i="11"/>
  <c r="M192" i="11"/>
  <c r="M190" i="11"/>
  <c r="M230" i="11"/>
  <c r="M223" i="11"/>
  <c r="M222" i="11"/>
  <c r="M203" i="11"/>
  <c r="M189" i="11"/>
  <c r="M176" i="11"/>
  <c r="M220" i="11"/>
  <c r="M217" i="11"/>
  <c r="M199" i="11"/>
  <c r="M181" i="11"/>
  <c r="M205" i="11"/>
  <c r="M174" i="11"/>
  <c r="M225" i="11"/>
  <c r="M171" i="11"/>
  <c r="M219" i="11"/>
  <c r="M213" i="11"/>
  <c r="M195" i="11"/>
  <c r="M182" i="11"/>
  <c r="M229" i="11"/>
  <c r="M178" i="11"/>
  <c r="M204" i="11"/>
  <c r="M238" i="11"/>
  <c r="M237" i="11"/>
  <c r="M215" i="11"/>
  <c r="M184" i="11"/>
  <c r="M236" i="11"/>
  <c r="M202" i="11"/>
  <c r="M177" i="11"/>
  <c r="M197" i="11"/>
  <c r="M234" i="11"/>
  <c r="M233" i="11"/>
  <c r="M214" i="11"/>
  <c r="M209" i="11"/>
  <c r="M212" i="11"/>
  <c r="M188" i="11"/>
  <c r="M208" i="11"/>
  <c r="M211" i="11"/>
  <c r="M221" i="11"/>
  <c r="M239" i="11"/>
  <c r="M180" i="11"/>
  <c r="M200" i="11"/>
  <c r="M210" i="11"/>
  <c r="M231" i="11"/>
  <c r="M218" i="11"/>
  <c r="M191" i="11"/>
  <c r="M175" i="11"/>
  <c r="M232" i="11"/>
  <c r="M198" i="11"/>
  <c r="M235" i="11"/>
  <c r="M240" i="11"/>
  <c r="M196" i="11"/>
  <c r="M206" i="11"/>
  <c r="M172" i="11"/>
  <c r="G171" i="11"/>
  <c r="G243" i="11"/>
  <c r="G315" i="11"/>
  <c r="G387" i="11"/>
  <c r="G209" i="11"/>
  <c r="G281" i="11"/>
  <c r="G353" i="11"/>
  <c r="G425" i="11"/>
  <c r="G219" i="11"/>
  <c r="G291" i="11"/>
  <c r="G363" i="11"/>
  <c r="G435" i="11"/>
  <c r="G184" i="11"/>
  <c r="G256" i="11"/>
  <c r="G328" i="11"/>
  <c r="G400" i="11"/>
  <c r="G178" i="11"/>
  <c r="G250" i="11"/>
  <c r="G322" i="11"/>
  <c r="G394" i="11"/>
  <c r="G213" i="11"/>
  <c r="G285" i="11"/>
  <c r="G357" i="11"/>
  <c r="G429" i="11"/>
  <c r="G235" i="11"/>
  <c r="G307" i="11"/>
  <c r="G379" i="11"/>
  <c r="G451" i="11"/>
  <c r="G205" i="11"/>
  <c r="G277" i="11"/>
  <c r="G349" i="11"/>
  <c r="G421" i="11"/>
  <c r="G186" i="11"/>
  <c r="G258" i="11"/>
  <c r="G330" i="11"/>
  <c r="G402" i="11"/>
  <c r="G226" i="11"/>
  <c r="G298" i="11"/>
  <c r="G370" i="11"/>
  <c r="G442" i="11"/>
  <c r="G220" i="11"/>
  <c r="G292" i="11"/>
  <c r="G364" i="11"/>
  <c r="G436" i="11"/>
  <c r="G215" i="11"/>
  <c r="G287" i="11"/>
  <c r="G359" i="11"/>
  <c r="G431" i="11"/>
  <c r="G216" i="11"/>
  <c r="G288" i="11"/>
  <c r="G360" i="11"/>
  <c r="G432" i="11"/>
  <c r="G238" i="11"/>
  <c r="G310" i="11"/>
  <c r="G382" i="11"/>
  <c r="G454" i="11"/>
  <c r="G191" i="11"/>
  <c r="G263" i="11"/>
  <c r="G335" i="11"/>
  <c r="G407" i="11"/>
  <c r="G231" i="11"/>
  <c r="G303" i="11"/>
  <c r="G375" i="11"/>
  <c r="G447" i="11"/>
  <c r="G201" i="11"/>
  <c r="G273" i="11"/>
  <c r="G345" i="11"/>
  <c r="G417" i="11"/>
  <c r="G175" i="11"/>
  <c r="G247" i="11"/>
  <c r="G319" i="11"/>
  <c r="G391" i="11"/>
  <c r="G194" i="11"/>
  <c r="G266" i="11"/>
  <c r="G338" i="11"/>
  <c r="G410" i="11"/>
  <c r="G204" i="11"/>
  <c r="G276" i="11"/>
  <c r="G348" i="11"/>
  <c r="G420" i="11"/>
  <c r="G190" i="11"/>
  <c r="G262" i="11"/>
  <c r="G334" i="11"/>
  <c r="G406" i="11"/>
  <c r="G227" i="11"/>
  <c r="G299" i="11"/>
  <c r="G371" i="11"/>
  <c r="G443" i="11"/>
  <c r="G217" i="11"/>
  <c r="G289" i="11"/>
  <c r="G361" i="11"/>
  <c r="G433" i="11"/>
  <c r="G211" i="11"/>
  <c r="G283" i="11"/>
  <c r="G355" i="11"/>
  <c r="G427" i="11"/>
  <c r="G196" i="11"/>
  <c r="G268" i="11"/>
  <c r="G340" i="11"/>
  <c r="G412" i="11"/>
  <c r="G172" i="11"/>
  <c r="G244" i="11"/>
  <c r="G316" i="11"/>
  <c r="G388" i="11"/>
  <c r="G188" i="11"/>
  <c r="G260" i="11"/>
  <c r="G332" i="11"/>
  <c r="G404" i="11"/>
  <c r="G177" i="11"/>
  <c r="G249" i="11"/>
  <c r="G321" i="11"/>
  <c r="G393" i="11"/>
  <c r="G180" i="11"/>
  <c r="G252" i="11"/>
  <c r="G324" i="11"/>
  <c r="G396" i="11"/>
  <c r="G203" i="11"/>
  <c r="G275" i="11"/>
  <c r="G347" i="11"/>
  <c r="G419" i="11"/>
  <c r="G176" i="11"/>
  <c r="G248" i="11"/>
  <c r="G320" i="11"/>
  <c r="G392" i="11"/>
  <c r="G214" i="11"/>
  <c r="G286" i="11"/>
  <c r="G358" i="11"/>
  <c r="G430" i="11"/>
  <c r="G207" i="11"/>
  <c r="G279" i="11"/>
  <c r="G351" i="11"/>
  <c r="G423" i="11"/>
  <c r="G192" i="11"/>
  <c r="G264" i="11"/>
  <c r="G336" i="11"/>
  <c r="G408" i="11"/>
  <c r="G170" i="11"/>
  <c r="G242" i="11"/>
  <c r="G314" i="11"/>
  <c r="G386" i="11"/>
  <c r="G179" i="11"/>
  <c r="G251" i="11"/>
  <c r="G323" i="11"/>
  <c r="G395" i="11"/>
  <c r="G230" i="11"/>
  <c r="G302" i="11"/>
  <c r="G374" i="11"/>
  <c r="G446" i="11"/>
  <c r="G225" i="11"/>
  <c r="G297" i="11"/>
  <c r="G369" i="11"/>
  <c r="G441" i="11"/>
  <c r="G221" i="11"/>
  <c r="G293" i="11"/>
  <c r="G365" i="11"/>
  <c r="G437" i="11"/>
  <c r="G240" i="11"/>
  <c r="G312" i="11"/>
  <c r="G384" i="11"/>
  <c r="G456" i="11"/>
  <c r="G187" i="11"/>
  <c r="G259" i="11"/>
  <c r="G331" i="11"/>
  <c r="G403" i="11"/>
  <c r="G197" i="11"/>
  <c r="G269" i="11"/>
  <c r="G341" i="11"/>
  <c r="G413" i="11"/>
  <c r="G232" i="11"/>
  <c r="G304" i="11"/>
  <c r="G376" i="11"/>
  <c r="G448" i="11"/>
  <c r="G189" i="11"/>
  <c r="G261" i="11"/>
  <c r="G333" i="11"/>
  <c r="G405" i="11"/>
  <c r="G182" i="11"/>
  <c r="G254" i="11"/>
  <c r="G326" i="11"/>
  <c r="G398" i="11"/>
  <c r="G239" i="11"/>
  <c r="G311" i="11"/>
  <c r="G383" i="11"/>
  <c r="G455" i="11"/>
  <c r="G185" i="11"/>
  <c r="G257" i="11"/>
  <c r="G329" i="11"/>
  <c r="G401" i="11"/>
  <c r="G218" i="11"/>
  <c r="G290" i="11"/>
  <c r="G362" i="11"/>
  <c r="G434" i="11"/>
  <c r="G236" i="11"/>
  <c r="G308" i="11"/>
  <c r="G380" i="11"/>
  <c r="G452" i="11"/>
  <c r="G224" i="11"/>
  <c r="G296" i="11"/>
  <c r="G368" i="11"/>
  <c r="G440" i="11"/>
  <c r="G193" i="11"/>
  <c r="G265" i="11"/>
  <c r="G337" i="11"/>
  <c r="G409" i="11"/>
  <c r="G173" i="11"/>
  <c r="G245" i="11"/>
  <c r="G317" i="11"/>
  <c r="G389" i="11"/>
  <c r="G234" i="11"/>
  <c r="G306" i="11"/>
  <c r="G378" i="11"/>
  <c r="G450" i="11"/>
  <c r="G228" i="11"/>
  <c r="G300" i="11"/>
  <c r="G372" i="11"/>
  <c r="G444" i="11"/>
  <c r="G181" i="11"/>
  <c r="G253" i="11"/>
  <c r="G325" i="11"/>
  <c r="G397" i="11"/>
  <c r="G208" i="11"/>
  <c r="G280" i="11"/>
  <c r="G352" i="11"/>
  <c r="G424" i="11"/>
  <c r="G233" i="11"/>
  <c r="G305" i="11"/>
  <c r="G377" i="11"/>
  <c r="G449" i="11"/>
  <c r="G237" i="11"/>
  <c r="G309" i="11"/>
  <c r="G381" i="11"/>
  <c r="G453" i="11"/>
  <c r="G174" i="11"/>
  <c r="G246" i="11"/>
  <c r="G318" i="11"/>
  <c r="G390" i="11"/>
  <c r="G210" i="11"/>
  <c r="G282" i="11"/>
  <c r="G354" i="11"/>
  <c r="G426" i="11"/>
  <c r="G202" i="11"/>
  <c r="G274" i="11"/>
  <c r="G346" i="11"/>
  <c r="G418" i="11"/>
  <c r="G200" i="11"/>
  <c r="G272" i="11"/>
  <c r="G344" i="11"/>
  <c r="G416" i="11"/>
  <c r="G229" i="11"/>
  <c r="G301" i="11"/>
  <c r="G373" i="11"/>
  <c r="G445" i="11"/>
  <c r="G223" i="11"/>
  <c r="G295" i="11"/>
  <c r="G367" i="11"/>
  <c r="G439" i="11"/>
  <c r="G195" i="11"/>
  <c r="G267" i="11"/>
  <c r="G339" i="11"/>
  <c r="G411" i="11"/>
  <c r="G212" i="11"/>
  <c r="G284" i="11"/>
  <c r="G356" i="11"/>
  <c r="G428" i="11"/>
  <c r="G222" i="11"/>
  <c r="G294" i="11"/>
  <c r="G366" i="11"/>
  <c r="G438" i="11"/>
  <c r="G183" i="11"/>
  <c r="G255" i="11"/>
  <c r="G327" i="11"/>
  <c r="G399" i="11"/>
  <c r="G206" i="11"/>
  <c r="G278" i="11"/>
  <c r="G350" i="11"/>
  <c r="G422" i="11"/>
  <c r="G198" i="11"/>
  <c r="G270" i="11"/>
  <c r="G342" i="11"/>
  <c r="G414" i="11"/>
  <c r="G199" i="11"/>
  <c r="G271" i="11"/>
  <c r="G343" i="11"/>
  <c r="G415" i="11"/>
  <c r="C5" i="11"/>
  <c r="I276" i="11"/>
  <c r="I348" i="11"/>
  <c r="I420" i="11"/>
  <c r="I259" i="11"/>
  <c r="I331" i="11"/>
  <c r="I403" i="11"/>
  <c r="I253" i="11"/>
  <c r="I325" i="11"/>
  <c r="I397" i="11"/>
  <c r="I286" i="11"/>
  <c r="I358" i="11"/>
  <c r="I430" i="11"/>
  <c r="I296" i="11"/>
  <c r="I368" i="11"/>
  <c r="I440" i="11"/>
  <c r="I310" i="11"/>
  <c r="I382" i="11"/>
  <c r="I454" i="11"/>
  <c r="I242" i="11"/>
  <c r="I314" i="11"/>
  <c r="I386" i="11"/>
  <c r="I300" i="11"/>
  <c r="I372" i="11"/>
  <c r="I444" i="11"/>
  <c r="I282" i="11"/>
  <c r="I354" i="11"/>
  <c r="I426" i="11"/>
  <c r="I299" i="11"/>
  <c r="I371" i="11"/>
  <c r="I443" i="11"/>
  <c r="I294" i="11"/>
  <c r="I366" i="11"/>
  <c r="I438" i="11"/>
  <c r="I278" i="11"/>
  <c r="I350" i="11"/>
  <c r="I422" i="11"/>
  <c r="I285" i="11"/>
  <c r="I357" i="11"/>
  <c r="I429" i="11"/>
  <c r="I302" i="11"/>
  <c r="I374" i="11"/>
  <c r="I446" i="11"/>
  <c r="I293" i="11"/>
  <c r="I365" i="11"/>
  <c r="I437" i="11"/>
  <c r="I260" i="11"/>
  <c r="I332" i="11"/>
  <c r="I404" i="11"/>
  <c r="I265" i="11"/>
  <c r="I337" i="11"/>
  <c r="I409" i="11"/>
  <c r="I290" i="11"/>
  <c r="I362" i="11"/>
  <c r="I434" i="11"/>
  <c r="I283" i="11"/>
  <c r="I355" i="11"/>
  <c r="I427" i="11"/>
  <c r="I275" i="11"/>
  <c r="I347" i="11"/>
  <c r="I419" i="11"/>
  <c r="I292" i="11"/>
  <c r="I364" i="11"/>
  <c r="I436" i="11"/>
  <c r="I274" i="11"/>
  <c r="I346" i="11"/>
  <c r="I418" i="11"/>
  <c r="I305" i="11"/>
  <c r="I377" i="11"/>
  <c r="I449" i="11"/>
  <c r="I268" i="11"/>
  <c r="I340" i="11"/>
  <c r="I412" i="11"/>
  <c r="I304" i="11"/>
  <c r="I376" i="11"/>
  <c r="I448" i="11"/>
  <c r="I307" i="11"/>
  <c r="I379" i="11"/>
  <c r="I451" i="11"/>
  <c r="I267" i="11"/>
  <c r="I339" i="11"/>
  <c r="I411" i="11"/>
  <c r="I312" i="11"/>
  <c r="I384" i="11"/>
  <c r="I456" i="11"/>
  <c r="I273" i="11"/>
  <c r="I345" i="11"/>
  <c r="I417" i="11"/>
  <c r="I245" i="11"/>
  <c r="I317" i="11"/>
  <c r="I389" i="11"/>
  <c r="I297" i="11"/>
  <c r="I369" i="11"/>
  <c r="I441" i="11"/>
  <c r="I246" i="11"/>
  <c r="I318" i="11"/>
  <c r="I390" i="11"/>
  <c r="I251" i="11"/>
  <c r="I323" i="11"/>
  <c r="I395" i="11"/>
  <c r="I289" i="11"/>
  <c r="I361" i="11"/>
  <c r="I433" i="11"/>
  <c r="J296" i="36"/>
  <c r="J368" i="36"/>
  <c r="J440" i="36"/>
  <c r="J293" i="36"/>
  <c r="J365" i="36"/>
  <c r="J437" i="36"/>
  <c r="J303" i="36"/>
  <c r="J375" i="36"/>
  <c r="J447" i="36"/>
  <c r="J274" i="36"/>
  <c r="J346" i="36"/>
  <c r="J418" i="36"/>
  <c r="J280" i="36"/>
  <c r="J352" i="36"/>
  <c r="J424" i="36"/>
  <c r="J285" i="36"/>
  <c r="J357" i="36"/>
  <c r="J429" i="36"/>
  <c r="J311" i="36"/>
  <c r="J383" i="36"/>
  <c r="J455" i="36"/>
  <c r="J282" i="36"/>
  <c r="J354" i="36"/>
  <c r="J426" i="36"/>
  <c r="J273" i="36"/>
  <c r="J345" i="36"/>
  <c r="J417" i="36"/>
  <c r="J244" i="36"/>
  <c r="J316" i="36"/>
  <c r="J388" i="36"/>
  <c r="J270" i="36"/>
  <c r="J342" i="36"/>
  <c r="J414" i="36"/>
  <c r="J251" i="36"/>
  <c r="J323" i="36"/>
  <c r="J395" i="36"/>
  <c r="J297" i="36"/>
  <c r="J369" i="36"/>
  <c r="J441" i="36"/>
  <c r="J294" i="36"/>
  <c r="J366" i="36"/>
  <c r="J438" i="36"/>
  <c r="J304" i="36"/>
  <c r="J376" i="36"/>
  <c r="J448" i="36"/>
  <c r="J258" i="36"/>
  <c r="J330" i="36"/>
  <c r="J402" i="36"/>
  <c r="J283" i="36"/>
  <c r="J355" i="36"/>
  <c r="J427" i="36"/>
  <c r="I271" i="11"/>
  <c r="I343" i="11"/>
  <c r="I415" i="11"/>
  <c r="I308" i="11"/>
  <c r="I380" i="11"/>
  <c r="I452" i="11"/>
  <c r="I249" i="11"/>
  <c r="I321" i="11"/>
  <c r="I393" i="11"/>
  <c r="I247" i="11"/>
  <c r="I319" i="11"/>
  <c r="I391" i="11"/>
  <c r="I281" i="11"/>
  <c r="I353" i="11"/>
  <c r="I425" i="11"/>
  <c r="I303" i="11"/>
  <c r="I375" i="11"/>
  <c r="I447" i="11"/>
  <c r="I277" i="11"/>
  <c r="I349" i="11"/>
  <c r="I421" i="11"/>
  <c r="I252" i="11"/>
  <c r="I324" i="11"/>
  <c r="I396" i="11"/>
  <c r="I255" i="11"/>
  <c r="I327" i="11"/>
  <c r="I399" i="11"/>
  <c r="I269" i="11"/>
  <c r="I341" i="11"/>
  <c r="I413" i="11"/>
  <c r="I291" i="11"/>
  <c r="I363" i="11"/>
  <c r="I435" i="11"/>
  <c r="I258" i="11"/>
  <c r="I330" i="11"/>
  <c r="I402" i="11"/>
  <c r="I288" i="11"/>
  <c r="I360" i="11"/>
  <c r="I432" i="11"/>
  <c r="I263" i="11"/>
  <c r="I335" i="11"/>
  <c r="I407" i="11"/>
  <c r="I272" i="11"/>
  <c r="I344" i="11"/>
  <c r="I416" i="11"/>
  <c r="I279" i="11"/>
  <c r="I351" i="11"/>
  <c r="I423" i="11"/>
  <c r="I257" i="11"/>
  <c r="I329" i="11"/>
  <c r="I401" i="11"/>
  <c r="I262" i="11"/>
  <c r="I334" i="11"/>
  <c r="I406" i="11"/>
  <c r="I266" i="11"/>
  <c r="I338" i="11"/>
  <c r="I410" i="11"/>
  <c r="J243" i="36"/>
  <c r="J315" i="36"/>
  <c r="J387" i="36"/>
  <c r="J302" i="36"/>
  <c r="J374" i="36"/>
  <c r="J446" i="36"/>
  <c r="J252" i="36"/>
  <c r="J324" i="36"/>
  <c r="J396" i="36"/>
  <c r="J257" i="36"/>
  <c r="J329" i="36"/>
  <c r="J401" i="36"/>
  <c r="J267" i="36"/>
  <c r="J339" i="36"/>
  <c r="J411" i="36"/>
  <c r="J289" i="36"/>
  <c r="J361" i="36"/>
  <c r="J433" i="36"/>
  <c r="J242" i="36"/>
  <c r="J314" i="36"/>
  <c r="J386" i="36"/>
  <c r="J295" i="36"/>
  <c r="J367" i="36"/>
  <c r="J439" i="36"/>
  <c r="J281" i="36"/>
  <c r="J353" i="36"/>
  <c r="J425" i="36"/>
  <c r="J286" i="36"/>
  <c r="J358" i="36"/>
  <c r="J430" i="36"/>
  <c r="J253" i="36"/>
  <c r="J325" i="36"/>
  <c r="J397" i="36"/>
  <c r="J248" i="36"/>
  <c r="J320" i="36"/>
  <c r="J392" i="36"/>
  <c r="J256" i="36"/>
  <c r="J328" i="36"/>
  <c r="J400" i="36"/>
  <c r="J271" i="36"/>
  <c r="J343" i="36"/>
  <c r="J415" i="36"/>
  <c r="J291" i="36"/>
  <c r="J363" i="36"/>
  <c r="J435" i="36"/>
  <c r="J250" i="36"/>
  <c r="J322" i="36"/>
  <c r="J394" i="36"/>
  <c r="J246" i="36"/>
  <c r="J318" i="36"/>
  <c r="J390" i="36"/>
  <c r="J298" i="36"/>
  <c r="J370" i="36"/>
  <c r="J442" i="36"/>
  <c r="I306" i="11"/>
  <c r="I378" i="11"/>
  <c r="I450" i="11"/>
  <c r="I280" i="11"/>
  <c r="I352" i="11"/>
  <c r="I424" i="11"/>
  <c r="I284" i="11"/>
  <c r="I356" i="11"/>
  <c r="I428" i="11"/>
  <c r="I298" i="11"/>
  <c r="I370" i="11"/>
  <c r="I442" i="11"/>
  <c r="J275" i="36"/>
  <c r="J347" i="36"/>
  <c r="J419" i="36"/>
  <c r="J249" i="36"/>
  <c r="J321" i="36"/>
  <c r="J393" i="36"/>
  <c r="J245" i="36"/>
  <c r="J317" i="36"/>
  <c r="J389" i="36"/>
  <c r="J264" i="36"/>
  <c r="J336" i="36"/>
  <c r="J408" i="36"/>
  <c r="J268" i="36"/>
  <c r="J340" i="36"/>
  <c r="J412" i="36"/>
  <c r="J255" i="36"/>
  <c r="J327" i="36"/>
  <c r="J399" i="36"/>
  <c r="J299" i="36"/>
  <c r="J371" i="36"/>
  <c r="J443" i="36"/>
  <c r="J272" i="36"/>
  <c r="J344" i="36"/>
  <c r="J416" i="36"/>
  <c r="J300" i="36"/>
  <c r="J372" i="36"/>
  <c r="J444" i="36"/>
  <c r="J269" i="36"/>
  <c r="J341" i="36"/>
  <c r="J413" i="36"/>
  <c r="J265" i="36"/>
  <c r="J337" i="36"/>
  <c r="J409" i="36"/>
  <c r="J305" i="36"/>
  <c r="J377" i="36"/>
  <c r="J449" i="36"/>
  <c r="J278" i="36"/>
  <c r="J350" i="36"/>
  <c r="J422" i="36"/>
  <c r="J309" i="36"/>
  <c r="J381" i="36"/>
  <c r="J453" i="36"/>
  <c r="J261" i="36"/>
  <c r="J333" i="36"/>
  <c r="J405" i="36"/>
  <c r="J276" i="36"/>
  <c r="J348" i="36"/>
  <c r="J420" i="36"/>
  <c r="J266" i="36"/>
  <c r="J338" i="36"/>
  <c r="J410" i="36"/>
  <c r="J279" i="36"/>
  <c r="J351" i="36"/>
  <c r="J423" i="36"/>
  <c r="I254" i="11"/>
  <c r="I326" i="11"/>
  <c r="I398" i="11"/>
  <c r="I270" i="11"/>
  <c r="I342" i="11"/>
  <c r="I414" i="11"/>
  <c r="I261" i="11"/>
  <c r="I333" i="11"/>
  <c r="I405" i="11"/>
  <c r="I301" i="11"/>
  <c r="I373" i="11"/>
  <c r="I445" i="11"/>
  <c r="I244" i="11"/>
  <c r="I316" i="11"/>
  <c r="I388" i="11"/>
  <c r="I287" i="11"/>
  <c r="I359" i="11"/>
  <c r="I431" i="11"/>
  <c r="I264" i="11"/>
  <c r="I336" i="11"/>
  <c r="I408" i="11"/>
  <c r="I248" i="11"/>
  <c r="I320" i="11"/>
  <c r="I392" i="11"/>
  <c r="I250" i="11"/>
  <c r="I322" i="11"/>
  <c r="I394" i="11"/>
  <c r="I256" i="11"/>
  <c r="I328" i="11"/>
  <c r="I400" i="11"/>
  <c r="I243" i="11"/>
  <c r="I315" i="11"/>
  <c r="I387" i="11"/>
  <c r="I311" i="11"/>
  <c r="I383" i="11"/>
  <c r="I455" i="11"/>
  <c r="I309" i="11"/>
  <c r="I381" i="11"/>
  <c r="I453" i="11"/>
  <c r="I295" i="11"/>
  <c r="I367" i="11"/>
  <c r="I439" i="11"/>
  <c r="J292" i="36"/>
  <c r="J364" i="36"/>
  <c r="J436" i="36"/>
  <c r="J307" i="36"/>
  <c r="J379" i="36"/>
  <c r="J451" i="36"/>
  <c r="J310" i="36"/>
  <c r="J382" i="36"/>
  <c r="J454" i="36"/>
  <c r="J284" i="36"/>
  <c r="J356" i="36"/>
  <c r="J428" i="36"/>
  <c r="J312" i="36"/>
  <c r="J384" i="36"/>
  <c r="J456" i="36"/>
  <c r="J301" i="36"/>
  <c r="J373" i="36"/>
  <c r="J445" i="36"/>
  <c r="J288" i="36"/>
  <c r="J360" i="36"/>
  <c r="J432" i="36"/>
  <c r="J247" i="36"/>
  <c r="J319" i="36"/>
  <c r="J391" i="36"/>
  <c r="J277" i="36"/>
  <c r="J349" i="36"/>
  <c r="J421" i="36"/>
  <c r="J308" i="36"/>
  <c r="J380" i="36"/>
  <c r="J452" i="36"/>
  <c r="J262" i="36"/>
  <c r="J334" i="36"/>
  <c r="J406" i="36"/>
  <c r="J259" i="36"/>
  <c r="J331" i="36"/>
  <c r="J403" i="36"/>
  <c r="J306" i="36"/>
  <c r="J378" i="36"/>
  <c r="J450" i="36"/>
  <c r="J260" i="36"/>
  <c r="J332" i="36"/>
  <c r="J404" i="36"/>
  <c r="J287" i="36"/>
  <c r="J359" i="36"/>
  <c r="J431" i="36"/>
  <c r="J290" i="36"/>
  <c r="J362" i="36"/>
  <c r="J434" i="36"/>
  <c r="J254" i="36"/>
  <c r="J326" i="36"/>
  <c r="J398" i="36"/>
  <c r="J263" i="36"/>
  <c r="J335" i="36"/>
  <c r="J407" i="36"/>
  <c r="AM237" i="37"/>
  <c r="AM153" i="37"/>
  <c r="L240" i="38"/>
  <c r="L312" i="38"/>
  <c r="L384" i="38"/>
  <c r="M304" i="11"/>
  <c r="M376" i="11"/>
  <c r="M448" i="11"/>
  <c r="M311" i="11"/>
  <c r="M383" i="11"/>
  <c r="M455" i="11"/>
  <c r="M305" i="11"/>
  <c r="M377" i="11"/>
  <c r="M449" i="11"/>
  <c r="M309" i="11"/>
  <c r="M381" i="11"/>
  <c r="M453" i="11"/>
  <c r="M291" i="11"/>
  <c r="M363" i="11"/>
  <c r="M435" i="11"/>
  <c r="M292" i="11"/>
  <c r="M364" i="11"/>
  <c r="M436" i="11"/>
  <c r="M294" i="11"/>
  <c r="M366" i="11"/>
  <c r="M438" i="11"/>
  <c r="M259" i="11"/>
  <c r="M331" i="11"/>
  <c r="M403" i="11"/>
  <c r="M298" i="11"/>
  <c r="M370" i="11"/>
  <c r="M442" i="11"/>
  <c r="AN264" i="11"/>
  <c r="AN336" i="11"/>
  <c r="AN408" i="11"/>
  <c r="AN248" i="11"/>
  <c r="AN320" i="11"/>
  <c r="AN392" i="11"/>
  <c r="AN263" i="11"/>
  <c r="AN335" i="11"/>
  <c r="AN407" i="11"/>
  <c r="AN251" i="11"/>
  <c r="AN323" i="11"/>
  <c r="AN395" i="11"/>
  <c r="AN247" i="11"/>
  <c r="AN319" i="11"/>
  <c r="AN391" i="11"/>
  <c r="AN312" i="11"/>
  <c r="AN384" i="11"/>
  <c r="AN456" i="11"/>
  <c r="AN280" i="11"/>
  <c r="AN352" i="11"/>
  <c r="AN424" i="11"/>
  <c r="AN298" i="11"/>
  <c r="AN370" i="11"/>
  <c r="AN442" i="11"/>
  <c r="AN306" i="11"/>
  <c r="AN378" i="11"/>
  <c r="AN450" i="11"/>
  <c r="M293" i="11"/>
  <c r="M365" i="11"/>
  <c r="M437" i="11"/>
  <c r="M306" i="11"/>
  <c r="M378" i="11"/>
  <c r="M450" i="11"/>
  <c r="M310" i="11"/>
  <c r="M382" i="11"/>
  <c r="M454" i="11"/>
  <c r="M253" i="11"/>
  <c r="M325" i="11"/>
  <c r="M397" i="11"/>
  <c r="M296" i="11"/>
  <c r="M368" i="11"/>
  <c r="M440" i="11"/>
  <c r="AN259" i="11"/>
  <c r="AN331" i="11"/>
  <c r="AN403" i="11"/>
  <c r="AN307" i="11"/>
  <c r="AN379" i="11"/>
  <c r="AN451" i="11"/>
  <c r="AN279" i="11"/>
  <c r="AN351" i="11"/>
  <c r="AN423" i="11"/>
  <c r="AN242" i="11"/>
  <c r="AN314" i="11"/>
  <c r="AN386" i="11"/>
  <c r="AN304" i="11"/>
  <c r="AN376" i="11"/>
  <c r="AN448" i="11"/>
  <c r="AN257" i="11"/>
  <c r="AN329" i="11"/>
  <c r="AN401" i="11"/>
  <c r="AN288" i="11"/>
  <c r="AN360" i="11"/>
  <c r="AN432" i="11"/>
  <c r="M263" i="11"/>
  <c r="M335" i="11"/>
  <c r="M407" i="11"/>
  <c r="M283" i="11"/>
  <c r="M355" i="11"/>
  <c r="M427" i="11"/>
  <c r="M269" i="11"/>
  <c r="M341" i="11"/>
  <c r="M413" i="11"/>
  <c r="M276" i="11"/>
  <c r="M348" i="11"/>
  <c r="M420" i="11"/>
  <c r="M297" i="11"/>
  <c r="M369" i="11"/>
  <c r="M441" i="11"/>
  <c r="M271" i="11"/>
  <c r="M343" i="11"/>
  <c r="M415" i="11"/>
  <c r="M302" i="11"/>
  <c r="M374" i="11"/>
  <c r="M446" i="11"/>
  <c r="M255" i="11"/>
  <c r="M327" i="11"/>
  <c r="M399" i="11"/>
  <c r="M278" i="11"/>
  <c r="M350" i="11"/>
  <c r="M422" i="11"/>
  <c r="M270" i="11"/>
  <c r="M342" i="11"/>
  <c r="M414" i="11"/>
  <c r="M290" i="11"/>
  <c r="M362" i="11"/>
  <c r="M434" i="11"/>
  <c r="M280" i="11"/>
  <c r="M352" i="11"/>
  <c r="M424" i="11"/>
  <c r="M286" i="11"/>
  <c r="M358" i="11"/>
  <c r="M430" i="11"/>
  <c r="M287" i="11"/>
  <c r="M359" i="11"/>
  <c r="M431" i="11"/>
  <c r="M285" i="11"/>
  <c r="M357" i="11"/>
  <c r="M429" i="11"/>
  <c r="M289" i="11"/>
  <c r="M361" i="11"/>
  <c r="M433" i="11"/>
  <c r="M275" i="11"/>
  <c r="M347" i="11"/>
  <c r="M419" i="11"/>
  <c r="M262" i="11"/>
  <c r="M334" i="11"/>
  <c r="M406" i="11"/>
  <c r="M257" i="11"/>
  <c r="M329" i="11"/>
  <c r="M401" i="11"/>
  <c r="M300" i="11"/>
  <c r="M372" i="11"/>
  <c r="M444" i="11"/>
  <c r="M258" i="11"/>
  <c r="M330" i="11"/>
  <c r="M402" i="11"/>
  <c r="AN266" i="11"/>
  <c r="AN338" i="11"/>
  <c r="AN410" i="11"/>
  <c r="AN284" i="11"/>
  <c r="AN356" i="11"/>
  <c r="AN428" i="11"/>
  <c r="AN269" i="11"/>
  <c r="AN341" i="11"/>
  <c r="AN413" i="11"/>
  <c r="AN301" i="11"/>
  <c r="AN373" i="11"/>
  <c r="AN445" i="11"/>
  <c r="AN294" i="11"/>
  <c r="AN366" i="11"/>
  <c r="AN438" i="11"/>
  <c r="AN270" i="11"/>
  <c r="AN342" i="11"/>
  <c r="AN414" i="11"/>
  <c r="AN244" i="11"/>
  <c r="AN316" i="11"/>
  <c r="AN388" i="11"/>
  <c r="AN245" i="11"/>
  <c r="AN317" i="11"/>
  <c r="AN389" i="11"/>
  <c r="AN253" i="11"/>
  <c r="AN325" i="11"/>
  <c r="AN397" i="11"/>
  <c r="AN255" i="11"/>
  <c r="AN327" i="11"/>
  <c r="AN399" i="11"/>
  <c r="AN299" i="11"/>
  <c r="AN371" i="11"/>
  <c r="AN443" i="11"/>
  <c r="AN300" i="11"/>
  <c r="AN372" i="11"/>
  <c r="AN444" i="11"/>
  <c r="AN310" i="11"/>
  <c r="AN382" i="11"/>
  <c r="AN454" i="11"/>
  <c r="M268" i="11"/>
  <c r="M340" i="11"/>
  <c r="M412" i="11"/>
  <c r="M303" i="11"/>
  <c r="M375" i="11"/>
  <c r="M447" i="11"/>
  <c r="M260" i="11"/>
  <c r="M332" i="11"/>
  <c r="M404" i="11"/>
  <c r="M274" i="11"/>
  <c r="M346" i="11"/>
  <c r="M418" i="11"/>
  <c r="M301" i="11"/>
  <c r="M373" i="11"/>
  <c r="M445" i="11"/>
  <c r="M277" i="11"/>
  <c r="M349" i="11"/>
  <c r="M421" i="11"/>
  <c r="M264" i="11"/>
  <c r="M336" i="11"/>
  <c r="M408" i="11"/>
  <c r="M299" i="11"/>
  <c r="M371" i="11"/>
  <c r="M443" i="11"/>
  <c r="AN261" i="11"/>
  <c r="AN333" i="11"/>
  <c r="AN405" i="11"/>
  <c r="AN287" i="11"/>
  <c r="AN359" i="11"/>
  <c r="AN431" i="11"/>
  <c r="AN292" i="11"/>
  <c r="AN364" i="11"/>
  <c r="AN436" i="11"/>
  <c r="AN282" i="11"/>
  <c r="AN354" i="11"/>
  <c r="AN426" i="11"/>
  <c r="AN271" i="11"/>
  <c r="AN343" i="11"/>
  <c r="AN415" i="11"/>
  <c r="AN303" i="11"/>
  <c r="AN375" i="11"/>
  <c r="AN447" i="11"/>
  <c r="AN275" i="11"/>
  <c r="AN347" i="11"/>
  <c r="AN419" i="11"/>
  <c r="AN290" i="11"/>
  <c r="AN362" i="11"/>
  <c r="AN434" i="11"/>
  <c r="AN278" i="11"/>
  <c r="AN350" i="11"/>
  <c r="AN422" i="11"/>
  <c r="AN260" i="11"/>
  <c r="AN332" i="11"/>
  <c r="AN404" i="11"/>
  <c r="AN265" i="11"/>
  <c r="AN337" i="11"/>
  <c r="AN409" i="11"/>
  <c r="AN289" i="11"/>
  <c r="AN361" i="11"/>
  <c r="AN433" i="11"/>
  <c r="M312" i="11"/>
  <c r="M384" i="11"/>
  <c r="M456" i="11"/>
  <c r="M282" i="11"/>
  <c r="M354" i="11"/>
  <c r="M426" i="11"/>
  <c r="M284" i="11"/>
  <c r="M356" i="11"/>
  <c r="M428" i="11"/>
  <c r="M308" i="11"/>
  <c r="M380" i="11"/>
  <c r="M452" i="11"/>
  <c r="M254" i="11"/>
  <c r="M326" i="11"/>
  <c r="M398" i="11"/>
  <c r="M295" i="11"/>
  <c r="M367" i="11"/>
  <c r="M439" i="11"/>
  <c r="M288" i="11"/>
  <c r="M360" i="11"/>
  <c r="M432" i="11"/>
  <c r="M266" i="11"/>
  <c r="M338" i="11"/>
  <c r="M410" i="11"/>
  <c r="M273" i="11"/>
  <c r="M345" i="11"/>
  <c r="M417" i="11"/>
  <c r="AN258" i="11"/>
  <c r="AN330" i="11"/>
  <c r="AN402" i="11"/>
  <c r="AN296" i="11"/>
  <c r="AN368" i="11"/>
  <c r="AN440" i="11"/>
  <c r="AN283" i="11"/>
  <c r="AN355" i="11"/>
  <c r="AN427" i="11"/>
  <c r="AN272" i="11"/>
  <c r="AN344" i="11"/>
  <c r="AN416" i="11"/>
  <c r="AN262" i="11"/>
  <c r="AN334" i="11"/>
  <c r="AN406" i="11"/>
  <c r="AN276" i="11"/>
  <c r="AN348" i="11"/>
  <c r="AN420" i="11"/>
  <c r="AN252" i="11"/>
  <c r="AN324" i="11"/>
  <c r="AN396" i="11"/>
  <c r="AN281" i="11"/>
  <c r="AN353" i="11"/>
  <c r="AN425" i="11"/>
  <c r="AN254" i="11"/>
  <c r="AN326" i="11"/>
  <c r="AN398" i="11"/>
  <c r="AN246" i="11"/>
  <c r="AN318" i="11"/>
  <c r="AN390" i="11"/>
  <c r="M307" i="11"/>
  <c r="M379" i="11"/>
  <c r="M451" i="11"/>
  <c r="M272" i="11"/>
  <c r="M344" i="11"/>
  <c r="M416" i="11"/>
  <c r="M281" i="11"/>
  <c r="M353" i="11"/>
  <c r="M425" i="11"/>
  <c r="M256" i="11"/>
  <c r="M328" i="11"/>
  <c r="M400" i="11"/>
  <c r="M267" i="11"/>
  <c r="M339" i="11"/>
  <c r="M411" i="11"/>
  <c r="M261" i="11"/>
  <c r="M333" i="11"/>
  <c r="M405" i="11"/>
  <c r="M265" i="11"/>
  <c r="M337" i="11"/>
  <c r="M409" i="11"/>
  <c r="M279" i="11"/>
  <c r="M351" i="11"/>
  <c r="M423" i="11"/>
  <c r="AN286" i="11"/>
  <c r="AN358" i="11"/>
  <c r="AN430" i="11"/>
  <c r="AN268" i="11"/>
  <c r="AN340" i="11"/>
  <c r="AN412" i="11"/>
  <c r="AN302" i="11"/>
  <c r="AN374" i="11"/>
  <c r="AN446" i="11"/>
  <c r="AN293" i="11"/>
  <c r="AN365" i="11"/>
  <c r="AN437" i="11"/>
  <c r="AN273" i="11"/>
  <c r="AN345" i="11"/>
  <c r="AN417" i="11"/>
  <c r="AN291" i="11"/>
  <c r="AN363" i="11"/>
  <c r="AN435" i="11"/>
  <c r="AN308" i="11"/>
  <c r="AN380" i="11"/>
  <c r="AN452" i="11"/>
  <c r="AN297" i="11"/>
  <c r="AN369" i="11"/>
  <c r="AN441" i="11"/>
  <c r="AN267" i="11"/>
  <c r="AN339" i="11"/>
  <c r="AN411" i="11"/>
  <c r="AN295" i="11"/>
  <c r="AN367" i="11"/>
  <c r="AN439" i="11"/>
  <c r="AN274" i="11"/>
  <c r="AN346" i="11"/>
  <c r="AN418" i="11"/>
  <c r="AN277" i="11"/>
  <c r="AN349" i="11"/>
  <c r="AN421" i="11"/>
  <c r="AN249" i="11"/>
  <c r="AN321" i="11"/>
  <c r="AN393" i="11"/>
  <c r="AN305" i="11"/>
  <c r="AN377" i="11"/>
  <c r="AN449" i="11"/>
  <c r="AN285" i="11"/>
  <c r="AN357" i="11"/>
  <c r="AN429" i="11"/>
  <c r="AN311" i="11"/>
  <c r="AN383" i="11"/>
  <c r="AN455" i="11"/>
  <c r="AN243" i="11"/>
  <c r="AN315" i="11"/>
  <c r="AN387" i="11"/>
  <c r="AN250" i="11"/>
  <c r="AN322" i="11"/>
  <c r="AN394" i="11"/>
  <c r="AN309" i="11"/>
  <c r="AN381" i="11"/>
  <c r="AN453" i="11"/>
  <c r="M243" i="11"/>
  <c r="M315" i="11"/>
  <c r="M387" i="11"/>
  <c r="M248" i="11"/>
  <c r="M320" i="11"/>
  <c r="M392" i="11"/>
  <c r="M242" i="11"/>
  <c r="M314" i="11"/>
  <c r="M386" i="11"/>
  <c r="M247" i="11"/>
  <c r="M319" i="11"/>
  <c r="M391" i="11"/>
  <c r="M244" i="11"/>
  <c r="M316" i="11"/>
  <c r="M388" i="11"/>
  <c r="M245" i="11"/>
  <c r="M317" i="11"/>
  <c r="M389" i="11"/>
  <c r="M252" i="11"/>
  <c r="M324" i="11"/>
  <c r="M396" i="11"/>
  <c r="M249" i="11"/>
  <c r="M321" i="11"/>
  <c r="M393" i="11"/>
  <c r="M250" i="11"/>
  <c r="M322" i="11"/>
  <c r="M394" i="11"/>
  <c r="M246" i="11"/>
  <c r="M318" i="11"/>
  <c r="M390" i="11"/>
  <c r="M251" i="11"/>
  <c r="M323" i="11"/>
  <c r="M395" i="11"/>
  <c r="AU323" i="37"/>
  <c r="AU395" i="37"/>
  <c r="AU324" i="37"/>
  <c r="AU396" i="37"/>
  <c r="AU379" i="37"/>
  <c r="AU451" i="37"/>
  <c r="AU363" i="37"/>
  <c r="AU435" i="37"/>
  <c r="AU370" i="37"/>
  <c r="AU442" i="37"/>
  <c r="AU347" i="37"/>
  <c r="AU419" i="37"/>
  <c r="AU381" i="37"/>
  <c r="AU453" i="37"/>
  <c r="AU358" i="37"/>
  <c r="AU430" i="37"/>
  <c r="AU350" i="37"/>
  <c r="AU422" i="37"/>
  <c r="AU334" i="37"/>
  <c r="AU406" i="37"/>
  <c r="AU318" i="37"/>
  <c r="AU390" i="37"/>
  <c r="AU360" i="37"/>
  <c r="AU432" i="37"/>
  <c r="AU361" i="37"/>
  <c r="AU433" i="37"/>
  <c r="AU352" i="37"/>
  <c r="AU424" i="37"/>
  <c r="AU331" i="37"/>
  <c r="AU403" i="37"/>
  <c r="AU364" i="37"/>
  <c r="AU436" i="37"/>
  <c r="AU348" i="37"/>
  <c r="AU420" i="37"/>
  <c r="AU321" i="37"/>
  <c r="AU393" i="37"/>
  <c r="AU337" i="37"/>
  <c r="AU409" i="37"/>
  <c r="AU384" i="37"/>
  <c r="AU456" i="37"/>
  <c r="AU375" i="37"/>
  <c r="AU447" i="37"/>
  <c r="AU359" i="37"/>
  <c r="AU431" i="37"/>
  <c r="AU369" i="37"/>
  <c r="AU441" i="37"/>
  <c r="AU343" i="37"/>
  <c r="AU415" i="37"/>
  <c r="AU374" i="37"/>
  <c r="AU446" i="37"/>
  <c r="AU357" i="37"/>
  <c r="AU429" i="37"/>
  <c r="AU346" i="37"/>
  <c r="AU418" i="37"/>
  <c r="AU330" i="37"/>
  <c r="AU402" i="37"/>
  <c r="AU377" i="37"/>
  <c r="AU449" i="37"/>
  <c r="AU353" i="37"/>
  <c r="AU425" i="37"/>
  <c r="AU349" i="37"/>
  <c r="AU421" i="37"/>
  <c r="AU340" i="37"/>
  <c r="AU412" i="37"/>
  <c r="AU317" i="37"/>
  <c r="AU389" i="37"/>
  <c r="AU344" i="37"/>
  <c r="AU416" i="37"/>
  <c r="AU345" i="37"/>
  <c r="AU417" i="37"/>
  <c r="AU315" i="37"/>
  <c r="AU387" i="37"/>
  <c r="AU319" i="37"/>
  <c r="AU391" i="37"/>
  <c r="AU380" i="37"/>
  <c r="AU452" i="37"/>
  <c r="AU355" i="37"/>
  <c r="AU427" i="37"/>
  <c r="AU339" i="37"/>
  <c r="AU411" i="37"/>
  <c r="AU356" i="37"/>
  <c r="AU428" i="37"/>
  <c r="AU326" i="37"/>
  <c r="AU398" i="37"/>
  <c r="AU376" i="37"/>
  <c r="AU448" i="37"/>
  <c r="AU333" i="37"/>
  <c r="AU405" i="37"/>
  <c r="AU325" i="37"/>
  <c r="AU397" i="37"/>
  <c r="AU336" i="37"/>
  <c r="AU408" i="37"/>
  <c r="AU383" i="37"/>
  <c r="AU455" i="37"/>
  <c r="AU378" i="37"/>
  <c r="AU450" i="37"/>
  <c r="AU335" i="37"/>
  <c r="AU407" i="37"/>
  <c r="AU354" i="37"/>
  <c r="AU426" i="37"/>
  <c r="AU322" i="37"/>
  <c r="AU394" i="37"/>
  <c r="AU366" i="37"/>
  <c r="AU438" i="37"/>
  <c r="AU332" i="37"/>
  <c r="AU404" i="37"/>
  <c r="AU320" i="37"/>
  <c r="AU392" i="37"/>
  <c r="AU328" i="37"/>
  <c r="AU400" i="37"/>
  <c r="AU351" i="37"/>
  <c r="AU423" i="37"/>
  <c r="AU338" i="37"/>
  <c r="AU410" i="37"/>
  <c r="AU365" i="37"/>
  <c r="AU437" i="37"/>
  <c r="AU327" i="37"/>
  <c r="AU399" i="37"/>
  <c r="AU372" i="37"/>
  <c r="AU444" i="37"/>
  <c r="AU314" i="37"/>
  <c r="AU386" i="37"/>
  <c r="AU342" i="37"/>
  <c r="AU414" i="37"/>
  <c r="AU329" i="37"/>
  <c r="AU401" i="37"/>
  <c r="AU371" i="37"/>
  <c r="AU443" i="37"/>
  <c r="AU373" i="37"/>
  <c r="AU445" i="37"/>
  <c r="AU382" i="37"/>
  <c r="AU454" i="37"/>
  <c r="AU316" i="37"/>
  <c r="AU388" i="37"/>
  <c r="AU367" i="37"/>
  <c r="AU439" i="37"/>
  <c r="AU362" i="37"/>
  <c r="AU434" i="37"/>
  <c r="AU368" i="37"/>
  <c r="AU440" i="37"/>
  <c r="AU341" i="37"/>
  <c r="AU413" i="37"/>
  <c r="AT384" i="36"/>
  <c r="AT456" i="36"/>
  <c r="AT369" i="36"/>
  <c r="AT441" i="36"/>
  <c r="AT371" i="36"/>
  <c r="AT443" i="36"/>
  <c r="AT355" i="36"/>
  <c r="AT427" i="36"/>
  <c r="AT362" i="36"/>
  <c r="AT434" i="36"/>
  <c r="AT342" i="36"/>
  <c r="AT414" i="36"/>
  <c r="AT326" i="36"/>
  <c r="AT398" i="36"/>
  <c r="AT380" i="36"/>
  <c r="AT452" i="36"/>
  <c r="AT353" i="36"/>
  <c r="AT425" i="36"/>
  <c r="AT340" i="36"/>
  <c r="AT412" i="36"/>
  <c r="AT324" i="36"/>
  <c r="AT396" i="36"/>
  <c r="AT366" i="36"/>
  <c r="AT438" i="36"/>
  <c r="AT329" i="36"/>
  <c r="AT401" i="36"/>
  <c r="AT341" i="36"/>
  <c r="AT413" i="36"/>
  <c r="AT343" i="36"/>
  <c r="AT415" i="36"/>
  <c r="AT335" i="36"/>
  <c r="AT407" i="36"/>
  <c r="AT331" i="36"/>
  <c r="AT403" i="36"/>
  <c r="AT347" i="36"/>
  <c r="AT419" i="36"/>
  <c r="AT381" i="36"/>
  <c r="AT453" i="36"/>
  <c r="AT365" i="36"/>
  <c r="AT437" i="36"/>
  <c r="AT367" i="36"/>
  <c r="AT439" i="36"/>
  <c r="AT351" i="36"/>
  <c r="AT423" i="36"/>
  <c r="AT361" i="36"/>
  <c r="AT433" i="36"/>
  <c r="AT338" i="36"/>
  <c r="AT410" i="36"/>
  <c r="AT322" i="36"/>
  <c r="AT394" i="36"/>
  <c r="AT372" i="36"/>
  <c r="AT444" i="36"/>
  <c r="AT352" i="36"/>
  <c r="AT424" i="36"/>
  <c r="AT336" i="36"/>
  <c r="AT408" i="36"/>
  <c r="AT320" i="36"/>
  <c r="AT392" i="36"/>
  <c r="AT349" i="36"/>
  <c r="AT421" i="36"/>
  <c r="AT321" i="36"/>
  <c r="AT393" i="36"/>
  <c r="AT333" i="36"/>
  <c r="AT405" i="36"/>
  <c r="AT327" i="36"/>
  <c r="AT399" i="36"/>
  <c r="AT319" i="36"/>
  <c r="AT391" i="36"/>
  <c r="AT356" i="36"/>
  <c r="AT428" i="36"/>
  <c r="AT315" i="36"/>
  <c r="AT387" i="36"/>
  <c r="AT379" i="36"/>
  <c r="AT451" i="36"/>
  <c r="AT376" i="36"/>
  <c r="AT448" i="36"/>
  <c r="AT334" i="36"/>
  <c r="AT406" i="36"/>
  <c r="AT364" i="36"/>
  <c r="AT436" i="36"/>
  <c r="AT332" i="36"/>
  <c r="AT404" i="36"/>
  <c r="AT345" i="36"/>
  <c r="AT417" i="36"/>
  <c r="AT325" i="36"/>
  <c r="AT397" i="36"/>
  <c r="AT339" i="36"/>
  <c r="AT411" i="36"/>
  <c r="AT363" i="36"/>
  <c r="AT435" i="36"/>
  <c r="AT348" i="36"/>
  <c r="AT420" i="36"/>
  <c r="AT374" i="36"/>
  <c r="AT446" i="36"/>
  <c r="AT323" i="36"/>
  <c r="AT395" i="36"/>
  <c r="AT359" i="36"/>
  <c r="AT431" i="36"/>
  <c r="AT314" i="36"/>
  <c r="AT386" i="36"/>
  <c r="AT344" i="36"/>
  <c r="AT416" i="36"/>
  <c r="AT350" i="36"/>
  <c r="AT422" i="36"/>
  <c r="AT358" i="36"/>
  <c r="AT430" i="36"/>
  <c r="AT382" i="36"/>
  <c r="AT454" i="36"/>
  <c r="AT375" i="36"/>
  <c r="AT447" i="36"/>
  <c r="AT368" i="36"/>
  <c r="AT440" i="36"/>
  <c r="AT330" i="36"/>
  <c r="AT402" i="36"/>
  <c r="AT354" i="36"/>
  <c r="AT426" i="36"/>
  <c r="AT328" i="36"/>
  <c r="AT400" i="36"/>
  <c r="AT337" i="36"/>
  <c r="AT409" i="36"/>
  <c r="AT317" i="36"/>
  <c r="AT389" i="36"/>
  <c r="AT370" i="36"/>
  <c r="AT442" i="36"/>
  <c r="AT377" i="36"/>
  <c r="AT449" i="36"/>
  <c r="AT360" i="36"/>
  <c r="AT432" i="36"/>
  <c r="AT318" i="36"/>
  <c r="AT390" i="36"/>
  <c r="AT316" i="36"/>
  <c r="AT388" i="36"/>
  <c r="AT378" i="36"/>
  <c r="AT450" i="36"/>
  <c r="AT373" i="36"/>
  <c r="AT445" i="36"/>
  <c r="AT346" i="36"/>
  <c r="AT418" i="36"/>
  <c r="AT383" i="36"/>
  <c r="AT455" i="36"/>
  <c r="AT357" i="36"/>
  <c r="AT429" i="36"/>
  <c r="AU329" i="38"/>
  <c r="AU401" i="38"/>
  <c r="AU384" i="38"/>
  <c r="AU456" i="38"/>
  <c r="AU374" i="38"/>
  <c r="AU446" i="38"/>
  <c r="AU378" i="38"/>
  <c r="AU450" i="38"/>
  <c r="AU361" i="38"/>
  <c r="AU433" i="38"/>
  <c r="AU364" i="38"/>
  <c r="AU436" i="38"/>
  <c r="AU350" i="38"/>
  <c r="AU422" i="38"/>
  <c r="AU363" i="38"/>
  <c r="AU435" i="38"/>
  <c r="AU343" i="38"/>
  <c r="AU415" i="38"/>
  <c r="AU335" i="38"/>
  <c r="AU407" i="38"/>
  <c r="AU319" i="38"/>
  <c r="AU391" i="38"/>
  <c r="AU348" i="38"/>
  <c r="AU420" i="38"/>
  <c r="AU326" i="38"/>
  <c r="AU398" i="38"/>
  <c r="AU367" i="38"/>
  <c r="AU439" i="38"/>
  <c r="AU325" i="38"/>
  <c r="AU397" i="38"/>
  <c r="AU336" i="38"/>
  <c r="AU408" i="38"/>
  <c r="AU337" i="38"/>
  <c r="AU409" i="38"/>
  <c r="AU332" i="38"/>
  <c r="AU404" i="38"/>
  <c r="AU324" i="38"/>
  <c r="AU396" i="38"/>
  <c r="AU380" i="38"/>
  <c r="AU452" i="38"/>
  <c r="AU370" i="38"/>
  <c r="AU442" i="38"/>
  <c r="AU373" i="38"/>
  <c r="AU445" i="38"/>
  <c r="AU357" i="38"/>
  <c r="AU429" i="38"/>
  <c r="AU356" i="38"/>
  <c r="AU428" i="38"/>
  <c r="AU346" i="38"/>
  <c r="AU418" i="38"/>
  <c r="AU352" i="38"/>
  <c r="AU424" i="38"/>
  <c r="AU339" i="38"/>
  <c r="AU411" i="38"/>
  <c r="AU331" i="38"/>
  <c r="AU403" i="38"/>
  <c r="AU315" i="38"/>
  <c r="AU387" i="38"/>
  <c r="AU338" i="38"/>
  <c r="AU410" i="38"/>
  <c r="AU322" i="38"/>
  <c r="AU394" i="38"/>
  <c r="AU342" i="38"/>
  <c r="AU414" i="38"/>
  <c r="AU317" i="38"/>
  <c r="AU389" i="38"/>
  <c r="AU328" i="38"/>
  <c r="AU400" i="38"/>
  <c r="AU321" i="38"/>
  <c r="AU393" i="38"/>
  <c r="AU316" i="38"/>
  <c r="AU388" i="38"/>
  <c r="AU377" i="38"/>
  <c r="AU449" i="38"/>
  <c r="AU365" i="38"/>
  <c r="AU437" i="38"/>
  <c r="AU354" i="38"/>
  <c r="AU426" i="38"/>
  <c r="AU347" i="38"/>
  <c r="AU419" i="38"/>
  <c r="AU323" i="38"/>
  <c r="AU395" i="38"/>
  <c r="AU330" i="38"/>
  <c r="AU402" i="38"/>
  <c r="AU333" i="38"/>
  <c r="AU405" i="38"/>
  <c r="AU358" i="38"/>
  <c r="AU430" i="38"/>
  <c r="AU349" i="38"/>
  <c r="AU421" i="38"/>
  <c r="AU366" i="38"/>
  <c r="AU438" i="38"/>
  <c r="AU353" i="38"/>
  <c r="AU425" i="38"/>
  <c r="AU382" i="38"/>
  <c r="AU454" i="38"/>
  <c r="AU375" i="38"/>
  <c r="AU447" i="38"/>
  <c r="AU379" i="38"/>
  <c r="AU451" i="38"/>
  <c r="AU318" i="38"/>
  <c r="AU390" i="38"/>
  <c r="AU360" i="38"/>
  <c r="AU432" i="38"/>
  <c r="AU376" i="38"/>
  <c r="AU448" i="38"/>
  <c r="AU362" i="38"/>
  <c r="AU434" i="38"/>
  <c r="AU371" i="38"/>
  <c r="AU443" i="38"/>
  <c r="AU368" i="38"/>
  <c r="AU440" i="38"/>
  <c r="AU344" i="38"/>
  <c r="AU416" i="38"/>
  <c r="AU355" i="38"/>
  <c r="AU427" i="38"/>
  <c r="AU340" i="38"/>
  <c r="AU412" i="38"/>
  <c r="AU369" i="38"/>
  <c r="AU441" i="38"/>
  <c r="AU351" i="38"/>
  <c r="AU423" i="38"/>
  <c r="AU334" i="38"/>
  <c r="AU406" i="38"/>
  <c r="AU320" i="38"/>
  <c r="AU392" i="38"/>
  <c r="AU381" i="38"/>
  <c r="AU453" i="38"/>
  <c r="AU372" i="38"/>
  <c r="AU444" i="38"/>
  <c r="AU359" i="38"/>
  <c r="AU431" i="38"/>
  <c r="AU314" i="38"/>
  <c r="AU386" i="38"/>
  <c r="AU345" i="38"/>
  <c r="AU417" i="38"/>
  <c r="AU383" i="38"/>
  <c r="AU455" i="38"/>
  <c r="AU327" i="38"/>
  <c r="AU399" i="38"/>
  <c r="AU341" i="38"/>
  <c r="AU413" i="38"/>
  <c r="AU376" i="36"/>
  <c r="AU448" i="36"/>
  <c r="AU378" i="36"/>
  <c r="AU450" i="36"/>
  <c r="AU362" i="36"/>
  <c r="AU434" i="36"/>
  <c r="AU379" i="36"/>
  <c r="AU451" i="36"/>
  <c r="AU345" i="36"/>
  <c r="AU417" i="36"/>
  <c r="AU329" i="36"/>
  <c r="AU401" i="36"/>
  <c r="AU382" i="36"/>
  <c r="AU454" i="36"/>
  <c r="AU356" i="36"/>
  <c r="AU428" i="36"/>
  <c r="AU339" i="36"/>
  <c r="AU411" i="36"/>
  <c r="AU323" i="36"/>
  <c r="AU395" i="36"/>
  <c r="AU353" i="36"/>
  <c r="AU425" i="36"/>
  <c r="AU332" i="36"/>
  <c r="AU404" i="36"/>
  <c r="AU352" i="36"/>
  <c r="AU424" i="36"/>
  <c r="AU320" i="36"/>
  <c r="AU392" i="36"/>
  <c r="AU330" i="36"/>
  <c r="AU402" i="36"/>
  <c r="AU338" i="36"/>
  <c r="AU410" i="36"/>
  <c r="AU318" i="36"/>
  <c r="AU390" i="36"/>
  <c r="AU383" i="36"/>
  <c r="AU455" i="36"/>
  <c r="AU372" i="36"/>
  <c r="AU444" i="36"/>
  <c r="AU374" i="36"/>
  <c r="AU446" i="36"/>
  <c r="AU358" i="36"/>
  <c r="AU430" i="36"/>
  <c r="AU371" i="36"/>
  <c r="AU443" i="36"/>
  <c r="AU341" i="36"/>
  <c r="AU413" i="36"/>
  <c r="AU325" i="36"/>
  <c r="AU397" i="36"/>
  <c r="AU375" i="36"/>
  <c r="AU447" i="36"/>
  <c r="AU355" i="36"/>
  <c r="AU427" i="36"/>
  <c r="AU335" i="36"/>
  <c r="AU407" i="36"/>
  <c r="AU319" i="36"/>
  <c r="AU391" i="36"/>
  <c r="AU351" i="36"/>
  <c r="AU423" i="36"/>
  <c r="AU324" i="36"/>
  <c r="AU396" i="36"/>
  <c r="AU344" i="36"/>
  <c r="AU416" i="36"/>
  <c r="AU381" i="36"/>
  <c r="AU453" i="36"/>
  <c r="AU314" i="36"/>
  <c r="AU386" i="36"/>
  <c r="AU322" i="36"/>
  <c r="AU394" i="36"/>
  <c r="AU373" i="36"/>
  <c r="AU445" i="36"/>
  <c r="AU368" i="36"/>
  <c r="AU440" i="36"/>
  <c r="AU354" i="36"/>
  <c r="AU426" i="36"/>
  <c r="AU337" i="36"/>
  <c r="AU409" i="36"/>
  <c r="AU367" i="36"/>
  <c r="AU439" i="36"/>
  <c r="AU331" i="36"/>
  <c r="AU403" i="36"/>
  <c r="AU348" i="36"/>
  <c r="AU420" i="36"/>
  <c r="AU336" i="36"/>
  <c r="AU408" i="36"/>
  <c r="AU365" i="36"/>
  <c r="AU437" i="36"/>
  <c r="AU342" i="36"/>
  <c r="AU414" i="36"/>
  <c r="AU380" i="36"/>
  <c r="AU452" i="36"/>
  <c r="AU349" i="36"/>
  <c r="AU421" i="36"/>
  <c r="AU317" i="36"/>
  <c r="AU389" i="36"/>
  <c r="AU369" i="36"/>
  <c r="AU441" i="36"/>
  <c r="AU346" i="36"/>
  <c r="AU418" i="36"/>
  <c r="AU364" i="36"/>
  <c r="AU436" i="36"/>
  <c r="AU350" i="36"/>
  <c r="AU422" i="36"/>
  <c r="AU333" i="36"/>
  <c r="AU405" i="36"/>
  <c r="AU357" i="36"/>
  <c r="AU429" i="36"/>
  <c r="AU327" i="36"/>
  <c r="AU399" i="36"/>
  <c r="AU340" i="36"/>
  <c r="AU412" i="36"/>
  <c r="AU328" i="36"/>
  <c r="AU400" i="36"/>
  <c r="AU361" i="36"/>
  <c r="AU433" i="36"/>
  <c r="AU334" i="36"/>
  <c r="AU406" i="36"/>
  <c r="AU384" i="36"/>
  <c r="AU456" i="36"/>
  <c r="AU370" i="36"/>
  <c r="AU442" i="36"/>
  <c r="AU363" i="36"/>
  <c r="AU435" i="36"/>
  <c r="AU321" i="36"/>
  <c r="AU393" i="36"/>
  <c r="AU347" i="36"/>
  <c r="AU419" i="36"/>
  <c r="AU315" i="36"/>
  <c r="AU387" i="36"/>
  <c r="AU316" i="36"/>
  <c r="AU388" i="36"/>
  <c r="AU359" i="36"/>
  <c r="AU431" i="36"/>
  <c r="AU360" i="36"/>
  <c r="AU432" i="36"/>
  <c r="AU366" i="36"/>
  <c r="AU438" i="36"/>
  <c r="AU343" i="36"/>
  <c r="AU415" i="36"/>
  <c r="AU377" i="36"/>
  <c r="AU449" i="36"/>
  <c r="AU326" i="36"/>
  <c r="AU398" i="36"/>
  <c r="AT326" i="38"/>
  <c r="AT398" i="38"/>
  <c r="AT337" i="38"/>
  <c r="AT409" i="38"/>
  <c r="AT364" i="38"/>
  <c r="AT436" i="38"/>
  <c r="AT378" i="38"/>
  <c r="AT450" i="38"/>
  <c r="AT375" i="38"/>
  <c r="AT447" i="38"/>
  <c r="AT359" i="38"/>
  <c r="AT431" i="38"/>
  <c r="AT366" i="38"/>
  <c r="AT438" i="38"/>
  <c r="AT384" i="38"/>
  <c r="AT456" i="38"/>
  <c r="AT352" i="38"/>
  <c r="AT424" i="38"/>
  <c r="AT376" i="38"/>
  <c r="AT448" i="38"/>
  <c r="AT344" i="38"/>
  <c r="AT416" i="38"/>
  <c r="AT355" i="38"/>
  <c r="AT427" i="38"/>
  <c r="AT332" i="38"/>
  <c r="AT404" i="38"/>
  <c r="AT316" i="38"/>
  <c r="AT388" i="38"/>
  <c r="AT327" i="38"/>
  <c r="AT399" i="38"/>
  <c r="AT356" i="38"/>
  <c r="AT428" i="38"/>
  <c r="AT314" i="38"/>
  <c r="AT386" i="38"/>
  <c r="AT325" i="38"/>
  <c r="AT397" i="38"/>
  <c r="AT334" i="38"/>
  <c r="AT406" i="38"/>
  <c r="AT329" i="38"/>
  <c r="AT401" i="38"/>
  <c r="AT381" i="38"/>
  <c r="AT453" i="38"/>
  <c r="AT371" i="38"/>
  <c r="AT443" i="38"/>
  <c r="AT383" i="38"/>
  <c r="AT455" i="38"/>
  <c r="AT362" i="38"/>
  <c r="AT434" i="38"/>
  <c r="AT369" i="38"/>
  <c r="AT441" i="38"/>
  <c r="AT351" i="38"/>
  <c r="AT423" i="38"/>
  <c r="AT368" i="38"/>
  <c r="AT440" i="38"/>
  <c r="AT340" i="38"/>
  <c r="AT412" i="38"/>
  <c r="AT350" i="38"/>
  <c r="AT422" i="38"/>
  <c r="AT328" i="38"/>
  <c r="AT400" i="38"/>
  <c r="AT365" i="38"/>
  <c r="AT437" i="38"/>
  <c r="AT323" i="38"/>
  <c r="AT395" i="38"/>
  <c r="AT338" i="38"/>
  <c r="AT410" i="38"/>
  <c r="AT373" i="38"/>
  <c r="AT445" i="38"/>
  <c r="AT317" i="38"/>
  <c r="AT389" i="38"/>
  <c r="AT318" i="38"/>
  <c r="AT390" i="38"/>
  <c r="AT321" i="38"/>
  <c r="AT393" i="38"/>
  <c r="AT380" i="38"/>
  <c r="AT452" i="38"/>
  <c r="AT370" i="38"/>
  <c r="AT442" i="38"/>
  <c r="AT353" i="38"/>
  <c r="AT425" i="38"/>
  <c r="AT348" i="38"/>
  <c r="AT420" i="38"/>
  <c r="AT336" i="38"/>
  <c r="AT408" i="38"/>
  <c r="AT331" i="38"/>
  <c r="AT403" i="38"/>
  <c r="AT322" i="38"/>
  <c r="AT394" i="38"/>
  <c r="AT339" i="38"/>
  <c r="AT411" i="38"/>
  <c r="AT343" i="38"/>
  <c r="AT415" i="38"/>
  <c r="AT367" i="38"/>
  <c r="AT439" i="38"/>
  <c r="AT358" i="38"/>
  <c r="AT430" i="38"/>
  <c r="AT347" i="38"/>
  <c r="AT419" i="38"/>
  <c r="AT372" i="38"/>
  <c r="AT444" i="38"/>
  <c r="AT324" i="38"/>
  <c r="AT396" i="38"/>
  <c r="AT319" i="38"/>
  <c r="AT391" i="38"/>
  <c r="AT342" i="38"/>
  <c r="AT414" i="38"/>
  <c r="AT349" i="38"/>
  <c r="AT421" i="38"/>
  <c r="AT382" i="38"/>
  <c r="AT454" i="38"/>
  <c r="AT354" i="38"/>
  <c r="AT426" i="38"/>
  <c r="AT357" i="38"/>
  <c r="AT429" i="38"/>
  <c r="AT315" i="38"/>
  <c r="AT387" i="38"/>
  <c r="AT341" i="38"/>
  <c r="AT413" i="38"/>
  <c r="AT379" i="38"/>
  <c r="AT451" i="38"/>
  <c r="AT374" i="38"/>
  <c r="AT446" i="38"/>
  <c r="AT335" i="38"/>
  <c r="AT407" i="38"/>
  <c r="AT377" i="38"/>
  <c r="AT449" i="38"/>
  <c r="AT361" i="38"/>
  <c r="AT433" i="38"/>
  <c r="AT345" i="38"/>
  <c r="AT417" i="38"/>
  <c r="AT330" i="38"/>
  <c r="AT402" i="38"/>
  <c r="AT363" i="38"/>
  <c r="AT435" i="38"/>
  <c r="AT320" i="38"/>
  <c r="AT392" i="38"/>
  <c r="AT333" i="38"/>
  <c r="AT405" i="38"/>
  <c r="AT360" i="38"/>
  <c r="AT432" i="38"/>
  <c r="AT346" i="38"/>
  <c r="AT418" i="38"/>
  <c r="AT384" i="37"/>
  <c r="AT368" i="37"/>
  <c r="AT383" i="37"/>
  <c r="AT352" i="37"/>
  <c r="AT336" i="37"/>
  <c r="AT369" i="37"/>
  <c r="AT343" i="37"/>
  <c r="AT327" i="37"/>
  <c r="AT379" i="37"/>
  <c r="AT350" i="37"/>
  <c r="AT334" i="37"/>
  <c r="AT345" i="37"/>
  <c r="AT328" i="37"/>
  <c r="AT349" i="37"/>
  <c r="AT316" i="37"/>
  <c r="AT317" i="37"/>
  <c r="AT325" i="37"/>
  <c r="AT318" i="37"/>
  <c r="AT380" i="37"/>
  <c r="AT364" i="37"/>
  <c r="AT367" i="37"/>
  <c r="AT348" i="37"/>
  <c r="AT378" i="37"/>
  <c r="AT355" i="37"/>
  <c r="AT339" i="37"/>
  <c r="AT323" i="37"/>
  <c r="AT375" i="37"/>
  <c r="AT363" i="37"/>
  <c r="AT333" i="37"/>
  <c r="AT337" i="37"/>
  <c r="AT315" i="37"/>
  <c r="AT341" i="37"/>
  <c r="AT362" i="37"/>
  <c r="AT314" i="37"/>
  <c r="AT320" i="37"/>
  <c r="AT372" i="37"/>
  <c r="AT365" i="37"/>
  <c r="AT370" i="37"/>
  <c r="AT331" i="37"/>
  <c r="AT358" i="37"/>
  <c r="AT354" i="37"/>
  <c r="AT353" i="37"/>
  <c r="AT322" i="37"/>
  <c r="AT324" i="37"/>
  <c r="AT377" i="37"/>
  <c r="AT340" i="37"/>
  <c r="AT338" i="37"/>
  <c r="AT321" i="37"/>
  <c r="AT376" i="37"/>
  <c r="AT371" i="37"/>
  <c r="AT373" i="37"/>
  <c r="AT361" i="37"/>
  <c r="AT359" i="37"/>
  <c r="AT381" i="37"/>
  <c r="AT360" i="37"/>
  <c r="AT344" i="37"/>
  <c r="AT351" i="37"/>
  <c r="AT319" i="37"/>
  <c r="AT346" i="37"/>
  <c r="AT330" i="37"/>
  <c r="AT326" i="37"/>
  <c r="AT374" i="37"/>
  <c r="AT356" i="37"/>
  <c r="AT347" i="37"/>
  <c r="AT382" i="37"/>
  <c r="AT329" i="37"/>
  <c r="AT357" i="37"/>
  <c r="AT366" i="37"/>
  <c r="AT335" i="37"/>
  <c r="AT332" i="37"/>
  <c r="AT342" i="37"/>
  <c r="L221" i="36"/>
  <c r="L137" i="36"/>
  <c r="AR55" i="35"/>
  <c r="L218" i="36"/>
  <c r="L235" i="38"/>
  <c r="L307" i="38"/>
  <c r="L379" i="38"/>
  <c r="L172" i="36"/>
  <c r="L244" i="36"/>
  <c r="L316" i="36"/>
  <c r="L206" i="37"/>
  <c r="L122" i="37"/>
  <c r="L227" i="38"/>
  <c r="L143" i="38"/>
  <c r="AM238" i="37"/>
  <c r="AM310" i="37"/>
  <c r="AM382" i="37"/>
  <c r="AM181" i="37"/>
  <c r="AM253" i="37"/>
  <c r="AM325" i="37"/>
  <c r="L176" i="38"/>
  <c r="L248" i="38"/>
  <c r="L320" i="38"/>
  <c r="L206" i="38"/>
  <c r="L278" i="38"/>
  <c r="L350" i="38"/>
  <c r="L195" i="38"/>
  <c r="L111" i="38"/>
  <c r="AM175" i="37"/>
  <c r="AM247" i="37"/>
  <c r="AM319" i="37"/>
  <c r="AM220" i="37"/>
  <c r="AM292" i="37"/>
  <c r="AM364" i="37"/>
  <c r="L222" i="38"/>
  <c r="L138" i="38"/>
  <c r="L201" i="38"/>
  <c r="L117" i="38"/>
  <c r="AM171" i="37"/>
  <c r="AM243" i="37"/>
  <c r="AM315" i="37"/>
  <c r="AM225" i="37"/>
  <c r="AM297" i="37"/>
  <c r="AM369" i="37"/>
  <c r="AM180" i="37"/>
  <c r="AM252" i="37"/>
  <c r="AM324" i="37"/>
  <c r="AM183" i="37"/>
  <c r="AM255" i="37"/>
  <c r="AM327" i="37"/>
  <c r="AM194" i="37"/>
  <c r="AM266" i="37"/>
  <c r="AM338" i="37"/>
  <c r="L234" i="38"/>
  <c r="L150" i="38"/>
  <c r="L226" i="38"/>
  <c r="L298" i="38"/>
  <c r="L370" i="38"/>
  <c r="L185" i="38"/>
  <c r="L257" i="38"/>
  <c r="L329" i="38"/>
  <c r="AM201" i="37"/>
  <c r="AM273" i="37"/>
  <c r="AM345" i="37"/>
  <c r="AM221" i="37"/>
  <c r="AM293" i="37"/>
  <c r="AM365" i="37"/>
  <c r="AM186" i="37"/>
  <c r="AM258" i="37"/>
  <c r="AM330" i="37"/>
  <c r="AM205" i="37"/>
  <c r="AM277" i="37"/>
  <c r="AM349" i="37"/>
  <c r="L228" i="38"/>
  <c r="L300" i="38"/>
  <c r="L372" i="38"/>
  <c r="L239" i="38"/>
  <c r="L155" i="38"/>
  <c r="L232" i="38"/>
  <c r="L304" i="38"/>
  <c r="L376" i="38"/>
  <c r="L218" i="38"/>
  <c r="L134" i="38"/>
  <c r="L208" i="38"/>
  <c r="L280" i="38"/>
  <c r="L352" i="38"/>
  <c r="L203" i="38"/>
  <c r="L119" i="38"/>
  <c r="L189" i="38"/>
  <c r="L261" i="38"/>
  <c r="L333" i="38"/>
  <c r="L195" i="36"/>
  <c r="L228" i="36"/>
  <c r="AM228" i="37"/>
  <c r="AM144" i="37"/>
  <c r="AM206" i="37"/>
  <c r="AM278" i="37"/>
  <c r="AM350" i="37"/>
  <c r="AM172" i="37"/>
  <c r="AM88" i="37"/>
  <c r="L179" i="38"/>
  <c r="L251" i="38"/>
  <c r="L323" i="38"/>
  <c r="L183" i="38"/>
  <c r="L255" i="38"/>
  <c r="L327" i="38"/>
  <c r="L238" i="38"/>
  <c r="L310" i="38"/>
  <c r="L382" i="38"/>
  <c r="L174" i="38"/>
  <c r="L246" i="38"/>
  <c r="L318" i="38"/>
  <c r="L216" i="38"/>
  <c r="L288" i="38"/>
  <c r="L360" i="38"/>
  <c r="AM200" i="37"/>
  <c r="AM272" i="37"/>
  <c r="AM344" i="37"/>
  <c r="AM189" i="37"/>
  <c r="AM261" i="37"/>
  <c r="AM333" i="37"/>
  <c r="AM196" i="37"/>
  <c r="AM268" i="37"/>
  <c r="AM340" i="37"/>
  <c r="AM229" i="37"/>
  <c r="AM301" i="37"/>
  <c r="AM373" i="37"/>
  <c r="AM188" i="37"/>
  <c r="AM260" i="37"/>
  <c r="AM332" i="37"/>
  <c r="AM223" i="37"/>
  <c r="AM139" i="37"/>
  <c r="AM178" i="37"/>
  <c r="AM94" i="37"/>
  <c r="L204" i="38"/>
  <c r="L276" i="38"/>
  <c r="L348" i="38"/>
  <c r="L214" i="38"/>
  <c r="L130" i="38"/>
  <c r="L190" i="38"/>
  <c r="L262" i="38"/>
  <c r="L334" i="38"/>
  <c r="L215" i="38"/>
  <c r="L287" i="38"/>
  <c r="L359" i="38"/>
  <c r="L175" i="38"/>
  <c r="L247" i="38"/>
  <c r="L319" i="38"/>
  <c r="L181" i="38"/>
  <c r="L253" i="38"/>
  <c r="L325" i="38"/>
  <c r="L221" i="38"/>
  <c r="L293" i="38"/>
  <c r="L365" i="38"/>
  <c r="L197" i="38"/>
  <c r="L269" i="38"/>
  <c r="L341" i="38"/>
  <c r="L171" i="38"/>
  <c r="L87" i="38"/>
  <c r="L209" i="38"/>
  <c r="L125" i="38"/>
  <c r="L211" i="38"/>
  <c r="L283" i="38"/>
  <c r="L355" i="38"/>
  <c r="AM227" i="36"/>
  <c r="L222" i="37"/>
  <c r="L294" i="37"/>
  <c r="L366" i="37"/>
  <c r="L229" i="36"/>
  <c r="L176" i="36"/>
  <c r="AM222" i="36"/>
  <c r="L240" i="36"/>
  <c r="AM195" i="36"/>
  <c r="AM240" i="36"/>
  <c r="AM239" i="36"/>
  <c r="AM183" i="36"/>
  <c r="AM218" i="36"/>
  <c r="AM290" i="11"/>
  <c r="AM362" i="11"/>
  <c r="AM264" i="11"/>
  <c r="AM336" i="11"/>
  <c r="AM287" i="11"/>
  <c r="AM359" i="11"/>
  <c r="AM122" i="11"/>
  <c r="AM248" i="11"/>
  <c r="AM320" i="11"/>
  <c r="AM272" i="11"/>
  <c r="AM344" i="11"/>
  <c r="AM263" i="11"/>
  <c r="AM335" i="11"/>
  <c r="AM254" i="11"/>
  <c r="AM326" i="11"/>
  <c r="AM295" i="11"/>
  <c r="AM367" i="11"/>
  <c r="AM302" i="11"/>
  <c r="AM374" i="11"/>
  <c r="AM288" i="11"/>
  <c r="AM360" i="11"/>
  <c r="AM145" i="11"/>
  <c r="AM252" i="11"/>
  <c r="AM324" i="11"/>
  <c r="AM285" i="11"/>
  <c r="AM357" i="11"/>
  <c r="AM156" i="11"/>
  <c r="AM284" i="11"/>
  <c r="AM356" i="11"/>
  <c r="AM89" i="11"/>
  <c r="AM256" i="11"/>
  <c r="AM328" i="11"/>
  <c r="AM277" i="11"/>
  <c r="AM349" i="11"/>
  <c r="AM298" i="11"/>
  <c r="AM370" i="11"/>
  <c r="AM303" i="11"/>
  <c r="AM375" i="11"/>
  <c r="AM127" i="11"/>
  <c r="AM293" i="11"/>
  <c r="AM365" i="11"/>
  <c r="AM297" i="11"/>
  <c r="AM369" i="11"/>
  <c r="AM249" i="11"/>
  <c r="AM321" i="11"/>
  <c r="AM212" i="36"/>
  <c r="AM221" i="36"/>
  <c r="AM184" i="36"/>
  <c r="AM209" i="36"/>
  <c r="AM208" i="36"/>
  <c r="AM191" i="36"/>
  <c r="AM192" i="36"/>
  <c r="AM203" i="36"/>
  <c r="AM182" i="38"/>
  <c r="AM254" i="38"/>
  <c r="AM326" i="38"/>
  <c r="AM235" i="36"/>
  <c r="AM238" i="36"/>
  <c r="AM229" i="36"/>
  <c r="AM172" i="36"/>
  <c r="AM180" i="36"/>
  <c r="AM182" i="36"/>
  <c r="AM230" i="36"/>
  <c r="AM187" i="36"/>
  <c r="AM223" i="36"/>
  <c r="AM202" i="36"/>
  <c r="AM220" i="36"/>
  <c r="AM200" i="36"/>
  <c r="AM181" i="36"/>
  <c r="AM232" i="36"/>
  <c r="AM205" i="38"/>
  <c r="AM121" i="38"/>
  <c r="AM186" i="36"/>
  <c r="AM201" i="36"/>
  <c r="AM231" i="36"/>
  <c r="AM173" i="36"/>
  <c r="AM171" i="36"/>
  <c r="AM233" i="36"/>
  <c r="L232" i="37"/>
  <c r="L148" i="37"/>
  <c r="AM225" i="36"/>
  <c r="AM211" i="36"/>
  <c r="AM206" i="36"/>
  <c r="AM228" i="36"/>
  <c r="AM219" i="36"/>
  <c r="AM216" i="36"/>
  <c r="AM213" i="36"/>
  <c r="AM178" i="36"/>
  <c r="AM185" i="36"/>
  <c r="AM179" i="36"/>
  <c r="AM210" i="36"/>
  <c r="AM196" i="36"/>
  <c r="AM205" i="36"/>
  <c r="AM175" i="36"/>
  <c r="AM176" i="36"/>
  <c r="AM189" i="36"/>
  <c r="AM222" i="38"/>
  <c r="AM294" i="38"/>
  <c r="AM366" i="38"/>
  <c r="AM192" i="38"/>
  <c r="AM108" i="38"/>
  <c r="AM186" i="38"/>
  <c r="AM258" i="38"/>
  <c r="AM330" i="38"/>
  <c r="AM183" i="38"/>
  <c r="AM255" i="38"/>
  <c r="AM327" i="38"/>
  <c r="AM191" i="38"/>
  <c r="AM107" i="38"/>
  <c r="AM193" i="38"/>
  <c r="AM265" i="38"/>
  <c r="AM337" i="38"/>
  <c r="AM209" i="38"/>
  <c r="AM281" i="38"/>
  <c r="AM353" i="38"/>
  <c r="AM240" i="38"/>
  <c r="AM312" i="38"/>
  <c r="AM384" i="38"/>
  <c r="AM229" i="38"/>
  <c r="AM301" i="38"/>
  <c r="AM373" i="38"/>
  <c r="AM210" i="38"/>
  <c r="AM282" i="38"/>
  <c r="AM354" i="38"/>
  <c r="AM223" i="38"/>
  <c r="AM295" i="38"/>
  <c r="AM367" i="38"/>
  <c r="AM219" i="38"/>
  <c r="AM291" i="38"/>
  <c r="AM363" i="38"/>
  <c r="AM185" i="38"/>
  <c r="AM257" i="38"/>
  <c r="AM329" i="38"/>
  <c r="AM220" i="38"/>
  <c r="AM136" i="38"/>
  <c r="AM188" i="38"/>
  <c r="AM260" i="38"/>
  <c r="AM332" i="38"/>
  <c r="AM231" i="38"/>
  <c r="AM147" i="38"/>
  <c r="AM206" i="38"/>
  <c r="AM278" i="38"/>
  <c r="AM350" i="38"/>
  <c r="AM196" i="38"/>
  <c r="AM268" i="38"/>
  <c r="AM340" i="38"/>
  <c r="AM237" i="38"/>
  <c r="AM309" i="38"/>
  <c r="AM381" i="38"/>
  <c r="AM198" i="38"/>
  <c r="AM270" i="38"/>
  <c r="AM342" i="38"/>
  <c r="AM170" i="38"/>
  <c r="AM242" i="38"/>
  <c r="AM314" i="38"/>
  <c r="AM221" i="38"/>
  <c r="AM137" i="38"/>
  <c r="AM225" i="38"/>
  <c r="AM297" i="38"/>
  <c r="AM369" i="38"/>
  <c r="AM178" i="38"/>
  <c r="AM250" i="38"/>
  <c r="AM322" i="38"/>
  <c r="AM190" i="38"/>
  <c r="AM262" i="38"/>
  <c r="AM334" i="38"/>
  <c r="AM202" i="38"/>
  <c r="AM233" i="38"/>
  <c r="AM305" i="38"/>
  <c r="AM377" i="38"/>
  <c r="AM181" i="38"/>
  <c r="AM253" i="38"/>
  <c r="AM325" i="38"/>
  <c r="AM226" i="38"/>
  <c r="AM298" i="38"/>
  <c r="AM370" i="38"/>
  <c r="AM179" i="38"/>
  <c r="AM174" i="38"/>
  <c r="AM246" i="38"/>
  <c r="AM318" i="38"/>
  <c r="AM187" i="38"/>
  <c r="AM259" i="38"/>
  <c r="AM331" i="38"/>
  <c r="AM230" i="38"/>
  <c r="AM302" i="38"/>
  <c r="AM374" i="38"/>
  <c r="AM218" i="38"/>
  <c r="AM290" i="38"/>
  <c r="AM362" i="38"/>
  <c r="AM217" i="38"/>
  <c r="AM133" i="38"/>
  <c r="AM234" i="38"/>
  <c r="AM306" i="38"/>
  <c r="AM378" i="38"/>
  <c r="AM195" i="38"/>
  <c r="AM267" i="38"/>
  <c r="AM339" i="38"/>
  <c r="AM189" i="38"/>
  <c r="AM261" i="38"/>
  <c r="AM333" i="38"/>
  <c r="AM207" i="38"/>
  <c r="AM279" i="38"/>
  <c r="AM351" i="38"/>
  <c r="AM197" i="38"/>
  <c r="AM269" i="38"/>
  <c r="AM341" i="38"/>
  <c r="AM172" i="38"/>
  <c r="AM244" i="38"/>
  <c r="AM316" i="38"/>
  <c r="AM214" i="38"/>
  <c r="AM236" i="38"/>
  <c r="AM308" i="38"/>
  <c r="AM380" i="38"/>
  <c r="AM239" i="38"/>
  <c r="AM311" i="38"/>
  <c r="AM383" i="38"/>
  <c r="AM171" i="38"/>
  <c r="AM243" i="38"/>
  <c r="AM315" i="38"/>
  <c r="AM175" i="38"/>
  <c r="AM247" i="38"/>
  <c r="AM319" i="38"/>
  <c r="AM176" i="38"/>
  <c r="AM248" i="38"/>
  <c r="AM320" i="38"/>
  <c r="AM208" i="38"/>
  <c r="AM280" i="38"/>
  <c r="AM352" i="38"/>
  <c r="AM173" i="38"/>
  <c r="AM245" i="38"/>
  <c r="AM317" i="38"/>
  <c r="AM200" i="38"/>
  <c r="AM184" i="38"/>
  <c r="AM256" i="38"/>
  <c r="AM328" i="38"/>
  <c r="AM232" i="38"/>
  <c r="AM304" i="38"/>
  <c r="AM376" i="38"/>
  <c r="AM211" i="38"/>
  <c r="AM283" i="38"/>
  <c r="AM355" i="38"/>
  <c r="AM177" i="38"/>
  <c r="AM215" i="38"/>
  <c r="AM287" i="38"/>
  <c r="AM359" i="38"/>
  <c r="AM180" i="38"/>
  <c r="AM252" i="38"/>
  <c r="AM324" i="38"/>
  <c r="L181" i="37"/>
  <c r="L97" i="37"/>
  <c r="L209" i="37"/>
  <c r="L281" i="37"/>
  <c r="L353" i="37"/>
  <c r="L221" i="37"/>
  <c r="L293" i="37"/>
  <c r="L365" i="37"/>
  <c r="L223" i="37"/>
  <c r="L295" i="37"/>
  <c r="L367" i="37"/>
  <c r="L240" i="37"/>
  <c r="L312" i="37"/>
  <c r="L384" i="37"/>
  <c r="L175" i="37"/>
  <c r="L200" i="37"/>
  <c r="L272" i="37"/>
  <c r="L344" i="37"/>
  <c r="L227" i="37"/>
  <c r="L299" i="37"/>
  <c r="L371" i="37"/>
  <c r="L231" i="37"/>
  <c r="L147" i="37"/>
  <c r="L199" i="37"/>
  <c r="L271" i="37"/>
  <c r="L343" i="37"/>
  <c r="L213" i="37"/>
  <c r="L285" i="37"/>
  <c r="L357" i="37"/>
  <c r="L180" i="37"/>
  <c r="L252" i="37"/>
  <c r="L324" i="37"/>
  <c r="L224" i="37"/>
  <c r="L296" i="37"/>
  <c r="L368" i="37"/>
  <c r="L186" i="37"/>
  <c r="L258" i="37"/>
  <c r="L330" i="37"/>
  <c r="L239" i="37"/>
  <c r="L311" i="37"/>
  <c r="L383" i="37"/>
  <c r="L235" i="37"/>
  <c r="L307" i="37"/>
  <c r="L379" i="37"/>
  <c r="L216" i="37"/>
  <c r="L288" i="37"/>
  <c r="L360" i="37"/>
  <c r="L184" i="37"/>
  <c r="L100" i="37"/>
  <c r="L179" i="37"/>
  <c r="L251" i="37"/>
  <c r="L323" i="37"/>
  <c r="L210" i="37"/>
  <c r="L282" i="37"/>
  <c r="L354" i="37"/>
  <c r="L201" i="37"/>
  <c r="L273" i="37"/>
  <c r="L345" i="37"/>
  <c r="L192" i="37"/>
  <c r="L228" i="37"/>
  <c r="L300" i="37"/>
  <c r="L372" i="37"/>
  <c r="L229" i="37"/>
  <c r="L301" i="37"/>
  <c r="L373" i="37"/>
  <c r="L218" i="37"/>
  <c r="L290" i="37"/>
  <c r="L362" i="37"/>
  <c r="L178" i="37"/>
  <c r="L250" i="37"/>
  <c r="L322" i="37"/>
  <c r="L219" i="37"/>
  <c r="L291" i="37"/>
  <c r="L363" i="37"/>
  <c r="L238" i="37"/>
  <c r="L310" i="37"/>
  <c r="L382" i="37"/>
  <c r="L195" i="37"/>
  <c r="L267" i="37"/>
  <c r="L339" i="37"/>
  <c r="L234" i="37"/>
  <c r="L182" i="37"/>
  <c r="L254" i="37"/>
  <c r="L326" i="37"/>
  <c r="L176" i="37"/>
  <c r="L248" i="37"/>
  <c r="L320" i="37"/>
  <c r="L194" i="37"/>
  <c r="L266" i="37"/>
  <c r="L338" i="37"/>
  <c r="L172" i="37"/>
  <c r="L244" i="37"/>
  <c r="L316" i="37"/>
  <c r="L196" i="37"/>
  <c r="L268" i="37"/>
  <c r="L340" i="37"/>
  <c r="L225" i="37"/>
  <c r="L297" i="37"/>
  <c r="L369" i="37"/>
  <c r="L202" i="37"/>
  <c r="L274" i="37"/>
  <c r="L346" i="37"/>
  <c r="L173" i="37"/>
  <c r="L217" i="37"/>
  <c r="L289" i="37"/>
  <c r="L361" i="37"/>
  <c r="L233" i="37"/>
  <c r="L305" i="37"/>
  <c r="L377" i="37"/>
  <c r="L236" i="37"/>
  <c r="L308" i="37"/>
  <c r="L380" i="37"/>
  <c r="L188" i="37"/>
  <c r="L204" i="37"/>
  <c r="L276" i="37"/>
  <c r="L348" i="37"/>
  <c r="L208" i="37"/>
  <c r="L280" i="37"/>
  <c r="L352" i="37"/>
  <c r="L171" i="37"/>
  <c r="L243" i="37"/>
  <c r="L315" i="37"/>
  <c r="L212" i="37"/>
  <c r="L128" i="37"/>
  <c r="L226" i="37"/>
  <c r="L298" i="37"/>
  <c r="L370" i="37"/>
  <c r="L174" i="37"/>
  <c r="L246" i="37"/>
  <c r="L318" i="37"/>
  <c r="L237" i="37"/>
  <c r="L309" i="37"/>
  <c r="L381" i="37"/>
  <c r="L189" i="37"/>
  <c r="L261" i="37"/>
  <c r="L333" i="37"/>
  <c r="L220" i="37"/>
  <c r="L292" i="37"/>
  <c r="L364" i="37"/>
  <c r="L193" i="37"/>
  <c r="L265" i="37"/>
  <c r="L337" i="37"/>
  <c r="L170" i="37"/>
  <c r="L242" i="37"/>
  <c r="L314" i="37"/>
  <c r="L183" i="37"/>
  <c r="L185" i="37"/>
  <c r="L257" i="37"/>
  <c r="L329" i="37"/>
  <c r="L197" i="37"/>
  <c r="L269" i="37"/>
  <c r="L341" i="37"/>
  <c r="L215" i="37"/>
  <c r="L131" i="37"/>
  <c r="L205" i="37"/>
  <c r="L121" i="37"/>
  <c r="L198" i="37"/>
  <c r="L270" i="37"/>
  <c r="L342" i="37"/>
  <c r="L214" i="37"/>
  <c r="L286" i="37"/>
  <c r="L358" i="37"/>
  <c r="L187" i="37"/>
  <c r="L259" i="37"/>
  <c r="L331" i="37"/>
  <c r="L211" i="37"/>
  <c r="L283" i="37"/>
  <c r="L355" i="37"/>
  <c r="L230" i="37"/>
  <c r="L146" i="37"/>
  <c r="AM224" i="38"/>
  <c r="AM296" i="38"/>
  <c r="AM368" i="38"/>
  <c r="AM203" i="38"/>
  <c r="AM275" i="38"/>
  <c r="AM347" i="38"/>
  <c r="AM213" i="38"/>
  <c r="AM212" i="38"/>
  <c r="AM284" i="38"/>
  <c r="AM356" i="38"/>
  <c r="AM227" i="38"/>
  <c r="AM299" i="38"/>
  <c r="AM371" i="38"/>
  <c r="AM238" i="38"/>
  <c r="AM310" i="38"/>
  <c r="AM382" i="38"/>
  <c r="AM201" i="38"/>
  <c r="AM273" i="38"/>
  <c r="AM345" i="38"/>
  <c r="AM199" i="38"/>
  <c r="AM271" i="38"/>
  <c r="AM343" i="38"/>
  <c r="L207" i="37"/>
  <c r="L279" i="37"/>
  <c r="L351" i="37"/>
  <c r="L203" i="37"/>
  <c r="L275" i="37"/>
  <c r="L347" i="37"/>
  <c r="AM300" i="11"/>
  <c r="AM372" i="11"/>
  <c r="AM269" i="11"/>
  <c r="AM341" i="11"/>
  <c r="AM281" i="11"/>
  <c r="AM353" i="11"/>
  <c r="AM261" i="11"/>
  <c r="AM333" i="11"/>
  <c r="AM276" i="11"/>
  <c r="AM348" i="11"/>
  <c r="AM310" i="11"/>
  <c r="AM382" i="11"/>
  <c r="AM243" i="11"/>
  <c r="AM315" i="11"/>
  <c r="AM275" i="11"/>
  <c r="AM347" i="11"/>
  <c r="AM306" i="11"/>
  <c r="AM378" i="11"/>
  <c r="AM253" i="11"/>
  <c r="AM325" i="11"/>
  <c r="AM110" i="11"/>
  <c r="AM136" i="11"/>
  <c r="AM267" i="11"/>
  <c r="AM339" i="11"/>
  <c r="AM304" i="11"/>
  <c r="AM376" i="11"/>
  <c r="AM258" i="11"/>
  <c r="AM330" i="11"/>
  <c r="AM307" i="11"/>
  <c r="AM379" i="11"/>
  <c r="AM308" i="11"/>
  <c r="AM380" i="11"/>
  <c r="AM244" i="11"/>
  <c r="AM316" i="11"/>
  <c r="AM242" i="11"/>
  <c r="AM314" i="11"/>
  <c r="AM251" i="11"/>
  <c r="AM323" i="11"/>
  <c r="AM289" i="11"/>
  <c r="AM361" i="11"/>
  <c r="AM250" i="11"/>
  <c r="AM322" i="11"/>
  <c r="AM246" i="11"/>
  <c r="AM318" i="11"/>
  <c r="AM305" i="11"/>
  <c r="AM377" i="11"/>
  <c r="AM311" i="11"/>
  <c r="AM383" i="11"/>
  <c r="AM265" i="11"/>
  <c r="AM337" i="11"/>
  <c r="AM106" i="11"/>
  <c r="AM282" i="11"/>
  <c r="AM354" i="11"/>
  <c r="AM291" i="11"/>
  <c r="AM363" i="11"/>
  <c r="AM296" i="11"/>
  <c r="AM368" i="11"/>
  <c r="AM268" i="11"/>
  <c r="AM340" i="11"/>
  <c r="AM117" i="11"/>
  <c r="AM294" i="11"/>
  <c r="AM366" i="11"/>
  <c r="AM299" i="11"/>
  <c r="AM371" i="11"/>
  <c r="AM271" i="11"/>
  <c r="AM343" i="11"/>
  <c r="AM260" i="11"/>
  <c r="AM332" i="11"/>
  <c r="AM286" i="11"/>
  <c r="AM358" i="11"/>
  <c r="L223" i="36"/>
  <c r="L234" i="36"/>
  <c r="L208" i="36"/>
  <c r="L189" i="36"/>
  <c r="L211" i="36"/>
  <c r="L225" i="36"/>
  <c r="L224" i="36"/>
  <c r="L203" i="36"/>
  <c r="L179" i="36"/>
  <c r="L226" i="36"/>
  <c r="L235" i="36"/>
  <c r="L215" i="36"/>
  <c r="L219" i="36"/>
  <c r="L230" i="36"/>
  <c r="L187" i="36"/>
  <c r="L186" i="36"/>
  <c r="L185" i="36"/>
  <c r="L217" i="36"/>
  <c r="L239" i="36"/>
  <c r="L214" i="36"/>
  <c r="L188" i="36"/>
  <c r="L173" i="36"/>
  <c r="L227" i="36"/>
  <c r="L196" i="36"/>
  <c r="L183" i="36"/>
  <c r="L191" i="36"/>
  <c r="L181" i="36"/>
  <c r="L184" i="36"/>
  <c r="L182" i="36"/>
  <c r="L238" i="36"/>
  <c r="L178" i="36"/>
  <c r="L206" i="36"/>
  <c r="L194" i="36"/>
  <c r="L199" i="36"/>
  <c r="L232" i="36"/>
  <c r="L177" i="36"/>
  <c r="L190" i="36"/>
  <c r="L220" i="36"/>
  <c r="L213" i="36"/>
  <c r="L231" i="36"/>
  <c r="L204" i="36"/>
  <c r="L202" i="36"/>
  <c r="L236" i="36"/>
  <c r="L175" i="36"/>
  <c r="L207" i="36"/>
  <c r="L209" i="36"/>
  <c r="L205" i="36"/>
  <c r="L180" i="36"/>
  <c r="L237" i="36"/>
  <c r="L200" i="36"/>
  <c r="L174" i="36"/>
  <c r="L198" i="36"/>
  <c r="L171" i="36"/>
  <c r="L233" i="36"/>
  <c r="L222" i="36"/>
  <c r="L193" i="36"/>
  <c r="L212" i="36"/>
  <c r="L201" i="36"/>
  <c r="L197" i="36"/>
  <c r="L192" i="36"/>
  <c r="L210" i="36"/>
  <c r="L216" i="36"/>
  <c r="AM235" i="38"/>
  <c r="AM307" i="38"/>
  <c r="AM379" i="38"/>
  <c r="AM194" i="38"/>
  <c r="AM266" i="38"/>
  <c r="AM338" i="38"/>
  <c r="AM204" i="38"/>
  <c r="AM276" i="38"/>
  <c r="AM348" i="38"/>
  <c r="AM228" i="38"/>
  <c r="AM300" i="38"/>
  <c r="AM372" i="38"/>
  <c r="L190" i="37"/>
  <c r="L262" i="37"/>
  <c r="L334" i="37"/>
  <c r="L177" i="37"/>
  <c r="L93" i="37"/>
  <c r="AM209" i="37"/>
  <c r="AM202" i="37"/>
  <c r="AM274" i="37"/>
  <c r="AM346" i="37"/>
  <c r="AM222" i="37"/>
  <c r="AM294" i="37"/>
  <c r="AM366" i="37"/>
  <c r="AM173" i="37"/>
  <c r="AM245" i="37"/>
  <c r="AM317" i="37"/>
  <c r="AM219" i="37"/>
  <c r="AM291" i="37"/>
  <c r="AM363" i="37"/>
  <c r="AM174" i="37"/>
  <c r="AM246" i="37"/>
  <c r="AM318" i="37"/>
  <c r="AM212" i="37"/>
  <c r="AM284" i="37"/>
  <c r="AM356" i="37"/>
  <c r="AM177" i="37"/>
  <c r="AM249" i="37"/>
  <c r="AM321" i="37"/>
  <c r="AM191" i="37"/>
  <c r="AM263" i="37"/>
  <c r="AM335" i="37"/>
  <c r="AM227" i="37"/>
  <c r="AM143" i="37"/>
  <c r="AM170" i="37"/>
  <c r="AM242" i="37"/>
  <c r="AM314" i="37"/>
  <c r="AM217" i="36"/>
  <c r="AM170" i="36"/>
  <c r="AM174" i="36"/>
  <c r="AM188" i="36"/>
  <c r="AM198" i="36"/>
  <c r="AM190" i="36"/>
  <c r="AM199" i="36"/>
  <c r="AM207" i="36"/>
  <c r="AM177" i="36"/>
  <c r="AM214" i="36"/>
  <c r="AM197" i="36"/>
  <c r="AM237" i="36"/>
  <c r="AM215" i="36"/>
  <c r="AM194" i="36"/>
  <c r="AM224" i="36"/>
  <c r="AM236" i="36"/>
  <c r="AM226" i="36"/>
  <c r="AM234" i="36"/>
  <c r="AM193" i="36"/>
  <c r="AM234" i="37"/>
  <c r="AM306" i="37"/>
  <c r="AM378" i="37"/>
  <c r="AM190" i="37"/>
  <c r="AM106" i="37"/>
  <c r="AM193" i="37"/>
  <c r="AM265" i="37"/>
  <c r="AM337" i="37"/>
  <c r="AM232" i="37"/>
  <c r="AM304" i="37"/>
  <c r="AM376" i="37"/>
  <c r="AM203" i="37"/>
  <c r="AM119" i="37"/>
  <c r="AM176" i="37"/>
  <c r="AM248" i="37"/>
  <c r="AM320" i="37"/>
  <c r="AM224" i="37"/>
  <c r="AM296" i="37"/>
  <c r="AM368" i="37"/>
  <c r="AM239" i="37"/>
  <c r="AM311" i="37"/>
  <c r="AM383" i="37"/>
  <c r="AM184" i="37"/>
  <c r="AM256" i="37"/>
  <c r="AM328" i="37"/>
  <c r="AM192" i="37"/>
  <c r="AM264" i="37"/>
  <c r="AM336" i="37"/>
  <c r="AM236" i="37"/>
  <c r="AM179" i="37"/>
  <c r="AM251" i="37"/>
  <c r="AM323" i="37"/>
  <c r="AM208" i="37"/>
  <c r="AM280" i="37"/>
  <c r="AM352" i="37"/>
  <c r="AM204" i="37"/>
  <c r="AM276" i="37"/>
  <c r="AM348" i="37"/>
  <c r="AM195" i="37"/>
  <c r="AM111" i="37"/>
  <c r="AM182" i="37"/>
  <c r="AM254" i="37"/>
  <c r="AM326" i="37"/>
  <c r="AM198" i="37"/>
  <c r="AM270" i="37"/>
  <c r="AM342" i="37"/>
  <c r="AM211" i="37"/>
  <c r="AM283" i="37"/>
  <c r="AM355" i="37"/>
  <c r="AM217" i="37"/>
  <c r="AM289" i="37"/>
  <c r="AM361" i="37"/>
  <c r="AM240" i="37"/>
  <c r="AM312" i="37"/>
  <c r="AM384" i="37"/>
  <c r="AM235" i="37"/>
  <c r="AM307" i="37"/>
  <c r="AM379" i="37"/>
  <c r="AM226" i="37"/>
  <c r="AM298" i="37"/>
  <c r="AM370" i="37"/>
  <c r="AM218" i="37"/>
  <c r="AM290" i="37"/>
  <c r="AM362" i="37"/>
  <c r="AM197" i="37"/>
  <c r="AM269" i="37"/>
  <c r="AM341" i="37"/>
  <c r="AM216" i="37"/>
  <c r="AM288" i="37"/>
  <c r="AM360" i="37"/>
  <c r="AM231" i="37"/>
  <c r="AM303" i="37"/>
  <c r="AM375" i="37"/>
  <c r="AM185" i="37"/>
  <c r="AM214" i="37"/>
  <c r="AM286" i="37"/>
  <c r="AM358" i="37"/>
  <c r="AM210" i="37"/>
  <c r="AM282" i="37"/>
  <c r="AM354" i="37"/>
  <c r="AM230" i="37"/>
  <c r="AM302" i="37"/>
  <c r="AM374" i="37"/>
  <c r="AM215" i="37"/>
  <c r="AM287" i="37"/>
  <c r="AM359" i="37"/>
  <c r="AM213" i="37"/>
  <c r="AM285" i="37"/>
  <c r="AM357" i="37"/>
  <c r="AM199" i="37"/>
  <c r="AM271" i="37"/>
  <c r="AM343" i="37"/>
  <c r="AM207" i="37"/>
  <c r="AM279" i="37"/>
  <c r="AM351" i="37"/>
  <c r="AM233" i="37"/>
  <c r="L213" i="38"/>
  <c r="L285" i="38"/>
  <c r="L357" i="38"/>
  <c r="L212" i="38"/>
  <c r="L284" i="38"/>
  <c r="L356" i="38"/>
  <c r="L192" i="38"/>
  <c r="L264" i="38"/>
  <c r="L336" i="38"/>
  <c r="L229" i="38"/>
  <c r="L193" i="38"/>
  <c r="L265" i="38"/>
  <c r="L337" i="38"/>
  <c r="L198" i="38"/>
  <c r="L270" i="38"/>
  <c r="L342" i="38"/>
  <c r="L182" i="38"/>
  <c r="L98" i="38"/>
  <c r="L220" i="38"/>
  <c r="L292" i="38"/>
  <c r="L364" i="38"/>
  <c r="L230" i="38"/>
  <c r="L302" i="38"/>
  <c r="L374" i="38"/>
  <c r="L178" i="38"/>
  <c r="L250" i="38"/>
  <c r="L322" i="38"/>
  <c r="L194" i="38"/>
  <c r="L110" i="38"/>
  <c r="L191" i="38"/>
  <c r="L263" i="38"/>
  <c r="L335" i="38"/>
  <c r="L187" i="38"/>
  <c r="L259" i="38"/>
  <c r="L331" i="38"/>
  <c r="L231" i="38"/>
  <c r="L303" i="38"/>
  <c r="L375" i="38"/>
  <c r="L205" i="38"/>
  <c r="L277" i="38"/>
  <c r="L349" i="38"/>
  <c r="L233" i="38"/>
  <c r="L184" i="38"/>
  <c r="L256" i="38"/>
  <c r="L328" i="38"/>
  <c r="L223" i="38"/>
  <c r="L295" i="38"/>
  <c r="L367" i="38"/>
  <c r="L202" i="38"/>
  <c r="L274" i="38"/>
  <c r="L346" i="38"/>
  <c r="L225" i="38"/>
  <c r="L297" i="38"/>
  <c r="L369" i="38"/>
  <c r="L217" i="38"/>
  <c r="L289" i="38"/>
  <c r="L361" i="38"/>
  <c r="L207" i="38"/>
  <c r="L279" i="38"/>
  <c r="L351" i="38"/>
  <c r="L188" i="38"/>
  <c r="L260" i="38"/>
  <c r="L332" i="38"/>
  <c r="L210" i="38"/>
  <c r="L172" i="38"/>
  <c r="L244" i="38"/>
  <c r="L316" i="38"/>
  <c r="L199" i="38"/>
  <c r="L271" i="38"/>
  <c r="L343" i="38"/>
  <c r="L173" i="38"/>
  <c r="L245" i="38"/>
  <c r="L317" i="38"/>
  <c r="L196" i="38"/>
  <c r="L268" i="38"/>
  <c r="L340" i="38"/>
  <c r="L236" i="38"/>
  <c r="L308" i="38"/>
  <c r="L380" i="38"/>
  <c r="L219" i="38"/>
  <c r="L291" i="38"/>
  <c r="L363" i="38"/>
  <c r="L180" i="38"/>
  <c r="L252" i="38"/>
  <c r="L324" i="38"/>
  <c r="L200" i="38"/>
  <c r="L170" i="38"/>
  <c r="L242" i="38"/>
  <c r="L314" i="38"/>
  <c r="L186" i="38"/>
  <c r="L258" i="38"/>
  <c r="L330" i="38"/>
  <c r="L224" i="38"/>
  <c r="L296" i="38"/>
  <c r="L368" i="38"/>
  <c r="L237" i="38"/>
  <c r="L153" i="38"/>
  <c r="L228" i="11"/>
  <c r="L144" i="11"/>
  <c r="L177" i="11"/>
  <c r="L93" i="11"/>
  <c r="L231" i="11"/>
  <c r="L147" i="11"/>
  <c r="L191" i="11"/>
  <c r="L263" i="11"/>
  <c r="L335" i="11"/>
  <c r="L196" i="11"/>
  <c r="L268" i="11"/>
  <c r="L340" i="11"/>
  <c r="L199" i="11"/>
  <c r="L115" i="11"/>
  <c r="L230" i="11"/>
  <c r="L146" i="11"/>
  <c r="L198" i="11"/>
  <c r="L270" i="11"/>
  <c r="L342" i="11"/>
  <c r="L182" i="11"/>
  <c r="L98" i="11"/>
  <c r="L229" i="11"/>
  <c r="L301" i="11"/>
  <c r="L373" i="11"/>
  <c r="L221" i="11"/>
  <c r="L137" i="11"/>
  <c r="L224" i="11"/>
  <c r="L140" i="11"/>
  <c r="L197" i="11"/>
  <c r="L113" i="11"/>
  <c r="L214" i="11"/>
  <c r="L286" i="11"/>
  <c r="L358" i="11"/>
  <c r="L239" i="11"/>
  <c r="L155" i="11"/>
  <c r="L220" i="11"/>
  <c r="L136" i="11"/>
  <c r="L203" i="11"/>
  <c r="L275" i="11"/>
  <c r="L347" i="11"/>
  <c r="L233" i="11"/>
  <c r="L305" i="11"/>
  <c r="L377" i="11"/>
  <c r="L226" i="11"/>
  <c r="L298" i="11"/>
  <c r="L370" i="11"/>
  <c r="L216" i="11"/>
  <c r="L132" i="11"/>
  <c r="L180" i="11"/>
  <c r="L252" i="11"/>
  <c r="L324" i="11"/>
  <c r="L174" i="11"/>
  <c r="L90" i="11"/>
  <c r="L195" i="11"/>
  <c r="L267" i="11"/>
  <c r="L339" i="11"/>
  <c r="L172" i="11"/>
  <c r="L88" i="11"/>
  <c r="L210" i="11"/>
  <c r="L126" i="11"/>
  <c r="L218" i="11"/>
  <c r="L290" i="11"/>
  <c r="L362" i="11"/>
  <c r="L236" i="11"/>
  <c r="L308" i="11"/>
  <c r="L380" i="11"/>
  <c r="L188" i="11"/>
  <c r="L104" i="11"/>
  <c r="L219" i="11"/>
  <c r="L135" i="11"/>
  <c r="L215" i="11"/>
  <c r="L287" i="11"/>
  <c r="L359" i="11"/>
  <c r="L225" i="11"/>
  <c r="L297" i="11"/>
  <c r="L369" i="11"/>
  <c r="L183" i="11"/>
  <c r="L99" i="11"/>
  <c r="L186" i="11"/>
  <c r="L258" i="11"/>
  <c r="L330" i="11"/>
  <c r="L223" i="11"/>
  <c r="L139" i="11"/>
  <c r="L170" i="11"/>
  <c r="L86" i="11"/>
  <c r="L213" i="11"/>
  <c r="L129" i="11"/>
  <c r="L189" i="11"/>
  <c r="L105" i="11"/>
  <c r="L201" i="11"/>
  <c r="L273" i="11"/>
  <c r="L345" i="11"/>
  <c r="L234" i="11"/>
  <c r="L150" i="11"/>
  <c r="L204" i="11"/>
  <c r="L276" i="11"/>
  <c r="L348" i="11"/>
  <c r="L181" i="11"/>
  <c r="L253" i="11"/>
  <c r="L325" i="11"/>
  <c r="L205" i="11"/>
  <c r="L277" i="11"/>
  <c r="L349" i="11"/>
  <c r="L184" i="11"/>
  <c r="L100" i="11"/>
  <c r="L193" i="11"/>
  <c r="L265" i="11"/>
  <c r="L337" i="11"/>
  <c r="L192" i="11"/>
  <c r="L108" i="11"/>
  <c r="L232" i="11"/>
  <c r="L148" i="11"/>
  <c r="L175" i="11"/>
  <c r="L91" i="11"/>
  <c r="L206" i="11"/>
  <c r="L278" i="11"/>
  <c r="L350" i="11"/>
  <c r="L185" i="11"/>
  <c r="L257" i="11"/>
  <c r="L329" i="11"/>
  <c r="L227" i="11"/>
  <c r="L299" i="11"/>
  <c r="L371" i="11"/>
  <c r="L217" i="11"/>
  <c r="L133" i="11"/>
  <c r="L202" i="11"/>
  <c r="L274" i="11"/>
  <c r="L346" i="11"/>
  <c r="L209" i="11"/>
  <c r="L281" i="11"/>
  <c r="L353" i="11"/>
  <c r="L190" i="11"/>
  <c r="L262" i="11"/>
  <c r="L334" i="11"/>
  <c r="L178" i="11"/>
  <c r="L94" i="11"/>
  <c r="L212" i="11"/>
  <c r="L128" i="11"/>
  <c r="L238" i="11"/>
  <c r="L310" i="11"/>
  <c r="L382" i="11"/>
  <c r="L207" i="11"/>
  <c r="L279" i="11"/>
  <c r="L351" i="11"/>
  <c r="L187" i="11"/>
  <c r="L103" i="11"/>
  <c r="L240" i="11"/>
  <c r="L156" i="11"/>
  <c r="L194" i="11"/>
  <c r="L110" i="11"/>
  <c r="L176" i="11"/>
  <c r="L92" i="11"/>
  <c r="L208" i="11"/>
  <c r="L280" i="11"/>
  <c r="L352" i="11"/>
  <c r="L200" i="11"/>
  <c r="L116" i="11"/>
  <c r="L179" i="11"/>
  <c r="L95" i="11"/>
  <c r="L173" i="11"/>
  <c r="L245" i="11"/>
  <c r="L317" i="11"/>
  <c r="L237" i="11"/>
  <c r="L309" i="11"/>
  <c r="L381" i="11"/>
  <c r="L211" i="11"/>
  <c r="L127" i="11"/>
  <c r="L222" i="11"/>
  <c r="L138" i="11"/>
  <c r="L171" i="11"/>
  <c r="L243" i="11"/>
  <c r="L315" i="11"/>
  <c r="L235" i="11"/>
  <c r="L307" i="11"/>
  <c r="L379" i="11"/>
  <c r="L127" i="36"/>
  <c r="AR45" i="35"/>
  <c r="L122" i="38"/>
  <c r="L263" i="37"/>
  <c r="L335" i="37"/>
  <c r="L107" i="37"/>
  <c r="L278" i="37"/>
  <c r="L350" i="37"/>
  <c r="L249" i="38"/>
  <c r="L321" i="38"/>
  <c r="L93" i="38"/>
  <c r="L242" i="36"/>
  <c r="L314" i="36"/>
  <c r="L86" i="36"/>
  <c r="AR4" i="35"/>
  <c r="L156" i="38"/>
  <c r="AM132" i="38"/>
  <c r="AM432" i="38"/>
  <c r="AM120" i="36"/>
  <c r="AM420" i="36"/>
  <c r="AP114" i="36"/>
  <c r="AY42" i="36"/>
  <c r="AY114" i="36"/>
  <c r="AY198" i="36"/>
  <c r="AY270" i="36"/>
  <c r="AY342" i="36"/>
  <c r="AY414" i="36"/>
  <c r="AP153" i="37"/>
  <c r="AP453" i="37"/>
  <c r="AP116" i="36"/>
  <c r="AY44" i="36"/>
  <c r="AY116" i="36"/>
  <c r="AY200" i="36"/>
  <c r="AY272" i="36"/>
  <c r="AY344" i="36"/>
  <c r="AY416" i="36"/>
  <c r="AW44" i="36"/>
  <c r="AW116" i="36"/>
  <c r="AW200" i="36"/>
  <c r="AW272" i="36"/>
  <c r="AW344" i="36"/>
  <c r="AW416" i="36"/>
  <c r="AP147" i="37"/>
  <c r="AP447" i="37"/>
  <c r="AP131" i="37"/>
  <c r="AP431" i="37"/>
  <c r="AV201" i="38"/>
  <c r="AV273" i="38"/>
  <c r="AV345" i="38"/>
  <c r="AV417" i="38"/>
  <c r="AP122" i="37"/>
  <c r="AP422" i="37"/>
  <c r="AP97" i="38"/>
  <c r="AP397" i="38"/>
  <c r="AY25" i="38"/>
  <c r="AY97" i="38"/>
  <c r="AY181" i="38"/>
  <c r="AY253" i="38"/>
  <c r="AY325" i="38"/>
  <c r="AY397" i="38"/>
  <c r="AV223" i="38"/>
  <c r="AV295" i="38"/>
  <c r="AV367" i="38"/>
  <c r="AV439" i="38"/>
  <c r="AV198" i="38"/>
  <c r="AV270" i="38"/>
  <c r="AV342" i="38"/>
  <c r="AV414" i="38"/>
  <c r="AV227" i="38"/>
  <c r="AV299" i="38"/>
  <c r="AV371" i="38"/>
  <c r="AV443" i="38"/>
  <c r="AP115" i="37"/>
  <c r="AP415" i="37"/>
  <c r="AP89" i="37"/>
  <c r="AP389" i="37"/>
  <c r="AV172" i="38"/>
  <c r="AV244" i="38"/>
  <c r="AV316" i="38"/>
  <c r="AV388" i="38"/>
  <c r="AP127" i="38"/>
  <c r="AP427" i="38"/>
  <c r="AY55" i="38"/>
  <c r="AY127" i="38"/>
  <c r="AY211" i="38"/>
  <c r="AY283" i="38"/>
  <c r="AY355" i="38"/>
  <c r="AY427" i="38"/>
  <c r="AP99" i="37"/>
  <c r="AP399" i="37"/>
  <c r="AV186" i="38"/>
  <c r="AV258" i="38"/>
  <c r="AV330" i="38"/>
  <c r="AV402" i="38"/>
  <c r="AP133" i="36"/>
  <c r="AY61" i="36"/>
  <c r="AY133" i="36"/>
  <c r="AY217" i="36"/>
  <c r="AY289" i="36"/>
  <c r="AY361" i="36"/>
  <c r="AY433" i="36"/>
  <c r="AW61" i="36"/>
  <c r="AW133" i="36"/>
  <c r="AW217" i="36"/>
  <c r="AW289" i="36"/>
  <c r="AW361" i="36"/>
  <c r="AW433" i="36"/>
  <c r="AP115" i="36"/>
  <c r="AY43" i="36"/>
  <c r="AY115" i="36"/>
  <c r="AY199" i="36"/>
  <c r="AY271" i="36"/>
  <c r="AY343" i="36"/>
  <c r="AY415" i="36"/>
  <c r="AW43" i="36"/>
  <c r="AW115" i="36"/>
  <c r="AW199" i="36"/>
  <c r="AW271" i="36"/>
  <c r="AW343" i="36"/>
  <c r="AW415" i="36"/>
  <c r="AP90" i="36"/>
  <c r="AY18" i="36"/>
  <c r="AY90" i="36"/>
  <c r="AY174" i="36"/>
  <c r="AY246" i="36"/>
  <c r="AY318" i="36"/>
  <c r="AY390" i="36"/>
  <c r="AV210" i="38"/>
  <c r="AV282" i="38"/>
  <c r="AV354" i="38"/>
  <c r="AV426" i="38"/>
  <c r="AV197" i="38"/>
  <c r="AV269" i="38"/>
  <c r="AV341" i="38"/>
  <c r="AV413" i="38"/>
  <c r="AV175" i="38"/>
  <c r="AV247" i="38"/>
  <c r="AV319" i="38"/>
  <c r="AV391" i="38"/>
  <c r="AP93" i="38"/>
  <c r="AP393" i="38"/>
  <c r="AY21" i="38"/>
  <c r="AY93" i="38"/>
  <c r="AY177" i="38"/>
  <c r="AY249" i="38"/>
  <c r="AY321" i="38"/>
  <c r="AY393" i="38"/>
  <c r="AP87" i="36"/>
  <c r="AY15" i="36"/>
  <c r="AY87" i="36"/>
  <c r="AY171" i="36"/>
  <c r="AY243" i="36"/>
  <c r="AY315" i="36"/>
  <c r="AY387" i="36"/>
  <c r="AP136" i="37"/>
  <c r="AP436" i="37"/>
  <c r="AP98" i="37"/>
  <c r="AP398" i="37"/>
  <c r="AV217" i="38"/>
  <c r="AV289" i="38"/>
  <c r="AV361" i="38"/>
  <c r="AV433" i="38"/>
  <c r="AP95" i="36"/>
  <c r="AY23" i="36"/>
  <c r="AY95" i="36"/>
  <c r="AY179" i="36"/>
  <c r="AY251" i="36"/>
  <c r="AY323" i="36"/>
  <c r="AY395" i="36"/>
  <c r="AW23" i="36"/>
  <c r="AW95" i="36"/>
  <c r="AW179" i="36"/>
  <c r="AW251" i="36"/>
  <c r="AW323" i="36"/>
  <c r="AW395" i="36"/>
  <c r="AP109" i="36"/>
  <c r="AY37" i="36"/>
  <c r="AY109" i="36"/>
  <c r="AY193" i="36"/>
  <c r="AY265" i="36"/>
  <c r="AY337" i="36"/>
  <c r="AY409" i="36"/>
  <c r="AW37" i="36"/>
  <c r="AW109" i="36"/>
  <c r="AW193" i="36"/>
  <c r="AW265" i="36"/>
  <c r="AW337" i="36"/>
  <c r="AW409" i="36"/>
  <c r="AP139" i="36"/>
  <c r="AY67" i="36"/>
  <c r="AY139" i="36"/>
  <c r="AY223" i="36"/>
  <c r="AY295" i="36"/>
  <c r="AY367" i="36"/>
  <c r="AY439" i="36"/>
  <c r="AW67" i="36"/>
  <c r="AW139" i="36"/>
  <c r="AW223" i="36"/>
  <c r="AW295" i="36"/>
  <c r="AW367" i="36"/>
  <c r="AW439" i="36"/>
  <c r="AV193" i="38"/>
  <c r="AV265" i="38"/>
  <c r="AV337" i="38"/>
  <c r="AV409" i="38"/>
  <c r="AP139" i="37"/>
  <c r="AP439" i="37"/>
  <c r="AP142" i="37"/>
  <c r="AP442" i="37"/>
  <c r="AW15" i="36"/>
  <c r="AW87" i="36"/>
  <c r="AW171" i="36"/>
  <c r="AW243" i="36"/>
  <c r="AW315" i="36"/>
  <c r="AW387" i="36"/>
  <c r="AP108" i="37"/>
  <c r="AP408" i="37"/>
  <c r="AP105" i="36"/>
  <c r="AY33" i="36"/>
  <c r="AY105" i="36"/>
  <c r="AY189" i="36"/>
  <c r="AY261" i="36"/>
  <c r="AY333" i="36"/>
  <c r="AY405" i="36"/>
  <c r="AP106" i="37"/>
  <c r="AP406" i="37"/>
  <c r="AV215" i="38"/>
  <c r="AV287" i="38"/>
  <c r="AV359" i="38"/>
  <c r="AV431" i="38"/>
  <c r="AV183" i="38"/>
  <c r="AV255" i="38"/>
  <c r="AV327" i="38"/>
  <c r="AV399" i="38"/>
  <c r="AP156" i="36"/>
  <c r="AY84" i="36"/>
  <c r="AY156" i="36"/>
  <c r="AY240" i="36"/>
  <c r="AY312" i="36"/>
  <c r="AY384" i="36"/>
  <c r="AY456" i="36"/>
  <c r="AP109" i="37"/>
  <c r="AP409" i="37"/>
  <c r="AV235" i="38"/>
  <c r="AV307" i="38"/>
  <c r="AV379" i="38"/>
  <c r="AV451" i="38"/>
  <c r="AP129" i="36"/>
  <c r="AY57" i="36"/>
  <c r="AY129" i="36"/>
  <c r="AY213" i="36"/>
  <c r="AY285" i="36"/>
  <c r="AY357" i="36"/>
  <c r="AY429" i="36"/>
  <c r="AW57" i="36"/>
  <c r="AW129" i="36"/>
  <c r="AW213" i="36"/>
  <c r="AW285" i="36"/>
  <c r="AW357" i="36"/>
  <c r="AW429" i="36"/>
  <c r="AP126" i="38"/>
  <c r="AP426" i="38"/>
  <c r="AY54" i="38"/>
  <c r="AY126" i="38"/>
  <c r="AY210" i="38"/>
  <c r="AY282" i="38"/>
  <c r="AY354" i="38"/>
  <c r="AY426" i="38"/>
  <c r="AP137" i="37"/>
  <c r="AP437" i="37"/>
  <c r="AV232" i="38"/>
  <c r="AV304" i="38"/>
  <c r="AV376" i="38"/>
  <c r="AV448" i="38"/>
  <c r="AV181" i="38"/>
  <c r="AV253" i="38"/>
  <c r="AV325" i="38"/>
  <c r="AV397" i="38"/>
  <c r="AP130" i="37"/>
  <c r="AP430" i="37"/>
  <c r="AV204" i="38"/>
  <c r="AV276" i="38"/>
  <c r="AV348" i="38"/>
  <c r="AV420" i="38"/>
  <c r="AP120" i="36"/>
  <c r="AY48" i="36"/>
  <c r="AY120" i="36"/>
  <c r="AY204" i="36"/>
  <c r="AY276" i="36"/>
  <c r="AY348" i="36"/>
  <c r="AY420" i="36"/>
  <c r="AW48" i="36"/>
  <c r="AW120" i="36"/>
  <c r="AW204" i="36"/>
  <c r="AW276" i="36"/>
  <c r="AW348" i="36"/>
  <c r="AW420" i="36"/>
  <c r="AP120" i="37"/>
  <c r="AP420" i="37"/>
  <c r="AP118" i="36"/>
  <c r="AY46" i="36"/>
  <c r="AY118" i="36"/>
  <c r="AY202" i="36"/>
  <c r="AY274" i="36"/>
  <c r="AY346" i="36"/>
  <c r="AY418" i="36"/>
  <c r="AP111" i="36"/>
  <c r="AY39" i="36"/>
  <c r="AY111" i="36"/>
  <c r="AY195" i="36"/>
  <c r="AY267" i="36"/>
  <c r="AY339" i="36"/>
  <c r="AY411" i="36"/>
  <c r="AV218" i="38"/>
  <c r="AV290" i="38"/>
  <c r="AV362" i="38"/>
  <c r="AV434" i="38"/>
  <c r="AV177" i="38"/>
  <c r="AV249" i="38"/>
  <c r="AV321" i="38"/>
  <c r="AV393" i="38"/>
  <c r="AP94" i="36"/>
  <c r="AY22" i="36"/>
  <c r="AY94" i="36"/>
  <c r="AY178" i="36"/>
  <c r="AY250" i="36"/>
  <c r="AY322" i="36"/>
  <c r="AY394" i="36"/>
  <c r="AW22" i="36"/>
  <c r="AW94" i="36"/>
  <c r="AW178" i="36"/>
  <c r="AW250" i="36"/>
  <c r="AW322" i="36"/>
  <c r="AW394" i="36"/>
  <c r="AV191" i="38"/>
  <c r="AV263" i="38"/>
  <c r="AV335" i="38"/>
  <c r="AV407" i="38"/>
  <c r="AP99" i="36"/>
  <c r="AY27" i="36"/>
  <c r="AY99" i="36"/>
  <c r="AY183" i="36"/>
  <c r="AY255" i="36"/>
  <c r="AY327" i="36"/>
  <c r="AY399" i="36"/>
  <c r="AP90" i="37"/>
  <c r="AP390" i="37"/>
  <c r="AP122" i="38"/>
  <c r="AP422" i="38"/>
  <c r="AY50" i="38"/>
  <c r="AY122" i="38"/>
  <c r="AY206" i="38"/>
  <c r="AY278" i="38"/>
  <c r="AY350" i="38"/>
  <c r="AY422" i="38"/>
  <c r="AP89" i="38"/>
  <c r="AP389" i="38"/>
  <c r="AY17" i="38"/>
  <c r="AY89" i="38"/>
  <c r="AY173" i="38"/>
  <c r="AY245" i="38"/>
  <c r="AY317" i="38"/>
  <c r="AY389" i="38"/>
  <c r="AP150" i="38"/>
  <c r="AP450" i="38"/>
  <c r="AY78" i="38"/>
  <c r="AY150" i="38"/>
  <c r="AY234" i="38"/>
  <c r="AY306" i="38"/>
  <c r="AY378" i="38"/>
  <c r="AY450" i="38"/>
  <c r="AW78" i="38"/>
  <c r="AW150" i="38"/>
  <c r="AW234" i="38"/>
  <c r="AW306" i="38"/>
  <c r="AW378" i="38"/>
  <c r="AW450" i="38"/>
  <c r="AV239" i="38"/>
  <c r="AV311" i="38"/>
  <c r="AV383" i="38"/>
  <c r="AV455" i="38"/>
  <c r="AV182" i="38"/>
  <c r="AV254" i="38"/>
  <c r="AV326" i="38"/>
  <c r="AV398" i="38"/>
  <c r="AP102" i="37"/>
  <c r="AP402" i="37"/>
  <c r="AP96" i="37"/>
  <c r="AP396" i="37"/>
  <c r="AP138" i="38"/>
  <c r="AP438" i="38"/>
  <c r="AY66" i="38"/>
  <c r="AY138" i="38"/>
  <c r="AY222" i="38"/>
  <c r="AY294" i="38"/>
  <c r="AY366" i="38"/>
  <c r="AY438" i="38"/>
  <c r="AW66" i="38"/>
  <c r="AW138" i="38"/>
  <c r="AW222" i="38"/>
  <c r="AW294" i="38"/>
  <c r="AW366" i="38"/>
  <c r="AW438" i="38"/>
  <c r="AP146" i="37"/>
  <c r="AP446" i="37"/>
  <c r="AW80" i="38"/>
  <c r="AW152" i="38"/>
  <c r="AW236" i="38"/>
  <c r="AW308" i="38"/>
  <c r="AW380" i="38"/>
  <c r="AW452" i="38"/>
  <c r="AP152" i="38"/>
  <c r="AP452" i="38"/>
  <c r="AY80" i="38"/>
  <c r="AY152" i="38"/>
  <c r="AY236" i="38"/>
  <c r="AY308" i="38"/>
  <c r="AY380" i="38"/>
  <c r="AY452" i="38"/>
  <c r="AV220" i="38"/>
  <c r="AV292" i="38"/>
  <c r="AV364" i="38"/>
  <c r="AV436" i="38"/>
  <c r="AP146" i="38"/>
  <c r="AP446" i="38"/>
  <c r="AY74" i="38"/>
  <c r="AY146" i="38"/>
  <c r="AY230" i="38"/>
  <c r="AY302" i="38"/>
  <c r="AY374" i="38"/>
  <c r="AY446" i="38"/>
  <c r="AP126" i="37"/>
  <c r="AP426" i="37"/>
  <c r="AP143" i="37"/>
  <c r="AP443" i="37"/>
  <c r="AP123" i="37"/>
  <c r="AP423" i="37"/>
  <c r="AP101" i="36"/>
  <c r="AY29" i="36"/>
  <c r="AY101" i="36"/>
  <c r="AY185" i="36"/>
  <c r="AY257" i="36"/>
  <c r="AY329" i="36"/>
  <c r="AY401" i="36"/>
  <c r="AP122" i="36"/>
  <c r="AY50" i="36"/>
  <c r="AY122" i="36"/>
  <c r="AY206" i="36"/>
  <c r="AY278" i="36"/>
  <c r="AY350" i="36"/>
  <c r="AY422" i="36"/>
  <c r="AV202" i="38"/>
  <c r="AV274" i="38"/>
  <c r="AV346" i="38"/>
  <c r="AV418" i="38"/>
  <c r="AP102" i="38"/>
  <c r="AP402" i="38"/>
  <c r="AY30" i="38"/>
  <c r="AY102" i="38"/>
  <c r="AY186" i="38"/>
  <c r="AY258" i="38"/>
  <c r="AY330" i="38"/>
  <c r="AY402" i="38"/>
  <c r="AV174" i="38"/>
  <c r="AV246" i="38"/>
  <c r="AV318" i="38"/>
  <c r="AV390" i="38"/>
  <c r="AP149" i="37"/>
  <c r="AP449" i="37"/>
  <c r="AW18" i="36"/>
  <c r="AW90" i="36"/>
  <c r="AW174" i="36"/>
  <c r="AW246" i="36"/>
  <c r="AW318" i="36"/>
  <c r="AW390" i="36"/>
  <c r="AV206" i="38"/>
  <c r="AV278" i="38"/>
  <c r="AV350" i="38"/>
  <c r="AV422" i="38"/>
  <c r="AP112" i="36"/>
  <c r="AY40" i="36"/>
  <c r="AY112" i="36"/>
  <c r="AY196" i="36"/>
  <c r="AY268" i="36"/>
  <c r="AY340" i="36"/>
  <c r="AY412" i="36"/>
  <c r="AP144" i="37"/>
  <c r="AP444" i="37"/>
  <c r="AV214" i="38"/>
  <c r="AV286" i="38"/>
  <c r="AV358" i="38"/>
  <c r="AV430" i="38"/>
  <c r="AP111" i="37"/>
  <c r="AP411" i="37"/>
  <c r="AP114" i="38"/>
  <c r="AP414" i="38"/>
  <c r="AY42" i="38"/>
  <c r="AY114" i="38"/>
  <c r="AY198" i="38"/>
  <c r="AY270" i="38"/>
  <c r="AY342" i="38"/>
  <c r="AY414" i="38"/>
  <c r="AV171" i="38"/>
  <c r="AV243" i="38"/>
  <c r="AV315" i="38"/>
  <c r="AV387" i="38"/>
  <c r="AV185" i="38"/>
  <c r="AV257" i="38"/>
  <c r="AV329" i="38"/>
  <c r="AV401" i="38"/>
  <c r="AV184" i="38"/>
  <c r="AV256" i="38"/>
  <c r="AV328" i="38"/>
  <c r="AV400" i="38"/>
  <c r="AW50" i="36"/>
  <c r="AW122" i="36"/>
  <c r="AW206" i="36"/>
  <c r="AW278" i="36"/>
  <c r="AW350" i="36"/>
  <c r="AW422" i="36"/>
  <c r="AP91" i="38"/>
  <c r="AP391" i="38"/>
  <c r="AY19" i="38"/>
  <c r="AY91" i="38"/>
  <c r="AY175" i="38"/>
  <c r="AY247" i="38"/>
  <c r="AY319" i="38"/>
  <c r="AY391" i="38"/>
  <c r="AW33" i="36"/>
  <c r="AW105" i="36"/>
  <c r="AW189" i="36"/>
  <c r="AW261" i="36"/>
  <c r="AW333" i="36"/>
  <c r="AW405" i="36"/>
  <c r="AP124" i="38"/>
  <c r="AP424" i="38"/>
  <c r="AY52" i="38"/>
  <c r="AY124" i="38"/>
  <c r="AY208" i="38"/>
  <c r="AY280" i="38"/>
  <c r="AY352" i="38"/>
  <c r="AY424" i="38"/>
  <c r="AV207" i="38"/>
  <c r="AV279" i="38"/>
  <c r="AV351" i="38"/>
  <c r="AV423" i="38"/>
  <c r="AP117" i="36"/>
  <c r="AY45" i="36"/>
  <c r="AY117" i="36"/>
  <c r="AY201" i="36"/>
  <c r="AY273" i="36"/>
  <c r="AY345" i="36"/>
  <c r="AY417" i="36"/>
  <c r="AP147" i="36"/>
  <c r="AY75" i="36"/>
  <c r="AY147" i="36"/>
  <c r="AY231" i="36"/>
  <c r="AY303" i="36"/>
  <c r="AY375" i="36"/>
  <c r="AY447" i="36"/>
  <c r="AW75" i="36"/>
  <c r="AW147" i="36"/>
  <c r="AW231" i="36"/>
  <c r="AW303" i="36"/>
  <c r="AW375" i="36"/>
  <c r="AW447" i="36"/>
  <c r="AP117" i="37"/>
  <c r="AP417" i="37"/>
  <c r="AP105" i="38"/>
  <c r="AP405" i="38"/>
  <c r="AY33" i="38"/>
  <c r="AY105" i="38"/>
  <c r="AY189" i="38"/>
  <c r="AY261" i="38"/>
  <c r="AY333" i="38"/>
  <c r="AY405" i="38"/>
  <c r="AP107" i="37"/>
  <c r="AP407" i="37"/>
  <c r="AW33" i="38"/>
  <c r="AW105" i="38"/>
  <c r="AW189" i="38"/>
  <c r="AW261" i="38"/>
  <c r="AW333" i="38"/>
  <c r="AW405" i="38"/>
  <c r="AW39" i="38"/>
  <c r="AW111" i="38"/>
  <c r="AW195" i="38"/>
  <c r="AW267" i="38"/>
  <c r="AW339" i="38"/>
  <c r="AW411" i="38"/>
  <c r="AP111" i="38"/>
  <c r="AP411" i="38"/>
  <c r="AY39" i="38"/>
  <c r="AY111" i="38"/>
  <c r="AY195" i="38"/>
  <c r="AY267" i="38"/>
  <c r="AY339" i="38"/>
  <c r="AY411" i="38"/>
  <c r="AP89" i="36"/>
  <c r="AY17" i="36"/>
  <c r="AY89" i="36"/>
  <c r="AY173" i="36"/>
  <c r="AY245" i="36"/>
  <c r="AY317" i="36"/>
  <c r="AY389" i="36"/>
  <c r="AW17" i="36"/>
  <c r="AW89" i="36"/>
  <c r="AW173" i="36"/>
  <c r="AW245" i="36"/>
  <c r="AW317" i="36"/>
  <c r="AW389" i="36"/>
  <c r="AP144" i="38"/>
  <c r="AP444" i="38"/>
  <c r="AY72" i="38"/>
  <c r="AY144" i="38"/>
  <c r="AY228" i="38"/>
  <c r="AY300" i="38"/>
  <c r="AY372" i="38"/>
  <c r="AY444" i="38"/>
  <c r="AW72" i="38"/>
  <c r="AW144" i="38"/>
  <c r="AW228" i="38"/>
  <c r="AW300" i="38"/>
  <c r="AW372" i="38"/>
  <c r="AW444" i="38"/>
  <c r="AP149" i="36"/>
  <c r="AY77" i="36"/>
  <c r="AY149" i="36"/>
  <c r="AY233" i="36"/>
  <c r="AY305" i="36"/>
  <c r="AY377" i="36"/>
  <c r="AY449" i="36"/>
  <c r="AP104" i="37"/>
  <c r="AP404" i="37"/>
  <c r="AP128" i="38"/>
  <c r="AP428" i="38"/>
  <c r="AY56" i="38"/>
  <c r="AY128" i="38"/>
  <c r="AY212" i="38"/>
  <c r="AY284" i="38"/>
  <c r="AY356" i="38"/>
  <c r="AY428" i="38"/>
  <c r="AP92" i="37"/>
  <c r="AP392" i="37"/>
  <c r="AV179" i="38"/>
  <c r="AV251" i="38"/>
  <c r="AV323" i="38"/>
  <c r="AV395" i="38"/>
  <c r="AV221" i="38"/>
  <c r="AV293" i="38"/>
  <c r="AV365" i="38"/>
  <c r="AV437" i="38"/>
  <c r="AP134" i="36"/>
  <c r="AY62" i="36"/>
  <c r="AY134" i="36"/>
  <c r="AY218" i="36"/>
  <c r="AY290" i="36"/>
  <c r="AY362" i="36"/>
  <c r="AY434" i="36"/>
  <c r="AP91" i="37"/>
  <c r="AP391" i="37"/>
  <c r="AW40" i="38"/>
  <c r="AW112" i="38"/>
  <c r="AW196" i="38"/>
  <c r="AW268" i="38"/>
  <c r="AW340" i="38"/>
  <c r="AW412" i="38"/>
  <c r="AP112" i="38"/>
  <c r="AP412" i="38"/>
  <c r="AY40" i="38"/>
  <c r="AY112" i="38"/>
  <c r="AY196" i="38"/>
  <c r="AY268" i="38"/>
  <c r="AY340" i="38"/>
  <c r="AY412" i="38"/>
  <c r="AW29" i="36"/>
  <c r="AW101" i="36"/>
  <c r="AW185" i="36"/>
  <c r="AW257" i="36"/>
  <c r="AW329" i="36"/>
  <c r="AW401" i="36"/>
  <c r="AP149" i="38"/>
  <c r="AP449" i="38"/>
  <c r="AY77" i="38"/>
  <c r="AY149" i="38"/>
  <c r="AY233" i="38"/>
  <c r="AY305" i="38"/>
  <c r="AY377" i="38"/>
  <c r="AY449" i="38"/>
  <c r="AW77" i="38"/>
  <c r="AW149" i="38"/>
  <c r="AW233" i="38"/>
  <c r="AW305" i="38"/>
  <c r="AW377" i="38"/>
  <c r="AW449" i="38"/>
  <c r="AM259" i="37"/>
  <c r="AM331" i="37"/>
  <c r="AM103" i="37"/>
  <c r="AP108" i="38"/>
  <c r="AP408" i="38"/>
  <c r="AY36" i="38"/>
  <c r="AY108" i="38"/>
  <c r="AY192" i="38"/>
  <c r="AY264" i="38"/>
  <c r="AY336" i="38"/>
  <c r="AY408" i="38"/>
  <c r="AW36" i="38"/>
  <c r="AW108" i="38"/>
  <c r="AW192" i="38"/>
  <c r="AW264" i="38"/>
  <c r="AW336" i="38"/>
  <c r="AW408" i="38"/>
  <c r="AV190" i="38"/>
  <c r="AV262" i="38"/>
  <c r="AV334" i="38"/>
  <c r="AV406" i="38"/>
  <c r="AP105" i="37"/>
  <c r="AP405" i="37"/>
  <c r="AV195" i="38"/>
  <c r="AV267" i="38"/>
  <c r="AV339" i="38"/>
  <c r="AV411" i="38"/>
  <c r="AP110" i="38"/>
  <c r="AP410" i="38"/>
  <c r="AY38" i="38"/>
  <c r="AY110" i="38"/>
  <c r="AY194" i="38"/>
  <c r="AY266" i="38"/>
  <c r="AY338" i="38"/>
  <c r="AY410" i="38"/>
  <c r="AV224" i="38"/>
  <c r="AV296" i="38"/>
  <c r="AV368" i="38"/>
  <c r="AV440" i="38"/>
  <c r="AP112" i="37"/>
  <c r="AP412" i="37"/>
  <c r="AV208" i="38"/>
  <c r="AV280" i="38"/>
  <c r="AV352" i="38"/>
  <c r="AV424" i="38"/>
  <c r="AP130" i="38"/>
  <c r="AP430" i="38"/>
  <c r="AY58" i="38"/>
  <c r="AY130" i="38"/>
  <c r="AY214" i="38"/>
  <c r="AY286" i="38"/>
  <c r="AY358" i="38"/>
  <c r="AY430" i="38"/>
  <c r="AP97" i="37"/>
  <c r="AP397" i="37"/>
  <c r="AP129" i="38"/>
  <c r="AP429" i="38"/>
  <c r="AY57" i="38"/>
  <c r="AY129" i="38"/>
  <c r="AY213" i="38"/>
  <c r="AY285" i="38"/>
  <c r="AY357" i="38"/>
  <c r="AY429" i="38"/>
  <c r="AP140" i="37"/>
  <c r="AP440" i="37"/>
  <c r="AV225" i="38"/>
  <c r="AV297" i="38"/>
  <c r="AV369" i="38"/>
  <c r="AV441" i="38"/>
  <c r="AV230" i="38"/>
  <c r="AV302" i="38"/>
  <c r="AV374" i="38"/>
  <c r="AV446" i="38"/>
  <c r="AP143" i="38"/>
  <c r="AP443" i="38"/>
  <c r="AY71" i="38"/>
  <c r="AY143" i="38"/>
  <c r="AY227" i="38"/>
  <c r="AY299" i="38"/>
  <c r="AY371" i="38"/>
  <c r="AY443" i="38"/>
  <c r="AP120" i="38"/>
  <c r="AP420" i="38"/>
  <c r="AY48" i="38"/>
  <c r="AY120" i="38"/>
  <c r="AY204" i="38"/>
  <c r="AY276" i="38"/>
  <c r="AY348" i="38"/>
  <c r="AY420" i="38"/>
  <c r="AP113" i="36"/>
  <c r="AY41" i="36"/>
  <c r="AY113" i="36"/>
  <c r="AY197" i="36"/>
  <c r="AY269" i="36"/>
  <c r="AY341" i="36"/>
  <c r="AY413" i="36"/>
  <c r="AW41" i="36"/>
  <c r="AW113" i="36"/>
  <c r="AW197" i="36"/>
  <c r="AW269" i="36"/>
  <c r="AW341" i="36"/>
  <c r="AW413" i="36"/>
  <c r="AP141" i="37"/>
  <c r="AP441" i="37"/>
  <c r="AP103" i="37"/>
  <c r="AP403" i="37"/>
  <c r="AV200" i="38"/>
  <c r="AV272" i="38"/>
  <c r="AV344" i="38"/>
  <c r="AV416" i="38"/>
  <c r="AP116" i="37"/>
  <c r="AP416" i="37"/>
  <c r="AP124" i="37"/>
  <c r="AP424" i="37"/>
  <c r="AV178" i="38"/>
  <c r="AV250" i="38"/>
  <c r="AV322" i="38"/>
  <c r="AV394" i="38"/>
  <c r="AP92" i="36"/>
  <c r="AY20" i="36"/>
  <c r="AY92" i="36"/>
  <c r="AY176" i="36"/>
  <c r="AY248" i="36"/>
  <c r="AY320" i="36"/>
  <c r="AY392" i="36"/>
  <c r="AP124" i="36"/>
  <c r="AY52" i="36"/>
  <c r="AY124" i="36"/>
  <c r="AY208" i="36"/>
  <c r="AY280" i="36"/>
  <c r="AY352" i="36"/>
  <c r="AY424" i="36"/>
  <c r="AW52" i="36"/>
  <c r="AW124" i="36"/>
  <c r="AW208" i="36"/>
  <c r="AW280" i="36"/>
  <c r="AW352" i="36"/>
  <c r="AW424" i="36"/>
  <c r="AP133" i="38"/>
  <c r="AP433" i="38"/>
  <c r="AY61" i="38"/>
  <c r="AY133" i="38"/>
  <c r="AY217" i="38"/>
  <c r="AY289" i="38"/>
  <c r="AY361" i="38"/>
  <c r="AY433" i="38"/>
  <c r="AV213" i="38"/>
  <c r="AV285" i="38"/>
  <c r="AV357" i="38"/>
  <c r="AV429" i="38"/>
  <c r="AP101" i="38"/>
  <c r="AP401" i="38"/>
  <c r="AY29" i="38"/>
  <c r="AY101" i="38"/>
  <c r="AY185" i="38"/>
  <c r="AY257" i="38"/>
  <c r="AY329" i="38"/>
  <c r="AY401" i="38"/>
  <c r="AV187" i="38"/>
  <c r="AV259" i="38"/>
  <c r="AV331" i="38"/>
  <c r="AV403" i="38"/>
  <c r="AP127" i="37"/>
  <c r="AP427" i="37"/>
  <c r="AP142" i="38"/>
  <c r="AP442" i="38"/>
  <c r="AY70" i="38"/>
  <c r="AY142" i="38"/>
  <c r="AY226" i="38"/>
  <c r="AY298" i="38"/>
  <c r="AY370" i="38"/>
  <c r="AY442" i="38"/>
  <c r="AW70" i="38"/>
  <c r="AW142" i="38"/>
  <c r="AW226" i="38"/>
  <c r="AW298" i="38"/>
  <c r="AW370" i="38"/>
  <c r="AW442" i="38"/>
  <c r="AP104" i="36"/>
  <c r="AY32" i="36"/>
  <c r="AY104" i="36"/>
  <c r="AY188" i="36"/>
  <c r="AY260" i="36"/>
  <c r="AY332" i="36"/>
  <c r="AY404" i="36"/>
  <c r="AP93" i="36"/>
  <c r="AY21" i="36"/>
  <c r="AY93" i="36"/>
  <c r="AY177" i="36"/>
  <c r="AY249" i="36"/>
  <c r="AY321" i="36"/>
  <c r="AY393" i="36"/>
  <c r="AW21" i="36"/>
  <c r="AW93" i="36"/>
  <c r="AW177" i="36"/>
  <c r="AW249" i="36"/>
  <c r="AW321" i="36"/>
  <c r="AW393" i="36"/>
  <c r="AP119" i="38"/>
  <c r="AP419" i="38"/>
  <c r="AY47" i="38"/>
  <c r="AY119" i="38"/>
  <c r="AY203" i="38"/>
  <c r="AY275" i="38"/>
  <c r="AY347" i="38"/>
  <c r="AY419" i="38"/>
  <c r="AP137" i="36"/>
  <c r="AY65" i="36"/>
  <c r="AY137" i="36"/>
  <c r="AY221" i="36"/>
  <c r="AY293" i="36"/>
  <c r="AY365" i="36"/>
  <c r="AY437" i="36"/>
  <c r="AW32" i="38"/>
  <c r="AW104" i="38"/>
  <c r="AW188" i="38"/>
  <c r="AW260" i="38"/>
  <c r="AW332" i="38"/>
  <c r="AW404" i="38"/>
  <c r="AP104" i="38"/>
  <c r="AP404" i="38"/>
  <c r="AY32" i="38"/>
  <c r="AY104" i="38"/>
  <c r="AY188" i="38"/>
  <c r="AY260" i="38"/>
  <c r="AY332" i="38"/>
  <c r="AY404" i="38"/>
  <c r="AP87" i="37"/>
  <c r="AP387" i="37"/>
  <c r="AP97" i="36"/>
  <c r="AY25" i="36"/>
  <c r="AY97" i="36"/>
  <c r="AY181" i="36"/>
  <c r="AY253" i="36"/>
  <c r="AY325" i="36"/>
  <c r="AY397" i="36"/>
  <c r="AP100" i="38"/>
  <c r="AP400" i="38"/>
  <c r="AY28" i="38"/>
  <c r="AY100" i="38"/>
  <c r="AY184" i="38"/>
  <c r="AY256" i="38"/>
  <c r="AY328" i="38"/>
  <c r="AY400" i="38"/>
  <c r="AP90" i="38"/>
  <c r="AP390" i="38"/>
  <c r="AY18" i="38"/>
  <c r="AY90" i="38"/>
  <c r="AY174" i="38"/>
  <c r="AY246" i="38"/>
  <c r="AY318" i="38"/>
  <c r="AY390" i="38"/>
  <c r="AP94" i="37"/>
  <c r="AP394" i="37"/>
  <c r="AP110" i="37"/>
  <c r="AP410" i="37"/>
  <c r="AV229" i="38"/>
  <c r="AV301" i="38"/>
  <c r="AV373" i="38"/>
  <c r="AV445" i="38"/>
  <c r="AP94" i="38"/>
  <c r="AP394" i="38"/>
  <c r="AY22" i="38"/>
  <c r="AY94" i="38"/>
  <c r="AY178" i="38"/>
  <c r="AY250" i="38"/>
  <c r="AY322" i="38"/>
  <c r="AY394" i="38"/>
  <c r="AP98" i="36"/>
  <c r="AY26" i="36"/>
  <c r="AY98" i="36"/>
  <c r="AY182" i="36"/>
  <c r="AY254" i="36"/>
  <c r="AY326" i="36"/>
  <c r="AY398" i="36"/>
  <c r="AP125" i="38"/>
  <c r="AP425" i="38"/>
  <c r="AY53" i="38"/>
  <c r="AY125" i="38"/>
  <c r="AY209" i="38"/>
  <c r="AY281" i="38"/>
  <c r="AY353" i="38"/>
  <c r="AY425" i="38"/>
  <c r="AW53" i="38"/>
  <c r="AW125" i="38"/>
  <c r="AW209" i="38"/>
  <c r="AW281" i="38"/>
  <c r="AW353" i="38"/>
  <c r="AW425" i="38"/>
  <c r="AP123" i="38"/>
  <c r="AP423" i="38"/>
  <c r="AY51" i="38"/>
  <c r="AY123" i="38"/>
  <c r="AY207" i="38"/>
  <c r="AY279" i="38"/>
  <c r="AY351" i="38"/>
  <c r="AY423" i="38"/>
  <c r="AP121" i="38"/>
  <c r="AP421" i="38"/>
  <c r="AY49" i="38"/>
  <c r="AY121" i="38"/>
  <c r="AY205" i="38"/>
  <c r="AY277" i="38"/>
  <c r="AY349" i="38"/>
  <c r="AY421" i="38"/>
  <c r="AW25" i="38"/>
  <c r="AW97" i="38"/>
  <c r="AW181" i="38"/>
  <c r="AW253" i="38"/>
  <c r="AW325" i="38"/>
  <c r="AW397" i="38"/>
  <c r="AW48" i="38"/>
  <c r="AW120" i="38"/>
  <c r="AW204" i="38"/>
  <c r="AW276" i="38"/>
  <c r="AW348" i="38"/>
  <c r="AW420" i="38"/>
  <c r="AV216" i="38"/>
  <c r="AV288" i="38"/>
  <c r="AV360" i="38"/>
  <c r="AV432" i="38"/>
  <c r="AP132" i="38"/>
  <c r="AP432" i="38"/>
  <c r="AY60" i="38"/>
  <c r="AY132" i="38"/>
  <c r="AY216" i="38"/>
  <c r="AY288" i="38"/>
  <c r="AY360" i="38"/>
  <c r="AY432" i="38"/>
  <c r="AP135" i="37"/>
  <c r="AP435" i="37"/>
  <c r="AP118" i="38"/>
  <c r="AP418" i="38"/>
  <c r="AY46" i="38"/>
  <c r="AY118" i="38"/>
  <c r="AY202" i="38"/>
  <c r="AY274" i="38"/>
  <c r="AY346" i="38"/>
  <c r="AY418" i="38"/>
  <c r="AV228" i="38"/>
  <c r="AV300" i="38"/>
  <c r="AV372" i="38"/>
  <c r="AV444" i="38"/>
  <c r="AP147" i="38"/>
  <c r="AP447" i="38"/>
  <c r="AY75" i="38"/>
  <c r="AY147" i="38"/>
  <c r="AY231" i="38"/>
  <c r="AY303" i="38"/>
  <c r="AY375" i="38"/>
  <c r="AY447" i="38"/>
  <c r="AP119" i="37"/>
  <c r="AP419" i="37"/>
  <c r="AP148" i="38"/>
  <c r="AP448" i="38"/>
  <c r="AY76" i="38"/>
  <c r="AY148" i="38"/>
  <c r="AY232" i="38"/>
  <c r="AY304" i="38"/>
  <c r="AY376" i="38"/>
  <c r="AY448" i="38"/>
  <c r="AW76" i="38"/>
  <c r="AW148" i="38"/>
  <c r="AW232" i="38"/>
  <c r="AW304" i="38"/>
  <c r="AW376" i="38"/>
  <c r="AW448" i="38"/>
  <c r="AW21" i="38"/>
  <c r="AW93" i="38"/>
  <c r="AW177" i="38"/>
  <c r="AW249" i="38"/>
  <c r="AW321" i="38"/>
  <c r="AW393" i="38"/>
  <c r="AP91" i="36"/>
  <c r="AY19" i="36"/>
  <c r="AY91" i="36"/>
  <c r="AY175" i="36"/>
  <c r="AY247" i="36"/>
  <c r="AY319" i="36"/>
  <c r="AY391" i="36"/>
  <c r="AV209" i="38"/>
  <c r="AV281" i="38"/>
  <c r="AV353" i="38"/>
  <c r="AV425" i="38"/>
  <c r="AP101" i="37"/>
  <c r="AP401" i="37"/>
  <c r="AP106" i="36"/>
  <c r="AY34" i="36"/>
  <c r="AY106" i="36"/>
  <c r="AY190" i="36"/>
  <c r="AY262" i="36"/>
  <c r="AY334" i="36"/>
  <c r="AY406" i="36"/>
  <c r="AP131" i="36"/>
  <c r="AY59" i="36"/>
  <c r="AY131" i="36"/>
  <c r="AY215" i="36"/>
  <c r="AY287" i="36"/>
  <c r="AY359" i="36"/>
  <c r="AY431" i="36"/>
  <c r="AW42" i="36"/>
  <c r="AW114" i="36"/>
  <c r="AW198" i="36"/>
  <c r="AW270" i="36"/>
  <c r="AW342" i="36"/>
  <c r="AW414" i="36"/>
  <c r="AP106" i="38"/>
  <c r="AP406" i="38"/>
  <c r="AY34" i="38"/>
  <c r="AY106" i="38"/>
  <c r="AY190" i="38"/>
  <c r="AY262" i="38"/>
  <c r="AY334" i="38"/>
  <c r="AY406" i="38"/>
  <c r="AP136" i="36"/>
  <c r="AY64" i="36"/>
  <c r="AY136" i="36"/>
  <c r="AY220" i="36"/>
  <c r="AY292" i="36"/>
  <c r="AY364" i="36"/>
  <c r="AY436" i="36"/>
  <c r="AP125" i="36"/>
  <c r="AY53" i="36"/>
  <c r="AY125" i="36"/>
  <c r="AY209" i="36"/>
  <c r="AY281" i="36"/>
  <c r="AY353" i="36"/>
  <c r="AY425" i="36"/>
  <c r="AW65" i="38"/>
  <c r="AW137" i="38"/>
  <c r="AW221" i="38"/>
  <c r="AW293" i="38"/>
  <c r="AW365" i="38"/>
  <c r="AW437" i="38"/>
  <c r="AP137" i="38"/>
  <c r="AP437" i="38"/>
  <c r="AY65" i="38"/>
  <c r="AY137" i="38"/>
  <c r="AY221" i="38"/>
  <c r="AY293" i="38"/>
  <c r="AY365" i="38"/>
  <c r="AY437" i="38"/>
  <c r="AV194" i="38"/>
  <c r="AV266" i="38"/>
  <c r="AV338" i="38"/>
  <c r="AV410" i="38"/>
  <c r="AV203" i="38"/>
  <c r="AV275" i="38"/>
  <c r="AV347" i="38"/>
  <c r="AV419" i="38"/>
  <c r="AP95" i="37"/>
  <c r="AP395" i="37"/>
  <c r="AV231" i="38"/>
  <c r="AV303" i="38"/>
  <c r="AV375" i="38"/>
  <c r="AV447" i="38"/>
  <c r="AP150" i="37"/>
  <c r="AP450" i="37"/>
  <c r="AV236" i="38"/>
  <c r="AV308" i="38"/>
  <c r="AV380" i="38"/>
  <c r="AV452" i="38"/>
  <c r="AP136" i="38"/>
  <c r="AP436" i="38"/>
  <c r="AY64" i="38"/>
  <c r="AY136" i="38"/>
  <c r="AY220" i="38"/>
  <c r="AY292" i="38"/>
  <c r="AY364" i="38"/>
  <c r="AY436" i="38"/>
  <c r="AW64" i="38"/>
  <c r="AW136" i="38"/>
  <c r="AW220" i="38"/>
  <c r="AW292" i="38"/>
  <c r="AW364" i="38"/>
  <c r="AW436" i="38"/>
  <c r="AP131" i="38"/>
  <c r="AP431" i="38"/>
  <c r="AY59" i="38"/>
  <c r="AY131" i="38"/>
  <c r="AY215" i="38"/>
  <c r="AY287" i="38"/>
  <c r="AY359" i="38"/>
  <c r="AY431" i="38"/>
  <c r="AP118" i="37"/>
  <c r="AP418" i="37"/>
  <c r="AW79" i="36"/>
  <c r="AW151" i="36"/>
  <c r="AW235" i="36"/>
  <c r="AW307" i="36"/>
  <c r="AW379" i="36"/>
  <c r="AW451" i="36"/>
  <c r="AP151" i="36"/>
  <c r="AY79" i="36"/>
  <c r="AY151" i="36"/>
  <c r="AY235" i="36"/>
  <c r="AY307" i="36"/>
  <c r="AY379" i="36"/>
  <c r="AY451" i="36"/>
  <c r="AP126" i="36"/>
  <c r="AY54" i="36"/>
  <c r="AY126" i="36"/>
  <c r="AY210" i="36"/>
  <c r="AY282" i="36"/>
  <c r="AY354" i="36"/>
  <c r="AY426" i="36"/>
  <c r="AP87" i="38"/>
  <c r="AP387" i="38"/>
  <c r="AY15" i="38"/>
  <c r="AY87" i="38"/>
  <c r="AY171" i="38"/>
  <c r="AY243" i="38"/>
  <c r="AY315" i="38"/>
  <c r="AY387" i="38"/>
  <c r="AP107" i="38"/>
  <c r="AP407" i="38"/>
  <c r="AY35" i="38"/>
  <c r="AY107" i="38"/>
  <c r="AY191" i="38"/>
  <c r="AY263" i="38"/>
  <c r="AY335" i="38"/>
  <c r="AY407" i="38"/>
  <c r="AW35" i="38"/>
  <c r="AW107" i="38"/>
  <c r="AW191" i="38"/>
  <c r="AW263" i="38"/>
  <c r="AW335" i="38"/>
  <c r="AW407" i="38"/>
  <c r="AW71" i="38"/>
  <c r="AW143" i="38"/>
  <c r="AW227" i="38"/>
  <c r="AW299" i="38"/>
  <c r="AW371" i="38"/>
  <c r="AW443" i="38"/>
  <c r="AP107" i="36"/>
  <c r="AY35" i="36"/>
  <c r="AY107" i="36"/>
  <c r="AY191" i="36"/>
  <c r="AY263" i="36"/>
  <c r="AY335" i="36"/>
  <c r="AY407" i="36"/>
  <c r="AP135" i="36"/>
  <c r="AY63" i="36"/>
  <c r="AY135" i="36"/>
  <c r="AY219" i="36"/>
  <c r="AY291" i="36"/>
  <c r="AY363" i="36"/>
  <c r="AY435" i="36"/>
  <c r="AP153" i="36"/>
  <c r="AY81" i="36"/>
  <c r="AY153" i="36"/>
  <c r="AY237" i="36"/>
  <c r="AY309" i="36"/>
  <c r="AY381" i="36"/>
  <c r="AY453" i="36"/>
  <c r="AW81" i="36"/>
  <c r="AW153" i="36"/>
  <c r="AW237" i="36"/>
  <c r="AW309" i="36"/>
  <c r="AW381" i="36"/>
  <c r="AW453" i="36"/>
  <c r="AP119" i="36"/>
  <c r="AY47" i="36"/>
  <c r="AY119" i="36"/>
  <c r="AY203" i="36"/>
  <c r="AY275" i="36"/>
  <c r="AY347" i="36"/>
  <c r="AY419" i="36"/>
  <c r="AV211" i="38"/>
  <c r="AV283" i="38"/>
  <c r="AV355" i="38"/>
  <c r="AV427" i="38"/>
  <c r="AW18" i="38"/>
  <c r="AW90" i="38"/>
  <c r="AW174" i="38"/>
  <c r="AW246" i="38"/>
  <c r="AW318" i="38"/>
  <c r="AW390" i="38"/>
  <c r="AP155" i="37"/>
  <c r="AP455" i="37"/>
  <c r="AP116" i="38"/>
  <c r="AP416" i="38"/>
  <c r="AY44" i="38"/>
  <c r="AY116" i="38"/>
  <c r="AY200" i="38"/>
  <c r="AY272" i="38"/>
  <c r="AY344" i="38"/>
  <c r="AY416" i="38"/>
  <c r="AW54" i="38"/>
  <c r="AW126" i="38"/>
  <c r="AW210" i="38"/>
  <c r="AW282" i="38"/>
  <c r="AW354" i="38"/>
  <c r="AW426" i="38"/>
  <c r="AW22" i="38"/>
  <c r="AW94" i="38"/>
  <c r="AW178" i="38"/>
  <c r="AW250" i="38"/>
  <c r="AW322" i="38"/>
  <c r="AW394" i="38"/>
  <c r="AP114" i="37"/>
  <c r="AP414" i="37"/>
  <c r="AW58" i="38"/>
  <c r="AW130" i="38"/>
  <c r="AW214" i="38"/>
  <c r="AW286" i="38"/>
  <c r="AW358" i="38"/>
  <c r="AW430" i="38"/>
  <c r="AP96" i="38"/>
  <c r="AP396" i="38"/>
  <c r="AY24" i="38"/>
  <c r="AY96" i="38"/>
  <c r="AY180" i="38"/>
  <c r="AY252" i="38"/>
  <c r="AY324" i="38"/>
  <c r="AY396" i="38"/>
  <c r="AW24" i="38"/>
  <c r="AW96" i="38"/>
  <c r="AW180" i="38"/>
  <c r="AW252" i="38"/>
  <c r="AW324" i="38"/>
  <c r="AW396" i="38"/>
  <c r="AP102" i="36"/>
  <c r="AY30" i="36"/>
  <c r="AY102" i="36"/>
  <c r="AY186" i="36"/>
  <c r="AY258" i="36"/>
  <c r="AY330" i="36"/>
  <c r="AY402" i="36"/>
  <c r="AW15" i="38"/>
  <c r="AW87" i="38"/>
  <c r="AW171" i="38"/>
  <c r="AW243" i="38"/>
  <c r="AW315" i="38"/>
  <c r="AW387" i="38"/>
  <c r="AP88" i="38"/>
  <c r="AP388" i="38"/>
  <c r="AY16" i="38"/>
  <c r="AY88" i="38"/>
  <c r="AY172" i="38"/>
  <c r="AY244" i="38"/>
  <c r="AY316" i="38"/>
  <c r="AY388" i="38"/>
  <c r="AW29" i="38"/>
  <c r="AW101" i="38"/>
  <c r="AW185" i="38"/>
  <c r="AW257" i="38"/>
  <c r="AW329" i="38"/>
  <c r="AW401" i="38"/>
  <c r="AP103" i="38"/>
  <c r="AP403" i="38"/>
  <c r="AY31" i="38"/>
  <c r="AY103" i="38"/>
  <c r="AY187" i="38"/>
  <c r="AY259" i="38"/>
  <c r="AY331" i="38"/>
  <c r="AY403" i="38"/>
  <c r="AP140" i="36"/>
  <c r="AY68" i="36"/>
  <c r="AY140" i="36"/>
  <c r="AY224" i="36"/>
  <c r="AY296" i="36"/>
  <c r="AY368" i="36"/>
  <c r="AY440" i="36"/>
  <c r="AW68" i="36"/>
  <c r="AW140" i="36"/>
  <c r="AW224" i="36"/>
  <c r="AW296" i="36"/>
  <c r="AW368" i="36"/>
  <c r="AW440" i="36"/>
  <c r="AW40" i="36"/>
  <c r="AW112" i="36"/>
  <c r="AW196" i="36"/>
  <c r="AW268" i="36"/>
  <c r="AW340" i="36"/>
  <c r="AW412" i="36"/>
  <c r="AV173" i="38"/>
  <c r="AV245" i="38"/>
  <c r="AV317" i="38"/>
  <c r="AV389" i="38"/>
  <c r="AW83" i="38"/>
  <c r="AW155" i="38"/>
  <c r="AW239" i="38"/>
  <c r="AW311" i="38"/>
  <c r="AW383" i="38"/>
  <c r="AW455" i="38"/>
  <c r="AP155" i="38"/>
  <c r="AP455" i="38"/>
  <c r="AY83" i="38"/>
  <c r="AY155" i="38"/>
  <c r="AY239" i="38"/>
  <c r="AY311" i="38"/>
  <c r="AY383" i="38"/>
  <c r="AY455" i="38"/>
  <c r="AP93" i="37"/>
  <c r="AP393" i="37"/>
  <c r="AP121" i="37"/>
  <c r="AP421" i="37"/>
  <c r="AP98" i="38"/>
  <c r="AP398" i="38"/>
  <c r="AY26" i="38"/>
  <c r="AY98" i="38"/>
  <c r="AY182" i="38"/>
  <c r="AY254" i="38"/>
  <c r="AY326" i="38"/>
  <c r="AY398" i="38"/>
  <c r="AP129" i="37"/>
  <c r="AP429" i="37"/>
  <c r="AP132" i="36"/>
  <c r="AY60" i="36"/>
  <c r="AY132" i="36"/>
  <c r="AY216" i="36"/>
  <c r="AY288" i="36"/>
  <c r="AY360" i="36"/>
  <c r="AY432" i="36"/>
  <c r="AP123" i="36"/>
  <c r="AY51" i="36"/>
  <c r="AY123" i="36"/>
  <c r="AY207" i="36"/>
  <c r="AY279" i="36"/>
  <c r="AY351" i="36"/>
  <c r="AY423" i="36"/>
  <c r="AP156" i="37"/>
  <c r="AP456" i="37"/>
  <c r="AW27" i="36"/>
  <c r="AW99" i="36"/>
  <c r="AW183" i="36"/>
  <c r="AW255" i="36"/>
  <c r="AW327" i="36"/>
  <c r="AW399" i="36"/>
  <c r="AP95" i="38"/>
  <c r="AP395" i="38"/>
  <c r="AY23" i="38"/>
  <c r="AY95" i="38"/>
  <c r="AY179" i="38"/>
  <c r="AY251" i="38"/>
  <c r="AY323" i="38"/>
  <c r="AY395" i="38"/>
  <c r="AP145" i="38"/>
  <c r="AP445" i="38"/>
  <c r="AY73" i="38"/>
  <c r="AY145" i="38"/>
  <c r="AY229" i="38"/>
  <c r="AY301" i="38"/>
  <c r="AY373" i="38"/>
  <c r="AY445" i="38"/>
  <c r="AP115" i="38"/>
  <c r="AP415" i="38"/>
  <c r="AY43" i="38"/>
  <c r="AY115" i="38"/>
  <c r="AY199" i="38"/>
  <c r="AY271" i="38"/>
  <c r="AY343" i="38"/>
  <c r="AY415" i="38"/>
  <c r="AW43" i="38"/>
  <c r="AW115" i="38"/>
  <c r="AW199" i="38"/>
  <c r="AW271" i="38"/>
  <c r="AW343" i="38"/>
  <c r="AW415" i="38"/>
  <c r="AP128" i="37"/>
  <c r="AP428" i="37"/>
  <c r="AP86" i="38"/>
  <c r="AP386" i="38"/>
  <c r="AY14" i="38"/>
  <c r="AY86" i="38"/>
  <c r="AY170" i="38"/>
  <c r="AY242" i="38"/>
  <c r="AY314" i="38"/>
  <c r="AY386" i="38"/>
  <c r="AW14" i="38"/>
  <c r="AW86" i="38"/>
  <c r="AW170" i="38"/>
  <c r="AW242" i="38"/>
  <c r="AW314" i="38"/>
  <c r="AW386" i="38"/>
  <c r="AP130" i="36"/>
  <c r="AY58" i="36"/>
  <c r="AY130" i="36"/>
  <c r="AY214" i="36"/>
  <c r="AY286" i="36"/>
  <c r="AY358" i="36"/>
  <c r="AY430" i="36"/>
  <c r="AP153" i="38"/>
  <c r="AP453" i="38"/>
  <c r="AY81" i="38"/>
  <c r="AY153" i="38"/>
  <c r="AY237" i="38"/>
  <c r="AY309" i="38"/>
  <c r="AY381" i="38"/>
  <c r="AY453" i="38"/>
  <c r="AW81" i="38"/>
  <c r="AW153" i="38"/>
  <c r="AW237" i="38"/>
  <c r="AW309" i="38"/>
  <c r="AW381" i="38"/>
  <c r="AW453" i="38"/>
  <c r="AP135" i="38"/>
  <c r="AP435" i="38"/>
  <c r="AY63" i="38"/>
  <c r="AY135" i="38"/>
  <c r="AY219" i="38"/>
  <c r="AY291" i="38"/>
  <c r="AY363" i="38"/>
  <c r="AY435" i="38"/>
  <c r="AW63" i="38"/>
  <c r="AW135" i="38"/>
  <c r="AW219" i="38"/>
  <c r="AW291" i="38"/>
  <c r="AW363" i="38"/>
  <c r="AW435" i="38"/>
  <c r="AP113" i="37"/>
  <c r="AP413" i="37"/>
  <c r="AP143" i="36"/>
  <c r="AY71" i="36"/>
  <c r="AY143" i="36"/>
  <c r="AY227" i="36"/>
  <c r="AY299" i="36"/>
  <c r="AY371" i="36"/>
  <c r="AY443" i="36"/>
  <c r="AW71" i="36"/>
  <c r="AW143" i="36"/>
  <c r="AW227" i="36"/>
  <c r="AW299" i="36"/>
  <c r="AW371" i="36"/>
  <c r="AW443" i="36"/>
  <c r="AV205" i="38"/>
  <c r="AV277" i="38"/>
  <c r="AV349" i="38"/>
  <c r="AV421" i="38"/>
  <c r="AP142" i="36"/>
  <c r="AY70" i="36"/>
  <c r="AY142" i="36"/>
  <c r="AY226" i="36"/>
  <c r="AY298" i="36"/>
  <c r="AY370" i="36"/>
  <c r="AY442" i="36"/>
  <c r="AV176" i="38"/>
  <c r="AV248" i="38"/>
  <c r="AV320" i="38"/>
  <c r="AV392" i="38"/>
  <c r="AW23" i="38"/>
  <c r="AW95" i="38"/>
  <c r="AW179" i="38"/>
  <c r="AW251" i="38"/>
  <c r="AW323" i="38"/>
  <c r="AW395" i="38"/>
  <c r="AP113" i="38"/>
  <c r="AP413" i="38"/>
  <c r="AY41" i="38"/>
  <c r="AY113" i="38"/>
  <c r="AY197" i="38"/>
  <c r="AY269" i="38"/>
  <c r="AY341" i="38"/>
  <c r="AY413" i="38"/>
  <c r="AP156" i="38"/>
  <c r="AP456" i="38"/>
  <c r="AY84" i="38"/>
  <c r="AY156" i="38"/>
  <c r="AY240" i="38"/>
  <c r="AY312" i="38"/>
  <c r="AY384" i="38"/>
  <c r="AY456" i="38"/>
  <c r="AW84" i="38"/>
  <c r="AW156" i="38"/>
  <c r="AW240" i="38"/>
  <c r="AW312" i="38"/>
  <c r="AW384" i="38"/>
  <c r="AW456" i="38"/>
  <c r="AP144" i="36"/>
  <c r="AY72" i="36"/>
  <c r="AY144" i="36"/>
  <c r="AY228" i="36"/>
  <c r="AY300" i="36"/>
  <c r="AY372" i="36"/>
  <c r="AY444" i="36"/>
  <c r="AV237" i="38"/>
  <c r="AV309" i="38"/>
  <c r="AV381" i="38"/>
  <c r="AV453" i="38"/>
  <c r="AP125" i="37"/>
  <c r="AP425" i="37"/>
  <c r="AW60" i="36"/>
  <c r="AW132" i="36"/>
  <c r="AW216" i="36"/>
  <c r="AW288" i="36"/>
  <c r="AW360" i="36"/>
  <c r="AW432" i="36"/>
  <c r="AV222" i="38"/>
  <c r="AV294" i="38"/>
  <c r="AV366" i="38"/>
  <c r="AV438" i="38"/>
  <c r="AP145" i="36"/>
  <c r="AY73" i="36"/>
  <c r="AY145" i="36"/>
  <c r="AY229" i="36"/>
  <c r="AY301" i="36"/>
  <c r="AY373" i="36"/>
  <c r="AY445" i="36"/>
  <c r="AP127" i="36"/>
  <c r="AY55" i="36"/>
  <c r="AY127" i="36"/>
  <c r="AY211" i="36"/>
  <c r="AY283" i="36"/>
  <c r="AY355" i="36"/>
  <c r="AY427" i="36"/>
  <c r="AW55" i="36"/>
  <c r="AW127" i="36"/>
  <c r="AW211" i="36"/>
  <c r="AW283" i="36"/>
  <c r="AW355" i="36"/>
  <c r="AW427" i="36"/>
  <c r="AW68" i="38"/>
  <c r="AW140" i="38"/>
  <c r="AW224" i="38"/>
  <c r="AW296" i="38"/>
  <c r="AW368" i="38"/>
  <c r="AW440" i="38"/>
  <c r="AP140" i="38"/>
  <c r="AP440" i="38"/>
  <c r="AY68" i="38"/>
  <c r="AY140" i="38"/>
  <c r="AY224" i="38"/>
  <c r="AY296" i="38"/>
  <c r="AY368" i="38"/>
  <c r="AY440" i="38"/>
  <c r="AP154" i="38"/>
  <c r="AP454" i="38"/>
  <c r="AY82" i="38"/>
  <c r="AY154" i="38"/>
  <c r="AY238" i="38"/>
  <c r="AY310" i="38"/>
  <c r="AY382" i="38"/>
  <c r="AY454" i="38"/>
  <c r="AP152" i="37"/>
  <c r="AP452" i="37"/>
  <c r="AV180" i="38"/>
  <c r="AV252" i="38"/>
  <c r="AV324" i="38"/>
  <c r="AV396" i="38"/>
  <c r="AP134" i="37"/>
  <c r="AP434" i="37"/>
  <c r="AP148" i="37"/>
  <c r="AP448" i="37"/>
  <c r="AP100" i="37"/>
  <c r="AP400" i="37"/>
  <c r="AP100" i="36"/>
  <c r="AY28" i="36"/>
  <c r="AY100" i="36"/>
  <c r="AY184" i="36"/>
  <c r="AY256" i="36"/>
  <c r="AY328" i="36"/>
  <c r="AY400" i="36"/>
  <c r="AP155" i="36"/>
  <c r="AY83" i="36"/>
  <c r="AY155" i="36"/>
  <c r="AY239" i="36"/>
  <c r="AY311" i="36"/>
  <c r="AY383" i="36"/>
  <c r="AY455" i="36"/>
  <c r="AP96" i="36"/>
  <c r="AY24" i="36"/>
  <c r="AY96" i="36"/>
  <c r="AY180" i="36"/>
  <c r="AY252" i="36"/>
  <c r="AY324" i="36"/>
  <c r="AY396" i="36"/>
  <c r="AP151" i="38"/>
  <c r="AP451" i="38"/>
  <c r="AY79" i="38"/>
  <c r="AY151" i="38"/>
  <c r="AY235" i="38"/>
  <c r="AY307" i="38"/>
  <c r="AY379" i="38"/>
  <c r="AY451" i="38"/>
  <c r="AP86" i="37"/>
  <c r="AP386" i="37"/>
  <c r="AV189" i="38"/>
  <c r="AV261" i="38"/>
  <c r="AV333" i="38"/>
  <c r="AV405" i="38"/>
  <c r="AP145" i="37"/>
  <c r="AP445" i="37"/>
  <c r="AV188" i="38"/>
  <c r="AV260" i="38"/>
  <c r="AV332" i="38"/>
  <c r="AV404" i="38"/>
  <c r="AP132" i="37"/>
  <c r="AP432" i="37"/>
  <c r="AP103" i="36"/>
  <c r="AY31" i="36"/>
  <c r="AY103" i="36"/>
  <c r="AY187" i="36"/>
  <c r="AY259" i="36"/>
  <c r="AY331" i="36"/>
  <c r="AY403" i="36"/>
  <c r="AP134" i="38"/>
  <c r="AP434" i="38"/>
  <c r="AY62" i="38"/>
  <c r="AY134" i="38"/>
  <c r="AY218" i="38"/>
  <c r="AY290" i="38"/>
  <c r="AY362" i="38"/>
  <c r="AY434" i="38"/>
  <c r="AW62" i="38"/>
  <c r="AW134" i="38"/>
  <c r="AW218" i="38"/>
  <c r="AW290" i="38"/>
  <c r="AW362" i="38"/>
  <c r="AW434" i="38"/>
  <c r="AP133" i="37"/>
  <c r="AP433" i="37"/>
  <c r="AP108" i="36"/>
  <c r="AY36" i="36"/>
  <c r="AY108" i="36"/>
  <c r="AY192" i="36"/>
  <c r="AY264" i="36"/>
  <c r="AY336" i="36"/>
  <c r="AY408" i="36"/>
  <c r="AV226" i="38"/>
  <c r="AV298" i="38"/>
  <c r="AV370" i="38"/>
  <c r="AV442" i="38"/>
  <c r="AV240" i="38"/>
  <c r="AV312" i="38"/>
  <c r="AV384" i="38"/>
  <c r="AV456" i="38"/>
  <c r="AP110" i="36"/>
  <c r="AY38" i="36"/>
  <c r="AY110" i="36"/>
  <c r="AY194" i="36"/>
  <c r="AY266" i="36"/>
  <c r="AY338" i="36"/>
  <c r="AY410" i="36"/>
  <c r="AP139" i="38"/>
  <c r="AP439" i="38"/>
  <c r="AY67" i="38"/>
  <c r="AY139" i="38"/>
  <c r="AY223" i="38"/>
  <c r="AY295" i="38"/>
  <c r="AY367" i="38"/>
  <c r="AY439" i="38"/>
  <c r="AP152" i="36"/>
  <c r="AY80" i="36"/>
  <c r="AY152" i="36"/>
  <c r="AY236" i="36"/>
  <c r="AY308" i="36"/>
  <c r="AY380" i="36"/>
  <c r="AY452" i="36"/>
  <c r="AV233" i="38"/>
  <c r="AV305" i="38"/>
  <c r="AV377" i="38"/>
  <c r="AV449" i="38"/>
  <c r="AV199" i="38"/>
  <c r="AV271" i="38"/>
  <c r="AV343" i="38"/>
  <c r="AV415" i="38"/>
  <c r="AP151" i="37"/>
  <c r="AP451" i="37"/>
  <c r="AP128" i="36"/>
  <c r="AY56" i="36"/>
  <c r="AY128" i="36"/>
  <c r="AY212" i="36"/>
  <c r="AY284" i="36"/>
  <c r="AY356" i="36"/>
  <c r="AY428" i="36"/>
  <c r="AV234" i="38"/>
  <c r="AV306" i="38"/>
  <c r="AV378" i="38"/>
  <c r="AV450" i="38"/>
  <c r="AP154" i="37"/>
  <c r="AP454" i="37"/>
  <c r="AP148" i="36"/>
  <c r="AY76" i="36"/>
  <c r="AY148" i="36"/>
  <c r="AY232" i="36"/>
  <c r="AY304" i="36"/>
  <c r="AY376" i="36"/>
  <c r="AY448" i="36"/>
  <c r="AV238" i="38"/>
  <c r="AV310" i="38"/>
  <c r="AV382" i="38"/>
  <c r="AV454" i="38"/>
  <c r="AP146" i="36"/>
  <c r="AY74" i="36"/>
  <c r="AY146" i="36"/>
  <c r="AY230" i="36"/>
  <c r="AY302" i="36"/>
  <c r="AY374" i="36"/>
  <c r="AY446" i="36"/>
  <c r="AV196" i="38"/>
  <c r="AV268" i="38"/>
  <c r="AV340" i="38"/>
  <c r="AV412" i="38"/>
  <c r="AP121" i="36"/>
  <c r="AY49" i="36"/>
  <c r="AY121" i="36"/>
  <c r="AY205" i="36"/>
  <c r="AY277" i="36"/>
  <c r="AY349" i="36"/>
  <c r="AY421" i="36"/>
  <c r="AP141" i="38"/>
  <c r="AP441" i="38"/>
  <c r="AY69" i="38"/>
  <c r="AY141" i="38"/>
  <c r="AY225" i="38"/>
  <c r="AY297" i="38"/>
  <c r="AY369" i="38"/>
  <c r="AY441" i="38"/>
  <c r="AP154" i="36"/>
  <c r="AY82" i="36"/>
  <c r="AY154" i="36"/>
  <c r="AY238" i="36"/>
  <c r="AY310" i="36"/>
  <c r="AY382" i="36"/>
  <c r="AY454" i="36"/>
  <c r="AP86" i="36"/>
  <c r="AY14" i="36"/>
  <c r="AY86" i="36"/>
  <c r="AY170" i="36"/>
  <c r="AY242" i="36"/>
  <c r="AY314" i="36"/>
  <c r="AY386" i="36"/>
  <c r="AP88" i="36"/>
  <c r="AY16" i="36"/>
  <c r="AY88" i="36"/>
  <c r="AY172" i="36"/>
  <c r="AY244" i="36"/>
  <c r="AY316" i="36"/>
  <c r="AY388" i="36"/>
  <c r="AP88" i="37"/>
  <c r="AP388" i="37"/>
  <c r="AP141" i="36"/>
  <c r="AY69" i="36"/>
  <c r="AY141" i="36"/>
  <c r="AY225" i="36"/>
  <c r="AY297" i="36"/>
  <c r="AY369" i="36"/>
  <c r="AY441" i="36"/>
  <c r="AP138" i="36"/>
  <c r="AY66" i="36"/>
  <c r="AY138" i="36"/>
  <c r="AY222" i="36"/>
  <c r="AY294" i="36"/>
  <c r="AY366" i="36"/>
  <c r="AY438" i="36"/>
  <c r="AP150" i="36"/>
  <c r="AY78" i="36"/>
  <c r="AY150" i="36"/>
  <c r="AY234" i="36"/>
  <c r="AY306" i="36"/>
  <c r="AY378" i="36"/>
  <c r="AY450" i="36"/>
  <c r="AV192" i="38"/>
  <c r="AV264" i="38"/>
  <c r="AV336" i="38"/>
  <c r="AV408" i="38"/>
  <c r="AP109" i="38"/>
  <c r="AP409" i="38"/>
  <c r="AY37" i="38"/>
  <c r="AY109" i="38"/>
  <c r="AY193" i="38"/>
  <c r="AY265" i="38"/>
  <c r="AY337" i="38"/>
  <c r="AY409" i="38"/>
  <c r="AV170" i="38"/>
  <c r="AV242" i="38"/>
  <c r="AV314" i="38"/>
  <c r="AV386" i="38"/>
  <c r="AP117" i="38"/>
  <c r="AP417" i="38"/>
  <c r="AY45" i="38"/>
  <c r="AY117" i="38"/>
  <c r="AY201" i="38"/>
  <c r="AY273" i="38"/>
  <c r="AY345" i="38"/>
  <c r="AY417" i="38"/>
  <c r="AP138" i="37"/>
  <c r="AP438" i="37"/>
  <c r="AV212" i="38"/>
  <c r="AV284" i="38"/>
  <c r="AV356" i="38"/>
  <c r="AV428" i="38"/>
  <c r="AV219" i="38"/>
  <c r="AV291" i="38"/>
  <c r="AV363" i="38"/>
  <c r="AV435" i="38"/>
  <c r="AP99" i="38"/>
  <c r="AP399" i="38"/>
  <c r="AY27" i="38"/>
  <c r="AY99" i="38"/>
  <c r="AY183" i="38"/>
  <c r="AY255" i="38"/>
  <c r="AY327" i="38"/>
  <c r="AY399" i="38"/>
  <c r="AP92" i="38"/>
  <c r="AP392" i="38"/>
  <c r="AY20" i="38"/>
  <c r="AY92" i="38"/>
  <c r="AY176" i="38"/>
  <c r="AY248" i="38"/>
  <c r="AY320" i="38"/>
  <c r="AY392" i="38"/>
  <c r="AW76" i="36"/>
  <c r="AW148" i="36"/>
  <c r="AW232" i="36"/>
  <c r="AW304" i="36"/>
  <c r="AW376" i="36"/>
  <c r="AW448" i="36"/>
  <c r="AV160" i="11"/>
  <c r="AV165" i="11"/>
  <c r="AW160" i="11"/>
  <c r="AW165" i="11"/>
  <c r="AV7" i="11"/>
  <c r="AU7" i="11"/>
  <c r="AU8" i="11"/>
  <c r="AX7" i="11"/>
  <c r="AW7" i="11"/>
  <c r="AY7" i="11"/>
  <c r="AT7" i="11"/>
  <c r="AT8" i="11"/>
  <c r="U160" i="11"/>
  <c r="U165" i="11"/>
  <c r="V160" i="11"/>
  <c r="V165" i="11"/>
  <c r="X7" i="11"/>
  <c r="T7" i="11"/>
  <c r="T8" i="11"/>
  <c r="W7" i="11"/>
  <c r="S7" i="11"/>
  <c r="S8" i="11"/>
  <c r="V7" i="11"/>
  <c r="U7" i="11"/>
  <c r="L256" i="37"/>
  <c r="L328" i="37"/>
  <c r="L400" i="37"/>
  <c r="L309" i="38"/>
  <c r="L381" i="38"/>
  <c r="L453" i="38"/>
  <c r="DV71" i="35"/>
  <c r="AM308" i="36"/>
  <c r="AM380" i="36"/>
  <c r="AM153" i="36"/>
  <c r="AY71" i="35"/>
  <c r="AM279" i="36"/>
  <c r="AM351" i="36"/>
  <c r="AM104" i="36"/>
  <c r="AY22" i="35"/>
  <c r="L269" i="36"/>
  <c r="L341" i="36"/>
  <c r="L294" i="36"/>
  <c r="L366" i="36"/>
  <c r="L246" i="36"/>
  <c r="L318" i="36"/>
  <c r="L121" i="36"/>
  <c r="AR39" i="35"/>
  <c r="L308" i="36"/>
  <c r="L380" i="36"/>
  <c r="L285" i="36"/>
  <c r="L357" i="36"/>
  <c r="L304" i="36"/>
  <c r="L376" i="36"/>
  <c r="L250" i="36"/>
  <c r="L322" i="36"/>
  <c r="L253" i="36"/>
  <c r="L325" i="36"/>
  <c r="L143" i="36"/>
  <c r="AR61" i="35"/>
  <c r="L311" i="36"/>
  <c r="L383" i="36"/>
  <c r="L259" i="36"/>
  <c r="L331" i="36"/>
  <c r="L151" i="36"/>
  <c r="AR69" i="35"/>
  <c r="L296" i="36"/>
  <c r="L368" i="36"/>
  <c r="L280" i="36"/>
  <c r="L352" i="36"/>
  <c r="AM105" i="36"/>
  <c r="AY23" i="35"/>
  <c r="AM268" i="36"/>
  <c r="AM340" i="36"/>
  <c r="AM250" i="36"/>
  <c r="AM322" i="36"/>
  <c r="AM300" i="36"/>
  <c r="AM372" i="36"/>
  <c r="AM303" i="36"/>
  <c r="AM375" i="36"/>
  <c r="AM304" i="36"/>
  <c r="AM376" i="36"/>
  <c r="AM274" i="36"/>
  <c r="AM346" i="36"/>
  <c r="AM254" i="36"/>
  <c r="AM326" i="36"/>
  <c r="AM310" i="36"/>
  <c r="AM382" i="36"/>
  <c r="AM264" i="36"/>
  <c r="AM336" i="36"/>
  <c r="AM256" i="36"/>
  <c r="AM328" i="36"/>
  <c r="AM311" i="36"/>
  <c r="AM383" i="36"/>
  <c r="AM294" i="36"/>
  <c r="AM366" i="36"/>
  <c r="AM299" i="36"/>
  <c r="AM371" i="36"/>
  <c r="L111" i="36"/>
  <c r="AR29" i="35"/>
  <c r="AM265" i="36"/>
  <c r="AM337" i="36"/>
  <c r="AM296" i="36"/>
  <c r="AM368" i="36"/>
  <c r="AM113" i="36"/>
  <c r="AY31" i="35"/>
  <c r="AM115" i="36"/>
  <c r="AY33" i="35"/>
  <c r="AM246" i="36"/>
  <c r="AM318" i="36"/>
  <c r="L288" i="36"/>
  <c r="L360" i="36"/>
  <c r="L273" i="36"/>
  <c r="L345" i="36"/>
  <c r="L305" i="36"/>
  <c r="L377" i="36"/>
  <c r="L272" i="36"/>
  <c r="L344" i="36"/>
  <c r="L281" i="36"/>
  <c r="L353" i="36"/>
  <c r="L118" i="36"/>
  <c r="AR36" i="35"/>
  <c r="L292" i="36"/>
  <c r="L364" i="36"/>
  <c r="L271" i="36"/>
  <c r="L343" i="36"/>
  <c r="L310" i="36"/>
  <c r="L382" i="36"/>
  <c r="L263" i="36"/>
  <c r="L335" i="36"/>
  <c r="L245" i="36"/>
  <c r="L317" i="36"/>
  <c r="L289" i="36"/>
  <c r="L361" i="36"/>
  <c r="L302" i="36"/>
  <c r="L374" i="36"/>
  <c r="L298" i="36"/>
  <c r="L370" i="36"/>
  <c r="L141" i="36"/>
  <c r="AR59" i="35"/>
  <c r="L306" i="36"/>
  <c r="L378" i="36"/>
  <c r="AM248" i="36"/>
  <c r="AM320" i="36"/>
  <c r="AM282" i="36"/>
  <c r="AM354" i="36"/>
  <c r="AM285" i="36"/>
  <c r="AM357" i="36"/>
  <c r="AM278" i="36"/>
  <c r="AM350" i="36"/>
  <c r="AM305" i="36"/>
  <c r="AM377" i="36"/>
  <c r="AM273" i="36"/>
  <c r="AM345" i="36"/>
  <c r="AM253" i="36"/>
  <c r="AM325" i="36"/>
  <c r="AM295" i="36"/>
  <c r="AM367" i="36"/>
  <c r="AM252" i="36"/>
  <c r="AM324" i="36"/>
  <c r="AM307" i="36"/>
  <c r="AM379" i="36"/>
  <c r="AM263" i="36"/>
  <c r="AM335" i="36"/>
  <c r="AM293" i="36"/>
  <c r="AM365" i="36"/>
  <c r="AM312" i="36"/>
  <c r="AM384" i="36"/>
  <c r="L92" i="36"/>
  <c r="AR10" i="35"/>
  <c r="L134" i="36"/>
  <c r="AR52" i="35"/>
  <c r="AM306" i="36"/>
  <c r="AM378" i="36"/>
  <c r="AM266" i="36"/>
  <c r="AM338" i="36"/>
  <c r="AM286" i="36"/>
  <c r="AM358" i="36"/>
  <c r="AM262" i="36"/>
  <c r="AM334" i="36"/>
  <c r="AM242" i="36"/>
  <c r="AM314" i="36"/>
  <c r="L284" i="36"/>
  <c r="L356" i="36"/>
  <c r="L243" i="36"/>
  <c r="L315" i="36"/>
  <c r="L276" i="36"/>
  <c r="L348" i="36"/>
  <c r="L106" i="36"/>
  <c r="AR24" i="35"/>
  <c r="L254" i="36"/>
  <c r="L326" i="36"/>
  <c r="L104" i="36"/>
  <c r="AR22" i="35"/>
  <c r="L101" i="36"/>
  <c r="AR19" i="35"/>
  <c r="L291" i="36"/>
  <c r="L363" i="36"/>
  <c r="L251" i="36"/>
  <c r="L323" i="36"/>
  <c r="L283" i="36"/>
  <c r="L355" i="36"/>
  <c r="L427" i="36"/>
  <c r="BF45" i="35"/>
  <c r="L295" i="36"/>
  <c r="L367" i="36"/>
  <c r="AM283" i="36"/>
  <c r="AM355" i="36"/>
  <c r="AM258" i="36"/>
  <c r="AM330" i="36"/>
  <c r="AM284" i="36"/>
  <c r="AM356" i="36"/>
  <c r="AM290" i="36"/>
  <c r="AM362" i="36"/>
  <c r="AM267" i="36"/>
  <c r="AM339" i="36"/>
  <c r="L301" i="36"/>
  <c r="L373" i="36"/>
  <c r="L293" i="36"/>
  <c r="L365" i="36"/>
  <c r="L437" i="36"/>
  <c r="BF55" i="35"/>
  <c r="AM298" i="36"/>
  <c r="AM370" i="36"/>
  <c r="AM287" i="36"/>
  <c r="AM359" i="36"/>
  <c r="AM249" i="36"/>
  <c r="AM321" i="36"/>
  <c r="AM270" i="36"/>
  <c r="AM342" i="36"/>
  <c r="AM289" i="36"/>
  <c r="AM361" i="36"/>
  <c r="L108" i="36"/>
  <c r="AR26" i="35"/>
  <c r="L265" i="36"/>
  <c r="L337" i="36"/>
  <c r="L114" i="36"/>
  <c r="AR32" i="35"/>
  <c r="L96" i="36"/>
  <c r="AR14" i="35"/>
  <c r="L247" i="36"/>
  <c r="L319" i="36"/>
  <c r="L303" i="36"/>
  <c r="L375" i="36"/>
  <c r="L249" i="36"/>
  <c r="L321" i="36"/>
  <c r="L278" i="36"/>
  <c r="L350" i="36"/>
  <c r="L256" i="36"/>
  <c r="L328" i="36"/>
  <c r="L268" i="36"/>
  <c r="L340" i="36"/>
  <c r="L286" i="36"/>
  <c r="L358" i="36"/>
  <c r="L102" i="36"/>
  <c r="AR20" i="35"/>
  <c r="L131" i="36"/>
  <c r="AR49" i="35"/>
  <c r="L119" i="36"/>
  <c r="AR37" i="35"/>
  <c r="L261" i="36"/>
  <c r="L333" i="36"/>
  <c r="AM277" i="36"/>
  <c r="AM349" i="36"/>
  <c r="AM257" i="36"/>
  <c r="AM329" i="36"/>
  <c r="AM291" i="36"/>
  <c r="AM363" i="36"/>
  <c r="AM297" i="36"/>
  <c r="AM369" i="36"/>
  <c r="AM89" i="36"/>
  <c r="AY7" i="35"/>
  <c r="AM292" i="36"/>
  <c r="AM364" i="36"/>
  <c r="AM302" i="36"/>
  <c r="AM374" i="36"/>
  <c r="AM301" i="36"/>
  <c r="AM373" i="36"/>
  <c r="AM275" i="36"/>
  <c r="AM347" i="36"/>
  <c r="AM281" i="36"/>
  <c r="AM353" i="36"/>
  <c r="AM255" i="36"/>
  <c r="AM327" i="36"/>
  <c r="L156" i="36"/>
  <c r="AR74" i="35"/>
  <c r="L300" i="36"/>
  <c r="L372" i="36"/>
  <c r="L88" i="36"/>
  <c r="AR6" i="35"/>
  <c r="L260" i="36"/>
  <c r="L332" i="36"/>
  <c r="L135" i="36"/>
  <c r="AR53" i="35"/>
  <c r="AM309" i="37"/>
  <c r="AM381" i="37"/>
  <c r="AM453" i="37"/>
  <c r="L88" i="37"/>
  <c r="L388" i="37"/>
  <c r="L311" i="38"/>
  <c r="L383" i="38"/>
  <c r="L455" i="38"/>
  <c r="DV73" i="35"/>
  <c r="L97" i="38"/>
  <c r="L275" i="38"/>
  <c r="L347" i="38"/>
  <c r="L419" i="38"/>
  <c r="DV37" i="35"/>
  <c r="L95" i="36"/>
  <c r="AR13" i="35"/>
  <c r="L290" i="36"/>
  <c r="L362" i="36"/>
  <c r="L99" i="38"/>
  <c r="AM126" i="38"/>
  <c r="AM426" i="38"/>
  <c r="EC44" i="35"/>
  <c r="AM135" i="37"/>
  <c r="AM435" i="37"/>
  <c r="L290" i="38"/>
  <c r="L362" i="38"/>
  <c r="L434" i="38"/>
  <c r="DV52" i="35"/>
  <c r="L131" i="38"/>
  <c r="L431" i="38"/>
  <c r="DV49" i="35"/>
  <c r="AM155" i="37"/>
  <c r="AM455" i="37"/>
  <c r="L304" i="37"/>
  <c r="L376" i="37"/>
  <c r="L448" i="37"/>
  <c r="L129" i="36"/>
  <c r="AM104" i="37"/>
  <c r="AM404" i="37"/>
  <c r="AM140" i="11"/>
  <c r="AM440" i="11"/>
  <c r="AM105" i="38"/>
  <c r="AM405" i="38"/>
  <c r="EC23" i="35"/>
  <c r="AM292" i="38"/>
  <c r="AM364" i="38"/>
  <c r="AM436" i="38"/>
  <c r="EC54" i="35"/>
  <c r="AM264" i="38"/>
  <c r="AM336" i="38"/>
  <c r="AM408" i="38"/>
  <c r="EC26" i="35"/>
  <c r="AM120" i="38"/>
  <c r="AM420" i="38"/>
  <c r="EC38" i="35"/>
  <c r="AM301" i="11"/>
  <c r="AM373" i="11"/>
  <c r="AM445" i="11"/>
  <c r="AM250" i="37"/>
  <c r="AM322" i="37"/>
  <c r="AM394" i="37"/>
  <c r="AM143" i="36"/>
  <c r="AY61" i="35"/>
  <c r="AM278" i="11"/>
  <c r="AM350" i="11"/>
  <c r="AM422" i="11"/>
  <c r="AM102" i="36"/>
  <c r="AY20" i="35"/>
  <c r="AM134" i="37"/>
  <c r="AM434" i="37"/>
  <c r="AM300" i="37"/>
  <c r="AM372" i="37"/>
  <c r="AM444" i="37"/>
  <c r="AM87" i="37"/>
  <c r="AM387" i="37"/>
  <c r="AM110" i="36"/>
  <c r="AY28" i="35"/>
  <c r="L271" i="11"/>
  <c r="L343" i="11"/>
  <c r="L415" i="11"/>
  <c r="L312" i="36"/>
  <c r="L384" i="36"/>
  <c r="L151" i="38"/>
  <c r="L260" i="11"/>
  <c r="L332" i="11"/>
  <c r="L404" i="11"/>
  <c r="AM283" i="11"/>
  <c r="AM355" i="11"/>
  <c r="AM427" i="11"/>
  <c r="AM110" i="37"/>
  <c r="AM410" i="37"/>
  <c r="AM98" i="38"/>
  <c r="AM398" i="38"/>
  <c r="EC16" i="35"/>
  <c r="AM260" i="36"/>
  <c r="AM332" i="36"/>
  <c r="AM303" i="38"/>
  <c r="AM375" i="38"/>
  <c r="AM447" i="38"/>
  <c r="EC65" i="35"/>
  <c r="AM91" i="37"/>
  <c r="AM391" i="37"/>
  <c r="AM137" i="37"/>
  <c r="AM437" i="37"/>
  <c r="L141" i="38"/>
  <c r="L120" i="36"/>
  <c r="L294" i="38"/>
  <c r="L366" i="38"/>
  <c r="L438" i="38"/>
  <c r="DV56" i="35"/>
  <c r="L102" i="37"/>
  <c r="L402" i="37"/>
  <c r="L145" i="36"/>
  <c r="L267" i="36"/>
  <c r="L339" i="36"/>
  <c r="L286" i="38"/>
  <c r="L358" i="38"/>
  <c r="L430" i="38"/>
  <c r="DV48" i="35"/>
  <c r="AM154" i="37"/>
  <c r="AM454" i="37"/>
  <c r="L281" i="38"/>
  <c r="L353" i="38"/>
  <c r="L425" i="38"/>
  <c r="DV43" i="35"/>
  <c r="L275" i="36"/>
  <c r="L347" i="36"/>
  <c r="L127" i="38"/>
  <c r="L120" i="38"/>
  <c r="L273" i="38"/>
  <c r="L345" i="38"/>
  <c r="L417" i="38"/>
  <c r="DV35" i="35"/>
  <c r="L267" i="38"/>
  <c r="L339" i="38"/>
  <c r="L411" i="38"/>
  <c r="DV29" i="35"/>
  <c r="L299" i="38"/>
  <c r="L371" i="38"/>
  <c r="L443" i="38"/>
  <c r="DV61" i="35"/>
  <c r="L89" i="11"/>
  <c r="L389" i="11"/>
  <c r="AM141" i="11"/>
  <c r="AM441" i="11"/>
  <c r="AM261" i="36"/>
  <c r="AM333" i="36"/>
  <c r="AM156" i="38"/>
  <c r="AM456" i="38"/>
  <c r="EC74" i="35"/>
  <c r="AM112" i="37"/>
  <c r="AM412" i="37"/>
  <c r="L144" i="38"/>
  <c r="L94" i="38"/>
  <c r="L91" i="38"/>
  <c r="L149" i="37"/>
  <c r="L449" i="37"/>
  <c r="AM102" i="37"/>
  <c r="AM402" i="37"/>
  <c r="AM122" i="37"/>
  <c r="AM422" i="37"/>
  <c r="AM105" i="37"/>
  <c r="AM405" i="37"/>
  <c r="L92" i="38"/>
  <c r="L392" i="38"/>
  <c r="L106" i="38"/>
  <c r="L244" i="11"/>
  <c r="L316" i="11"/>
  <c r="L388" i="11"/>
  <c r="AM107" i="11"/>
  <c r="AM407" i="11"/>
  <c r="AM129" i="11"/>
  <c r="AM429" i="11"/>
  <c r="AM143" i="11"/>
  <c r="AM443" i="11"/>
  <c r="AM295" i="37"/>
  <c r="AM367" i="37"/>
  <c r="AM439" i="37"/>
  <c r="AM111" i="36"/>
  <c r="AY29" i="35"/>
  <c r="AM130" i="36"/>
  <c r="AM136" i="37"/>
  <c r="AM436" i="37"/>
  <c r="AM86" i="36"/>
  <c r="AY4" i="35"/>
  <c r="AK4" i="35"/>
  <c r="L284" i="37"/>
  <c r="L356" i="37"/>
  <c r="L428" i="37"/>
  <c r="L136" i="38"/>
  <c r="L436" i="38"/>
  <c r="DV54" i="35"/>
  <c r="L87" i="36"/>
  <c r="L137" i="38"/>
  <c r="L154" i="38"/>
  <c r="L306" i="38"/>
  <c r="L378" i="38"/>
  <c r="L450" i="38"/>
  <c r="DV68" i="35"/>
  <c r="L105" i="37"/>
  <c r="L405" i="37"/>
  <c r="L105" i="38"/>
  <c r="L148" i="38"/>
  <c r="AM87" i="11"/>
  <c r="AM387" i="11"/>
  <c r="AM106" i="36"/>
  <c r="AY24" i="35"/>
  <c r="AM116" i="37"/>
  <c r="AM416" i="37"/>
  <c r="AM141" i="37"/>
  <c r="AM441" i="37"/>
  <c r="AM128" i="36"/>
  <c r="AM109" i="38"/>
  <c r="AM151" i="36"/>
  <c r="AM267" i="37"/>
  <c r="AM339" i="37"/>
  <c r="AM411" i="37"/>
  <c r="AM91" i="38"/>
  <c r="AM391" i="38"/>
  <c r="AM97" i="37"/>
  <c r="AM397" i="37"/>
  <c r="AM107" i="37"/>
  <c r="AM407" i="37"/>
  <c r="L262" i="36"/>
  <c r="L334" i="36"/>
  <c r="AM147" i="11"/>
  <c r="AM447" i="11"/>
  <c r="AM244" i="37"/>
  <c r="AM316" i="37"/>
  <c r="AM388" i="37"/>
  <c r="AM155" i="36"/>
  <c r="AM96" i="37"/>
  <c r="AM396" i="37"/>
  <c r="AM135" i="11"/>
  <c r="AM435" i="11"/>
  <c r="AM141" i="36"/>
  <c r="AY59" i="35"/>
  <c r="AM100" i="36"/>
  <c r="AY18" i="35"/>
  <c r="AM117" i="37"/>
  <c r="AM417" i="37"/>
  <c r="AM138" i="36"/>
  <c r="AM127" i="38"/>
  <c r="AM119" i="36"/>
  <c r="L144" i="36"/>
  <c r="L119" i="37"/>
  <c r="L419" i="37"/>
  <c r="L252" i="36"/>
  <c r="L324" i="36"/>
  <c r="L304" i="11"/>
  <c r="L376" i="11"/>
  <c r="L448" i="11"/>
  <c r="AM130" i="11"/>
  <c r="AM430" i="11"/>
  <c r="AM108" i="36"/>
  <c r="AM277" i="38"/>
  <c r="AM349" i="38"/>
  <c r="AM421" i="38"/>
  <c r="AM152" i="36"/>
  <c r="L253" i="37"/>
  <c r="L325" i="37"/>
  <c r="L397" i="37"/>
  <c r="L132" i="38"/>
  <c r="L432" i="38"/>
  <c r="DV50" i="35"/>
  <c r="L113" i="38"/>
  <c r="L90" i="38"/>
  <c r="L101" i="38"/>
  <c r="L401" i="38"/>
  <c r="DV19" i="35"/>
  <c r="L142" i="38"/>
  <c r="L95" i="38"/>
  <c r="L138" i="37"/>
  <c r="L438" i="37"/>
  <c r="L124" i="38"/>
  <c r="L132" i="37"/>
  <c r="L432" i="37"/>
  <c r="AM109" i="11"/>
  <c r="AM409" i="11"/>
  <c r="AM93" i="11"/>
  <c r="AM393" i="11"/>
  <c r="AM263" i="38"/>
  <c r="AM335" i="38"/>
  <c r="AM407" i="38"/>
  <c r="EC25" i="35"/>
  <c r="AM99" i="37"/>
  <c r="AM399" i="37"/>
  <c r="L246" i="11"/>
  <c r="L318" i="11"/>
  <c r="L390" i="11"/>
  <c r="L106" i="11"/>
  <c r="L406" i="11"/>
  <c r="AM142" i="11"/>
  <c r="AM442" i="11"/>
  <c r="AM112" i="36"/>
  <c r="AM144" i="36"/>
  <c r="AY62" i="35"/>
  <c r="AM98" i="36"/>
  <c r="AY16" i="35"/>
  <c r="AM146" i="38"/>
  <c r="AM446" i="38"/>
  <c r="EC64" i="35"/>
  <c r="AM145" i="37"/>
  <c r="AM445" i="37"/>
  <c r="AM119" i="38"/>
  <c r="AM419" i="38"/>
  <c r="EC37" i="35"/>
  <c r="L91" i="36"/>
  <c r="L124" i="37"/>
  <c r="L424" i="37"/>
  <c r="L103" i="36"/>
  <c r="L264" i="36"/>
  <c r="L336" i="36"/>
  <c r="AM121" i="37"/>
  <c r="AM421" i="37"/>
  <c r="AM149" i="36"/>
  <c r="AY67" i="35"/>
  <c r="AM115" i="38"/>
  <c r="AM415" i="38"/>
  <c r="EC33" i="35"/>
  <c r="AM156" i="36"/>
  <c r="AY74" i="35"/>
  <c r="L243" i="38"/>
  <c r="L315" i="38"/>
  <c r="L387" i="38"/>
  <c r="DV5" i="35"/>
  <c r="L302" i="37"/>
  <c r="L374" i="37"/>
  <c r="L446" i="37"/>
  <c r="L103" i="38"/>
  <c r="AM262" i="11"/>
  <c r="AM334" i="11"/>
  <c r="AM406" i="11"/>
  <c r="AM100" i="38"/>
  <c r="AM400" i="38"/>
  <c r="EC18" i="35"/>
  <c r="AM118" i="37"/>
  <c r="AM418" i="37"/>
  <c r="AM289" i="38"/>
  <c r="AM361" i="38"/>
  <c r="AM433" i="38"/>
  <c r="EC51" i="35"/>
  <c r="AM90" i="38"/>
  <c r="AM390" i="38"/>
  <c r="EC8" i="35"/>
  <c r="AM117" i="36"/>
  <c r="AM128" i="38"/>
  <c r="AM428" i="38"/>
  <c r="EC46" i="35"/>
  <c r="L107" i="36"/>
  <c r="L88" i="38"/>
  <c r="L144" i="37"/>
  <c r="L444" i="37"/>
  <c r="L146" i="36"/>
  <c r="L269" i="11"/>
  <c r="L341" i="11"/>
  <c r="L413" i="11"/>
  <c r="AM115" i="11"/>
  <c r="AM415" i="11"/>
  <c r="AM269" i="36"/>
  <c r="AM341" i="36"/>
  <c r="L154" i="36"/>
  <c r="L152" i="38"/>
  <c r="L135" i="37"/>
  <c r="L435" i="37"/>
  <c r="L109" i="38"/>
  <c r="AM134" i="11"/>
  <c r="AM434" i="11"/>
  <c r="AM132" i="11"/>
  <c r="AM432" i="11"/>
  <c r="AM129" i="37"/>
  <c r="AM429" i="37"/>
  <c r="AM137" i="11"/>
  <c r="AM437" i="11"/>
  <c r="L284" i="11"/>
  <c r="L356" i="11"/>
  <c r="L428" i="11"/>
  <c r="L282" i="11"/>
  <c r="L354" i="11"/>
  <c r="L426" i="11"/>
  <c r="L264" i="11"/>
  <c r="L336" i="11"/>
  <c r="L408" i="11"/>
  <c r="L300" i="11"/>
  <c r="L372" i="11"/>
  <c r="L444" i="11"/>
  <c r="L294" i="11"/>
  <c r="L366" i="11"/>
  <c r="L438" i="11"/>
  <c r="AM266" i="11"/>
  <c r="AM338" i="11"/>
  <c r="AM410" i="11"/>
  <c r="AM98" i="11"/>
  <c r="AM398" i="11"/>
  <c r="AM312" i="11"/>
  <c r="AM384" i="11"/>
  <c r="AM456" i="11"/>
  <c r="AM105" i="11"/>
  <c r="AM405" i="11"/>
  <c r="AM299" i="37"/>
  <c r="AM371" i="37"/>
  <c r="AM443" i="37"/>
  <c r="AM97" i="36"/>
  <c r="AY15" i="35"/>
  <c r="AM127" i="36"/>
  <c r="AY45" i="35"/>
  <c r="AK45" i="35"/>
  <c r="AM123" i="38"/>
  <c r="AM423" i="38"/>
  <c r="EC41" i="35"/>
  <c r="AM134" i="38"/>
  <c r="AM434" i="38"/>
  <c r="EC52" i="35"/>
  <c r="AM107" i="36"/>
  <c r="AY25" i="35"/>
  <c r="AM137" i="36"/>
  <c r="AY55" i="35"/>
  <c r="AK55" i="35"/>
  <c r="AM129" i="36"/>
  <c r="AY47" i="35"/>
  <c r="AM293" i="38"/>
  <c r="AM365" i="38"/>
  <c r="AM437" i="38"/>
  <c r="EC55" i="35"/>
  <c r="AM102" i="38"/>
  <c r="AM402" i="38"/>
  <c r="EC20" i="35"/>
  <c r="AM104" i="38"/>
  <c r="AM404" i="38"/>
  <c r="AM139" i="36"/>
  <c r="AY57" i="35"/>
  <c r="AM117" i="38"/>
  <c r="AM417" i="38"/>
  <c r="EC35" i="35"/>
  <c r="AM130" i="37"/>
  <c r="AM430" i="37"/>
  <c r="AM131" i="37"/>
  <c r="AM431" i="37"/>
  <c r="AM144" i="38"/>
  <c r="AM444" i="38"/>
  <c r="EC62" i="35"/>
  <c r="L133" i="36"/>
  <c r="L89" i="36"/>
  <c r="AR7" i="35"/>
  <c r="L98" i="36"/>
  <c r="L115" i="36"/>
  <c r="L133" i="38"/>
  <c r="L433" i="38"/>
  <c r="DV51" i="35"/>
  <c r="L112" i="38"/>
  <c r="L86" i="38"/>
  <c r="L95" i="37"/>
  <c r="L395" i="37"/>
  <c r="L94" i="37"/>
  <c r="L394" i="37"/>
  <c r="L98" i="37"/>
  <c r="L398" i="37"/>
  <c r="L112" i="37"/>
  <c r="L412" i="37"/>
  <c r="L139" i="36"/>
  <c r="L107" i="38"/>
  <c r="L248" i="36"/>
  <c r="L320" i="36"/>
  <c r="L132" i="36"/>
  <c r="L142" i="36"/>
  <c r="L129" i="38"/>
  <c r="L146" i="38"/>
  <c r="L115" i="37"/>
  <c r="L415" i="37"/>
  <c r="L261" i="11"/>
  <c r="L333" i="11"/>
  <c r="L405" i="11"/>
  <c r="L291" i="11"/>
  <c r="L363" i="11"/>
  <c r="L435" i="11"/>
  <c r="AM121" i="11"/>
  <c r="AM421" i="11"/>
  <c r="AM126" i="36"/>
  <c r="AM156" i="37"/>
  <c r="AM456" i="37"/>
  <c r="AM92" i="36"/>
  <c r="L96" i="11"/>
  <c r="L396" i="11"/>
  <c r="L251" i="11"/>
  <c r="L323" i="11"/>
  <c r="L395" i="11"/>
  <c r="L285" i="11"/>
  <c r="L357" i="11"/>
  <c r="L429" i="11"/>
  <c r="AM112" i="11"/>
  <c r="AM412" i="11"/>
  <c r="AM95" i="11"/>
  <c r="AM395" i="11"/>
  <c r="AM119" i="11"/>
  <c r="AM419" i="11"/>
  <c r="AM100" i="11"/>
  <c r="AM400" i="11"/>
  <c r="AM133" i="37"/>
  <c r="AM433" i="37"/>
  <c r="AM140" i="37"/>
  <c r="AM440" i="37"/>
  <c r="AM139" i="38"/>
  <c r="AM439" i="38"/>
  <c r="EC57" i="35"/>
  <c r="AM112" i="38"/>
  <c r="AM412" i="38"/>
  <c r="EC30" i="35"/>
  <c r="AM134" i="36"/>
  <c r="AM96" i="36"/>
  <c r="AY14" i="35"/>
  <c r="AM271" i="36"/>
  <c r="AM343" i="36"/>
  <c r="AM140" i="36"/>
  <c r="AY58" i="35"/>
  <c r="AM125" i="38"/>
  <c r="AM425" i="38"/>
  <c r="EC43" i="35"/>
  <c r="AM122" i="36"/>
  <c r="AY40" i="35"/>
  <c r="AM149" i="11"/>
  <c r="AM449" i="11"/>
  <c r="AM150" i="36"/>
  <c r="AY68" i="35"/>
  <c r="L257" i="36"/>
  <c r="L329" i="36"/>
  <c r="AM154" i="11"/>
  <c r="AM454" i="11"/>
  <c r="AM125" i="11"/>
  <c r="AM425" i="11"/>
  <c r="AM131" i="36"/>
  <c r="AY49" i="35"/>
  <c r="AM93" i="36"/>
  <c r="AM138" i="38"/>
  <c r="AM438" i="38"/>
  <c r="EC56" i="35"/>
  <c r="AM110" i="38"/>
  <c r="AM410" i="38"/>
  <c r="EC28" i="35"/>
  <c r="AM146" i="36"/>
  <c r="AY64" i="35"/>
  <c r="AM101" i="36"/>
  <c r="AY19" i="35"/>
  <c r="AM120" i="37"/>
  <c r="AM420" i="37"/>
  <c r="L147" i="36"/>
  <c r="L87" i="37"/>
  <c r="L387" i="37"/>
  <c r="L270" i="36"/>
  <c r="L342" i="36"/>
  <c r="L287" i="36"/>
  <c r="L359" i="36"/>
  <c r="L108" i="38"/>
  <c r="L408" i="38"/>
  <c r="DV26" i="35"/>
  <c r="L121" i="38"/>
  <c r="DA39" i="35"/>
  <c r="L149" i="11"/>
  <c r="L449" i="11"/>
  <c r="AM128" i="11"/>
  <c r="AM428" i="11"/>
  <c r="AM151" i="11"/>
  <c r="AM451" i="11"/>
  <c r="AM92" i="11"/>
  <c r="AM392" i="11"/>
  <c r="AM97" i="11"/>
  <c r="AM397" i="11"/>
  <c r="AM273" i="11"/>
  <c r="AM345" i="11"/>
  <c r="AM417" i="11"/>
  <c r="AM116" i="11"/>
  <c r="AM416" i="11"/>
  <c r="AM86" i="11"/>
  <c r="AM386" i="11"/>
  <c r="AM131" i="11"/>
  <c r="AM431" i="11"/>
  <c r="AM155" i="11"/>
  <c r="AM455" i="11"/>
  <c r="AM245" i="36"/>
  <c r="AM317" i="36"/>
  <c r="AM154" i="38"/>
  <c r="AM454" i="38"/>
  <c r="EC72" i="35"/>
  <c r="AM94" i="36"/>
  <c r="AM113" i="38"/>
  <c r="AM413" i="38"/>
  <c r="EC31" i="35"/>
  <c r="AM262" i="37"/>
  <c r="AM334" i="37"/>
  <c r="AM406" i="37"/>
  <c r="AM89" i="38"/>
  <c r="AM389" i="38"/>
  <c r="AM114" i="36"/>
  <c r="AM275" i="37"/>
  <c r="AM347" i="37"/>
  <c r="AM419" i="37"/>
  <c r="AM118" i="36"/>
  <c r="AM154" i="36"/>
  <c r="AY72" i="35"/>
  <c r="AM125" i="36"/>
  <c r="AM140" i="38"/>
  <c r="AM440" i="38"/>
  <c r="EC58" i="35"/>
  <c r="AM108" i="37"/>
  <c r="AM408" i="37"/>
  <c r="AM101" i="38"/>
  <c r="AM401" i="38"/>
  <c r="EC19" i="35"/>
  <c r="L112" i="36"/>
  <c r="L122" i="36"/>
  <c r="L104" i="38"/>
  <c r="L404" i="38"/>
  <c r="DV22" i="35"/>
  <c r="L96" i="38"/>
  <c r="L117" i="37"/>
  <c r="L417" i="37"/>
  <c r="L111" i="37"/>
  <c r="L411" i="37"/>
  <c r="L93" i="36"/>
  <c r="L307" i="36"/>
  <c r="L379" i="36"/>
  <c r="L128" i="38"/>
  <c r="L428" i="38"/>
  <c r="DV46" i="35"/>
  <c r="L303" i="37"/>
  <c r="L375" i="37"/>
  <c r="L447" i="37"/>
  <c r="L106" i="37"/>
  <c r="L406" i="37"/>
  <c r="L287" i="37"/>
  <c r="L359" i="37"/>
  <c r="L431" i="37"/>
  <c r="L152" i="37"/>
  <c r="L452" i="37"/>
  <c r="L258" i="36"/>
  <c r="L330" i="36"/>
  <c r="L254" i="38"/>
  <c r="L326" i="38"/>
  <c r="L398" i="38"/>
  <c r="L266" i="38"/>
  <c r="L338" i="38"/>
  <c r="L410" i="38"/>
  <c r="DV28" i="35"/>
  <c r="L156" i="37"/>
  <c r="L456" i="37"/>
  <c r="AM245" i="11"/>
  <c r="AM317" i="11"/>
  <c r="AM389" i="11"/>
  <c r="AM139" i="11"/>
  <c r="AM439" i="11"/>
  <c r="AM108" i="11"/>
  <c r="AM408" i="11"/>
  <c r="AM135" i="36"/>
  <c r="AM123" i="37"/>
  <c r="AM423" i="37"/>
  <c r="AM93" i="37"/>
  <c r="AM393" i="37"/>
  <c r="AM148" i="36"/>
  <c r="AY66" i="35"/>
  <c r="AM133" i="36"/>
  <c r="AM147" i="36"/>
  <c r="AY65" i="35"/>
  <c r="AM99" i="36"/>
  <c r="AM127" i="37"/>
  <c r="AM427" i="37"/>
  <c r="AM86" i="38"/>
  <c r="AM386" i="38"/>
  <c r="EC4" i="35"/>
  <c r="L152" i="36"/>
  <c r="L105" i="36"/>
  <c r="L114" i="38"/>
  <c r="L147" i="38"/>
  <c r="L447" i="38"/>
  <c r="DV65" i="35"/>
  <c r="L109" i="36"/>
  <c r="L153" i="37"/>
  <c r="L453" i="37"/>
  <c r="L249" i="37"/>
  <c r="L321" i="37"/>
  <c r="L393" i="37"/>
  <c r="L86" i="37"/>
  <c r="L386" i="37"/>
  <c r="L123" i="37"/>
  <c r="L423" i="37"/>
  <c r="L272" i="38"/>
  <c r="L344" i="38"/>
  <c r="L116" i="38"/>
  <c r="L282" i="38"/>
  <c r="L354" i="38"/>
  <c r="L126" i="38"/>
  <c r="L305" i="38"/>
  <c r="L377" i="38"/>
  <c r="L149" i="38"/>
  <c r="L301" i="38"/>
  <c r="L373" i="38"/>
  <c r="L145" i="38"/>
  <c r="AM305" i="37"/>
  <c r="AM377" i="37"/>
  <c r="AM149" i="37"/>
  <c r="AM257" i="37"/>
  <c r="AM329" i="37"/>
  <c r="AM101" i="37"/>
  <c r="AM308" i="37"/>
  <c r="AM380" i="37"/>
  <c r="AM152" i="37"/>
  <c r="AM281" i="37"/>
  <c r="AM353" i="37"/>
  <c r="AM125" i="37"/>
  <c r="L126" i="36"/>
  <c r="AR44" i="35"/>
  <c r="L282" i="36"/>
  <c r="L354" i="36"/>
  <c r="L153" i="36"/>
  <c r="AR71" i="35"/>
  <c r="L309" i="36"/>
  <c r="L381" i="36"/>
  <c r="L279" i="36"/>
  <c r="L351" i="36"/>
  <c r="L123" i="36"/>
  <c r="AR41" i="35"/>
  <c r="L110" i="36"/>
  <c r="AR28" i="35"/>
  <c r="L266" i="36"/>
  <c r="L338" i="36"/>
  <c r="L99" i="36"/>
  <c r="AR17" i="35"/>
  <c r="L255" i="36"/>
  <c r="L327" i="36"/>
  <c r="AM274" i="11"/>
  <c r="AM346" i="11"/>
  <c r="AM118" i="11"/>
  <c r="AM247" i="11"/>
  <c r="AM319" i="11"/>
  <c r="AM91" i="11"/>
  <c r="AM255" i="11"/>
  <c r="AM327" i="11"/>
  <c r="AM99" i="11"/>
  <c r="AM280" i="11"/>
  <c r="AM352" i="11"/>
  <c r="AM124" i="11"/>
  <c r="AM279" i="11"/>
  <c r="AM351" i="11"/>
  <c r="AM123" i="11"/>
  <c r="AM309" i="11"/>
  <c r="AM381" i="11"/>
  <c r="AM153" i="11"/>
  <c r="AM285" i="38"/>
  <c r="AM357" i="38"/>
  <c r="AM129" i="38"/>
  <c r="L255" i="37"/>
  <c r="L327" i="37"/>
  <c r="L99" i="37"/>
  <c r="L260" i="37"/>
  <c r="L332" i="37"/>
  <c r="L104" i="37"/>
  <c r="L89" i="37"/>
  <c r="L245" i="37"/>
  <c r="L317" i="37"/>
  <c r="L306" i="37"/>
  <c r="L378" i="37"/>
  <c r="L150" i="37"/>
  <c r="L264" i="37"/>
  <c r="L336" i="37"/>
  <c r="L108" i="37"/>
  <c r="L247" i="37"/>
  <c r="L319" i="37"/>
  <c r="L91" i="37"/>
  <c r="AM249" i="38"/>
  <c r="AM321" i="38"/>
  <c r="AM93" i="38"/>
  <c r="DA11" i="35"/>
  <c r="AM272" i="38"/>
  <c r="AM344" i="38"/>
  <c r="AM116" i="38"/>
  <c r="AM286" i="38"/>
  <c r="AM358" i="38"/>
  <c r="AM130" i="38"/>
  <c r="DA48" i="35"/>
  <c r="AM251" i="38"/>
  <c r="AM323" i="38"/>
  <c r="AM95" i="38"/>
  <c r="DA13" i="35"/>
  <c r="AM274" i="38"/>
  <c r="AM346" i="38"/>
  <c r="AM118" i="38"/>
  <c r="AM247" i="36"/>
  <c r="AM319" i="36"/>
  <c r="AM91" i="36"/>
  <c r="AY9" i="35"/>
  <c r="AM251" i="36"/>
  <c r="AM323" i="36"/>
  <c r="AM95" i="36"/>
  <c r="AY13" i="35"/>
  <c r="AM288" i="36"/>
  <c r="AM360" i="36"/>
  <c r="AM132" i="36"/>
  <c r="AY50" i="35"/>
  <c r="AM243" i="36"/>
  <c r="AM315" i="36"/>
  <c r="AM87" i="36"/>
  <c r="AY5" i="35"/>
  <c r="AM272" i="36"/>
  <c r="AM344" i="36"/>
  <c r="AM116" i="36"/>
  <c r="AY34" i="35"/>
  <c r="AM259" i="36"/>
  <c r="AM331" i="36"/>
  <c r="AM103" i="36"/>
  <c r="AY21" i="35"/>
  <c r="AM244" i="36"/>
  <c r="AM316" i="36"/>
  <c r="AM88" i="36"/>
  <c r="AY6" i="35"/>
  <c r="AM280" i="36"/>
  <c r="AM352" i="36"/>
  <c r="AM124" i="36"/>
  <c r="AM259" i="11"/>
  <c r="AM331" i="11"/>
  <c r="AM103" i="11"/>
  <c r="AM270" i="11"/>
  <c r="AM342" i="11"/>
  <c r="AM114" i="11"/>
  <c r="AM109" i="37"/>
  <c r="AM409" i="37"/>
  <c r="L128" i="36"/>
  <c r="L277" i="37"/>
  <c r="L349" i="37"/>
  <c r="L421" i="37"/>
  <c r="L127" i="37"/>
  <c r="L427" i="37"/>
  <c r="L125" i="37"/>
  <c r="L425" i="37"/>
  <c r="L87" i="11"/>
  <c r="L387" i="11"/>
  <c r="L143" i="11"/>
  <c r="L443" i="11"/>
  <c r="AM138" i="11"/>
  <c r="AM438" i="11"/>
  <c r="AM96" i="11"/>
  <c r="AM396" i="11"/>
  <c r="AM111" i="11"/>
  <c r="AM411" i="11"/>
  <c r="AM146" i="11"/>
  <c r="AM446" i="11"/>
  <c r="AM92" i="37"/>
  <c r="AM392" i="37"/>
  <c r="AM136" i="36"/>
  <c r="AY54" i="35"/>
  <c r="AM89" i="37"/>
  <c r="AM389" i="37"/>
  <c r="AM147" i="37"/>
  <c r="AM447" i="37"/>
  <c r="AM87" i="38"/>
  <c r="AM387" i="38"/>
  <c r="EC5" i="35"/>
  <c r="AM145" i="38"/>
  <c r="AM445" i="38"/>
  <c r="EC63" i="35"/>
  <c r="AM88" i="38"/>
  <c r="AM388" i="38"/>
  <c r="EC6" i="35"/>
  <c r="AM142" i="38"/>
  <c r="AM442" i="38"/>
  <c r="EC60" i="35"/>
  <c r="AM111" i="38"/>
  <c r="AM411" i="38"/>
  <c r="EC29" i="35"/>
  <c r="L130" i="36"/>
  <c r="L100" i="36"/>
  <c r="L118" i="38"/>
  <c r="L418" i="38"/>
  <c r="DV36" i="35"/>
  <c r="L89" i="38"/>
  <c r="L140" i="38"/>
  <c r="L134" i="37"/>
  <c r="L434" i="37"/>
  <c r="L110" i="37"/>
  <c r="L410" i="37"/>
  <c r="L118" i="37"/>
  <c r="L418" i="37"/>
  <c r="L103" i="37"/>
  <c r="L403" i="37"/>
  <c r="L140" i="37"/>
  <c r="L440" i="37"/>
  <c r="L248" i="11"/>
  <c r="L320" i="11"/>
  <c r="L392" i="11"/>
  <c r="L249" i="11"/>
  <c r="L321" i="11"/>
  <c r="L393" i="11"/>
  <c r="AM90" i="11"/>
  <c r="AM390" i="11"/>
  <c r="AM146" i="37"/>
  <c r="AM446" i="37"/>
  <c r="AM122" i="38"/>
  <c r="AM422" i="38"/>
  <c r="EC40" i="35"/>
  <c r="AM121" i="36"/>
  <c r="AY39" i="35"/>
  <c r="AM145" i="36"/>
  <c r="AY63" i="35"/>
  <c r="AM142" i="37"/>
  <c r="AM442" i="37"/>
  <c r="AM106" i="38"/>
  <c r="AM406" i="38"/>
  <c r="EC24" i="35"/>
  <c r="AM142" i="36"/>
  <c r="L97" i="11"/>
  <c r="L397" i="11"/>
  <c r="L119" i="11"/>
  <c r="L419" i="11"/>
  <c r="L102" i="11"/>
  <c r="L402" i="11"/>
  <c r="AM126" i="11"/>
  <c r="AM426" i="11"/>
  <c r="AM138" i="37"/>
  <c r="AM438" i="37"/>
  <c r="AM123" i="36"/>
  <c r="AY41" i="35"/>
  <c r="AM114" i="37"/>
  <c r="AM414" i="37"/>
  <c r="L154" i="11"/>
  <c r="L454" i="11"/>
  <c r="L266" i="11"/>
  <c r="L338" i="11"/>
  <c r="L410" i="11"/>
  <c r="L272" i="11"/>
  <c r="L344" i="11"/>
  <c r="L416" i="11"/>
  <c r="L101" i="11"/>
  <c r="L401" i="11"/>
  <c r="L125" i="11"/>
  <c r="L425" i="11"/>
  <c r="L255" i="11"/>
  <c r="L327" i="11"/>
  <c r="L399" i="11"/>
  <c r="L112" i="11"/>
  <c r="L412" i="11"/>
  <c r="L254" i="11"/>
  <c r="L326" i="11"/>
  <c r="L398" i="11"/>
  <c r="AM292" i="11"/>
  <c r="AM364" i="11"/>
  <c r="AM436" i="11"/>
  <c r="AM88" i="11"/>
  <c r="AM388" i="11"/>
  <c r="AM120" i="11"/>
  <c r="AM420" i="11"/>
  <c r="AM148" i="11"/>
  <c r="AM448" i="11"/>
  <c r="AM124" i="37"/>
  <c r="AM424" i="37"/>
  <c r="AM128" i="37"/>
  <c r="AM428" i="37"/>
  <c r="AM97" i="38"/>
  <c r="AM397" i="38"/>
  <c r="EC15" i="35"/>
  <c r="AM113" i="37"/>
  <c r="AM413" i="37"/>
  <c r="AM90" i="36"/>
  <c r="AM95" i="37"/>
  <c r="AM395" i="37"/>
  <c r="AM98" i="37"/>
  <c r="AM398" i="37"/>
  <c r="AM92" i="38"/>
  <c r="AM392" i="38"/>
  <c r="AM153" i="38"/>
  <c r="AM453" i="38"/>
  <c r="EC71" i="35"/>
  <c r="AM90" i="37"/>
  <c r="AM390" i="37"/>
  <c r="AM151" i="37"/>
  <c r="AM451" i="37"/>
  <c r="AM309" i="36"/>
  <c r="AM381" i="36"/>
  <c r="AM115" i="37"/>
  <c r="AM415" i="37"/>
  <c r="AM148" i="37"/>
  <c r="AM448" i="37"/>
  <c r="AM141" i="38"/>
  <c r="AM441" i="38"/>
  <c r="EC59" i="35"/>
  <c r="AM148" i="38"/>
  <c r="AM448" i="38"/>
  <c r="EC66" i="35"/>
  <c r="AM114" i="38"/>
  <c r="AM414" i="38"/>
  <c r="EC32" i="35"/>
  <c r="AM126" i="37"/>
  <c r="AM426" i="37"/>
  <c r="AM152" i="38"/>
  <c r="AM452" i="38"/>
  <c r="EC70" i="35"/>
  <c r="AM150" i="37"/>
  <c r="AM450" i="37"/>
  <c r="AM150" i="38"/>
  <c r="AM450" i="38"/>
  <c r="EC68" i="35"/>
  <c r="AM143" i="38"/>
  <c r="AM443" i="38"/>
  <c r="EC61" i="35"/>
  <c r="AM133" i="11"/>
  <c r="AM433" i="11"/>
  <c r="AM100" i="37"/>
  <c r="AM400" i="37"/>
  <c r="L155" i="36"/>
  <c r="L299" i="36"/>
  <c r="L371" i="36"/>
  <c r="L97" i="36"/>
  <c r="L94" i="36"/>
  <c r="L148" i="36"/>
  <c r="L123" i="38"/>
  <c r="L423" i="38"/>
  <c r="DV41" i="35"/>
  <c r="L115" i="38"/>
  <c r="L135" i="38"/>
  <c r="L435" i="38"/>
  <c r="DV53" i="35"/>
  <c r="L102" i="38"/>
  <c r="L126" i="37"/>
  <c r="L426" i="37"/>
  <c r="L145" i="37"/>
  <c r="L445" i="37"/>
  <c r="L154" i="37"/>
  <c r="L454" i="37"/>
  <c r="L92" i="37"/>
  <c r="L392" i="37"/>
  <c r="L141" i="37"/>
  <c r="L441" i="37"/>
  <c r="L136" i="36"/>
  <c r="L274" i="36"/>
  <c r="L346" i="36"/>
  <c r="L114" i="37"/>
  <c r="L414" i="37"/>
  <c r="L130" i="37"/>
  <c r="L430" i="37"/>
  <c r="L142" i="37"/>
  <c r="L442" i="37"/>
  <c r="L124" i="36"/>
  <c r="L297" i="36"/>
  <c r="L369" i="36"/>
  <c r="L100" i="38"/>
  <c r="L400" i="38"/>
  <c r="DV18" i="35"/>
  <c r="L137" i="37"/>
  <c r="L437" i="37"/>
  <c r="L116" i="37"/>
  <c r="L416" i="37"/>
  <c r="L96" i="37"/>
  <c r="L396" i="37"/>
  <c r="L151" i="37"/>
  <c r="L451" i="37"/>
  <c r="L149" i="36"/>
  <c r="L138" i="36"/>
  <c r="L117" i="36"/>
  <c r="L113" i="36"/>
  <c r="L136" i="37"/>
  <c r="L436" i="37"/>
  <c r="L109" i="37"/>
  <c r="L409" i="37"/>
  <c r="L101" i="37"/>
  <c r="L401" i="37"/>
  <c r="L113" i="37"/>
  <c r="L413" i="37"/>
  <c r="L125" i="36"/>
  <c r="L277" i="36"/>
  <c r="L349" i="36"/>
  <c r="L116" i="36"/>
  <c r="L90" i="36"/>
  <c r="L133" i="37"/>
  <c r="L433" i="37"/>
  <c r="L120" i="37"/>
  <c r="L420" i="37"/>
  <c r="L90" i="37"/>
  <c r="L390" i="37"/>
  <c r="L150" i="36"/>
  <c r="L140" i="36"/>
  <c r="L139" i="38"/>
  <c r="L139" i="37"/>
  <c r="L439" i="37"/>
  <c r="L143" i="37"/>
  <c r="L443" i="37"/>
  <c r="L129" i="37"/>
  <c r="L429" i="37"/>
  <c r="L155" i="37"/>
  <c r="L455" i="37"/>
  <c r="AM150" i="11"/>
  <c r="AM450" i="11"/>
  <c r="AM257" i="11"/>
  <c r="AM329" i="11"/>
  <c r="AM101" i="11"/>
  <c r="AM104" i="11"/>
  <c r="AM404" i="11"/>
  <c r="AM94" i="38"/>
  <c r="AM394" i="38"/>
  <c r="AM103" i="38"/>
  <c r="AM403" i="38"/>
  <c r="AM132" i="37"/>
  <c r="AM432" i="37"/>
  <c r="AM96" i="38"/>
  <c r="AM396" i="38"/>
  <c r="EC14" i="35"/>
  <c r="L312" i="11"/>
  <c r="L384" i="11"/>
  <c r="L456" i="11"/>
  <c r="AM102" i="11"/>
  <c r="AM402" i="11"/>
  <c r="AM94" i="11"/>
  <c r="AM394" i="11"/>
  <c r="AM152" i="11"/>
  <c r="AM452" i="11"/>
  <c r="AM109" i="36"/>
  <c r="AY27" i="35"/>
  <c r="AM135" i="38"/>
  <c r="AM435" i="38"/>
  <c r="EC53" i="35"/>
  <c r="AM86" i="37"/>
  <c r="AM386" i="37"/>
  <c r="AM155" i="38"/>
  <c r="AM455" i="38"/>
  <c r="EC73" i="35"/>
  <c r="AM131" i="38"/>
  <c r="AM431" i="38"/>
  <c r="EC49" i="35"/>
  <c r="AM124" i="38"/>
  <c r="AM424" i="38"/>
  <c r="EC42" i="35"/>
  <c r="AM151" i="38"/>
  <c r="AM451" i="38"/>
  <c r="EC69" i="35"/>
  <c r="AM99" i="38"/>
  <c r="AM399" i="38"/>
  <c r="EC17" i="35"/>
  <c r="AM149" i="38"/>
  <c r="AM449" i="38"/>
  <c r="EC67" i="35"/>
  <c r="AM113" i="11"/>
  <c r="AM413" i="11"/>
  <c r="AM144" i="11"/>
  <c r="AM444" i="11"/>
  <c r="L151" i="11"/>
  <c r="L451" i="11"/>
  <c r="L256" i="11"/>
  <c r="L328" i="11"/>
  <c r="L400" i="11"/>
  <c r="L131" i="11"/>
  <c r="L431" i="11"/>
  <c r="L311" i="11"/>
  <c r="L383" i="11"/>
  <c r="L455" i="11"/>
  <c r="L124" i="11"/>
  <c r="L424" i="11"/>
  <c r="L295" i="11"/>
  <c r="L367" i="11"/>
  <c r="L439" i="11"/>
  <c r="L117" i="11"/>
  <c r="L417" i="11"/>
  <c r="L145" i="11"/>
  <c r="L445" i="11"/>
  <c r="L247" i="11"/>
  <c r="L319" i="11"/>
  <c r="L391" i="11"/>
  <c r="L303" i="11"/>
  <c r="L375" i="11"/>
  <c r="L447" i="11"/>
  <c r="L123" i="11"/>
  <c r="L423" i="11"/>
  <c r="L259" i="11"/>
  <c r="L331" i="11"/>
  <c r="L403" i="11"/>
  <c r="L111" i="11"/>
  <c r="L411" i="11"/>
  <c r="L134" i="11"/>
  <c r="L434" i="11"/>
  <c r="L153" i="11"/>
  <c r="L453" i="11"/>
  <c r="L121" i="11"/>
  <c r="L421" i="11"/>
  <c r="L289" i="11"/>
  <c r="L361" i="11"/>
  <c r="L433" i="11"/>
  <c r="L302" i="11"/>
  <c r="L374" i="11"/>
  <c r="L446" i="11"/>
  <c r="L130" i="11"/>
  <c r="L430" i="11"/>
  <c r="L141" i="11"/>
  <c r="L441" i="11"/>
  <c r="L250" i="11"/>
  <c r="L322" i="11"/>
  <c r="L394" i="11"/>
  <c r="L142" i="11"/>
  <c r="L442" i="11"/>
  <c r="L306" i="11"/>
  <c r="L378" i="11"/>
  <c r="L450" i="11"/>
  <c r="L242" i="11"/>
  <c r="L314" i="11"/>
  <c r="L386" i="11"/>
  <c r="L293" i="11"/>
  <c r="L365" i="11"/>
  <c r="L437" i="11"/>
  <c r="L152" i="11"/>
  <c r="L452" i="11"/>
  <c r="L120" i="11"/>
  <c r="L420" i="11"/>
  <c r="L109" i="11"/>
  <c r="L409" i="11"/>
  <c r="L122" i="11"/>
  <c r="L422" i="11"/>
  <c r="L118" i="11"/>
  <c r="L418" i="11"/>
  <c r="L107" i="11"/>
  <c r="L407" i="11"/>
  <c r="L114" i="11"/>
  <c r="L414" i="11"/>
  <c r="L288" i="11"/>
  <c r="L360" i="11"/>
  <c r="L432" i="11"/>
  <c r="L283" i="11"/>
  <c r="L355" i="11"/>
  <c r="L427" i="11"/>
  <c r="L296" i="11"/>
  <c r="L368" i="11"/>
  <c r="L440" i="11"/>
  <c r="L292" i="11"/>
  <c r="L364" i="11"/>
  <c r="L436" i="11"/>
  <c r="L386" i="36"/>
  <c r="BF4" i="35"/>
  <c r="L393" i="38"/>
  <c r="L407" i="37"/>
  <c r="L456" i="38"/>
  <c r="DV74" i="35"/>
  <c r="L422" i="37"/>
  <c r="L422" i="38"/>
  <c r="DV40" i="35"/>
  <c r="EC50" i="35"/>
  <c r="AP454" i="36"/>
  <c r="AP427" i="36"/>
  <c r="AP445" i="36"/>
  <c r="AP440" i="36"/>
  <c r="AP437" i="36"/>
  <c r="AP413" i="36"/>
  <c r="AP401" i="36"/>
  <c r="AP411" i="36"/>
  <c r="AP396" i="36"/>
  <c r="AP436" i="36"/>
  <c r="AP398" i="36"/>
  <c r="AP386" i="36"/>
  <c r="AP410" i="36"/>
  <c r="AP400" i="36"/>
  <c r="AP442" i="36"/>
  <c r="AP423" i="36"/>
  <c r="AP435" i="36"/>
  <c r="AP406" i="36"/>
  <c r="AP393" i="36"/>
  <c r="AP392" i="36"/>
  <c r="AP434" i="36"/>
  <c r="AP449" i="36"/>
  <c r="AP412" i="36"/>
  <c r="AP394" i="36"/>
  <c r="AP418" i="36"/>
  <c r="AP429" i="36"/>
  <c r="AP387" i="36"/>
  <c r="AP433" i="36"/>
  <c r="AP416" i="36"/>
  <c r="AP414" i="36"/>
  <c r="AP452" i="36"/>
  <c r="AP403" i="36"/>
  <c r="AP444" i="36"/>
  <c r="AP419" i="36"/>
  <c r="AP407" i="36"/>
  <c r="AP404" i="36"/>
  <c r="AP424" i="36"/>
  <c r="AY42" i="35"/>
  <c r="AP389" i="36"/>
  <c r="AP447" i="36"/>
  <c r="AP456" i="36"/>
  <c r="AP405" i="36"/>
  <c r="AP409" i="36"/>
  <c r="AP390" i="36"/>
  <c r="AP450" i="36"/>
  <c r="AP438" i="36"/>
  <c r="AP421" i="36"/>
  <c r="AP446" i="36"/>
  <c r="AP448" i="36"/>
  <c r="AP408" i="36"/>
  <c r="AP432" i="36"/>
  <c r="AP451" i="36"/>
  <c r="AP391" i="36"/>
  <c r="AP422" i="36"/>
  <c r="AP439" i="36"/>
  <c r="AP441" i="36"/>
  <c r="AP388" i="36"/>
  <c r="AP428" i="36"/>
  <c r="AP455" i="36"/>
  <c r="AP443" i="36"/>
  <c r="AP430" i="36"/>
  <c r="AP402" i="36"/>
  <c r="AP453" i="36"/>
  <c r="AP426" i="36"/>
  <c r="AP425" i="36"/>
  <c r="AP431" i="36"/>
  <c r="AP397" i="36"/>
  <c r="AP417" i="36"/>
  <c r="AP399" i="36"/>
  <c r="AP420" i="36"/>
  <c r="BM38" i="35"/>
  <c r="AY38" i="35"/>
  <c r="AP395" i="36"/>
  <c r="AP415" i="36"/>
  <c r="AM403" i="37"/>
  <c r="BU63" i="35"/>
  <c r="BS63" i="35"/>
  <c r="BU18" i="35"/>
  <c r="BS18" i="35"/>
  <c r="BU52" i="35"/>
  <c r="BS52" i="35"/>
  <c r="BU46" i="35"/>
  <c r="BS46" i="35"/>
  <c r="BU39" i="35"/>
  <c r="BS39" i="35"/>
  <c r="BU36" i="35"/>
  <c r="BS36" i="35"/>
  <c r="BU34" i="35"/>
  <c r="BS34" i="35"/>
  <c r="BU48" i="35"/>
  <c r="BS48" i="35"/>
  <c r="BU49" i="35"/>
  <c r="BS49" i="35"/>
  <c r="BU69" i="35"/>
  <c r="BS69" i="35"/>
  <c r="BU50" i="35"/>
  <c r="BS50" i="35"/>
  <c r="BU31" i="35"/>
  <c r="BS31" i="35"/>
  <c r="BU19" i="35"/>
  <c r="BS19" i="35"/>
  <c r="BU42" i="35"/>
  <c r="BS42" i="35"/>
  <c r="BU21" i="35"/>
  <c r="BS21" i="35"/>
  <c r="BU30" i="35"/>
  <c r="BS30" i="35"/>
  <c r="BU23" i="35"/>
  <c r="BS23" i="35"/>
  <c r="BU41" i="35"/>
  <c r="BS41" i="35"/>
  <c r="BU8" i="35"/>
  <c r="BS8" i="35"/>
  <c r="BU55" i="35"/>
  <c r="BS55" i="35"/>
  <c r="BU57" i="35"/>
  <c r="BS57" i="35"/>
  <c r="BU16" i="35"/>
  <c r="BS16" i="35"/>
  <c r="BU6" i="35"/>
  <c r="BS6" i="35"/>
  <c r="BU72" i="35"/>
  <c r="BS72" i="35"/>
  <c r="BU51" i="35"/>
  <c r="BS51" i="35"/>
  <c r="BU66" i="35"/>
  <c r="BS66" i="35"/>
  <c r="BU70" i="35"/>
  <c r="BS70" i="35"/>
  <c r="BU47" i="35"/>
  <c r="BS47" i="35"/>
  <c r="BU32" i="35"/>
  <c r="BS32" i="35"/>
  <c r="BU12" i="35"/>
  <c r="BS12" i="35"/>
  <c r="BU45" i="35"/>
  <c r="BS45" i="35"/>
  <c r="BU15" i="35"/>
  <c r="BS15" i="35"/>
  <c r="BU9" i="35"/>
  <c r="BS9" i="35"/>
  <c r="BU10" i="35"/>
  <c r="BS10" i="35"/>
  <c r="BU22" i="35"/>
  <c r="BS22" i="35"/>
  <c r="BU25" i="35"/>
  <c r="BS25" i="35"/>
  <c r="BU29" i="35"/>
  <c r="BS29" i="35"/>
  <c r="BU44" i="35"/>
  <c r="BS44" i="35"/>
  <c r="BU14" i="35"/>
  <c r="BS14" i="35"/>
  <c r="BU20" i="35"/>
  <c r="BS20" i="35"/>
  <c r="BU60" i="35"/>
  <c r="BS60" i="35"/>
  <c r="BU7" i="35"/>
  <c r="BS7" i="35"/>
  <c r="BU65" i="35"/>
  <c r="BS65" i="35"/>
  <c r="BU73" i="35"/>
  <c r="BS73" i="35"/>
  <c r="BU68" i="35"/>
  <c r="BS68" i="35"/>
  <c r="BU58" i="35"/>
  <c r="BS58" i="35"/>
  <c r="BU61" i="35"/>
  <c r="BS61" i="35"/>
  <c r="BU64" i="35"/>
  <c r="BS64" i="35"/>
  <c r="BU33" i="35"/>
  <c r="BS33" i="35"/>
  <c r="BU40" i="35"/>
  <c r="BS40" i="35"/>
  <c r="BU74" i="35"/>
  <c r="BS74" i="35"/>
  <c r="BU38" i="35"/>
  <c r="BS38" i="35"/>
  <c r="BU56" i="35"/>
  <c r="BS56" i="35"/>
  <c r="BU43" i="35"/>
  <c r="BS43" i="35"/>
  <c r="BU11" i="35"/>
  <c r="BS11" i="35"/>
  <c r="BU13" i="35"/>
  <c r="BS13" i="35"/>
  <c r="BU37" i="35"/>
  <c r="BS37" i="35"/>
  <c r="BU53" i="35"/>
  <c r="BS53" i="35"/>
  <c r="BU28" i="35"/>
  <c r="BS28" i="35"/>
  <c r="BU5" i="35"/>
  <c r="BS5" i="35"/>
  <c r="BU59" i="35"/>
  <c r="BS59" i="35"/>
  <c r="BU35" i="35"/>
  <c r="BS35" i="35"/>
  <c r="BU62" i="35"/>
  <c r="BS62" i="35"/>
  <c r="BU67" i="35"/>
  <c r="BS67" i="35"/>
  <c r="BU27" i="35"/>
  <c r="BS27" i="35"/>
  <c r="BU24" i="35"/>
  <c r="BS24" i="35"/>
  <c r="BU26" i="35"/>
  <c r="BS26" i="35"/>
  <c r="BU54" i="35"/>
  <c r="BS54" i="35"/>
  <c r="BU17" i="35"/>
  <c r="BS17" i="35"/>
  <c r="BU71" i="35"/>
  <c r="BS71" i="35"/>
  <c r="AX22" i="11"/>
  <c r="AX94" i="11"/>
  <c r="AX178" i="11"/>
  <c r="AX250" i="11"/>
  <c r="AX322" i="11"/>
  <c r="AX394" i="11"/>
  <c r="AX70" i="11"/>
  <c r="AX142" i="11"/>
  <c r="AX226" i="11"/>
  <c r="AX298" i="11"/>
  <c r="AX370" i="11"/>
  <c r="AX442" i="11"/>
  <c r="AX25" i="11"/>
  <c r="AX97" i="11"/>
  <c r="AX181" i="11"/>
  <c r="AX253" i="11"/>
  <c r="AX325" i="11"/>
  <c r="AX397" i="11"/>
  <c r="AX17" i="11"/>
  <c r="AX89" i="11"/>
  <c r="AX173" i="11"/>
  <c r="AX245" i="11"/>
  <c r="AX317" i="11"/>
  <c r="AX389" i="11"/>
  <c r="AX42" i="11"/>
  <c r="AX114" i="11"/>
  <c r="AX198" i="11"/>
  <c r="AX270" i="11"/>
  <c r="AX342" i="11"/>
  <c r="AX414" i="11"/>
  <c r="AX18" i="11"/>
  <c r="AX90" i="11"/>
  <c r="AX174" i="11"/>
  <c r="AX246" i="11"/>
  <c r="AX318" i="11"/>
  <c r="AX390" i="11"/>
  <c r="AX63" i="11"/>
  <c r="AX135" i="11"/>
  <c r="AX219" i="11"/>
  <c r="AX291" i="11"/>
  <c r="AX363" i="11"/>
  <c r="AX435" i="11"/>
  <c r="AX31" i="11"/>
  <c r="AX103" i="11"/>
  <c r="AX187" i="11"/>
  <c r="AX259" i="11"/>
  <c r="AX331" i="11"/>
  <c r="AX403" i="11"/>
  <c r="AX59" i="11"/>
  <c r="AX131" i="11"/>
  <c r="AX215" i="11"/>
  <c r="AX287" i="11"/>
  <c r="AX359" i="11"/>
  <c r="AX431" i="11"/>
  <c r="AX38" i="11"/>
  <c r="AX110" i="11"/>
  <c r="AX194" i="11"/>
  <c r="AX266" i="11"/>
  <c r="AX338" i="11"/>
  <c r="AX410" i="11"/>
  <c r="AX27" i="11"/>
  <c r="AX99" i="11"/>
  <c r="AX183" i="11"/>
  <c r="AX255" i="11"/>
  <c r="AX327" i="11"/>
  <c r="AX399" i="11"/>
  <c r="AX54" i="11"/>
  <c r="AX126" i="11"/>
  <c r="AX210" i="11"/>
  <c r="AX282" i="11"/>
  <c r="AX354" i="11"/>
  <c r="AX426" i="11"/>
  <c r="AX79" i="11"/>
  <c r="AX151" i="11"/>
  <c r="AX235" i="11"/>
  <c r="AX307" i="11"/>
  <c r="AX379" i="11"/>
  <c r="AX451" i="11"/>
  <c r="AX51" i="11"/>
  <c r="AX123" i="11"/>
  <c r="AX207" i="11"/>
  <c r="AX279" i="11"/>
  <c r="AX351" i="11"/>
  <c r="AX423" i="11"/>
  <c r="AX44" i="11"/>
  <c r="AX116" i="11"/>
  <c r="AX200" i="11"/>
  <c r="AX272" i="11"/>
  <c r="AX344" i="11"/>
  <c r="AX416" i="11"/>
  <c r="AX83" i="11"/>
  <c r="AX155" i="11"/>
  <c r="AX239" i="11"/>
  <c r="AX311" i="11"/>
  <c r="AX383" i="11"/>
  <c r="AX455" i="11"/>
  <c r="AX39" i="11"/>
  <c r="AX111" i="11"/>
  <c r="AX195" i="11"/>
  <c r="AX267" i="11"/>
  <c r="AX339" i="11"/>
  <c r="AX411" i="11"/>
  <c r="AX33" i="11"/>
  <c r="AX105" i="11"/>
  <c r="AX189" i="11"/>
  <c r="AX261" i="11"/>
  <c r="AX333" i="11"/>
  <c r="AX405" i="11"/>
  <c r="AX53" i="11"/>
  <c r="AX125" i="11"/>
  <c r="AX209" i="11"/>
  <c r="AX281" i="11"/>
  <c r="AX353" i="11"/>
  <c r="AX425" i="11"/>
  <c r="AX28" i="11"/>
  <c r="AX100" i="11"/>
  <c r="AX184" i="11"/>
  <c r="AX256" i="11"/>
  <c r="AX328" i="11"/>
  <c r="AX400" i="11"/>
  <c r="AX43" i="11"/>
  <c r="AX115" i="11"/>
  <c r="AX199" i="11"/>
  <c r="AX271" i="11"/>
  <c r="AX343" i="11"/>
  <c r="AX415" i="11"/>
  <c r="AX41" i="11"/>
  <c r="AX113" i="11"/>
  <c r="AX197" i="11"/>
  <c r="AX269" i="11"/>
  <c r="AX341" i="11"/>
  <c r="AX413" i="11"/>
  <c r="AX58" i="11"/>
  <c r="AX130" i="11"/>
  <c r="AX214" i="11"/>
  <c r="AX286" i="11"/>
  <c r="AX358" i="11"/>
  <c r="AX430" i="11"/>
  <c r="AX50" i="11"/>
  <c r="AX122" i="11"/>
  <c r="AX206" i="11"/>
  <c r="AX278" i="11"/>
  <c r="AX350" i="11"/>
  <c r="AX422" i="11"/>
  <c r="AX71" i="11"/>
  <c r="AX143" i="11"/>
  <c r="AX227" i="11"/>
  <c r="AX299" i="11"/>
  <c r="AX371" i="11"/>
  <c r="AX443" i="11"/>
  <c r="AX20" i="11"/>
  <c r="AX92" i="11"/>
  <c r="AX176" i="11"/>
  <c r="AX248" i="11"/>
  <c r="AX320" i="11"/>
  <c r="AX392" i="11"/>
  <c r="AX40" i="11"/>
  <c r="AX112" i="11"/>
  <c r="AX196" i="11"/>
  <c r="AX268" i="11"/>
  <c r="AX340" i="11"/>
  <c r="AX412" i="11"/>
  <c r="AX56" i="11"/>
  <c r="AX128" i="11"/>
  <c r="AX212" i="11"/>
  <c r="AX284" i="11"/>
  <c r="AX356" i="11"/>
  <c r="AX428" i="11"/>
  <c r="AX67" i="11"/>
  <c r="AX139" i="11"/>
  <c r="AX223" i="11"/>
  <c r="AX295" i="11"/>
  <c r="AX367" i="11"/>
  <c r="AX439" i="11"/>
  <c r="AX47" i="11"/>
  <c r="AX119" i="11"/>
  <c r="AX203" i="11"/>
  <c r="AX275" i="11"/>
  <c r="AX347" i="11"/>
  <c r="AX419" i="11"/>
  <c r="AX35" i="11"/>
  <c r="AX107" i="11"/>
  <c r="AX191" i="11"/>
  <c r="AX263" i="11"/>
  <c r="AX335" i="11"/>
  <c r="AX407" i="11"/>
  <c r="AX23" i="11"/>
  <c r="AX95" i="11"/>
  <c r="AX179" i="11"/>
  <c r="AX251" i="11"/>
  <c r="AX323" i="11"/>
  <c r="AX395" i="11"/>
  <c r="AX81" i="11"/>
  <c r="AX153" i="11"/>
  <c r="AX237" i="11"/>
  <c r="AX309" i="11"/>
  <c r="AX381" i="11"/>
  <c r="AX453" i="11"/>
  <c r="AX26" i="11"/>
  <c r="AX98" i="11"/>
  <c r="AX182" i="11"/>
  <c r="AX254" i="11"/>
  <c r="AX326" i="11"/>
  <c r="AX398" i="11"/>
  <c r="AX46" i="11"/>
  <c r="AX118" i="11"/>
  <c r="AX202" i="11"/>
  <c r="AX274" i="11"/>
  <c r="AX346" i="11"/>
  <c r="AX418" i="11"/>
  <c r="AX29" i="11"/>
  <c r="AX101" i="11"/>
  <c r="AX185" i="11"/>
  <c r="AX257" i="11"/>
  <c r="AX329" i="11"/>
  <c r="AX401" i="11"/>
  <c r="AX49" i="11"/>
  <c r="AX121" i="11"/>
  <c r="AX205" i="11"/>
  <c r="AX277" i="11"/>
  <c r="AX349" i="11"/>
  <c r="AX421" i="11"/>
  <c r="AX24" i="11"/>
  <c r="AX96" i="11"/>
  <c r="AX180" i="11"/>
  <c r="AX252" i="11"/>
  <c r="AX324" i="11"/>
  <c r="AX396" i="11"/>
  <c r="AX16" i="11"/>
  <c r="AX88" i="11"/>
  <c r="AX172" i="11"/>
  <c r="AX244" i="11"/>
  <c r="AX316" i="11"/>
  <c r="AX388" i="11"/>
  <c r="AX36" i="11"/>
  <c r="AX108" i="11"/>
  <c r="AX192" i="11"/>
  <c r="AX264" i="11"/>
  <c r="AX336" i="11"/>
  <c r="AX408" i="11"/>
  <c r="AX19" i="11"/>
  <c r="AX91" i="11"/>
  <c r="AX175" i="11"/>
  <c r="AX247" i="11"/>
  <c r="AX319" i="11"/>
  <c r="AX391" i="11"/>
  <c r="AX72" i="11"/>
  <c r="AX144" i="11"/>
  <c r="AX228" i="11"/>
  <c r="AX300" i="11"/>
  <c r="AX372" i="11"/>
  <c r="AX444" i="11"/>
  <c r="AX82" i="11"/>
  <c r="AX154" i="11"/>
  <c r="AX238" i="11"/>
  <c r="AX310" i="11"/>
  <c r="AX382" i="11"/>
  <c r="AX454" i="11"/>
  <c r="AX61" i="11"/>
  <c r="AX133" i="11"/>
  <c r="AX217" i="11"/>
  <c r="AX289" i="11"/>
  <c r="AX361" i="11"/>
  <c r="AX433" i="11"/>
  <c r="AX37" i="11"/>
  <c r="AX109" i="11"/>
  <c r="AX193" i="11"/>
  <c r="AX265" i="11"/>
  <c r="AX337" i="11"/>
  <c r="AX409" i="11"/>
  <c r="AX62" i="11"/>
  <c r="AX134" i="11"/>
  <c r="AX218" i="11"/>
  <c r="AX290" i="11"/>
  <c r="AX362" i="11"/>
  <c r="AX434" i="11"/>
  <c r="AX45" i="11"/>
  <c r="AX117" i="11"/>
  <c r="AX201" i="11"/>
  <c r="AX273" i="11"/>
  <c r="AX345" i="11"/>
  <c r="AX417" i="11"/>
  <c r="AX30" i="11"/>
  <c r="AX102" i="11"/>
  <c r="AX186" i="11"/>
  <c r="AX258" i="11"/>
  <c r="AX330" i="11"/>
  <c r="AX402" i="11"/>
  <c r="AX84" i="11"/>
  <c r="AX156" i="11"/>
  <c r="AX240" i="11"/>
  <c r="AX312" i="11"/>
  <c r="AX384" i="11"/>
  <c r="AX456" i="11"/>
  <c r="AX75" i="11"/>
  <c r="AX147" i="11"/>
  <c r="AX231" i="11"/>
  <c r="AX303" i="11"/>
  <c r="AX375" i="11"/>
  <c r="AX447" i="11"/>
  <c r="AX48" i="11"/>
  <c r="AX120" i="11"/>
  <c r="AX204" i="11"/>
  <c r="AX276" i="11"/>
  <c r="AX348" i="11"/>
  <c r="AX420" i="11"/>
  <c r="AX32" i="11"/>
  <c r="AX104" i="11"/>
  <c r="AX188" i="11"/>
  <c r="AX260" i="11"/>
  <c r="AX332" i="11"/>
  <c r="AX404" i="11"/>
  <c r="AX15" i="11"/>
  <c r="AX87" i="11"/>
  <c r="AX171" i="11"/>
  <c r="AX243" i="11"/>
  <c r="AX315" i="11"/>
  <c r="AX387" i="11"/>
  <c r="AX66" i="11"/>
  <c r="AX138" i="11"/>
  <c r="AX222" i="11"/>
  <c r="AX294" i="11"/>
  <c r="AX366" i="11"/>
  <c r="AX438" i="11"/>
  <c r="AX77" i="11"/>
  <c r="AX149" i="11"/>
  <c r="AX233" i="11"/>
  <c r="AX305" i="11"/>
  <c r="AX377" i="11"/>
  <c r="AX449" i="11"/>
  <c r="AX57" i="11"/>
  <c r="AX129" i="11"/>
  <c r="AX213" i="11"/>
  <c r="AX285" i="11"/>
  <c r="AX357" i="11"/>
  <c r="AX429" i="11"/>
  <c r="AX21" i="11"/>
  <c r="AX93" i="11"/>
  <c r="AX177" i="11"/>
  <c r="AX249" i="11"/>
  <c r="AX321" i="11"/>
  <c r="AX393" i="11"/>
  <c r="AX55" i="11"/>
  <c r="AX127" i="11"/>
  <c r="AX211" i="11"/>
  <c r="AX283" i="11"/>
  <c r="AX355" i="11"/>
  <c r="AX427" i="11"/>
  <c r="AX74" i="11"/>
  <c r="AX146" i="11"/>
  <c r="AX230" i="11"/>
  <c r="AX302" i="11"/>
  <c r="AX374" i="11"/>
  <c r="AX446" i="11"/>
  <c r="AX34" i="11"/>
  <c r="AX106" i="11"/>
  <c r="AX190" i="11"/>
  <c r="AX262" i="11"/>
  <c r="AX334" i="11"/>
  <c r="AX406" i="11"/>
  <c r="AX52" i="11"/>
  <c r="AX124" i="11"/>
  <c r="AX208" i="11"/>
  <c r="AX280" i="11"/>
  <c r="AX352" i="11"/>
  <c r="AX424" i="11"/>
  <c r="AX80" i="11"/>
  <c r="AX152" i="11"/>
  <c r="AX236" i="11"/>
  <c r="AX308" i="11"/>
  <c r="AX380" i="11"/>
  <c r="AX452" i="11"/>
  <c r="AX76" i="11"/>
  <c r="AX148" i="11"/>
  <c r="AX232" i="11"/>
  <c r="AX304" i="11"/>
  <c r="AX376" i="11"/>
  <c r="AX448" i="11"/>
  <c r="AX65" i="11"/>
  <c r="AX137" i="11"/>
  <c r="AX221" i="11"/>
  <c r="AX293" i="11"/>
  <c r="AX365" i="11"/>
  <c r="AX437" i="11"/>
  <c r="AX60" i="11"/>
  <c r="AX132" i="11"/>
  <c r="AX216" i="11"/>
  <c r="AX288" i="11"/>
  <c r="AX360" i="11"/>
  <c r="AX432" i="11"/>
  <c r="AX73" i="11"/>
  <c r="AX145" i="11"/>
  <c r="AX229" i="11"/>
  <c r="AX301" i="11"/>
  <c r="AX373" i="11"/>
  <c r="AX445" i="11"/>
  <c r="AX78" i="11"/>
  <c r="AX150" i="11"/>
  <c r="AX234" i="11"/>
  <c r="AX306" i="11"/>
  <c r="AX378" i="11"/>
  <c r="AX450" i="11"/>
  <c r="AX68" i="11"/>
  <c r="AX140" i="11"/>
  <c r="AX224" i="11"/>
  <c r="AX296" i="11"/>
  <c r="AX368" i="11"/>
  <c r="AX440" i="11"/>
  <c r="AX14" i="11"/>
  <c r="AX86" i="11"/>
  <c r="AX170" i="11"/>
  <c r="AX242" i="11"/>
  <c r="AX314" i="11"/>
  <c r="AX386" i="11"/>
  <c r="AX69" i="11"/>
  <c r="AX141" i="11"/>
  <c r="AX225" i="11"/>
  <c r="AX297" i="11"/>
  <c r="AX369" i="11"/>
  <c r="AX441" i="11"/>
  <c r="AX64" i="11"/>
  <c r="AX136" i="11"/>
  <c r="AX220" i="11"/>
  <c r="AX292" i="11"/>
  <c r="AX364" i="11"/>
  <c r="AX436" i="11"/>
  <c r="AT57" i="11"/>
  <c r="AT129" i="11"/>
  <c r="AT429" i="11"/>
  <c r="AT76" i="11"/>
  <c r="AT148" i="11"/>
  <c r="AT448" i="11"/>
  <c r="AT61" i="11"/>
  <c r="AT133" i="11"/>
  <c r="AT433" i="11"/>
  <c r="AT19" i="11"/>
  <c r="AT91" i="11"/>
  <c r="AT391" i="11"/>
  <c r="AT80" i="11"/>
  <c r="AT152" i="11"/>
  <c r="AT452" i="11"/>
  <c r="AT26" i="11"/>
  <c r="AT98" i="11"/>
  <c r="AT398" i="11"/>
  <c r="AT84" i="11"/>
  <c r="AT156" i="11"/>
  <c r="AT456" i="11"/>
  <c r="AT81" i="11"/>
  <c r="AT153" i="11"/>
  <c r="AT453" i="11"/>
  <c r="AT50" i="11"/>
  <c r="AT122" i="11"/>
  <c r="AT422" i="11"/>
  <c r="AT47" i="11"/>
  <c r="AT119" i="11"/>
  <c r="AT419" i="11"/>
  <c r="AT74" i="11"/>
  <c r="AT146" i="11"/>
  <c r="AT446" i="11"/>
  <c r="AT67" i="11"/>
  <c r="AT139" i="11"/>
  <c r="AT439" i="11"/>
  <c r="AT44" i="11"/>
  <c r="AT116" i="11"/>
  <c r="AT416" i="11"/>
  <c r="AT71" i="11"/>
  <c r="AT143" i="11"/>
  <c r="AT443" i="11"/>
  <c r="AT79" i="11"/>
  <c r="AT151" i="11"/>
  <c r="AT451" i="11"/>
  <c r="AT35" i="11"/>
  <c r="AT107" i="11"/>
  <c r="AT407" i="11"/>
  <c r="AT72" i="11"/>
  <c r="AT144" i="11"/>
  <c r="AT444" i="11"/>
  <c r="AT24" i="11"/>
  <c r="AT96" i="11"/>
  <c r="AT396" i="11"/>
  <c r="AT29" i="11"/>
  <c r="AT101" i="11"/>
  <c r="AT401" i="11"/>
  <c r="AT70" i="11"/>
  <c r="AT142" i="11"/>
  <c r="AT442" i="11"/>
  <c r="AT77" i="11"/>
  <c r="AT149" i="11"/>
  <c r="AT449" i="11"/>
  <c r="AT25" i="11"/>
  <c r="AT97" i="11"/>
  <c r="AT397" i="11"/>
  <c r="AT51" i="11"/>
  <c r="AT123" i="11"/>
  <c r="AT423" i="11"/>
  <c r="AT78" i="11"/>
  <c r="AT150" i="11"/>
  <c r="AT450" i="11"/>
  <c r="AT55" i="11"/>
  <c r="AT127" i="11"/>
  <c r="AT427" i="11"/>
  <c r="AT28" i="11"/>
  <c r="AT100" i="11"/>
  <c r="AT400" i="11"/>
  <c r="AT32" i="11"/>
  <c r="AT104" i="11"/>
  <c r="AT404" i="11"/>
  <c r="AT33" i="11"/>
  <c r="AT105" i="11"/>
  <c r="AT405" i="11"/>
  <c r="AT27" i="11"/>
  <c r="AT99" i="11"/>
  <c r="AT399" i="11"/>
  <c r="AT41" i="11"/>
  <c r="AT113" i="11"/>
  <c r="AT413" i="11"/>
  <c r="AT59" i="11"/>
  <c r="AT131" i="11"/>
  <c r="AT431" i="11"/>
  <c r="AT17" i="11"/>
  <c r="AT89" i="11"/>
  <c r="AT389" i="11"/>
  <c r="AT66" i="11"/>
  <c r="AT138" i="11"/>
  <c r="AT438" i="11"/>
  <c r="AT21" i="11"/>
  <c r="AT93" i="11"/>
  <c r="AT393" i="11"/>
  <c r="AT16" i="11"/>
  <c r="AT88" i="11"/>
  <c r="AT388" i="11"/>
  <c r="AT53" i="11"/>
  <c r="AT125" i="11"/>
  <c r="AT425" i="11"/>
  <c r="AT65" i="11"/>
  <c r="AT137" i="11"/>
  <c r="AT437" i="11"/>
  <c r="AT18" i="11"/>
  <c r="AT90" i="11"/>
  <c r="AT390" i="11"/>
  <c r="AT52" i="11"/>
  <c r="AT124" i="11"/>
  <c r="AT424" i="11"/>
  <c r="AT54" i="11"/>
  <c r="AT126" i="11"/>
  <c r="AT426" i="11"/>
  <c r="AT82" i="11"/>
  <c r="AT154" i="11"/>
  <c r="AT454" i="11"/>
  <c r="AT56" i="11"/>
  <c r="AT128" i="11"/>
  <c r="AT428" i="11"/>
  <c r="AT23" i="11"/>
  <c r="AT95" i="11"/>
  <c r="AT395" i="11"/>
  <c r="AT64" i="11"/>
  <c r="AT136" i="11"/>
  <c r="AT436" i="11"/>
  <c r="AT20" i="11"/>
  <c r="AT92" i="11"/>
  <c r="AT392" i="11"/>
  <c r="AT62" i="11"/>
  <c r="AT134" i="11"/>
  <c r="AT434" i="11"/>
  <c r="AT83" i="11"/>
  <c r="AT155" i="11"/>
  <c r="AT455" i="11"/>
  <c r="AT48" i="11"/>
  <c r="AT120" i="11"/>
  <c r="AT420" i="11"/>
  <c r="AT14" i="11"/>
  <c r="AT86" i="11"/>
  <c r="AT386" i="11"/>
  <c r="AT69" i="11"/>
  <c r="AT141" i="11"/>
  <c r="AT441" i="11"/>
  <c r="AT15" i="11"/>
  <c r="AT87" i="11"/>
  <c r="AT387" i="11"/>
  <c r="AT43" i="11"/>
  <c r="AT115" i="11"/>
  <c r="AT415" i="11"/>
  <c r="AT30" i="11"/>
  <c r="AT102" i="11"/>
  <c r="AT402" i="11"/>
  <c r="AT60" i="11"/>
  <c r="AT132" i="11"/>
  <c r="AT432" i="11"/>
  <c r="AT45" i="11"/>
  <c r="AT117" i="11"/>
  <c r="AT417" i="11"/>
  <c r="AT68" i="11"/>
  <c r="AT140" i="11"/>
  <c r="AT440" i="11"/>
  <c r="AT63" i="11"/>
  <c r="AT135" i="11"/>
  <c r="AT435" i="11"/>
  <c r="AT39" i="11"/>
  <c r="AT111" i="11"/>
  <c r="AT411" i="11"/>
  <c r="AT22" i="11"/>
  <c r="AT94" i="11"/>
  <c r="AT394" i="11"/>
  <c r="AT36" i="11"/>
  <c r="AT108" i="11"/>
  <c r="AT408" i="11"/>
  <c r="AT40" i="11"/>
  <c r="AT112" i="11"/>
  <c r="AT412" i="11"/>
  <c r="AT58" i="11"/>
  <c r="AT130" i="11"/>
  <c r="AT430" i="11"/>
  <c r="AT42" i="11"/>
  <c r="AT114" i="11"/>
  <c r="AT414" i="11"/>
  <c r="AT49" i="11"/>
  <c r="AT121" i="11"/>
  <c r="AT421" i="11"/>
  <c r="AT73" i="11"/>
  <c r="AT145" i="11"/>
  <c r="AT445" i="11"/>
  <c r="AT37" i="11"/>
  <c r="AT109" i="11"/>
  <c r="AT409" i="11"/>
  <c r="AT38" i="11"/>
  <c r="AT110" i="11"/>
  <c r="AT410" i="11"/>
  <c r="AT46" i="11"/>
  <c r="AT118" i="11"/>
  <c r="AT418" i="11"/>
  <c r="AT34" i="11"/>
  <c r="AT106" i="11"/>
  <c r="AT406" i="11"/>
  <c r="AT75" i="11"/>
  <c r="AT147" i="11"/>
  <c r="AT447" i="11"/>
  <c r="AT31" i="11"/>
  <c r="AT103" i="11"/>
  <c r="AT403" i="11"/>
  <c r="AU57" i="11"/>
  <c r="AU129" i="11"/>
  <c r="AU429" i="11"/>
  <c r="AU14" i="11"/>
  <c r="AU86" i="11"/>
  <c r="AU76" i="11"/>
  <c r="AU148" i="11"/>
  <c r="AU448" i="11"/>
  <c r="AU26" i="11"/>
  <c r="AU98" i="11"/>
  <c r="AU398" i="11"/>
  <c r="AU61" i="11"/>
  <c r="AU133" i="11"/>
  <c r="AU433" i="11"/>
  <c r="AU19" i="11"/>
  <c r="AU91" i="11"/>
  <c r="AU391" i="11"/>
  <c r="AU80" i="11"/>
  <c r="AU152" i="11"/>
  <c r="AU452" i="11"/>
  <c r="AU84" i="11"/>
  <c r="AU156" i="11"/>
  <c r="AU456" i="11"/>
  <c r="AU70" i="11"/>
  <c r="AU142" i="11"/>
  <c r="AU442" i="11"/>
  <c r="AU55" i="11"/>
  <c r="AU127" i="11"/>
  <c r="AU427" i="11"/>
  <c r="AU33" i="11"/>
  <c r="AU105" i="11"/>
  <c r="AU405" i="11"/>
  <c r="AU37" i="11"/>
  <c r="AU109" i="11"/>
  <c r="AU409" i="11"/>
  <c r="AU27" i="11"/>
  <c r="AU99" i="11"/>
  <c r="AU399" i="11"/>
  <c r="AU40" i="11"/>
  <c r="AU112" i="11"/>
  <c r="AU412" i="11"/>
  <c r="AU20" i="11"/>
  <c r="AU92" i="11"/>
  <c r="AU392" i="11"/>
  <c r="AU45" i="11"/>
  <c r="AU117" i="11"/>
  <c r="AU417" i="11"/>
  <c r="AU75" i="11"/>
  <c r="AU147" i="11"/>
  <c r="AU447" i="11"/>
  <c r="AU35" i="11"/>
  <c r="AU107" i="11"/>
  <c r="AU407" i="11"/>
  <c r="AU46" i="11"/>
  <c r="AU118" i="11"/>
  <c r="AU418" i="11"/>
  <c r="AU72" i="11"/>
  <c r="AU144" i="11"/>
  <c r="AU444" i="11"/>
  <c r="AU29" i="11"/>
  <c r="AU101" i="11"/>
  <c r="AU401" i="11"/>
  <c r="AU47" i="11"/>
  <c r="AU119" i="11"/>
  <c r="AU419" i="11"/>
  <c r="AU51" i="11"/>
  <c r="AU123" i="11"/>
  <c r="AU423" i="11"/>
  <c r="AU24" i="11"/>
  <c r="AU96" i="11"/>
  <c r="AU396" i="11"/>
  <c r="AU77" i="11"/>
  <c r="AU149" i="11"/>
  <c r="AU449" i="11"/>
  <c r="AU52" i="11"/>
  <c r="AU124" i="11"/>
  <c r="AU424" i="11"/>
  <c r="AU81" i="11"/>
  <c r="AU153" i="11"/>
  <c r="AU453" i="11"/>
  <c r="AU25" i="11"/>
  <c r="AU97" i="11"/>
  <c r="AU397" i="11"/>
  <c r="AU78" i="11"/>
  <c r="AU150" i="11"/>
  <c r="AU450" i="11"/>
  <c r="AU82" i="11"/>
  <c r="AU154" i="11"/>
  <c r="AU454" i="11"/>
  <c r="AU32" i="11"/>
  <c r="AU104" i="11"/>
  <c r="AU404" i="11"/>
  <c r="AU44" i="11"/>
  <c r="AU116" i="11"/>
  <c r="AU416" i="11"/>
  <c r="AU71" i="11"/>
  <c r="AU143" i="11"/>
  <c r="AU443" i="11"/>
  <c r="AU66" i="11"/>
  <c r="AU138" i="11"/>
  <c r="AU438" i="11"/>
  <c r="AU83" i="11"/>
  <c r="AU155" i="11"/>
  <c r="AU455" i="11"/>
  <c r="AU16" i="11"/>
  <c r="AU88" i="11"/>
  <c r="AU388" i="11"/>
  <c r="AU53" i="11"/>
  <c r="AU125" i="11"/>
  <c r="AU425" i="11"/>
  <c r="AU65" i="11"/>
  <c r="AU137" i="11"/>
  <c r="AU437" i="11"/>
  <c r="AU18" i="11"/>
  <c r="AU90" i="11"/>
  <c r="AU390" i="11"/>
  <c r="AU50" i="11"/>
  <c r="AU122" i="11"/>
  <c r="AU422" i="11"/>
  <c r="AU54" i="11"/>
  <c r="AU126" i="11"/>
  <c r="AU426" i="11"/>
  <c r="AU67" i="11"/>
  <c r="AU139" i="11"/>
  <c r="AU439" i="11"/>
  <c r="AU56" i="11"/>
  <c r="AU128" i="11"/>
  <c r="AU428" i="11"/>
  <c r="AU64" i="11"/>
  <c r="AU136" i="11"/>
  <c r="AU436" i="11"/>
  <c r="AU62" i="11"/>
  <c r="AU134" i="11"/>
  <c r="AU434" i="11"/>
  <c r="AU17" i="11"/>
  <c r="AU89" i="11"/>
  <c r="AU389" i="11"/>
  <c r="AU31" i="11"/>
  <c r="AU103" i="11"/>
  <c r="AU403" i="11"/>
  <c r="AU48" i="11"/>
  <c r="AU120" i="11"/>
  <c r="AU420" i="11"/>
  <c r="AU69" i="11"/>
  <c r="AU141" i="11"/>
  <c r="AU441" i="11"/>
  <c r="AU15" i="11"/>
  <c r="AU87" i="11"/>
  <c r="AU387" i="11"/>
  <c r="AU60" i="11"/>
  <c r="AU132" i="11"/>
  <c r="AU432" i="11"/>
  <c r="AU68" i="11"/>
  <c r="AU140" i="11"/>
  <c r="AU440" i="11"/>
  <c r="AU79" i="11"/>
  <c r="AU151" i="11"/>
  <c r="AU451" i="11"/>
  <c r="AU21" i="11"/>
  <c r="AU93" i="11"/>
  <c r="AU393" i="11"/>
  <c r="AU39" i="11"/>
  <c r="AU111" i="11"/>
  <c r="AU411" i="11"/>
  <c r="AU22" i="11"/>
  <c r="AU94" i="11"/>
  <c r="AU394" i="11"/>
  <c r="AU28" i="11"/>
  <c r="AU100" i="11"/>
  <c r="AU400" i="11"/>
  <c r="AU36" i="11"/>
  <c r="AU108" i="11"/>
  <c r="AU408" i="11"/>
  <c r="AU23" i="11"/>
  <c r="AU95" i="11"/>
  <c r="AU395" i="11"/>
  <c r="AU41" i="11"/>
  <c r="AU113" i="11"/>
  <c r="AU413" i="11"/>
  <c r="AU58" i="11"/>
  <c r="AU130" i="11"/>
  <c r="AU430" i="11"/>
  <c r="AU59" i="11"/>
  <c r="AU131" i="11"/>
  <c r="AU431" i="11"/>
  <c r="AU34" i="11"/>
  <c r="AU106" i="11"/>
  <c r="AU406" i="11"/>
  <c r="AU42" i="11"/>
  <c r="AU114" i="11"/>
  <c r="AU414" i="11"/>
  <c r="AU49" i="11"/>
  <c r="AU121" i="11"/>
  <c r="AU421" i="11"/>
  <c r="AU30" i="11"/>
  <c r="AU102" i="11"/>
  <c r="AU402" i="11"/>
  <c r="AU73" i="11"/>
  <c r="AU145" i="11"/>
  <c r="AU445" i="11"/>
  <c r="AU63" i="11"/>
  <c r="AU135" i="11"/>
  <c r="AU435" i="11"/>
  <c r="AU38" i="11"/>
  <c r="AU110" i="11"/>
  <c r="AU410" i="11"/>
  <c r="AU43" i="11"/>
  <c r="AU115" i="11"/>
  <c r="AU415" i="11"/>
  <c r="AU74" i="11"/>
  <c r="AU146" i="11"/>
  <c r="AU446" i="11"/>
  <c r="AW22" i="11"/>
  <c r="AW94" i="11"/>
  <c r="AW71" i="11"/>
  <c r="AW143" i="11"/>
  <c r="AW68" i="11"/>
  <c r="AW140" i="11"/>
  <c r="AW79" i="11"/>
  <c r="AW151" i="11"/>
  <c r="AW19" i="11"/>
  <c r="AW91" i="11"/>
  <c r="AW39" i="11"/>
  <c r="AW111" i="11"/>
  <c r="AW74" i="11"/>
  <c r="AW146" i="11"/>
  <c r="AW14" i="11"/>
  <c r="AW86" i="11"/>
  <c r="AW26" i="11"/>
  <c r="AW98" i="11"/>
  <c r="AW66" i="11"/>
  <c r="AW138" i="11"/>
  <c r="AW54" i="11"/>
  <c r="AW126" i="11"/>
  <c r="AW52" i="11"/>
  <c r="AW124" i="11"/>
  <c r="AW58" i="11"/>
  <c r="AW130" i="11"/>
  <c r="AW73" i="11"/>
  <c r="AW145" i="11"/>
  <c r="AW37" i="11"/>
  <c r="AW109" i="11"/>
  <c r="AW46" i="11"/>
  <c r="AW118" i="11"/>
  <c r="AW59" i="11"/>
  <c r="AW131" i="11"/>
  <c r="AW81" i="11"/>
  <c r="AW153" i="11"/>
  <c r="AW40" i="11"/>
  <c r="AW112" i="11"/>
  <c r="AW23" i="11"/>
  <c r="AW95" i="11"/>
  <c r="AW25" i="11"/>
  <c r="AW97" i="11"/>
  <c r="AW30" i="11"/>
  <c r="AW102" i="11"/>
  <c r="AW83" i="11"/>
  <c r="AW155" i="11"/>
  <c r="AW62" i="11"/>
  <c r="AW134" i="11"/>
  <c r="AW28" i="11"/>
  <c r="AW100" i="11"/>
  <c r="AW32" i="11"/>
  <c r="AW104" i="11"/>
  <c r="AW33" i="11"/>
  <c r="AW105" i="11"/>
  <c r="AW75" i="11"/>
  <c r="AW147" i="11"/>
  <c r="AW42" i="11"/>
  <c r="AW114" i="11"/>
  <c r="AW78" i="11"/>
  <c r="AW150" i="11"/>
  <c r="AW43" i="11"/>
  <c r="AW115" i="11"/>
  <c r="AW76" i="11"/>
  <c r="AW148" i="11"/>
  <c r="AW63" i="11"/>
  <c r="AW135" i="11"/>
  <c r="AW35" i="11"/>
  <c r="AW107" i="11"/>
  <c r="AW24" i="11"/>
  <c r="AW96" i="11"/>
  <c r="AW27" i="11"/>
  <c r="AW99" i="11"/>
  <c r="AW16" i="11"/>
  <c r="AW88" i="11"/>
  <c r="AW31" i="11"/>
  <c r="AW103" i="11"/>
  <c r="AW82" i="11"/>
  <c r="AW154" i="11"/>
  <c r="AW34" i="11"/>
  <c r="AW106" i="11"/>
  <c r="AW29" i="11"/>
  <c r="AW101" i="11"/>
  <c r="AW49" i="11"/>
  <c r="AW121" i="11"/>
  <c r="AW41" i="11"/>
  <c r="AW113" i="11"/>
  <c r="AW21" i="11"/>
  <c r="AW93" i="11"/>
  <c r="AW45" i="11"/>
  <c r="AW117" i="11"/>
  <c r="AW65" i="11"/>
  <c r="AW137" i="11"/>
  <c r="AW17" i="11"/>
  <c r="AW89" i="11"/>
  <c r="AW20" i="11"/>
  <c r="AW92" i="11"/>
  <c r="AW38" i="11"/>
  <c r="AW110" i="11"/>
  <c r="AW80" i="11"/>
  <c r="AW152" i="11"/>
  <c r="AW77" i="11"/>
  <c r="AW149" i="11"/>
  <c r="AW47" i="11"/>
  <c r="AW119" i="11"/>
  <c r="AW50" i="11"/>
  <c r="AW122" i="11"/>
  <c r="AW48" i="11"/>
  <c r="AW120" i="11"/>
  <c r="AW72" i="11"/>
  <c r="AW144" i="11"/>
  <c r="AW67" i="11"/>
  <c r="AW139" i="11"/>
  <c r="AW15" i="11"/>
  <c r="AW87" i="11"/>
  <c r="AW36" i="11"/>
  <c r="AW108" i="11"/>
  <c r="AW69" i="11"/>
  <c r="AW141" i="11"/>
  <c r="AW55" i="11"/>
  <c r="AW127" i="11"/>
  <c r="AW61" i="11"/>
  <c r="AW133" i="11"/>
  <c r="AW44" i="11"/>
  <c r="AW116" i="11"/>
  <c r="AW51" i="11"/>
  <c r="AW123" i="11"/>
  <c r="AW18" i="11"/>
  <c r="AW90" i="11"/>
  <c r="AW60" i="11"/>
  <c r="AW132" i="11"/>
  <c r="AW70" i="11"/>
  <c r="AW142" i="11"/>
  <c r="AW84" i="11"/>
  <c r="AW156" i="11"/>
  <c r="AW240" i="11"/>
  <c r="AW64" i="11"/>
  <c r="AW136" i="11"/>
  <c r="AW56" i="11"/>
  <c r="AW128" i="11"/>
  <c r="AW57" i="11"/>
  <c r="AW129" i="11"/>
  <c r="AW53" i="11"/>
  <c r="AW125" i="11"/>
  <c r="AY56" i="11"/>
  <c r="AY128" i="11"/>
  <c r="AY212" i="11"/>
  <c r="AY284" i="11"/>
  <c r="AY356" i="11"/>
  <c r="AY428" i="11"/>
  <c r="AY46" i="11"/>
  <c r="AY118" i="11"/>
  <c r="AY202" i="11"/>
  <c r="AY274" i="11"/>
  <c r="AY346" i="11"/>
  <c r="AY418" i="11"/>
  <c r="AY67" i="11"/>
  <c r="AY139" i="11"/>
  <c r="AY223" i="11"/>
  <c r="AY295" i="11"/>
  <c r="AY367" i="11"/>
  <c r="AY439" i="11"/>
  <c r="AY44" i="11"/>
  <c r="AY116" i="11"/>
  <c r="AY200" i="11"/>
  <c r="AY272" i="11"/>
  <c r="AY344" i="11"/>
  <c r="AY416" i="11"/>
  <c r="AY25" i="11"/>
  <c r="AY97" i="11"/>
  <c r="AY181" i="11"/>
  <c r="AY253" i="11"/>
  <c r="AY325" i="11"/>
  <c r="AY397" i="11"/>
  <c r="AY30" i="11"/>
  <c r="AY102" i="11"/>
  <c r="AY186" i="11"/>
  <c r="AY258" i="11"/>
  <c r="AY330" i="11"/>
  <c r="AY402" i="11"/>
  <c r="AY42" i="11"/>
  <c r="AY114" i="11"/>
  <c r="AY198" i="11"/>
  <c r="AY270" i="11"/>
  <c r="AY342" i="11"/>
  <c r="AY414" i="11"/>
  <c r="AY82" i="11"/>
  <c r="AY154" i="11"/>
  <c r="AY238" i="11"/>
  <c r="AY310" i="11"/>
  <c r="AY382" i="11"/>
  <c r="AY454" i="11"/>
  <c r="AY69" i="11"/>
  <c r="AY141" i="11"/>
  <c r="AY225" i="11"/>
  <c r="AY297" i="11"/>
  <c r="AY369" i="11"/>
  <c r="AY441" i="11"/>
  <c r="AY74" i="11"/>
  <c r="AY146" i="11"/>
  <c r="AY230" i="11"/>
  <c r="AY302" i="11"/>
  <c r="AY374" i="11"/>
  <c r="AY446" i="11"/>
  <c r="AY35" i="11"/>
  <c r="AY107" i="11"/>
  <c r="AY191" i="11"/>
  <c r="AY263" i="11"/>
  <c r="AY335" i="11"/>
  <c r="AY407" i="11"/>
  <c r="AY26" i="11"/>
  <c r="AY98" i="11"/>
  <c r="AY182" i="11"/>
  <c r="AY254" i="11"/>
  <c r="AY326" i="11"/>
  <c r="AY398" i="11"/>
  <c r="AY60" i="11"/>
  <c r="AY132" i="11"/>
  <c r="AY216" i="11"/>
  <c r="AY288" i="11"/>
  <c r="AY360" i="11"/>
  <c r="AY432" i="11"/>
  <c r="AY14" i="11"/>
  <c r="AY86" i="11"/>
  <c r="AY170" i="11"/>
  <c r="AY242" i="11"/>
  <c r="AY314" i="11"/>
  <c r="AY386" i="11"/>
  <c r="AY18" i="11"/>
  <c r="AY90" i="11"/>
  <c r="AY174" i="11"/>
  <c r="AY246" i="11"/>
  <c r="AY318" i="11"/>
  <c r="AY390" i="11"/>
  <c r="AY61" i="11"/>
  <c r="AY133" i="11"/>
  <c r="AY217" i="11"/>
  <c r="AY289" i="11"/>
  <c r="AY361" i="11"/>
  <c r="AY433" i="11"/>
  <c r="AY68" i="11"/>
  <c r="AY140" i="11"/>
  <c r="AY224" i="11"/>
  <c r="AY296" i="11"/>
  <c r="AY368" i="11"/>
  <c r="AY440" i="11"/>
  <c r="AY34" i="11"/>
  <c r="AY106" i="11"/>
  <c r="AY190" i="11"/>
  <c r="AY262" i="11"/>
  <c r="AY334" i="11"/>
  <c r="AY406" i="11"/>
  <c r="AY73" i="11"/>
  <c r="AY145" i="11"/>
  <c r="AY229" i="11"/>
  <c r="AY301" i="11"/>
  <c r="AY373" i="11"/>
  <c r="AY445" i="11"/>
  <c r="AY23" i="11"/>
  <c r="AY95" i="11"/>
  <c r="AY179" i="11"/>
  <c r="AY251" i="11"/>
  <c r="AY323" i="11"/>
  <c r="AY395" i="11"/>
  <c r="AY63" i="11"/>
  <c r="AY135" i="11"/>
  <c r="AY219" i="11"/>
  <c r="AY291" i="11"/>
  <c r="AY363" i="11"/>
  <c r="AY435" i="11"/>
  <c r="AY62" i="11"/>
  <c r="AY134" i="11"/>
  <c r="AY218" i="11"/>
  <c r="AY290" i="11"/>
  <c r="AY362" i="11"/>
  <c r="AY434" i="11"/>
  <c r="AY22" i="11"/>
  <c r="AY94" i="11"/>
  <c r="AY178" i="11"/>
  <c r="AY250" i="11"/>
  <c r="AY322" i="11"/>
  <c r="AY394" i="11"/>
  <c r="AY52" i="11"/>
  <c r="AY124" i="11"/>
  <c r="AY208" i="11"/>
  <c r="AY280" i="11"/>
  <c r="AY352" i="11"/>
  <c r="AY424" i="11"/>
  <c r="AY76" i="11"/>
  <c r="AY148" i="11"/>
  <c r="AY232" i="11"/>
  <c r="AY304" i="11"/>
  <c r="AY376" i="11"/>
  <c r="AY448" i="11"/>
  <c r="AY28" i="11"/>
  <c r="AY100" i="11"/>
  <c r="AY184" i="11"/>
  <c r="AY256" i="11"/>
  <c r="AY328" i="11"/>
  <c r="AY400" i="11"/>
  <c r="AY58" i="11"/>
  <c r="AY130" i="11"/>
  <c r="AY214" i="11"/>
  <c r="AY286" i="11"/>
  <c r="AY358" i="11"/>
  <c r="AY430" i="11"/>
  <c r="AY29" i="11"/>
  <c r="AY101" i="11"/>
  <c r="AY185" i="11"/>
  <c r="AY257" i="11"/>
  <c r="AY329" i="11"/>
  <c r="AY401" i="11"/>
  <c r="AY15" i="11"/>
  <c r="AY87" i="11"/>
  <c r="AY171" i="11"/>
  <c r="AY243" i="11"/>
  <c r="AY315" i="11"/>
  <c r="AY387" i="11"/>
  <c r="AY40" i="11"/>
  <c r="AY112" i="11"/>
  <c r="AY196" i="11"/>
  <c r="AY268" i="11"/>
  <c r="AY340" i="11"/>
  <c r="AY412" i="11"/>
  <c r="AY59" i="11"/>
  <c r="AY131" i="11"/>
  <c r="AY215" i="11"/>
  <c r="AY287" i="11"/>
  <c r="AY359" i="11"/>
  <c r="AY431" i="11"/>
  <c r="AY41" i="11"/>
  <c r="AY113" i="11"/>
  <c r="AY197" i="11"/>
  <c r="AY269" i="11"/>
  <c r="AY341" i="11"/>
  <c r="AY413" i="11"/>
  <c r="AY80" i="11"/>
  <c r="AY152" i="11"/>
  <c r="AY236" i="11"/>
  <c r="AY308" i="11"/>
  <c r="AY380" i="11"/>
  <c r="AY452" i="11"/>
  <c r="AY65" i="11"/>
  <c r="AY137" i="11"/>
  <c r="AY221" i="11"/>
  <c r="AY293" i="11"/>
  <c r="AY365" i="11"/>
  <c r="AY437" i="11"/>
  <c r="AY50" i="11"/>
  <c r="AY122" i="11"/>
  <c r="AY206" i="11"/>
  <c r="AY278" i="11"/>
  <c r="AY350" i="11"/>
  <c r="AY422" i="11"/>
  <c r="AY64" i="11"/>
  <c r="AY136" i="11"/>
  <c r="AY220" i="11"/>
  <c r="AY292" i="11"/>
  <c r="AY364" i="11"/>
  <c r="AY436" i="11"/>
  <c r="AY57" i="11"/>
  <c r="AY129" i="11"/>
  <c r="AY213" i="11"/>
  <c r="AY285" i="11"/>
  <c r="AY357" i="11"/>
  <c r="AY429" i="11"/>
  <c r="AY47" i="11"/>
  <c r="AY119" i="11"/>
  <c r="AY203" i="11"/>
  <c r="AY275" i="11"/>
  <c r="AY347" i="11"/>
  <c r="AY419" i="11"/>
  <c r="AY36" i="11"/>
  <c r="AY108" i="11"/>
  <c r="AY192" i="11"/>
  <c r="AY264" i="11"/>
  <c r="AY336" i="11"/>
  <c r="AY408" i="11"/>
  <c r="AY20" i="11"/>
  <c r="AY92" i="11"/>
  <c r="AY176" i="11"/>
  <c r="AY248" i="11"/>
  <c r="AY320" i="11"/>
  <c r="AY392" i="11"/>
  <c r="AY81" i="11"/>
  <c r="AY153" i="11"/>
  <c r="AY237" i="11"/>
  <c r="AY309" i="11"/>
  <c r="AY381" i="11"/>
  <c r="AY453" i="11"/>
  <c r="AY33" i="11"/>
  <c r="AY105" i="11"/>
  <c r="AY189" i="11"/>
  <c r="AY261" i="11"/>
  <c r="AY333" i="11"/>
  <c r="AY405" i="11"/>
  <c r="AY43" i="11"/>
  <c r="AY115" i="11"/>
  <c r="AY199" i="11"/>
  <c r="AY271" i="11"/>
  <c r="AY343" i="11"/>
  <c r="AY415" i="11"/>
  <c r="AY53" i="11"/>
  <c r="AY125" i="11"/>
  <c r="AY209" i="11"/>
  <c r="AY281" i="11"/>
  <c r="AY353" i="11"/>
  <c r="AY425" i="11"/>
  <c r="AY83" i="11"/>
  <c r="AY155" i="11"/>
  <c r="AY239" i="11"/>
  <c r="AY311" i="11"/>
  <c r="AY383" i="11"/>
  <c r="AY455" i="11"/>
  <c r="AY16" i="11"/>
  <c r="AY88" i="11"/>
  <c r="AY172" i="11"/>
  <c r="AY244" i="11"/>
  <c r="AY316" i="11"/>
  <c r="AY388" i="11"/>
  <c r="AY78" i="11"/>
  <c r="AY150" i="11"/>
  <c r="AY234" i="11"/>
  <c r="AY306" i="11"/>
  <c r="AY378" i="11"/>
  <c r="AY450" i="11"/>
  <c r="AY19" i="11"/>
  <c r="AY91" i="11"/>
  <c r="AY175" i="11"/>
  <c r="AY247" i="11"/>
  <c r="AY319" i="11"/>
  <c r="AY391" i="11"/>
  <c r="AY79" i="11"/>
  <c r="AY151" i="11"/>
  <c r="AY235" i="11"/>
  <c r="AY307" i="11"/>
  <c r="AY379" i="11"/>
  <c r="AY451" i="11"/>
  <c r="AY77" i="11"/>
  <c r="AY149" i="11"/>
  <c r="AY233" i="11"/>
  <c r="AY305" i="11"/>
  <c r="AY377" i="11"/>
  <c r="AY449" i="11"/>
  <c r="AY70" i="11"/>
  <c r="AY142" i="11"/>
  <c r="AY226" i="11"/>
  <c r="AY298" i="11"/>
  <c r="AY370" i="11"/>
  <c r="AY442" i="11"/>
  <c r="AY54" i="11"/>
  <c r="AY126" i="11"/>
  <c r="AY210" i="11"/>
  <c r="AY282" i="11"/>
  <c r="AY354" i="11"/>
  <c r="AY426" i="11"/>
  <c r="AY27" i="11"/>
  <c r="AY99" i="11"/>
  <c r="AY183" i="11"/>
  <c r="AY255" i="11"/>
  <c r="AY327" i="11"/>
  <c r="AY399" i="11"/>
  <c r="AY72" i="11"/>
  <c r="AY144" i="11"/>
  <c r="AY228" i="11"/>
  <c r="AY300" i="11"/>
  <c r="AY372" i="11"/>
  <c r="AY444" i="11"/>
  <c r="AY75" i="11"/>
  <c r="AY147" i="11"/>
  <c r="AY231" i="11"/>
  <c r="AY303" i="11"/>
  <c r="AY375" i="11"/>
  <c r="AY447" i="11"/>
  <c r="AY55" i="11"/>
  <c r="AY127" i="11"/>
  <c r="AY211" i="11"/>
  <c r="AY283" i="11"/>
  <c r="AY355" i="11"/>
  <c r="AY427" i="11"/>
  <c r="AY37" i="11"/>
  <c r="AY109" i="11"/>
  <c r="AY193" i="11"/>
  <c r="AY265" i="11"/>
  <c r="AY337" i="11"/>
  <c r="AY409" i="11"/>
  <c r="AY51" i="11"/>
  <c r="AY123" i="11"/>
  <c r="AY207" i="11"/>
  <c r="AY279" i="11"/>
  <c r="AY351" i="11"/>
  <c r="AY423" i="11"/>
  <c r="AY48" i="11"/>
  <c r="AY120" i="11"/>
  <c r="AY204" i="11"/>
  <c r="AY276" i="11"/>
  <c r="AY348" i="11"/>
  <c r="AY420" i="11"/>
  <c r="AY71" i="11"/>
  <c r="AY143" i="11"/>
  <c r="AY227" i="11"/>
  <c r="AY299" i="11"/>
  <c r="AY371" i="11"/>
  <c r="AY443" i="11"/>
  <c r="AY66" i="11"/>
  <c r="AY138" i="11"/>
  <c r="AY222" i="11"/>
  <c r="AY294" i="11"/>
  <c r="AY366" i="11"/>
  <c r="AY438" i="11"/>
  <c r="AY49" i="11"/>
  <c r="AY121" i="11"/>
  <c r="AY205" i="11"/>
  <c r="AY277" i="11"/>
  <c r="AY349" i="11"/>
  <c r="AY421" i="11"/>
  <c r="AY32" i="11"/>
  <c r="AY104" i="11"/>
  <c r="AY188" i="11"/>
  <c r="AY260" i="11"/>
  <c r="AY332" i="11"/>
  <c r="AY404" i="11"/>
  <c r="AY24" i="11"/>
  <c r="AY96" i="11"/>
  <c r="AY180" i="11"/>
  <c r="AY252" i="11"/>
  <c r="AY324" i="11"/>
  <c r="AY396" i="11"/>
  <c r="AY31" i="11"/>
  <c r="AY103" i="11"/>
  <c r="AY187" i="11"/>
  <c r="AY259" i="11"/>
  <c r="AY331" i="11"/>
  <c r="AY403" i="11"/>
  <c r="AY39" i="11"/>
  <c r="AY111" i="11"/>
  <c r="AY195" i="11"/>
  <c r="AY267" i="11"/>
  <c r="AY339" i="11"/>
  <c r="AY411" i="11"/>
  <c r="AY21" i="11"/>
  <c r="AY93" i="11"/>
  <c r="AY177" i="11"/>
  <c r="AY249" i="11"/>
  <c r="AY321" i="11"/>
  <c r="AY393" i="11"/>
  <c r="AY45" i="11"/>
  <c r="AY117" i="11"/>
  <c r="AY201" i="11"/>
  <c r="AY273" i="11"/>
  <c r="AY345" i="11"/>
  <c r="AY417" i="11"/>
  <c r="AY84" i="11"/>
  <c r="AY156" i="11"/>
  <c r="AY240" i="11"/>
  <c r="AY312" i="11"/>
  <c r="AY384" i="11"/>
  <c r="AY456" i="11"/>
  <c r="AY17" i="11"/>
  <c r="AY89" i="11"/>
  <c r="AY173" i="11"/>
  <c r="AY245" i="11"/>
  <c r="AY317" i="11"/>
  <c r="AY389" i="11"/>
  <c r="AY38" i="11"/>
  <c r="AY110" i="11"/>
  <c r="AY194" i="11"/>
  <c r="AY266" i="11"/>
  <c r="AY338" i="11"/>
  <c r="AY410" i="11"/>
  <c r="AV41" i="11"/>
  <c r="AV113" i="11"/>
  <c r="AV197" i="11"/>
  <c r="AV269" i="11"/>
  <c r="AV341" i="11"/>
  <c r="AV413" i="11"/>
  <c r="AV60" i="11"/>
  <c r="AV132" i="11"/>
  <c r="AV216" i="11"/>
  <c r="AV288" i="11"/>
  <c r="AV360" i="11"/>
  <c r="AV432" i="11"/>
  <c r="AV57" i="11"/>
  <c r="AV129" i="11"/>
  <c r="AV213" i="11"/>
  <c r="AV285" i="11"/>
  <c r="AV357" i="11"/>
  <c r="AV429" i="11"/>
  <c r="AV37" i="11"/>
  <c r="AV109" i="11"/>
  <c r="AV193" i="11"/>
  <c r="AV265" i="11"/>
  <c r="AV337" i="11"/>
  <c r="AV409" i="11"/>
  <c r="AV36" i="11"/>
  <c r="AV108" i="11"/>
  <c r="AV192" i="11"/>
  <c r="AV264" i="11"/>
  <c r="AV336" i="11"/>
  <c r="AV408" i="11"/>
  <c r="AV50" i="11"/>
  <c r="AV122" i="11"/>
  <c r="AV206" i="11"/>
  <c r="AV278" i="11"/>
  <c r="AV350" i="11"/>
  <c r="AV422" i="11"/>
  <c r="AV22" i="11"/>
  <c r="AV94" i="11"/>
  <c r="AV178" i="11"/>
  <c r="AV250" i="11"/>
  <c r="AV322" i="11"/>
  <c r="AV394" i="11"/>
  <c r="AV65" i="11"/>
  <c r="AV137" i="11"/>
  <c r="AV221" i="11"/>
  <c r="AV293" i="11"/>
  <c r="AV365" i="11"/>
  <c r="AV437" i="11"/>
  <c r="AV19" i="11"/>
  <c r="AV91" i="11"/>
  <c r="AV175" i="11"/>
  <c r="AV247" i="11"/>
  <c r="AV319" i="11"/>
  <c r="AV391" i="11"/>
  <c r="AV79" i="11"/>
  <c r="AV151" i="11"/>
  <c r="AV235" i="11"/>
  <c r="AV307" i="11"/>
  <c r="AV379" i="11"/>
  <c r="AV451" i="11"/>
  <c r="AV45" i="11"/>
  <c r="AV117" i="11"/>
  <c r="AV201" i="11"/>
  <c r="AV273" i="11"/>
  <c r="AV345" i="11"/>
  <c r="AV417" i="11"/>
  <c r="AV72" i="11"/>
  <c r="AV144" i="11"/>
  <c r="AV228" i="11"/>
  <c r="AV300" i="11"/>
  <c r="AV372" i="11"/>
  <c r="AV444" i="11"/>
  <c r="AV48" i="11"/>
  <c r="AV120" i="11"/>
  <c r="AV204" i="11"/>
  <c r="AV276" i="11"/>
  <c r="AV348" i="11"/>
  <c r="AV420" i="11"/>
  <c r="AV83" i="11"/>
  <c r="AV155" i="11"/>
  <c r="AV239" i="11"/>
  <c r="AV311" i="11"/>
  <c r="AV383" i="11"/>
  <c r="AV455" i="11"/>
  <c r="AV42" i="11"/>
  <c r="AV114" i="11"/>
  <c r="AV198" i="11"/>
  <c r="AV270" i="11"/>
  <c r="AV342" i="11"/>
  <c r="AV414" i="11"/>
  <c r="AV75" i="11"/>
  <c r="AV147" i="11"/>
  <c r="AV231" i="11"/>
  <c r="AV303" i="11"/>
  <c r="AV375" i="11"/>
  <c r="AV447" i="11"/>
  <c r="AV23" i="11"/>
  <c r="AV95" i="11"/>
  <c r="AV179" i="11"/>
  <c r="AV251" i="11"/>
  <c r="AV323" i="11"/>
  <c r="AV395" i="11"/>
  <c r="AV74" i="11"/>
  <c r="AV146" i="11"/>
  <c r="AV230" i="11"/>
  <c r="AV302" i="11"/>
  <c r="AV374" i="11"/>
  <c r="AV446" i="11"/>
  <c r="AV29" i="11"/>
  <c r="AV101" i="11"/>
  <c r="AV185" i="11"/>
  <c r="AV257" i="11"/>
  <c r="AV329" i="11"/>
  <c r="AV401" i="11"/>
  <c r="AV53" i="11"/>
  <c r="AV125" i="11"/>
  <c r="AV209" i="11"/>
  <c r="AV281" i="11"/>
  <c r="AV353" i="11"/>
  <c r="AV425" i="11"/>
  <c r="AV16" i="11"/>
  <c r="AV88" i="11"/>
  <c r="AV172" i="11"/>
  <c r="AV244" i="11"/>
  <c r="AV316" i="11"/>
  <c r="AV388" i="11"/>
  <c r="AV21" i="11"/>
  <c r="AV93" i="11"/>
  <c r="AV177" i="11"/>
  <c r="AV249" i="11"/>
  <c r="AV321" i="11"/>
  <c r="AV393" i="11"/>
  <c r="AV38" i="11"/>
  <c r="AV110" i="11"/>
  <c r="AV194" i="11"/>
  <c r="AV266" i="11"/>
  <c r="AV338" i="11"/>
  <c r="AV410" i="11"/>
  <c r="AV78" i="11"/>
  <c r="AV150" i="11"/>
  <c r="AV234" i="11"/>
  <c r="AV306" i="11"/>
  <c r="AV378" i="11"/>
  <c r="AV450" i="11"/>
  <c r="AV47" i="11"/>
  <c r="AV119" i="11"/>
  <c r="AV203" i="11"/>
  <c r="AV275" i="11"/>
  <c r="AV347" i="11"/>
  <c r="AV419" i="11"/>
  <c r="AV52" i="11"/>
  <c r="AV124" i="11"/>
  <c r="AV208" i="11"/>
  <c r="AV280" i="11"/>
  <c r="AV352" i="11"/>
  <c r="AV424" i="11"/>
  <c r="AV14" i="11"/>
  <c r="AV86" i="11"/>
  <c r="AV170" i="11"/>
  <c r="AV242" i="11"/>
  <c r="AV314" i="11"/>
  <c r="AV386" i="11"/>
  <c r="AV63" i="11"/>
  <c r="AV135" i="11"/>
  <c r="AV219" i="11"/>
  <c r="AV291" i="11"/>
  <c r="AV363" i="11"/>
  <c r="AV435" i="11"/>
  <c r="AV68" i="11"/>
  <c r="AV140" i="11"/>
  <c r="AV224" i="11"/>
  <c r="AV296" i="11"/>
  <c r="AV368" i="11"/>
  <c r="AV440" i="11"/>
  <c r="AV44" i="11"/>
  <c r="AV116" i="11"/>
  <c r="AV200" i="11"/>
  <c r="AV272" i="11"/>
  <c r="AV344" i="11"/>
  <c r="AV416" i="11"/>
  <c r="AV28" i="11"/>
  <c r="AV100" i="11"/>
  <c r="AV184" i="11"/>
  <c r="AV256" i="11"/>
  <c r="AV328" i="11"/>
  <c r="AV400" i="11"/>
  <c r="AV77" i="11"/>
  <c r="AV149" i="11"/>
  <c r="AV233" i="11"/>
  <c r="AV305" i="11"/>
  <c r="AV377" i="11"/>
  <c r="AV449" i="11"/>
  <c r="AV26" i="11"/>
  <c r="AV98" i="11"/>
  <c r="AV182" i="11"/>
  <c r="AV254" i="11"/>
  <c r="AV326" i="11"/>
  <c r="AV398" i="11"/>
  <c r="AV35" i="11"/>
  <c r="AV107" i="11"/>
  <c r="AV191" i="11"/>
  <c r="AV263" i="11"/>
  <c r="AV335" i="11"/>
  <c r="AV407" i="11"/>
  <c r="AV18" i="11"/>
  <c r="AV90" i="11"/>
  <c r="AV174" i="11"/>
  <c r="AV246" i="11"/>
  <c r="AV318" i="11"/>
  <c r="AV390" i="11"/>
  <c r="AV62" i="11"/>
  <c r="AV134" i="11"/>
  <c r="AV218" i="11"/>
  <c r="AV290" i="11"/>
  <c r="AV362" i="11"/>
  <c r="AV434" i="11"/>
  <c r="AV71" i="11"/>
  <c r="AV143" i="11"/>
  <c r="AV227" i="11"/>
  <c r="AV299" i="11"/>
  <c r="AV371" i="11"/>
  <c r="AV443" i="11"/>
  <c r="AV80" i="11"/>
  <c r="AV152" i="11"/>
  <c r="AV236" i="11"/>
  <c r="AV308" i="11"/>
  <c r="AV380" i="11"/>
  <c r="AV452" i="11"/>
  <c r="AV24" i="11"/>
  <c r="AV96" i="11"/>
  <c r="AV180" i="11"/>
  <c r="AV252" i="11"/>
  <c r="AV324" i="11"/>
  <c r="AV396" i="11"/>
  <c r="AV40" i="11"/>
  <c r="AV112" i="11"/>
  <c r="AV196" i="11"/>
  <c r="AV268" i="11"/>
  <c r="AV340" i="11"/>
  <c r="AV412" i="11"/>
  <c r="AV64" i="11"/>
  <c r="AV136" i="11"/>
  <c r="AV220" i="11"/>
  <c r="AV292" i="11"/>
  <c r="AV364" i="11"/>
  <c r="AV436" i="11"/>
  <c r="AV54" i="11"/>
  <c r="AV126" i="11"/>
  <c r="AV210" i="11"/>
  <c r="AV282" i="11"/>
  <c r="AV354" i="11"/>
  <c r="AV426" i="11"/>
  <c r="AV51" i="11"/>
  <c r="AV123" i="11"/>
  <c r="AV207" i="11"/>
  <c r="AV279" i="11"/>
  <c r="AV351" i="11"/>
  <c r="AV423" i="11"/>
  <c r="AV49" i="11"/>
  <c r="AV121" i="11"/>
  <c r="AV205" i="11"/>
  <c r="AV277" i="11"/>
  <c r="AV349" i="11"/>
  <c r="AV421" i="11"/>
  <c r="AV46" i="11"/>
  <c r="AV118" i="11"/>
  <c r="AV202" i="11"/>
  <c r="AV274" i="11"/>
  <c r="AV346" i="11"/>
  <c r="AV418" i="11"/>
  <c r="AV30" i="11"/>
  <c r="AV102" i="11"/>
  <c r="AV186" i="11"/>
  <c r="AV258" i="11"/>
  <c r="AV330" i="11"/>
  <c r="AV402" i="11"/>
  <c r="AV33" i="11"/>
  <c r="AV105" i="11"/>
  <c r="AV189" i="11"/>
  <c r="AV261" i="11"/>
  <c r="AV333" i="11"/>
  <c r="AV405" i="11"/>
  <c r="AV61" i="11"/>
  <c r="AV133" i="11"/>
  <c r="AV217" i="11"/>
  <c r="AV289" i="11"/>
  <c r="AV361" i="11"/>
  <c r="AV433" i="11"/>
  <c r="AV31" i="11"/>
  <c r="AV103" i="11"/>
  <c r="AV187" i="11"/>
  <c r="AV259" i="11"/>
  <c r="AV331" i="11"/>
  <c r="AV403" i="11"/>
  <c r="AV25" i="11"/>
  <c r="AV97" i="11"/>
  <c r="AV181" i="11"/>
  <c r="AV253" i="11"/>
  <c r="AV325" i="11"/>
  <c r="AV397" i="11"/>
  <c r="AV76" i="11"/>
  <c r="AV148" i="11"/>
  <c r="AV232" i="11"/>
  <c r="AV304" i="11"/>
  <c r="AV376" i="11"/>
  <c r="AV448" i="11"/>
  <c r="AV15" i="11"/>
  <c r="AV87" i="11"/>
  <c r="AV171" i="11"/>
  <c r="AV243" i="11"/>
  <c r="AV315" i="11"/>
  <c r="AV387" i="11"/>
  <c r="AV34" i="11"/>
  <c r="AV106" i="11"/>
  <c r="AV190" i="11"/>
  <c r="AV262" i="11"/>
  <c r="AV334" i="11"/>
  <c r="AV406" i="11"/>
  <c r="AV58" i="11"/>
  <c r="AV130" i="11"/>
  <c r="AV214" i="11"/>
  <c r="AV286" i="11"/>
  <c r="AV358" i="11"/>
  <c r="AV430" i="11"/>
  <c r="AV56" i="11"/>
  <c r="AV128" i="11"/>
  <c r="AV212" i="11"/>
  <c r="AV284" i="11"/>
  <c r="AV356" i="11"/>
  <c r="AV428" i="11"/>
  <c r="AV82" i="11"/>
  <c r="AV154" i="11"/>
  <c r="AV238" i="11"/>
  <c r="AV310" i="11"/>
  <c r="AV382" i="11"/>
  <c r="AV454" i="11"/>
  <c r="AV55" i="11"/>
  <c r="AV127" i="11"/>
  <c r="AV211" i="11"/>
  <c r="AV283" i="11"/>
  <c r="AV355" i="11"/>
  <c r="AV427" i="11"/>
  <c r="AV27" i="11"/>
  <c r="AV99" i="11"/>
  <c r="AV183" i="11"/>
  <c r="AV255" i="11"/>
  <c r="AV327" i="11"/>
  <c r="AV399" i="11"/>
  <c r="AV73" i="11"/>
  <c r="AV145" i="11"/>
  <c r="AV229" i="11"/>
  <c r="AV301" i="11"/>
  <c r="AV373" i="11"/>
  <c r="AV445" i="11"/>
  <c r="AV84" i="11"/>
  <c r="AV156" i="11"/>
  <c r="AV59" i="11"/>
  <c r="AV131" i="11"/>
  <c r="AV215" i="11"/>
  <c r="AV287" i="11"/>
  <c r="AV359" i="11"/>
  <c r="AV431" i="11"/>
  <c r="AV20" i="11"/>
  <c r="AV92" i="11"/>
  <c r="AV176" i="11"/>
  <c r="AV248" i="11"/>
  <c r="AV320" i="11"/>
  <c r="AV392" i="11"/>
  <c r="AV32" i="11"/>
  <c r="AV104" i="11"/>
  <c r="AV188" i="11"/>
  <c r="AV260" i="11"/>
  <c r="AV332" i="11"/>
  <c r="AV404" i="11"/>
  <c r="AV67" i="11"/>
  <c r="AV139" i="11"/>
  <c r="AV223" i="11"/>
  <c r="AV295" i="11"/>
  <c r="AV367" i="11"/>
  <c r="AV439" i="11"/>
  <c r="AV81" i="11"/>
  <c r="AV153" i="11"/>
  <c r="AV237" i="11"/>
  <c r="AV309" i="11"/>
  <c r="AV381" i="11"/>
  <c r="AV453" i="11"/>
  <c r="AV17" i="11"/>
  <c r="AV89" i="11"/>
  <c r="AV173" i="11"/>
  <c r="AV245" i="11"/>
  <c r="AV317" i="11"/>
  <c r="AV389" i="11"/>
  <c r="AV70" i="11"/>
  <c r="AV142" i="11"/>
  <c r="AV226" i="11"/>
  <c r="AV298" i="11"/>
  <c r="AV370" i="11"/>
  <c r="AV442" i="11"/>
  <c r="AV43" i="11"/>
  <c r="AV115" i="11"/>
  <c r="AV199" i="11"/>
  <c r="AV271" i="11"/>
  <c r="AV343" i="11"/>
  <c r="AV415" i="11"/>
  <c r="AV39" i="11"/>
  <c r="AV111" i="11"/>
  <c r="AV195" i="11"/>
  <c r="AV267" i="11"/>
  <c r="AV339" i="11"/>
  <c r="AV411" i="11"/>
  <c r="AV66" i="11"/>
  <c r="AV138" i="11"/>
  <c r="AV222" i="11"/>
  <c r="AV294" i="11"/>
  <c r="AV366" i="11"/>
  <c r="AV438" i="11"/>
  <c r="AV69" i="11"/>
  <c r="AV141" i="11"/>
  <c r="AV225" i="11"/>
  <c r="AV297" i="11"/>
  <c r="AV369" i="11"/>
  <c r="AV441" i="11"/>
  <c r="S22" i="11"/>
  <c r="S94" i="11"/>
  <c r="S394" i="11"/>
  <c r="S24" i="11"/>
  <c r="S96" i="11"/>
  <c r="S396" i="11"/>
  <c r="S26" i="11"/>
  <c r="S98" i="11"/>
  <c r="S398" i="11"/>
  <c r="S28" i="11"/>
  <c r="S100" i="11"/>
  <c r="S400" i="11"/>
  <c r="S30" i="11"/>
  <c r="S102" i="11"/>
  <c r="S402" i="11"/>
  <c r="S32" i="11"/>
  <c r="S104" i="11"/>
  <c r="S404" i="11"/>
  <c r="S34" i="11"/>
  <c r="S106" i="11"/>
  <c r="S406" i="11"/>
  <c r="S36" i="11"/>
  <c r="S108" i="11"/>
  <c r="S408" i="11"/>
  <c r="S38" i="11"/>
  <c r="S110" i="11"/>
  <c r="S410" i="11"/>
  <c r="S40" i="11"/>
  <c r="S112" i="11"/>
  <c r="S412" i="11"/>
  <c r="S42" i="11"/>
  <c r="S114" i="11"/>
  <c r="S414" i="11"/>
  <c r="S44" i="11"/>
  <c r="S116" i="11"/>
  <c r="S416" i="11"/>
  <c r="S46" i="11"/>
  <c r="S118" i="11"/>
  <c r="S418" i="11"/>
  <c r="S48" i="11"/>
  <c r="S120" i="11"/>
  <c r="S420" i="11"/>
  <c r="S50" i="11"/>
  <c r="S122" i="11"/>
  <c r="S422" i="11"/>
  <c r="S52" i="11"/>
  <c r="S124" i="11"/>
  <c r="S424" i="11"/>
  <c r="S54" i="11"/>
  <c r="S126" i="11"/>
  <c r="S426" i="11"/>
  <c r="S56" i="11"/>
  <c r="S128" i="11"/>
  <c r="S428" i="11"/>
  <c r="S58" i="11"/>
  <c r="S130" i="11"/>
  <c r="S430" i="11"/>
  <c r="S60" i="11"/>
  <c r="S132" i="11"/>
  <c r="S432" i="11"/>
  <c r="S62" i="11"/>
  <c r="S134" i="11"/>
  <c r="S434" i="11"/>
  <c r="S64" i="11"/>
  <c r="S136" i="11"/>
  <c r="S436" i="11"/>
  <c r="S66" i="11"/>
  <c r="S138" i="11"/>
  <c r="S438" i="11"/>
  <c r="S68" i="11"/>
  <c r="S140" i="11"/>
  <c r="S440" i="11"/>
  <c r="S70" i="11"/>
  <c r="S142" i="11"/>
  <c r="S442" i="11"/>
  <c r="S72" i="11"/>
  <c r="S144" i="11"/>
  <c r="S444" i="11"/>
  <c r="S74" i="11"/>
  <c r="S146" i="11"/>
  <c r="S446" i="11"/>
  <c r="S76" i="11"/>
  <c r="S148" i="11"/>
  <c r="S448" i="11"/>
  <c r="S78" i="11"/>
  <c r="S150" i="11"/>
  <c r="S450" i="11"/>
  <c r="S80" i="11"/>
  <c r="S152" i="11"/>
  <c r="S452" i="11"/>
  <c r="S82" i="11"/>
  <c r="S154" i="11"/>
  <c r="S454" i="11"/>
  <c r="S84" i="11"/>
  <c r="S156" i="11"/>
  <c r="S456" i="11"/>
  <c r="S23" i="11"/>
  <c r="S95" i="11"/>
  <c r="S395" i="11"/>
  <c r="S27" i="11"/>
  <c r="S99" i="11"/>
  <c r="S399" i="11"/>
  <c r="S29" i="11"/>
  <c r="S101" i="11"/>
  <c r="S401" i="11"/>
  <c r="S33" i="11"/>
  <c r="S105" i="11"/>
  <c r="S405" i="11"/>
  <c r="S39" i="11"/>
  <c r="S111" i="11"/>
  <c r="S411" i="11"/>
  <c r="S43" i="11"/>
  <c r="S115" i="11"/>
  <c r="S415" i="11"/>
  <c r="S49" i="11"/>
  <c r="S121" i="11"/>
  <c r="S421" i="11"/>
  <c r="S55" i="11"/>
  <c r="S127" i="11"/>
  <c r="S427" i="11"/>
  <c r="S61" i="11"/>
  <c r="S133" i="11"/>
  <c r="S433" i="11"/>
  <c r="S69" i="11"/>
  <c r="S141" i="11"/>
  <c r="S441" i="11"/>
  <c r="S75" i="11"/>
  <c r="S147" i="11"/>
  <c r="S447" i="11"/>
  <c r="S81" i="11"/>
  <c r="S153" i="11"/>
  <c r="S453" i="11"/>
  <c r="S35" i="11"/>
  <c r="S107" i="11"/>
  <c r="S407" i="11"/>
  <c r="S47" i="11"/>
  <c r="S119" i="11"/>
  <c r="S419" i="11"/>
  <c r="S53" i="11"/>
  <c r="S125" i="11"/>
  <c r="S425" i="11"/>
  <c r="S59" i="11"/>
  <c r="S131" i="11"/>
  <c r="S431" i="11"/>
  <c r="S65" i="11"/>
  <c r="S137" i="11"/>
  <c r="S437" i="11"/>
  <c r="S71" i="11"/>
  <c r="S143" i="11"/>
  <c r="S443" i="11"/>
  <c r="S77" i="11"/>
  <c r="S149" i="11"/>
  <c r="S449" i="11"/>
  <c r="S83" i="11"/>
  <c r="S155" i="11"/>
  <c r="S455" i="11"/>
  <c r="S25" i="11"/>
  <c r="S97" i="11"/>
  <c r="S397" i="11"/>
  <c r="S31" i="11"/>
  <c r="S103" i="11"/>
  <c r="S403" i="11"/>
  <c r="S37" i="11"/>
  <c r="S109" i="11"/>
  <c r="S409" i="11"/>
  <c r="S41" i="11"/>
  <c r="S113" i="11"/>
  <c r="S413" i="11"/>
  <c r="S45" i="11"/>
  <c r="S117" i="11"/>
  <c r="S417" i="11"/>
  <c r="S51" i="11"/>
  <c r="S123" i="11"/>
  <c r="S423" i="11"/>
  <c r="S57" i="11"/>
  <c r="S129" i="11"/>
  <c r="S429" i="11"/>
  <c r="S63" i="11"/>
  <c r="S135" i="11"/>
  <c r="S435" i="11"/>
  <c r="S67" i="11"/>
  <c r="S139" i="11"/>
  <c r="S439" i="11"/>
  <c r="S73" i="11"/>
  <c r="S145" i="11"/>
  <c r="S445" i="11"/>
  <c r="S79" i="11"/>
  <c r="S151" i="11"/>
  <c r="S451" i="11"/>
  <c r="S15" i="11"/>
  <c r="S87" i="11"/>
  <c r="S387" i="11"/>
  <c r="S17" i="11"/>
  <c r="S89" i="11"/>
  <c r="S389" i="11"/>
  <c r="S19" i="11"/>
  <c r="S91" i="11"/>
  <c r="S391" i="11"/>
  <c r="S21" i="11"/>
  <c r="S93" i="11"/>
  <c r="S393" i="11"/>
  <c r="S16" i="11"/>
  <c r="S88" i="11"/>
  <c r="S388" i="11"/>
  <c r="S18" i="11"/>
  <c r="S90" i="11"/>
  <c r="S390" i="11"/>
  <c r="S20" i="11"/>
  <c r="S92" i="11"/>
  <c r="S392" i="11"/>
  <c r="S14" i="11"/>
  <c r="S86" i="11"/>
  <c r="S386" i="11"/>
  <c r="W17" i="11"/>
  <c r="W89" i="11"/>
  <c r="W173" i="11"/>
  <c r="W245" i="11"/>
  <c r="W317" i="11"/>
  <c r="W389" i="11"/>
  <c r="W21" i="11"/>
  <c r="W93" i="11"/>
  <c r="W177" i="11"/>
  <c r="W249" i="11"/>
  <c r="W321" i="11"/>
  <c r="W393" i="11"/>
  <c r="W25" i="11"/>
  <c r="W97" i="11"/>
  <c r="W181" i="11"/>
  <c r="W253" i="11"/>
  <c r="W325" i="11"/>
  <c r="W397" i="11"/>
  <c r="W29" i="11"/>
  <c r="W101" i="11"/>
  <c r="W185" i="11"/>
  <c r="W257" i="11"/>
  <c r="W329" i="11"/>
  <c r="W401" i="11"/>
  <c r="W33" i="11"/>
  <c r="W105" i="11"/>
  <c r="W189" i="11"/>
  <c r="W261" i="11"/>
  <c r="W333" i="11"/>
  <c r="W405" i="11"/>
  <c r="W37" i="11"/>
  <c r="W109" i="11"/>
  <c r="W193" i="11"/>
  <c r="W265" i="11"/>
  <c r="W337" i="11"/>
  <c r="W409" i="11"/>
  <c r="W41" i="11"/>
  <c r="W113" i="11"/>
  <c r="W197" i="11"/>
  <c r="W269" i="11"/>
  <c r="W341" i="11"/>
  <c r="W413" i="11"/>
  <c r="W45" i="11"/>
  <c r="W117" i="11"/>
  <c r="W201" i="11"/>
  <c r="W273" i="11"/>
  <c r="W345" i="11"/>
  <c r="W417" i="11"/>
  <c r="W49" i="11"/>
  <c r="W121" i="11"/>
  <c r="W205" i="11"/>
  <c r="W277" i="11"/>
  <c r="W349" i="11"/>
  <c r="W421" i="11"/>
  <c r="W53" i="11"/>
  <c r="W125" i="11"/>
  <c r="W209" i="11"/>
  <c r="W281" i="11"/>
  <c r="W353" i="11"/>
  <c r="W425" i="11"/>
  <c r="W57" i="11"/>
  <c r="W129" i="11"/>
  <c r="W213" i="11"/>
  <c r="W285" i="11"/>
  <c r="W357" i="11"/>
  <c r="W429" i="11"/>
  <c r="W61" i="11"/>
  <c r="W133" i="11"/>
  <c r="W217" i="11"/>
  <c r="W289" i="11"/>
  <c r="W361" i="11"/>
  <c r="W433" i="11"/>
  <c r="W65" i="11"/>
  <c r="W137" i="11"/>
  <c r="W221" i="11"/>
  <c r="W293" i="11"/>
  <c r="W365" i="11"/>
  <c r="W437" i="11"/>
  <c r="W69" i="11"/>
  <c r="W141" i="11"/>
  <c r="W225" i="11"/>
  <c r="W297" i="11"/>
  <c r="W369" i="11"/>
  <c r="W441" i="11"/>
  <c r="W73" i="11"/>
  <c r="W145" i="11"/>
  <c r="W229" i="11"/>
  <c r="W301" i="11"/>
  <c r="W373" i="11"/>
  <c r="W445" i="11"/>
  <c r="W77" i="11"/>
  <c r="W149" i="11"/>
  <c r="W233" i="11"/>
  <c r="W305" i="11"/>
  <c r="W377" i="11"/>
  <c r="W449" i="11"/>
  <c r="W81" i="11"/>
  <c r="W153" i="11"/>
  <c r="W237" i="11"/>
  <c r="W309" i="11"/>
  <c r="W381" i="11"/>
  <c r="W453" i="11"/>
  <c r="W14" i="11"/>
  <c r="W86" i="11"/>
  <c r="W170" i="11"/>
  <c r="W242" i="11"/>
  <c r="W314" i="11"/>
  <c r="W386" i="11"/>
  <c r="W18" i="11"/>
  <c r="W90" i="11"/>
  <c r="W174" i="11"/>
  <c r="W246" i="11"/>
  <c r="W318" i="11"/>
  <c r="W390" i="11"/>
  <c r="W23" i="11"/>
  <c r="W95" i="11"/>
  <c r="W179" i="11"/>
  <c r="W251" i="11"/>
  <c r="W323" i="11"/>
  <c r="W395" i="11"/>
  <c r="W19" i="11"/>
  <c r="W91" i="11"/>
  <c r="W175" i="11"/>
  <c r="W247" i="11"/>
  <c r="W319" i="11"/>
  <c r="W391" i="11"/>
  <c r="W15" i="11"/>
  <c r="W87" i="11"/>
  <c r="W171" i="11"/>
  <c r="W243" i="11"/>
  <c r="W315" i="11"/>
  <c r="W387" i="11"/>
  <c r="W20" i="11"/>
  <c r="W92" i="11"/>
  <c r="W176" i="11"/>
  <c r="W248" i="11"/>
  <c r="W320" i="11"/>
  <c r="W392" i="11"/>
  <c r="W26" i="11"/>
  <c r="W98" i="11"/>
  <c r="W182" i="11"/>
  <c r="W254" i="11"/>
  <c r="W326" i="11"/>
  <c r="W398" i="11"/>
  <c r="W31" i="11"/>
  <c r="W103" i="11"/>
  <c r="W187" i="11"/>
  <c r="W259" i="11"/>
  <c r="W331" i="11"/>
  <c r="W403" i="11"/>
  <c r="W36" i="11"/>
  <c r="W108" i="11"/>
  <c r="W192" i="11"/>
  <c r="W264" i="11"/>
  <c r="W336" i="11"/>
  <c r="W408" i="11"/>
  <c r="W42" i="11"/>
  <c r="W114" i="11"/>
  <c r="W198" i="11"/>
  <c r="W270" i="11"/>
  <c r="W342" i="11"/>
  <c r="W414" i="11"/>
  <c r="W47" i="11"/>
  <c r="W119" i="11"/>
  <c r="W203" i="11"/>
  <c r="W275" i="11"/>
  <c r="W347" i="11"/>
  <c r="W419" i="11"/>
  <c r="W52" i="11"/>
  <c r="W124" i="11"/>
  <c r="W208" i="11"/>
  <c r="W280" i="11"/>
  <c r="W352" i="11"/>
  <c r="W424" i="11"/>
  <c r="W58" i="11"/>
  <c r="W130" i="11"/>
  <c r="W214" i="11"/>
  <c r="W286" i="11"/>
  <c r="W358" i="11"/>
  <c r="W430" i="11"/>
  <c r="W63" i="11"/>
  <c r="W135" i="11"/>
  <c r="W219" i="11"/>
  <c r="W291" i="11"/>
  <c r="W363" i="11"/>
  <c r="W435" i="11"/>
  <c r="W68" i="11"/>
  <c r="W140" i="11"/>
  <c r="W224" i="11"/>
  <c r="W296" i="11"/>
  <c r="W368" i="11"/>
  <c r="W440" i="11"/>
  <c r="W74" i="11"/>
  <c r="W146" i="11"/>
  <c r="W230" i="11"/>
  <c r="W302" i="11"/>
  <c r="W374" i="11"/>
  <c r="W446" i="11"/>
  <c r="W79" i="11"/>
  <c r="W151" i="11"/>
  <c r="W235" i="11"/>
  <c r="W307" i="11"/>
  <c r="W379" i="11"/>
  <c r="W451" i="11"/>
  <c r="W84" i="11"/>
  <c r="W156" i="11"/>
  <c r="W240" i="11"/>
  <c r="W312" i="11"/>
  <c r="W384" i="11"/>
  <c r="W456" i="11"/>
  <c r="W16" i="11"/>
  <c r="W88" i="11"/>
  <c r="W172" i="11"/>
  <c r="W244" i="11"/>
  <c r="W316" i="11"/>
  <c r="W388" i="11"/>
  <c r="W22" i="11"/>
  <c r="W94" i="11"/>
  <c r="W178" i="11"/>
  <c r="W250" i="11"/>
  <c r="W322" i="11"/>
  <c r="W394" i="11"/>
  <c r="W27" i="11"/>
  <c r="W99" i="11"/>
  <c r="W183" i="11"/>
  <c r="W255" i="11"/>
  <c r="W327" i="11"/>
  <c r="W399" i="11"/>
  <c r="W32" i="11"/>
  <c r="W104" i="11"/>
  <c r="W188" i="11"/>
  <c r="W260" i="11"/>
  <c r="W332" i="11"/>
  <c r="W404" i="11"/>
  <c r="W38" i="11"/>
  <c r="W110" i="11"/>
  <c r="W194" i="11"/>
  <c r="W266" i="11"/>
  <c r="W338" i="11"/>
  <c r="W410" i="11"/>
  <c r="W43" i="11"/>
  <c r="W115" i="11"/>
  <c r="W199" i="11"/>
  <c r="W271" i="11"/>
  <c r="W343" i="11"/>
  <c r="W415" i="11"/>
  <c r="W48" i="11"/>
  <c r="W120" i="11"/>
  <c r="W204" i="11"/>
  <c r="W276" i="11"/>
  <c r="W348" i="11"/>
  <c r="W420" i="11"/>
  <c r="W54" i="11"/>
  <c r="W126" i="11"/>
  <c r="W210" i="11"/>
  <c r="W282" i="11"/>
  <c r="W354" i="11"/>
  <c r="W426" i="11"/>
  <c r="W59" i="11"/>
  <c r="W131" i="11"/>
  <c r="W215" i="11"/>
  <c r="W287" i="11"/>
  <c r="W359" i="11"/>
  <c r="W431" i="11"/>
  <c r="W64" i="11"/>
  <c r="W136" i="11"/>
  <c r="W220" i="11"/>
  <c r="W292" i="11"/>
  <c r="W364" i="11"/>
  <c r="W436" i="11"/>
  <c r="W70" i="11"/>
  <c r="W142" i="11"/>
  <c r="W226" i="11"/>
  <c r="W298" i="11"/>
  <c r="W370" i="11"/>
  <c r="W442" i="11"/>
  <c r="W75" i="11"/>
  <c r="W147" i="11"/>
  <c r="W231" i="11"/>
  <c r="W303" i="11"/>
  <c r="W375" i="11"/>
  <c r="W447" i="11"/>
  <c r="W80" i="11"/>
  <c r="W152" i="11"/>
  <c r="W236" i="11"/>
  <c r="W308" i="11"/>
  <c r="W380" i="11"/>
  <c r="W452" i="11"/>
  <c r="W28" i="11"/>
  <c r="W100" i="11"/>
  <c r="W184" i="11"/>
  <c r="W256" i="11"/>
  <c r="W328" i="11"/>
  <c r="W400" i="11"/>
  <c r="W34" i="11"/>
  <c r="W106" i="11"/>
  <c r="W190" i="11"/>
  <c r="W262" i="11"/>
  <c r="W334" i="11"/>
  <c r="W406" i="11"/>
  <c r="W39" i="11"/>
  <c r="W111" i="11"/>
  <c r="W195" i="11"/>
  <c r="W267" i="11"/>
  <c r="W339" i="11"/>
  <c r="W411" i="11"/>
  <c r="W44" i="11"/>
  <c r="W116" i="11"/>
  <c r="W200" i="11"/>
  <c r="W272" i="11"/>
  <c r="W344" i="11"/>
  <c r="W416" i="11"/>
  <c r="W50" i="11"/>
  <c r="W122" i="11"/>
  <c r="W206" i="11"/>
  <c r="W278" i="11"/>
  <c r="W350" i="11"/>
  <c r="W422" i="11"/>
  <c r="W55" i="11"/>
  <c r="W127" i="11"/>
  <c r="W211" i="11"/>
  <c r="W283" i="11"/>
  <c r="W355" i="11"/>
  <c r="W427" i="11"/>
  <c r="W60" i="11"/>
  <c r="W132" i="11"/>
  <c r="W216" i="11"/>
  <c r="W288" i="11"/>
  <c r="W360" i="11"/>
  <c r="W432" i="11"/>
  <c r="W66" i="11"/>
  <c r="W138" i="11"/>
  <c r="W222" i="11"/>
  <c r="W294" i="11"/>
  <c r="W366" i="11"/>
  <c r="W438" i="11"/>
  <c r="W71" i="11"/>
  <c r="W143" i="11"/>
  <c r="W227" i="11"/>
  <c r="W299" i="11"/>
  <c r="W371" i="11"/>
  <c r="W443" i="11"/>
  <c r="W76" i="11"/>
  <c r="W148" i="11"/>
  <c r="W232" i="11"/>
  <c r="W304" i="11"/>
  <c r="W376" i="11"/>
  <c r="W448" i="11"/>
  <c r="W82" i="11"/>
  <c r="W154" i="11"/>
  <c r="W238" i="11"/>
  <c r="W310" i="11"/>
  <c r="W382" i="11"/>
  <c r="W454" i="11"/>
  <c r="W24" i="11"/>
  <c r="W96" i="11"/>
  <c r="W180" i="11"/>
  <c r="W252" i="11"/>
  <c r="W324" i="11"/>
  <c r="W396" i="11"/>
  <c r="W30" i="11"/>
  <c r="W102" i="11"/>
  <c r="W186" i="11"/>
  <c r="W258" i="11"/>
  <c r="W330" i="11"/>
  <c r="W402" i="11"/>
  <c r="W35" i="11"/>
  <c r="W107" i="11"/>
  <c r="W191" i="11"/>
  <c r="W263" i="11"/>
  <c r="W335" i="11"/>
  <c r="W407" i="11"/>
  <c r="W40" i="11"/>
  <c r="W112" i="11"/>
  <c r="W196" i="11"/>
  <c r="W268" i="11"/>
  <c r="W340" i="11"/>
  <c r="W412" i="11"/>
  <c r="W46" i="11"/>
  <c r="W118" i="11"/>
  <c r="W202" i="11"/>
  <c r="W274" i="11"/>
  <c r="W346" i="11"/>
  <c r="W418" i="11"/>
  <c r="W51" i="11"/>
  <c r="W123" i="11"/>
  <c r="W207" i="11"/>
  <c r="W279" i="11"/>
  <c r="W351" i="11"/>
  <c r="W423" i="11"/>
  <c r="W56" i="11"/>
  <c r="W128" i="11"/>
  <c r="W212" i="11"/>
  <c r="W284" i="11"/>
  <c r="W356" i="11"/>
  <c r="W428" i="11"/>
  <c r="W62" i="11"/>
  <c r="W134" i="11"/>
  <c r="W218" i="11"/>
  <c r="W290" i="11"/>
  <c r="W362" i="11"/>
  <c r="W434" i="11"/>
  <c r="W67" i="11"/>
  <c r="W139" i="11"/>
  <c r="W223" i="11"/>
  <c r="W295" i="11"/>
  <c r="W367" i="11"/>
  <c r="W439" i="11"/>
  <c r="W72" i="11"/>
  <c r="W144" i="11"/>
  <c r="W228" i="11"/>
  <c r="W300" i="11"/>
  <c r="W372" i="11"/>
  <c r="W444" i="11"/>
  <c r="W78" i="11"/>
  <c r="W150" i="11"/>
  <c r="W234" i="11"/>
  <c r="W306" i="11"/>
  <c r="W378" i="11"/>
  <c r="W450" i="11"/>
  <c r="W83" i="11"/>
  <c r="W155" i="11"/>
  <c r="W239" i="11"/>
  <c r="W311" i="11"/>
  <c r="W383" i="11"/>
  <c r="W455" i="11"/>
  <c r="U18" i="11"/>
  <c r="U90" i="11"/>
  <c r="U174" i="11"/>
  <c r="U246" i="11"/>
  <c r="U318" i="11"/>
  <c r="U390" i="11"/>
  <c r="U22" i="11"/>
  <c r="U94" i="11"/>
  <c r="U178" i="11"/>
  <c r="U250" i="11"/>
  <c r="U322" i="11"/>
  <c r="U394" i="11"/>
  <c r="U26" i="11"/>
  <c r="U98" i="11"/>
  <c r="U182" i="11"/>
  <c r="U254" i="11"/>
  <c r="U326" i="11"/>
  <c r="U398" i="11"/>
  <c r="U30" i="11"/>
  <c r="U102" i="11"/>
  <c r="U186" i="11"/>
  <c r="U258" i="11"/>
  <c r="U330" i="11"/>
  <c r="U402" i="11"/>
  <c r="U34" i="11"/>
  <c r="U106" i="11"/>
  <c r="U190" i="11"/>
  <c r="U262" i="11"/>
  <c r="U334" i="11"/>
  <c r="U406" i="11"/>
  <c r="U38" i="11"/>
  <c r="U110" i="11"/>
  <c r="U194" i="11"/>
  <c r="U266" i="11"/>
  <c r="U338" i="11"/>
  <c r="U410" i="11"/>
  <c r="U42" i="11"/>
  <c r="U114" i="11"/>
  <c r="U198" i="11"/>
  <c r="U270" i="11"/>
  <c r="U342" i="11"/>
  <c r="U414" i="11"/>
  <c r="U46" i="11"/>
  <c r="U118" i="11"/>
  <c r="U202" i="11"/>
  <c r="U274" i="11"/>
  <c r="U346" i="11"/>
  <c r="U418" i="11"/>
  <c r="U50" i="11"/>
  <c r="U122" i="11"/>
  <c r="U206" i="11"/>
  <c r="U278" i="11"/>
  <c r="U350" i="11"/>
  <c r="U422" i="11"/>
  <c r="U54" i="11"/>
  <c r="U126" i="11"/>
  <c r="U210" i="11"/>
  <c r="U282" i="11"/>
  <c r="U354" i="11"/>
  <c r="U426" i="11"/>
  <c r="U58" i="11"/>
  <c r="U130" i="11"/>
  <c r="U214" i="11"/>
  <c r="U286" i="11"/>
  <c r="U358" i="11"/>
  <c r="U430" i="11"/>
  <c r="U62" i="11"/>
  <c r="U134" i="11"/>
  <c r="U218" i="11"/>
  <c r="U290" i="11"/>
  <c r="U362" i="11"/>
  <c r="U434" i="11"/>
  <c r="U66" i="11"/>
  <c r="U138" i="11"/>
  <c r="U222" i="11"/>
  <c r="U294" i="11"/>
  <c r="U366" i="11"/>
  <c r="U438" i="11"/>
  <c r="U53" i="11"/>
  <c r="U125" i="11"/>
  <c r="U209" i="11"/>
  <c r="U281" i="11"/>
  <c r="U353" i="11"/>
  <c r="U425" i="11"/>
  <c r="U82" i="11"/>
  <c r="U154" i="11"/>
  <c r="U238" i="11"/>
  <c r="U310" i="11"/>
  <c r="U382" i="11"/>
  <c r="U454" i="11"/>
  <c r="U19" i="11"/>
  <c r="U91" i="11"/>
  <c r="U175" i="11"/>
  <c r="U247" i="11"/>
  <c r="U319" i="11"/>
  <c r="U391" i="11"/>
  <c r="U24" i="11"/>
  <c r="U96" i="11"/>
  <c r="U180" i="11"/>
  <c r="U252" i="11"/>
  <c r="U324" i="11"/>
  <c r="U396" i="11"/>
  <c r="U29" i="11"/>
  <c r="U101" i="11"/>
  <c r="U185" i="11"/>
  <c r="U257" i="11"/>
  <c r="U329" i="11"/>
  <c r="U401" i="11"/>
  <c r="U35" i="11"/>
  <c r="U107" i="11"/>
  <c r="U191" i="11"/>
  <c r="U263" i="11"/>
  <c r="U335" i="11"/>
  <c r="U407" i="11"/>
  <c r="U40" i="11"/>
  <c r="U112" i="11"/>
  <c r="U196" i="11"/>
  <c r="U268" i="11"/>
  <c r="U340" i="11"/>
  <c r="U412" i="11"/>
  <c r="U45" i="11"/>
  <c r="U117" i="11"/>
  <c r="U201" i="11"/>
  <c r="U273" i="11"/>
  <c r="U345" i="11"/>
  <c r="U417" i="11"/>
  <c r="U51" i="11"/>
  <c r="U123" i="11"/>
  <c r="U207" i="11"/>
  <c r="U279" i="11"/>
  <c r="U351" i="11"/>
  <c r="U423" i="11"/>
  <c r="U56" i="11"/>
  <c r="U128" i="11"/>
  <c r="U212" i="11"/>
  <c r="U284" i="11"/>
  <c r="U356" i="11"/>
  <c r="U428" i="11"/>
  <c r="U61" i="11"/>
  <c r="U133" i="11"/>
  <c r="U217" i="11"/>
  <c r="U289" i="11"/>
  <c r="U361" i="11"/>
  <c r="U433" i="11"/>
  <c r="U67" i="11"/>
  <c r="U139" i="11"/>
  <c r="U223" i="11"/>
  <c r="U295" i="11"/>
  <c r="U367" i="11"/>
  <c r="U439" i="11"/>
  <c r="U71" i="11"/>
  <c r="U143" i="11"/>
  <c r="U227" i="11"/>
  <c r="U299" i="11"/>
  <c r="U371" i="11"/>
  <c r="U443" i="11"/>
  <c r="U75" i="11"/>
  <c r="U147" i="11"/>
  <c r="U231" i="11"/>
  <c r="U303" i="11"/>
  <c r="U375" i="11"/>
  <c r="U447" i="11"/>
  <c r="U79" i="11"/>
  <c r="U151" i="11"/>
  <c r="U235" i="11"/>
  <c r="U307" i="11"/>
  <c r="U379" i="11"/>
  <c r="U451" i="11"/>
  <c r="U83" i="11"/>
  <c r="U155" i="11"/>
  <c r="U239" i="11"/>
  <c r="U311" i="11"/>
  <c r="U383" i="11"/>
  <c r="U455" i="11"/>
  <c r="U15" i="11"/>
  <c r="U87" i="11"/>
  <c r="U171" i="11"/>
  <c r="U243" i="11"/>
  <c r="U315" i="11"/>
  <c r="U387" i="11"/>
  <c r="U20" i="11"/>
  <c r="U92" i="11"/>
  <c r="U176" i="11"/>
  <c r="U248" i="11"/>
  <c r="U320" i="11"/>
  <c r="U392" i="11"/>
  <c r="U25" i="11"/>
  <c r="U97" i="11"/>
  <c r="U181" i="11"/>
  <c r="U253" i="11"/>
  <c r="U325" i="11"/>
  <c r="U397" i="11"/>
  <c r="U31" i="11"/>
  <c r="U103" i="11"/>
  <c r="U187" i="11"/>
  <c r="U259" i="11"/>
  <c r="U331" i="11"/>
  <c r="U403" i="11"/>
  <c r="U36" i="11"/>
  <c r="U108" i="11"/>
  <c r="U192" i="11"/>
  <c r="U264" i="11"/>
  <c r="U336" i="11"/>
  <c r="U408" i="11"/>
  <c r="U41" i="11"/>
  <c r="U113" i="11"/>
  <c r="U197" i="11"/>
  <c r="U269" i="11"/>
  <c r="U341" i="11"/>
  <c r="U413" i="11"/>
  <c r="U47" i="11"/>
  <c r="U119" i="11"/>
  <c r="U203" i="11"/>
  <c r="U275" i="11"/>
  <c r="U347" i="11"/>
  <c r="U419" i="11"/>
  <c r="U52" i="11"/>
  <c r="U124" i="11"/>
  <c r="U208" i="11"/>
  <c r="U280" i="11"/>
  <c r="U352" i="11"/>
  <c r="U424" i="11"/>
  <c r="U57" i="11"/>
  <c r="U129" i="11"/>
  <c r="U213" i="11"/>
  <c r="U285" i="11"/>
  <c r="U357" i="11"/>
  <c r="U429" i="11"/>
  <c r="U63" i="11"/>
  <c r="U135" i="11"/>
  <c r="U219" i="11"/>
  <c r="U291" i="11"/>
  <c r="U363" i="11"/>
  <c r="U435" i="11"/>
  <c r="U68" i="11"/>
  <c r="U140" i="11"/>
  <c r="U224" i="11"/>
  <c r="U296" i="11"/>
  <c r="U368" i="11"/>
  <c r="U440" i="11"/>
  <c r="U72" i="11"/>
  <c r="U144" i="11"/>
  <c r="U228" i="11"/>
  <c r="U300" i="11"/>
  <c r="U372" i="11"/>
  <c r="U444" i="11"/>
  <c r="U76" i="11"/>
  <c r="U148" i="11"/>
  <c r="U232" i="11"/>
  <c r="U304" i="11"/>
  <c r="U376" i="11"/>
  <c r="U448" i="11"/>
  <c r="U80" i="11"/>
  <c r="U152" i="11"/>
  <c r="U236" i="11"/>
  <c r="U308" i="11"/>
  <c r="U380" i="11"/>
  <c r="U452" i="11"/>
  <c r="U84" i="11"/>
  <c r="U156" i="11"/>
  <c r="U240" i="11"/>
  <c r="U312" i="11"/>
  <c r="U384" i="11"/>
  <c r="U456" i="11"/>
  <c r="U16" i="11"/>
  <c r="U88" i="11"/>
  <c r="U172" i="11"/>
  <c r="U244" i="11"/>
  <c r="U316" i="11"/>
  <c r="U388" i="11"/>
  <c r="U21" i="11"/>
  <c r="U93" i="11"/>
  <c r="U177" i="11"/>
  <c r="U249" i="11"/>
  <c r="U321" i="11"/>
  <c r="U393" i="11"/>
  <c r="U27" i="11"/>
  <c r="U99" i="11"/>
  <c r="U183" i="11"/>
  <c r="U255" i="11"/>
  <c r="U327" i="11"/>
  <c r="U399" i="11"/>
  <c r="U32" i="11"/>
  <c r="U104" i="11"/>
  <c r="U188" i="11"/>
  <c r="U260" i="11"/>
  <c r="U332" i="11"/>
  <c r="U404" i="11"/>
  <c r="U37" i="11"/>
  <c r="U109" i="11"/>
  <c r="U193" i="11"/>
  <c r="U265" i="11"/>
  <c r="U337" i="11"/>
  <c r="U409" i="11"/>
  <c r="U43" i="11"/>
  <c r="U115" i="11"/>
  <c r="U199" i="11"/>
  <c r="U271" i="11"/>
  <c r="U343" i="11"/>
  <c r="U415" i="11"/>
  <c r="U48" i="11"/>
  <c r="U120" i="11"/>
  <c r="U204" i="11"/>
  <c r="U276" i="11"/>
  <c r="U348" i="11"/>
  <c r="U420" i="11"/>
  <c r="U59" i="11"/>
  <c r="U131" i="11"/>
  <c r="U215" i="11"/>
  <c r="U287" i="11"/>
  <c r="U359" i="11"/>
  <c r="U431" i="11"/>
  <c r="U64" i="11"/>
  <c r="U136" i="11"/>
  <c r="U220" i="11"/>
  <c r="U292" i="11"/>
  <c r="U364" i="11"/>
  <c r="U436" i="11"/>
  <c r="U69" i="11"/>
  <c r="U141" i="11"/>
  <c r="U225" i="11"/>
  <c r="U297" i="11"/>
  <c r="U369" i="11"/>
  <c r="U441" i="11"/>
  <c r="U73" i="11"/>
  <c r="U145" i="11"/>
  <c r="U229" i="11"/>
  <c r="U301" i="11"/>
  <c r="U373" i="11"/>
  <c r="U445" i="11"/>
  <c r="U77" i="11"/>
  <c r="U149" i="11"/>
  <c r="U233" i="11"/>
  <c r="U305" i="11"/>
  <c r="U377" i="11"/>
  <c r="U449" i="11"/>
  <c r="U81" i="11"/>
  <c r="U153" i="11"/>
  <c r="U237" i="11"/>
  <c r="U309" i="11"/>
  <c r="U381" i="11"/>
  <c r="U453" i="11"/>
  <c r="U14" i="11"/>
  <c r="U86" i="11"/>
  <c r="U170" i="11"/>
  <c r="U242" i="11"/>
  <c r="U314" i="11"/>
  <c r="U386" i="11"/>
  <c r="U17" i="11"/>
  <c r="U89" i="11"/>
  <c r="U173" i="11"/>
  <c r="U245" i="11"/>
  <c r="U317" i="11"/>
  <c r="U389" i="11"/>
  <c r="U23" i="11"/>
  <c r="U95" i="11"/>
  <c r="U179" i="11"/>
  <c r="U251" i="11"/>
  <c r="U323" i="11"/>
  <c r="U395" i="11"/>
  <c r="U28" i="11"/>
  <c r="U100" i="11"/>
  <c r="U184" i="11"/>
  <c r="U256" i="11"/>
  <c r="U328" i="11"/>
  <c r="U400" i="11"/>
  <c r="U33" i="11"/>
  <c r="U105" i="11"/>
  <c r="U189" i="11"/>
  <c r="U261" i="11"/>
  <c r="U333" i="11"/>
  <c r="U405" i="11"/>
  <c r="U39" i="11"/>
  <c r="U111" i="11"/>
  <c r="U195" i="11"/>
  <c r="U267" i="11"/>
  <c r="U339" i="11"/>
  <c r="U411" i="11"/>
  <c r="U44" i="11"/>
  <c r="U116" i="11"/>
  <c r="U200" i="11"/>
  <c r="U272" i="11"/>
  <c r="U344" i="11"/>
  <c r="U416" i="11"/>
  <c r="U49" i="11"/>
  <c r="U121" i="11"/>
  <c r="U205" i="11"/>
  <c r="U277" i="11"/>
  <c r="U349" i="11"/>
  <c r="U421" i="11"/>
  <c r="U55" i="11"/>
  <c r="U127" i="11"/>
  <c r="U211" i="11"/>
  <c r="U283" i="11"/>
  <c r="U355" i="11"/>
  <c r="U427" i="11"/>
  <c r="U60" i="11"/>
  <c r="U132" i="11"/>
  <c r="U216" i="11"/>
  <c r="U288" i="11"/>
  <c r="U360" i="11"/>
  <c r="U432" i="11"/>
  <c r="U65" i="11"/>
  <c r="U137" i="11"/>
  <c r="U221" i="11"/>
  <c r="U293" i="11"/>
  <c r="U365" i="11"/>
  <c r="U437" i="11"/>
  <c r="U70" i="11"/>
  <c r="U142" i="11"/>
  <c r="U226" i="11"/>
  <c r="U298" i="11"/>
  <c r="U370" i="11"/>
  <c r="U442" i="11"/>
  <c r="U74" i="11"/>
  <c r="U146" i="11"/>
  <c r="U230" i="11"/>
  <c r="U302" i="11"/>
  <c r="U374" i="11"/>
  <c r="U446" i="11"/>
  <c r="U78" i="11"/>
  <c r="U150" i="11"/>
  <c r="U234" i="11"/>
  <c r="U306" i="11"/>
  <c r="U378" i="11"/>
  <c r="U450" i="11"/>
  <c r="T66" i="11"/>
  <c r="T138" i="11"/>
  <c r="T438" i="11"/>
  <c r="T72" i="11"/>
  <c r="T144" i="11"/>
  <c r="T444" i="11"/>
  <c r="T78" i="11"/>
  <c r="T150" i="11"/>
  <c r="T450" i="11"/>
  <c r="T82" i="11"/>
  <c r="T154" i="11"/>
  <c r="T454" i="11"/>
  <c r="T22" i="11"/>
  <c r="T94" i="11"/>
  <c r="T394" i="11"/>
  <c r="T24" i="11"/>
  <c r="T96" i="11"/>
  <c r="T396" i="11"/>
  <c r="T26" i="11"/>
  <c r="T98" i="11"/>
  <c r="T398" i="11"/>
  <c r="T28" i="11"/>
  <c r="T100" i="11"/>
  <c r="T400" i="11"/>
  <c r="T30" i="11"/>
  <c r="T102" i="11"/>
  <c r="T402" i="11"/>
  <c r="T32" i="11"/>
  <c r="T104" i="11"/>
  <c r="T404" i="11"/>
  <c r="T34" i="11"/>
  <c r="T106" i="11"/>
  <c r="T406" i="11"/>
  <c r="T36" i="11"/>
  <c r="T108" i="11"/>
  <c r="T408" i="11"/>
  <c r="T38" i="11"/>
  <c r="T110" i="11"/>
  <c r="T410" i="11"/>
  <c r="T40" i="11"/>
  <c r="T112" i="11"/>
  <c r="T412" i="11"/>
  <c r="T42" i="11"/>
  <c r="T114" i="11"/>
  <c r="T414" i="11"/>
  <c r="T44" i="11"/>
  <c r="T116" i="11"/>
  <c r="T416" i="11"/>
  <c r="T46" i="11"/>
  <c r="T118" i="11"/>
  <c r="T418" i="11"/>
  <c r="T48" i="11"/>
  <c r="T120" i="11"/>
  <c r="T420" i="11"/>
  <c r="T50" i="11"/>
  <c r="T122" i="11"/>
  <c r="T422" i="11"/>
  <c r="T52" i="11"/>
  <c r="T124" i="11"/>
  <c r="T424" i="11"/>
  <c r="T54" i="11"/>
  <c r="T126" i="11"/>
  <c r="T426" i="11"/>
  <c r="T56" i="11"/>
  <c r="T128" i="11"/>
  <c r="T428" i="11"/>
  <c r="T58" i="11"/>
  <c r="T130" i="11"/>
  <c r="T430" i="11"/>
  <c r="T60" i="11"/>
  <c r="T132" i="11"/>
  <c r="T432" i="11"/>
  <c r="T62" i="11"/>
  <c r="T134" i="11"/>
  <c r="T434" i="11"/>
  <c r="T68" i="11"/>
  <c r="T140" i="11"/>
  <c r="T440" i="11"/>
  <c r="T76" i="11"/>
  <c r="T148" i="11"/>
  <c r="T448" i="11"/>
  <c r="T23" i="11"/>
  <c r="T95" i="11"/>
  <c r="T395" i="11"/>
  <c r="T25" i="11"/>
  <c r="T97" i="11"/>
  <c r="T397" i="11"/>
  <c r="T27" i="11"/>
  <c r="T99" i="11"/>
  <c r="T399" i="11"/>
  <c r="T29" i="11"/>
  <c r="T101" i="11"/>
  <c r="T401" i="11"/>
  <c r="T31" i="11"/>
  <c r="T103" i="11"/>
  <c r="T403" i="11"/>
  <c r="T33" i="11"/>
  <c r="T105" i="11"/>
  <c r="T405" i="11"/>
  <c r="T35" i="11"/>
  <c r="T107" i="11"/>
  <c r="T407" i="11"/>
  <c r="T37" i="11"/>
  <c r="T109" i="11"/>
  <c r="T409" i="11"/>
  <c r="T39" i="11"/>
  <c r="T111" i="11"/>
  <c r="T411" i="11"/>
  <c r="T41" i="11"/>
  <c r="T113" i="11"/>
  <c r="T413" i="11"/>
  <c r="T43" i="11"/>
  <c r="T115" i="11"/>
  <c r="T415" i="11"/>
  <c r="T45" i="11"/>
  <c r="T117" i="11"/>
  <c r="T417" i="11"/>
  <c r="T47" i="11"/>
  <c r="T119" i="11"/>
  <c r="T419" i="11"/>
  <c r="T49" i="11"/>
  <c r="T121" i="11"/>
  <c r="T421" i="11"/>
  <c r="T51" i="11"/>
  <c r="T123" i="11"/>
  <c r="T423" i="11"/>
  <c r="T53" i="11"/>
  <c r="T125" i="11"/>
  <c r="T425" i="11"/>
  <c r="T55" i="11"/>
  <c r="T127" i="11"/>
  <c r="T427" i="11"/>
  <c r="T57" i="11"/>
  <c r="T129" i="11"/>
  <c r="T429" i="11"/>
  <c r="T59" i="11"/>
  <c r="T131" i="11"/>
  <c r="T431" i="11"/>
  <c r="T61" i="11"/>
  <c r="T133" i="11"/>
  <c r="T433" i="11"/>
  <c r="T63" i="11"/>
  <c r="T135" i="11"/>
  <c r="T435" i="11"/>
  <c r="T65" i="11"/>
  <c r="T137" i="11"/>
  <c r="T437" i="11"/>
  <c r="T67" i="11"/>
  <c r="T139" i="11"/>
  <c r="T439" i="11"/>
  <c r="T69" i="11"/>
  <c r="T141" i="11"/>
  <c r="T441" i="11"/>
  <c r="T71" i="11"/>
  <c r="T143" i="11"/>
  <c r="T443" i="11"/>
  <c r="T73" i="11"/>
  <c r="T145" i="11"/>
  <c r="T445" i="11"/>
  <c r="T75" i="11"/>
  <c r="T147" i="11"/>
  <c r="T447" i="11"/>
  <c r="T77" i="11"/>
  <c r="T149" i="11"/>
  <c r="T449" i="11"/>
  <c r="T79" i="11"/>
  <c r="T151" i="11"/>
  <c r="T451" i="11"/>
  <c r="T81" i="11"/>
  <c r="T153" i="11"/>
  <c r="T453" i="11"/>
  <c r="T83" i="11"/>
  <c r="T155" i="11"/>
  <c r="T455" i="11"/>
  <c r="T64" i="11"/>
  <c r="T136" i="11"/>
  <c r="T436" i="11"/>
  <c r="T70" i="11"/>
  <c r="T142" i="11"/>
  <c r="T442" i="11"/>
  <c r="T74" i="11"/>
  <c r="T146" i="11"/>
  <c r="T446" i="11"/>
  <c r="T80" i="11"/>
  <c r="T152" i="11"/>
  <c r="T452" i="11"/>
  <c r="T84" i="11"/>
  <c r="T156" i="11"/>
  <c r="T456" i="11"/>
  <c r="T15" i="11"/>
  <c r="T87" i="11"/>
  <c r="T387" i="11"/>
  <c r="T17" i="11"/>
  <c r="T89" i="11"/>
  <c r="T389" i="11"/>
  <c r="T19" i="11"/>
  <c r="T91" i="11"/>
  <c r="T391" i="11"/>
  <c r="T21" i="11"/>
  <c r="T93" i="11"/>
  <c r="T393" i="11"/>
  <c r="T14" i="11"/>
  <c r="T86" i="11"/>
  <c r="T16" i="11"/>
  <c r="T88" i="11"/>
  <c r="T388" i="11"/>
  <c r="T18" i="11"/>
  <c r="T90" i="11"/>
  <c r="T390" i="11"/>
  <c r="T20" i="11"/>
  <c r="T92" i="11"/>
  <c r="T392" i="11"/>
  <c r="V35" i="11"/>
  <c r="V107" i="11"/>
  <c r="V59" i="11"/>
  <c r="V131" i="11"/>
  <c r="V24" i="11"/>
  <c r="V96" i="11"/>
  <c r="V19" i="11"/>
  <c r="V91" i="11"/>
  <c r="V20" i="11"/>
  <c r="V92" i="11"/>
  <c r="V39" i="11"/>
  <c r="V111" i="11"/>
  <c r="V80" i="11"/>
  <c r="V152" i="11"/>
  <c r="V32" i="11"/>
  <c r="V104" i="11"/>
  <c r="V26" i="11"/>
  <c r="V98" i="11"/>
  <c r="V18" i="11"/>
  <c r="V90" i="11"/>
  <c r="V45" i="11"/>
  <c r="V117" i="11"/>
  <c r="V70" i="11"/>
  <c r="V142" i="11"/>
  <c r="V21" i="11"/>
  <c r="V93" i="11"/>
  <c r="V31" i="11"/>
  <c r="V103" i="11"/>
  <c r="V69" i="11"/>
  <c r="V141" i="11"/>
  <c r="V68" i="11"/>
  <c r="V140" i="11"/>
  <c r="V83" i="11"/>
  <c r="V155" i="11"/>
  <c r="V82" i="11"/>
  <c r="V154" i="11"/>
  <c r="V72" i="11"/>
  <c r="V144" i="11"/>
  <c r="V50" i="11"/>
  <c r="V122" i="11"/>
  <c r="V34" i="11"/>
  <c r="V106" i="11"/>
  <c r="V79" i="11"/>
  <c r="V151" i="11"/>
  <c r="V49" i="11"/>
  <c r="V121" i="11"/>
  <c r="V33" i="11"/>
  <c r="V105" i="11"/>
  <c r="V42" i="11"/>
  <c r="V114" i="11"/>
  <c r="V14" i="11"/>
  <c r="V86" i="11"/>
  <c r="V67" i="11"/>
  <c r="V139" i="11"/>
  <c r="V77" i="11"/>
  <c r="V149" i="11"/>
  <c r="V44" i="11"/>
  <c r="V116" i="11"/>
  <c r="V28" i="11"/>
  <c r="V100" i="11"/>
  <c r="V23" i="11"/>
  <c r="V95" i="11"/>
  <c r="V40" i="11"/>
  <c r="V112" i="11"/>
  <c r="V47" i="11"/>
  <c r="V119" i="11"/>
  <c r="V78" i="11"/>
  <c r="V150" i="11"/>
  <c r="V84" i="11"/>
  <c r="V156" i="11"/>
  <c r="V36" i="11"/>
  <c r="V108" i="11"/>
  <c r="V30" i="11"/>
  <c r="V102" i="11"/>
  <c r="V61" i="11"/>
  <c r="V133" i="11"/>
  <c r="V29" i="11"/>
  <c r="V101" i="11"/>
  <c r="V60" i="11"/>
  <c r="V132" i="11"/>
  <c r="V43" i="11"/>
  <c r="V115" i="11"/>
  <c r="V73" i="11"/>
  <c r="V145" i="11"/>
  <c r="V41" i="11"/>
  <c r="V113" i="11"/>
  <c r="V17" i="11"/>
  <c r="V89" i="11"/>
  <c r="V81" i="11"/>
  <c r="V153" i="11"/>
  <c r="V65" i="11"/>
  <c r="V137" i="11"/>
  <c r="V48" i="11"/>
  <c r="V120" i="11"/>
  <c r="V58" i="11"/>
  <c r="V130" i="11"/>
  <c r="V51" i="11"/>
  <c r="V123" i="11"/>
  <c r="V22" i="11"/>
  <c r="V94" i="11"/>
  <c r="V15" i="11"/>
  <c r="V87" i="11"/>
  <c r="V53" i="11"/>
  <c r="V125" i="11"/>
  <c r="V37" i="11"/>
  <c r="V109" i="11"/>
  <c r="V46" i="11"/>
  <c r="V118" i="11"/>
  <c r="V25" i="11"/>
  <c r="V97" i="11"/>
  <c r="V54" i="11"/>
  <c r="V126" i="11"/>
  <c r="V55" i="11"/>
  <c r="V127" i="11"/>
  <c r="V66" i="11"/>
  <c r="V138" i="11"/>
  <c r="V27" i="11"/>
  <c r="V99" i="11"/>
  <c r="V64" i="11"/>
  <c r="V136" i="11"/>
  <c r="V71" i="11"/>
  <c r="V143" i="11"/>
  <c r="V74" i="11"/>
  <c r="V146" i="11"/>
  <c r="V16" i="11"/>
  <c r="V88" i="11"/>
  <c r="V76" i="11"/>
  <c r="V148" i="11"/>
  <c r="V38" i="11"/>
  <c r="V110" i="11"/>
  <c r="V57" i="11"/>
  <c r="V129" i="11"/>
  <c r="V56" i="11"/>
  <c r="V128" i="11"/>
  <c r="V75" i="11"/>
  <c r="V147" i="11"/>
  <c r="V52" i="11"/>
  <c r="V124" i="11"/>
  <c r="V62" i="11"/>
  <c r="V134" i="11"/>
  <c r="V63" i="11"/>
  <c r="V135" i="11"/>
  <c r="X60" i="11"/>
  <c r="X132" i="11"/>
  <c r="X216" i="11"/>
  <c r="X288" i="11"/>
  <c r="X360" i="11"/>
  <c r="X432" i="11"/>
  <c r="X54" i="11"/>
  <c r="X126" i="11"/>
  <c r="X210" i="11"/>
  <c r="X282" i="11"/>
  <c r="X354" i="11"/>
  <c r="X426" i="11"/>
  <c r="X55" i="11"/>
  <c r="X127" i="11"/>
  <c r="X211" i="11"/>
  <c r="X283" i="11"/>
  <c r="X355" i="11"/>
  <c r="X427" i="11"/>
  <c r="X27" i="11"/>
  <c r="X99" i="11"/>
  <c r="X183" i="11"/>
  <c r="X255" i="11"/>
  <c r="X327" i="11"/>
  <c r="X399" i="11"/>
  <c r="X81" i="11"/>
  <c r="X153" i="11"/>
  <c r="X237" i="11"/>
  <c r="X309" i="11"/>
  <c r="X381" i="11"/>
  <c r="X453" i="11"/>
  <c r="X33" i="11"/>
  <c r="X105" i="11"/>
  <c r="X189" i="11"/>
  <c r="X261" i="11"/>
  <c r="X333" i="11"/>
  <c r="X405" i="11"/>
  <c r="X71" i="11"/>
  <c r="X143" i="11"/>
  <c r="X227" i="11"/>
  <c r="X299" i="11"/>
  <c r="X371" i="11"/>
  <c r="X443" i="11"/>
  <c r="X42" i="11"/>
  <c r="X114" i="11"/>
  <c r="X198" i="11"/>
  <c r="X270" i="11"/>
  <c r="X342" i="11"/>
  <c r="X414" i="11"/>
  <c r="X14" i="11"/>
  <c r="X86" i="11"/>
  <c r="X170" i="11"/>
  <c r="X242" i="11"/>
  <c r="X314" i="11"/>
  <c r="X386" i="11"/>
  <c r="X77" i="11"/>
  <c r="X149" i="11"/>
  <c r="X233" i="11"/>
  <c r="X305" i="11"/>
  <c r="X377" i="11"/>
  <c r="X449" i="11"/>
  <c r="X28" i="11"/>
  <c r="X100" i="11"/>
  <c r="X184" i="11"/>
  <c r="X256" i="11"/>
  <c r="X328" i="11"/>
  <c r="X400" i="11"/>
  <c r="X57" i="11"/>
  <c r="X129" i="11"/>
  <c r="X213" i="11"/>
  <c r="X285" i="11"/>
  <c r="X357" i="11"/>
  <c r="X429" i="11"/>
  <c r="X75" i="11"/>
  <c r="X147" i="11"/>
  <c r="X231" i="11"/>
  <c r="X303" i="11"/>
  <c r="X375" i="11"/>
  <c r="X447" i="11"/>
  <c r="X78" i="11"/>
  <c r="X150" i="11"/>
  <c r="X234" i="11"/>
  <c r="X306" i="11"/>
  <c r="X378" i="11"/>
  <c r="X450" i="11"/>
  <c r="X84" i="11"/>
  <c r="X156" i="11"/>
  <c r="X240" i="11"/>
  <c r="X312" i="11"/>
  <c r="X384" i="11"/>
  <c r="X456" i="11"/>
  <c r="X30" i="11"/>
  <c r="X102" i="11"/>
  <c r="X186" i="11"/>
  <c r="X258" i="11"/>
  <c r="X330" i="11"/>
  <c r="X402" i="11"/>
  <c r="X63" i="11"/>
  <c r="X135" i="11"/>
  <c r="X219" i="11"/>
  <c r="X291" i="11"/>
  <c r="X363" i="11"/>
  <c r="X435" i="11"/>
  <c r="X35" i="11"/>
  <c r="X107" i="11"/>
  <c r="X191" i="11"/>
  <c r="X263" i="11"/>
  <c r="X335" i="11"/>
  <c r="X407" i="11"/>
  <c r="X59" i="11"/>
  <c r="X131" i="11"/>
  <c r="X215" i="11"/>
  <c r="X287" i="11"/>
  <c r="X359" i="11"/>
  <c r="X431" i="11"/>
  <c r="X73" i="11"/>
  <c r="X145" i="11"/>
  <c r="X229" i="11"/>
  <c r="X301" i="11"/>
  <c r="X373" i="11"/>
  <c r="X445" i="11"/>
  <c r="X41" i="11"/>
  <c r="X113" i="11"/>
  <c r="X197" i="11"/>
  <c r="X269" i="11"/>
  <c r="X341" i="11"/>
  <c r="X413" i="11"/>
  <c r="X19" i="11"/>
  <c r="X91" i="11"/>
  <c r="X175" i="11"/>
  <c r="X247" i="11"/>
  <c r="X319" i="11"/>
  <c r="X391" i="11"/>
  <c r="X39" i="11"/>
  <c r="X111" i="11"/>
  <c r="X195" i="11"/>
  <c r="X267" i="11"/>
  <c r="X339" i="11"/>
  <c r="X411" i="11"/>
  <c r="X65" i="11"/>
  <c r="X137" i="11"/>
  <c r="X221" i="11"/>
  <c r="X293" i="11"/>
  <c r="X365" i="11"/>
  <c r="X437" i="11"/>
  <c r="X64" i="11"/>
  <c r="X136" i="11"/>
  <c r="X220" i="11"/>
  <c r="X292" i="11"/>
  <c r="X364" i="11"/>
  <c r="X436" i="11"/>
  <c r="X48" i="11"/>
  <c r="X120" i="11"/>
  <c r="X204" i="11"/>
  <c r="X276" i="11"/>
  <c r="X348" i="11"/>
  <c r="X420" i="11"/>
  <c r="X32" i="11"/>
  <c r="X104" i="11"/>
  <c r="X188" i="11"/>
  <c r="X260" i="11"/>
  <c r="X332" i="11"/>
  <c r="X404" i="11"/>
  <c r="X58" i="11"/>
  <c r="X130" i="11"/>
  <c r="X214" i="11"/>
  <c r="X286" i="11"/>
  <c r="X358" i="11"/>
  <c r="X430" i="11"/>
  <c r="X16" i="11"/>
  <c r="X88" i="11"/>
  <c r="X172" i="11"/>
  <c r="X244" i="11"/>
  <c r="X316" i="11"/>
  <c r="X388" i="11"/>
  <c r="X76" i="11"/>
  <c r="X148" i="11"/>
  <c r="X232" i="11"/>
  <c r="X304" i="11"/>
  <c r="X376" i="11"/>
  <c r="X448" i="11"/>
  <c r="X38" i="11"/>
  <c r="X110" i="11"/>
  <c r="X194" i="11"/>
  <c r="X266" i="11"/>
  <c r="X338" i="11"/>
  <c r="X410" i="11"/>
  <c r="X22" i="11"/>
  <c r="X94" i="11"/>
  <c r="X178" i="11"/>
  <c r="X250" i="11"/>
  <c r="X322" i="11"/>
  <c r="X394" i="11"/>
  <c r="X31" i="11"/>
  <c r="X103" i="11"/>
  <c r="X187" i="11"/>
  <c r="X259" i="11"/>
  <c r="X331" i="11"/>
  <c r="X403" i="11"/>
  <c r="X37" i="11"/>
  <c r="X109" i="11"/>
  <c r="X193" i="11"/>
  <c r="X265" i="11"/>
  <c r="X337" i="11"/>
  <c r="X409" i="11"/>
  <c r="X83" i="11"/>
  <c r="X155" i="11"/>
  <c r="X239" i="11"/>
  <c r="X311" i="11"/>
  <c r="X383" i="11"/>
  <c r="X455" i="11"/>
  <c r="X46" i="11"/>
  <c r="X118" i="11"/>
  <c r="X202" i="11"/>
  <c r="X274" i="11"/>
  <c r="X346" i="11"/>
  <c r="X418" i="11"/>
  <c r="X25" i="11"/>
  <c r="X97" i="11"/>
  <c r="X181" i="11"/>
  <c r="X253" i="11"/>
  <c r="X325" i="11"/>
  <c r="X397" i="11"/>
  <c r="X66" i="11"/>
  <c r="X138" i="11"/>
  <c r="X222" i="11"/>
  <c r="X294" i="11"/>
  <c r="X366" i="11"/>
  <c r="X438" i="11"/>
  <c r="X50" i="11"/>
  <c r="X122" i="11"/>
  <c r="X206" i="11"/>
  <c r="X278" i="11"/>
  <c r="X350" i="11"/>
  <c r="X422" i="11"/>
  <c r="X79" i="11"/>
  <c r="X151" i="11"/>
  <c r="X235" i="11"/>
  <c r="X307" i="11"/>
  <c r="X379" i="11"/>
  <c r="X451" i="11"/>
  <c r="X49" i="11"/>
  <c r="X121" i="11"/>
  <c r="X205" i="11"/>
  <c r="X277" i="11"/>
  <c r="X349" i="11"/>
  <c r="X421" i="11"/>
  <c r="X80" i="11"/>
  <c r="X152" i="11"/>
  <c r="X236" i="11"/>
  <c r="X308" i="11"/>
  <c r="X380" i="11"/>
  <c r="X452" i="11"/>
  <c r="X74" i="11"/>
  <c r="X146" i="11"/>
  <c r="X230" i="11"/>
  <c r="X302" i="11"/>
  <c r="X374" i="11"/>
  <c r="X446" i="11"/>
  <c r="X67" i="11"/>
  <c r="X139" i="11"/>
  <c r="X223" i="11"/>
  <c r="X295" i="11"/>
  <c r="X367" i="11"/>
  <c r="X439" i="11"/>
  <c r="X44" i="11"/>
  <c r="X116" i="11"/>
  <c r="X200" i="11"/>
  <c r="X272" i="11"/>
  <c r="X344" i="11"/>
  <c r="X416" i="11"/>
  <c r="X23" i="11"/>
  <c r="X95" i="11"/>
  <c r="X179" i="11"/>
  <c r="X251" i="11"/>
  <c r="X323" i="11"/>
  <c r="X395" i="11"/>
  <c r="X56" i="11"/>
  <c r="X128" i="11"/>
  <c r="X212" i="11"/>
  <c r="X284" i="11"/>
  <c r="X356" i="11"/>
  <c r="X428" i="11"/>
  <c r="X40" i="11"/>
  <c r="X112" i="11"/>
  <c r="X196" i="11"/>
  <c r="X268" i="11"/>
  <c r="X340" i="11"/>
  <c r="X412" i="11"/>
  <c r="X47" i="11"/>
  <c r="X119" i="11"/>
  <c r="X203" i="11"/>
  <c r="X275" i="11"/>
  <c r="X347" i="11"/>
  <c r="X419" i="11"/>
  <c r="X68" i="11"/>
  <c r="X140" i="11"/>
  <c r="X224" i="11"/>
  <c r="X296" i="11"/>
  <c r="X368" i="11"/>
  <c r="X440" i="11"/>
  <c r="X52" i="11"/>
  <c r="X124" i="11"/>
  <c r="X208" i="11"/>
  <c r="X280" i="11"/>
  <c r="X352" i="11"/>
  <c r="X424" i="11"/>
  <c r="X36" i="11"/>
  <c r="X108" i="11"/>
  <c r="X192" i="11"/>
  <c r="X264" i="11"/>
  <c r="X336" i="11"/>
  <c r="X408" i="11"/>
  <c r="X62" i="11"/>
  <c r="X134" i="11"/>
  <c r="X218" i="11"/>
  <c r="X290" i="11"/>
  <c r="X362" i="11"/>
  <c r="X434" i="11"/>
  <c r="X61" i="11"/>
  <c r="X133" i="11"/>
  <c r="X217" i="11"/>
  <c r="X289" i="11"/>
  <c r="X361" i="11"/>
  <c r="X433" i="11"/>
  <c r="X29" i="11"/>
  <c r="X101" i="11"/>
  <c r="X185" i="11"/>
  <c r="X257" i="11"/>
  <c r="X329" i="11"/>
  <c r="X401" i="11"/>
  <c r="X43" i="11"/>
  <c r="X115" i="11"/>
  <c r="X199" i="11"/>
  <c r="X271" i="11"/>
  <c r="X343" i="11"/>
  <c r="X415" i="11"/>
  <c r="X72" i="11"/>
  <c r="X144" i="11"/>
  <c r="X228" i="11"/>
  <c r="X300" i="11"/>
  <c r="X372" i="11"/>
  <c r="X444" i="11"/>
  <c r="X24" i="11"/>
  <c r="X96" i="11"/>
  <c r="X180" i="11"/>
  <c r="X252" i="11"/>
  <c r="X324" i="11"/>
  <c r="X396" i="11"/>
  <c r="X34" i="11"/>
  <c r="X106" i="11"/>
  <c r="X190" i="11"/>
  <c r="X262" i="11"/>
  <c r="X334" i="11"/>
  <c r="X406" i="11"/>
  <c r="X20" i="11"/>
  <c r="X92" i="11"/>
  <c r="X176" i="11"/>
  <c r="X248" i="11"/>
  <c r="X320" i="11"/>
  <c r="X392" i="11"/>
  <c r="X17" i="11"/>
  <c r="X89" i="11"/>
  <c r="X173" i="11"/>
  <c r="X245" i="11"/>
  <c r="X317" i="11"/>
  <c r="X389" i="11"/>
  <c r="X26" i="11"/>
  <c r="X98" i="11"/>
  <c r="X182" i="11"/>
  <c r="X254" i="11"/>
  <c r="X326" i="11"/>
  <c r="X398" i="11"/>
  <c r="X51" i="11"/>
  <c r="X123" i="11"/>
  <c r="X207" i="11"/>
  <c r="X279" i="11"/>
  <c r="X351" i="11"/>
  <c r="X423" i="11"/>
  <c r="X18" i="11"/>
  <c r="X90" i="11"/>
  <c r="X174" i="11"/>
  <c r="X246" i="11"/>
  <c r="X318" i="11"/>
  <c r="X390" i="11"/>
  <c r="X45" i="11"/>
  <c r="X117" i="11"/>
  <c r="X201" i="11"/>
  <c r="X273" i="11"/>
  <c r="X345" i="11"/>
  <c r="X417" i="11"/>
  <c r="X70" i="11"/>
  <c r="X142" i="11"/>
  <c r="X226" i="11"/>
  <c r="X298" i="11"/>
  <c r="X370" i="11"/>
  <c r="X442" i="11"/>
  <c r="X21" i="11"/>
  <c r="X93" i="11"/>
  <c r="X177" i="11"/>
  <c r="X249" i="11"/>
  <c r="X321" i="11"/>
  <c r="X393" i="11"/>
  <c r="X15" i="11"/>
  <c r="X87" i="11"/>
  <c r="X171" i="11"/>
  <c r="X243" i="11"/>
  <c r="X315" i="11"/>
  <c r="X387" i="11"/>
  <c r="X69" i="11"/>
  <c r="X141" i="11"/>
  <c r="X225" i="11"/>
  <c r="X297" i="11"/>
  <c r="X369" i="11"/>
  <c r="X441" i="11"/>
  <c r="X53" i="11"/>
  <c r="X125" i="11"/>
  <c r="X209" i="11"/>
  <c r="X281" i="11"/>
  <c r="X353" i="11"/>
  <c r="X425" i="11"/>
  <c r="X82" i="11"/>
  <c r="X154" i="11"/>
  <c r="X238" i="11"/>
  <c r="X310" i="11"/>
  <c r="X382" i="11"/>
  <c r="X454" i="11"/>
  <c r="AW312" i="11"/>
  <c r="AW384" i="11"/>
  <c r="AW456" i="11"/>
  <c r="AK6" i="35"/>
  <c r="AK19" i="35"/>
  <c r="AK14" i="35"/>
  <c r="AK39" i="35"/>
  <c r="L396" i="36"/>
  <c r="BF14" i="35"/>
  <c r="L421" i="36"/>
  <c r="BF39" i="35"/>
  <c r="AM453" i="36"/>
  <c r="BM71" i="35"/>
  <c r="AM399" i="36"/>
  <c r="BM17" i="35"/>
  <c r="AM418" i="36"/>
  <c r="BM36" i="35"/>
  <c r="AM389" i="36"/>
  <c r="BM7" i="35"/>
  <c r="AM415" i="36"/>
  <c r="BM33" i="35"/>
  <c r="AM419" i="36"/>
  <c r="AM400" i="36"/>
  <c r="BM18" i="35"/>
  <c r="AM405" i="36"/>
  <c r="BM23" i="35"/>
  <c r="L419" i="36"/>
  <c r="BF37" i="35"/>
  <c r="L411" i="36"/>
  <c r="BF29" i="35"/>
  <c r="L391" i="38"/>
  <c r="DC9" i="35"/>
  <c r="L443" i="36"/>
  <c r="BF61" i="35"/>
  <c r="AM433" i="36"/>
  <c r="AM435" i="36"/>
  <c r="BM53" i="35"/>
  <c r="AM394" i="36"/>
  <c r="BM12" i="35"/>
  <c r="AM393" i="36"/>
  <c r="BM11" i="35"/>
  <c r="L401" i="36"/>
  <c r="BF19" i="35"/>
  <c r="AM434" i="36"/>
  <c r="BM52" i="35"/>
  <c r="AM392" i="36"/>
  <c r="AM438" i="36"/>
  <c r="BM56" i="35"/>
  <c r="AK49" i="35"/>
  <c r="AK24" i="35"/>
  <c r="L451" i="36"/>
  <c r="BF69" i="35"/>
  <c r="L406" i="36"/>
  <c r="BF24" i="35"/>
  <c r="L456" i="36"/>
  <c r="BF74" i="35"/>
  <c r="AK7" i="35"/>
  <c r="L435" i="36"/>
  <c r="BF53" i="35"/>
  <c r="L431" i="36"/>
  <c r="BF49" i="35"/>
  <c r="L392" i="36"/>
  <c r="BF10" i="35"/>
  <c r="L408" i="36"/>
  <c r="BF26" i="35"/>
  <c r="AK71" i="35"/>
  <c r="BM37" i="35"/>
  <c r="BM10" i="35"/>
  <c r="L427" i="38"/>
  <c r="DV45" i="35"/>
  <c r="L388" i="36"/>
  <c r="BF6" i="35"/>
  <c r="AM445" i="36"/>
  <c r="BM63" i="35"/>
  <c r="AM436" i="36"/>
  <c r="BM54" i="35"/>
  <c r="AM425" i="36"/>
  <c r="BM43" i="35"/>
  <c r="AM414" i="36"/>
  <c r="BM32" i="35"/>
  <c r="L414" i="36"/>
  <c r="BF32" i="35"/>
  <c r="AM401" i="36"/>
  <c r="BM19" i="35"/>
  <c r="AM412" i="36"/>
  <c r="AM408" i="36"/>
  <c r="BM26" i="35"/>
  <c r="AM428" i="36"/>
  <c r="BM46" i="35"/>
  <c r="AM430" i="36"/>
  <c r="BM48" i="35"/>
  <c r="L404" i="36"/>
  <c r="BF22" i="35"/>
  <c r="BM30" i="35"/>
  <c r="L454" i="38"/>
  <c r="DV72" i="35"/>
  <c r="DC72" i="35"/>
  <c r="L389" i="36"/>
  <c r="BF7" i="35"/>
  <c r="L418" i="36"/>
  <c r="BF36" i="35"/>
  <c r="AM426" i="36"/>
  <c r="BM44" i="35"/>
  <c r="AM437" i="36"/>
  <c r="BM55" i="35"/>
  <c r="AM55" i="35"/>
  <c r="AM427" i="36"/>
  <c r="BM45" i="35"/>
  <c r="AM45" i="35"/>
  <c r="AM413" i="36"/>
  <c r="BM31" i="35"/>
  <c r="AM417" i="36"/>
  <c r="BM35" i="35"/>
  <c r="AM398" i="36"/>
  <c r="BM16" i="35"/>
  <c r="AM452" i="36"/>
  <c r="BM70" i="35"/>
  <c r="AM455" i="36"/>
  <c r="BM73" i="35"/>
  <c r="AM451" i="36"/>
  <c r="BM69" i="35"/>
  <c r="AM386" i="36"/>
  <c r="BM4" i="35"/>
  <c r="AM4" i="35"/>
  <c r="L395" i="36"/>
  <c r="BF13" i="35"/>
  <c r="AY35" i="35"/>
  <c r="AY44" i="35"/>
  <c r="AK44" i="35"/>
  <c r="AY46" i="35"/>
  <c r="AY69" i="35"/>
  <c r="AK69" i="35"/>
  <c r="AY26" i="35"/>
  <c r="AK26" i="35"/>
  <c r="AY56" i="35"/>
  <c r="L441" i="36"/>
  <c r="BF59" i="35"/>
  <c r="AM442" i="36"/>
  <c r="BM60" i="35"/>
  <c r="AM421" i="36"/>
  <c r="BM39" i="35"/>
  <c r="AM454" i="36"/>
  <c r="BM72" i="35"/>
  <c r="AM446" i="36"/>
  <c r="BM64" i="35"/>
  <c r="AM440" i="36"/>
  <c r="BM58" i="35"/>
  <c r="AM429" i="36"/>
  <c r="BM47" i="35"/>
  <c r="AM449" i="36"/>
  <c r="BM67" i="35"/>
  <c r="AY17" i="35"/>
  <c r="AK17" i="35"/>
  <c r="AY43" i="35"/>
  <c r="AY48" i="35"/>
  <c r="AY73" i="35"/>
  <c r="BM51" i="35"/>
  <c r="AM447" i="36"/>
  <c r="BM65" i="35"/>
  <c r="L402" i="36"/>
  <c r="BF20" i="35"/>
  <c r="AM396" i="36"/>
  <c r="BM14" i="35"/>
  <c r="AM407" i="36"/>
  <c r="BM25" i="35"/>
  <c r="AM397" i="36"/>
  <c r="BM15" i="35"/>
  <c r="AM456" i="36"/>
  <c r="BM74" i="35"/>
  <c r="AM406" i="36"/>
  <c r="BM24" i="35"/>
  <c r="AM404" i="36"/>
  <c r="BM22" i="35"/>
  <c r="AM410" i="36"/>
  <c r="BM28" i="35"/>
  <c r="AM402" i="36"/>
  <c r="BM20" i="35"/>
  <c r="AM20" i="35"/>
  <c r="L434" i="36"/>
  <c r="BF52" i="35"/>
  <c r="AY70" i="35"/>
  <c r="AY36" i="35"/>
  <c r="AK36" i="35"/>
  <c r="AY30" i="35"/>
  <c r="AY52" i="35"/>
  <c r="AK52" i="35"/>
  <c r="AY11" i="35"/>
  <c r="AY53" i="35"/>
  <c r="AK53" i="35"/>
  <c r="AM409" i="36"/>
  <c r="BM27" i="35"/>
  <c r="AM390" i="36"/>
  <c r="BM8" i="35"/>
  <c r="AM448" i="36"/>
  <c r="BM66" i="35"/>
  <c r="AM431" i="36"/>
  <c r="BM49" i="35"/>
  <c r="AM450" i="36"/>
  <c r="BM68" i="35"/>
  <c r="AM439" i="36"/>
  <c r="BM57" i="35"/>
  <c r="AM411" i="36"/>
  <c r="BM29" i="35"/>
  <c r="AM29" i="35"/>
  <c r="AM443" i="36"/>
  <c r="BM61" i="35"/>
  <c r="AY37" i="35"/>
  <c r="AK37" i="35"/>
  <c r="AY32" i="35"/>
  <c r="AK32" i="35"/>
  <c r="AY51" i="35"/>
  <c r="AY12" i="35"/>
  <c r="AY10" i="35"/>
  <c r="AK10" i="35"/>
  <c r="AM423" i="36"/>
  <c r="BM41" i="35"/>
  <c r="AM422" i="36"/>
  <c r="BM40" i="35"/>
  <c r="AM444" i="36"/>
  <c r="BM62" i="35"/>
  <c r="AM441" i="36"/>
  <c r="BM59" i="35"/>
  <c r="AK61" i="35"/>
  <c r="AK59" i="35"/>
  <c r="AK29" i="35"/>
  <c r="AK13" i="35"/>
  <c r="AK74" i="35"/>
  <c r="AK22" i="35"/>
  <c r="AK41" i="35"/>
  <c r="L440" i="36"/>
  <c r="BF58" i="35"/>
  <c r="AR58" i="35"/>
  <c r="AK58" i="35"/>
  <c r="L425" i="36"/>
  <c r="BF43" i="35"/>
  <c r="AR43" i="35"/>
  <c r="L449" i="36"/>
  <c r="BF67" i="35"/>
  <c r="AR67" i="35"/>
  <c r="AK67" i="35"/>
  <c r="L436" i="36"/>
  <c r="BF54" i="35"/>
  <c r="AR54" i="35"/>
  <c r="AK54" i="35"/>
  <c r="L397" i="36"/>
  <c r="BF15" i="35"/>
  <c r="AR15" i="35"/>
  <c r="AK15" i="35"/>
  <c r="L400" i="36"/>
  <c r="BF18" i="35"/>
  <c r="AR18" i="35"/>
  <c r="AK18" i="35"/>
  <c r="L428" i="36"/>
  <c r="BF46" i="35"/>
  <c r="AR46" i="35"/>
  <c r="L409" i="36"/>
  <c r="BF27" i="35"/>
  <c r="AR27" i="35"/>
  <c r="AK27" i="35"/>
  <c r="L452" i="36"/>
  <c r="BF70" i="35"/>
  <c r="AR70" i="35"/>
  <c r="L422" i="36"/>
  <c r="BF40" i="35"/>
  <c r="AR40" i="35"/>
  <c r="L387" i="36"/>
  <c r="BF5" i="35"/>
  <c r="AR5" i="35"/>
  <c r="AK5" i="35"/>
  <c r="L445" i="36"/>
  <c r="BF63" i="35"/>
  <c r="AR63" i="35"/>
  <c r="AK63" i="35"/>
  <c r="AK40" i="35"/>
  <c r="AY8" i="35"/>
  <c r="AY60" i="35"/>
  <c r="L450" i="36"/>
  <c r="BF68" i="35"/>
  <c r="AR68" i="35"/>
  <c r="AK68" i="35"/>
  <c r="L390" i="36"/>
  <c r="BF8" i="35"/>
  <c r="AR8" i="35"/>
  <c r="L413" i="36"/>
  <c r="BF31" i="35"/>
  <c r="AR31" i="35"/>
  <c r="AK31" i="35"/>
  <c r="L430" i="36"/>
  <c r="BF48" i="35"/>
  <c r="AR48" i="35"/>
  <c r="L412" i="36"/>
  <c r="BF30" i="35"/>
  <c r="AR30" i="35"/>
  <c r="AK30" i="35"/>
  <c r="L433" i="36"/>
  <c r="BF51" i="35"/>
  <c r="AR51" i="35"/>
  <c r="L407" i="36"/>
  <c r="BF25" i="35"/>
  <c r="AR25" i="35"/>
  <c r="AK25" i="35"/>
  <c r="L403" i="36"/>
  <c r="BF21" i="35"/>
  <c r="AR21" i="35"/>
  <c r="AK21" i="35"/>
  <c r="L416" i="36"/>
  <c r="BF34" i="35"/>
  <c r="AR34" i="35"/>
  <c r="AK34" i="35"/>
  <c r="L417" i="36"/>
  <c r="BF35" i="35"/>
  <c r="AR35" i="35"/>
  <c r="L448" i="36"/>
  <c r="BF66" i="35"/>
  <c r="AR66" i="35"/>
  <c r="AK66" i="35"/>
  <c r="L455" i="36"/>
  <c r="BF73" i="35"/>
  <c r="AR73" i="35"/>
  <c r="L442" i="36"/>
  <c r="BF60" i="35"/>
  <c r="AR60" i="35"/>
  <c r="L439" i="36"/>
  <c r="BF57" i="35"/>
  <c r="AR57" i="35"/>
  <c r="AK57" i="35"/>
  <c r="L415" i="36"/>
  <c r="BF33" i="35"/>
  <c r="AR33" i="35"/>
  <c r="AK33" i="35"/>
  <c r="L454" i="36"/>
  <c r="BF72" i="35"/>
  <c r="AR72" i="35"/>
  <c r="AK72" i="35"/>
  <c r="L446" i="36"/>
  <c r="BF64" i="35"/>
  <c r="AR64" i="35"/>
  <c r="AK64" i="35"/>
  <c r="L444" i="36"/>
  <c r="BF62" i="35"/>
  <c r="AR62" i="35"/>
  <c r="AK62" i="35"/>
  <c r="L438" i="36"/>
  <c r="BF56" i="35"/>
  <c r="AR56" i="35"/>
  <c r="L424" i="36"/>
  <c r="BF42" i="35"/>
  <c r="AR42" i="35"/>
  <c r="AK42" i="35"/>
  <c r="L394" i="36"/>
  <c r="BF12" i="35"/>
  <c r="AR12" i="35"/>
  <c r="L405" i="36"/>
  <c r="BF23" i="35"/>
  <c r="AR23" i="35"/>
  <c r="AK23" i="35"/>
  <c r="L393" i="36"/>
  <c r="BF11" i="35"/>
  <c r="AR11" i="35"/>
  <c r="L447" i="36"/>
  <c r="BF65" i="35"/>
  <c r="AR65" i="35"/>
  <c r="AK65" i="35"/>
  <c r="L432" i="36"/>
  <c r="BF50" i="35"/>
  <c r="AR50" i="35"/>
  <c r="AK50" i="35"/>
  <c r="L398" i="36"/>
  <c r="BF16" i="35"/>
  <c r="AR16" i="35"/>
  <c r="AK16" i="35"/>
  <c r="L391" i="36"/>
  <c r="BF9" i="35"/>
  <c r="AR9" i="35"/>
  <c r="AK9" i="35"/>
  <c r="L420" i="36"/>
  <c r="BF38" i="35"/>
  <c r="AM38" i="35"/>
  <c r="AR38" i="35"/>
  <c r="AK38" i="35"/>
  <c r="L429" i="36"/>
  <c r="BF47" i="35"/>
  <c r="AR47" i="35"/>
  <c r="AK47" i="35"/>
  <c r="AK20" i="35"/>
  <c r="AK28" i="35"/>
  <c r="L405" i="38"/>
  <c r="DV23" i="35"/>
  <c r="DC23" i="35"/>
  <c r="L399" i="38"/>
  <c r="DC17" i="35"/>
  <c r="L397" i="38"/>
  <c r="DV15" i="35"/>
  <c r="DC15" i="35"/>
  <c r="L390" i="38"/>
  <c r="DV8" i="35"/>
  <c r="DC8" i="35"/>
  <c r="DA44" i="35"/>
  <c r="L413" i="38"/>
  <c r="DV31" i="35"/>
  <c r="DC31" i="35"/>
  <c r="DC43" i="35"/>
  <c r="DA23" i="35"/>
  <c r="L406" i="38"/>
  <c r="DV24" i="35"/>
  <c r="DC24" i="35"/>
  <c r="DA65" i="35"/>
  <c r="L429" i="38"/>
  <c r="DV47" i="35"/>
  <c r="DA42" i="35"/>
  <c r="DA53" i="35"/>
  <c r="DA32" i="35"/>
  <c r="DA67" i="35"/>
  <c r="DA35" i="35"/>
  <c r="DA38" i="35"/>
  <c r="DA58" i="35"/>
  <c r="DA55" i="35"/>
  <c r="DA45" i="35"/>
  <c r="DA21" i="35"/>
  <c r="DA74" i="35"/>
  <c r="DA66" i="35"/>
  <c r="DA16" i="35"/>
  <c r="DA14" i="35"/>
  <c r="DA8" i="35"/>
  <c r="DA6" i="35"/>
  <c r="DA70" i="35"/>
  <c r="DA20" i="35"/>
  <c r="DA56" i="35"/>
  <c r="DA31" i="35"/>
  <c r="DA24" i="35"/>
  <c r="DA12" i="35"/>
  <c r="DA36" i="35"/>
  <c r="L441" i="38"/>
  <c r="DV59" i="35"/>
  <c r="DC59" i="35"/>
  <c r="L451" i="38"/>
  <c r="DV69" i="35"/>
  <c r="DC69" i="35"/>
  <c r="L420" i="38"/>
  <c r="DV38" i="35"/>
  <c r="DC38" i="35"/>
  <c r="DA7" i="35"/>
  <c r="DA62" i="35"/>
  <c r="DA50" i="35"/>
  <c r="DA26" i="35"/>
  <c r="DC29" i="35"/>
  <c r="DA4" i="35"/>
  <c r="DA51" i="35"/>
  <c r="L395" i="38"/>
  <c r="DV13" i="35"/>
  <c r="L394" i="38"/>
  <c r="DC12" i="35"/>
  <c r="DA43" i="35"/>
  <c r="DA52" i="35"/>
  <c r="DA9" i="35"/>
  <c r="DA5" i="35"/>
  <c r="DA71" i="35"/>
  <c r="L444" i="38"/>
  <c r="DV62" i="35"/>
  <c r="DC62" i="35"/>
  <c r="L407" i="38"/>
  <c r="DV25" i="35"/>
  <c r="DC25" i="35"/>
  <c r="DA37" i="35"/>
  <c r="DA33" i="35"/>
  <c r="AM409" i="38"/>
  <c r="EC27" i="35"/>
  <c r="AM427" i="38"/>
  <c r="EC45" i="35"/>
  <c r="DA63" i="35"/>
  <c r="DA61" i="35"/>
  <c r="DA29" i="35"/>
  <c r="DA30" i="35"/>
  <c r="DA68" i="35"/>
  <c r="DA72" i="35"/>
  <c r="L437" i="38"/>
  <c r="DV55" i="35"/>
  <c r="DC55" i="35"/>
  <c r="L452" i="38"/>
  <c r="DV70" i="35"/>
  <c r="DC70" i="35"/>
  <c r="AM424" i="11"/>
  <c r="DA22" i="35"/>
  <c r="DA17" i="35"/>
  <c r="DA59" i="35"/>
  <c r="DA60" i="35"/>
  <c r="DA73" i="35"/>
  <c r="DA40" i="35"/>
  <c r="DA69" i="35"/>
  <c r="DA28" i="35"/>
  <c r="DA57" i="35"/>
  <c r="DA64" i="35"/>
  <c r="DA15" i="35"/>
  <c r="L448" i="38"/>
  <c r="DV66" i="35"/>
  <c r="DC66" i="35"/>
  <c r="DC22" i="35"/>
  <c r="DA34" i="35"/>
  <c r="L408" i="37"/>
  <c r="L423" i="36"/>
  <c r="BF41" i="35"/>
  <c r="DA27" i="35"/>
  <c r="L442" i="38"/>
  <c r="DV60" i="35"/>
  <c r="DC60" i="35"/>
  <c r="L409" i="38"/>
  <c r="DV27" i="35"/>
  <c r="L424" i="38"/>
  <c r="DV42" i="35"/>
  <c r="DC42" i="35"/>
  <c r="L403" i="38"/>
  <c r="DC21" i="35"/>
  <c r="L389" i="37"/>
  <c r="L389" i="38"/>
  <c r="DC7" i="35"/>
  <c r="L388" i="38"/>
  <c r="DV6" i="35"/>
  <c r="DC6" i="35"/>
  <c r="L412" i="38"/>
  <c r="DV30" i="35"/>
  <c r="DC30" i="35"/>
  <c r="L446" i="38"/>
  <c r="DV64" i="35"/>
  <c r="DC64" i="35"/>
  <c r="AM403" i="11"/>
  <c r="L391" i="37"/>
  <c r="L450" i="37"/>
  <c r="L404" i="37"/>
  <c r="AM399" i="11"/>
  <c r="L445" i="38"/>
  <c r="DV63" i="35"/>
  <c r="DC63" i="35"/>
  <c r="L426" i="38"/>
  <c r="DV44" i="35"/>
  <c r="DC44" i="35"/>
  <c r="DC35" i="35"/>
  <c r="DC73" i="35"/>
  <c r="L386" i="38"/>
  <c r="DV4" i="35"/>
  <c r="DC4" i="35"/>
  <c r="AM414" i="11"/>
  <c r="AM387" i="36"/>
  <c r="BM5" i="35"/>
  <c r="L399" i="37"/>
  <c r="L399" i="36"/>
  <c r="BF17" i="35"/>
  <c r="L426" i="36"/>
  <c r="BF44" i="35"/>
  <c r="L416" i="38"/>
  <c r="DV34" i="35"/>
  <c r="L414" i="38"/>
  <c r="DV32" i="35"/>
  <c r="DC32" i="35"/>
  <c r="DC56" i="35"/>
  <c r="L421" i="38"/>
  <c r="DC39" i="35"/>
  <c r="L449" i="38"/>
  <c r="DV67" i="35"/>
  <c r="DC67" i="35"/>
  <c r="L396" i="38"/>
  <c r="DV14" i="35"/>
  <c r="DC14" i="35"/>
  <c r="AM388" i="36"/>
  <c r="BM6" i="35"/>
  <c r="AM6" i="35"/>
  <c r="AM416" i="36"/>
  <c r="BM34" i="35"/>
  <c r="AM432" i="36"/>
  <c r="BM50" i="35"/>
  <c r="AM391" i="36"/>
  <c r="BM9" i="35"/>
  <c r="AM395" i="38"/>
  <c r="EC13" i="35"/>
  <c r="AM416" i="38"/>
  <c r="EC34" i="35"/>
  <c r="AM429" i="38"/>
  <c r="EC47" i="35"/>
  <c r="AM423" i="11"/>
  <c r="AM418" i="11"/>
  <c r="L410" i="36"/>
  <c r="BF28" i="35"/>
  <c r="L453" i="36"/>
  <c r="BF71" i="35"/>
  <c r="AM425" i="37"/>
  <c r="AM401" i="37"/>
  <c r="L440" i="38"/>
  <c r="DV58" i="35"/>
  <c r="DC58" i="35"/>
  <c r="AM424" i="36"/>
  <c r="BM42" i="35"/>
  <c r="AM403" i="36"/>
  <c r="BM21" i="35"/>
  <c r="AM395" i="36"/>
  <c r="BM13" i="35"/>
  <c r="AM418" i="38"/>
  <c r="EC36" i="35"/>
  <c r="DC36" i="35"/>
  <c r="AM430" i="38"/>
  <c r="EC48" i="35"/>
  <c r="DC48" i="35"/>
  <c r="AM393" i="38"/>
  <c r="DC11" i="35"/>
  <c r="AM453" i="11"/>
  <c r="AM391" i="11"/>
  <c r="AM452" i="37"/>
  <c r="AM449" i="37"/>
  <c r="L415" i="38"/>
  <c r="DV33" i="35"/>
  <c r="DC33" i="35"/>
  <c r="L439" i="38"/>
  <c r="DV57" i="35"/>
  <c r="DC57" i="35"/>
  <c r="L402" i="38"/>
  <c r="DV20" i="35"/>
  <c r="DC20" i="35"/>
  <c r="AM401" i="11"/>
  <c r="DC52" i="35"/>
  <c r="DC28" i="35"/>
  <c r="DC65" i="35"/>
  <c r="DC54" i="35"/>
  <c r="DC19" i="35"/>
  <c r="DC49" i="35"/>
  <c r="DA54" i="35"/>
  <c r="DC71" i="35"/>
  <c r="DC41" i="35"/>
  <c r="DA25" i="35"/>
  <c r="DC37" i="35"/>
  <c r="DC53" i="35"/>
  <c r="DC26" i="35"/>
  <c r="DC61" i="35"/>
  <c r="DC51" i="35"/>
  <c r="DC16" i="35"/>
  <c r="DC68" i="35"/>
  <c r="DC5" i="35"/>
  <c r="DC74" i="35"/>
  <c r="DC18" i="35"/>
  <c r="DC40" i="35"/>
  <c r="DA47" i="35"/>
  <c r="DC46" i="35"/>
  <c r="DC50" i="35"/>
  <c r="DC10" i="35"/>
  <c r="V240" i="11"/>
  <c r="J74" i="35"/>
  <c r="AV240" i="11"/>
  <c r="AV312" i="11"/>
  <c r="AV384" i="11"/>
  <c r="AV456" i="11"/>
  <c r="AE74" i="35"/>
  <c r="Q74" i="35"/>
  <c r="V219" i="11"/>
  <c r="J53" i="35"/>
  <c r="V172" i="11"/>
  <c r="J6" i="35"/>
  <c r="V181" i="11"/>
  <c r="J15" i="35"/>
  <c r="V204" i="11"/>
  <c r="J38" i="35"/>
  <c r="V223" i="11"/>
  <c r="J57" i="35"/>
  <c r="V228" i="11"/>
  <c r="J62" i="35"/>
  <c r="V201" i="11"/>
  <c r="J35" i="35"/>
  <c r="V180" i="11"/>
  <c r="J14" i="35"/>
  <c r="AW225" i="11"/>
  <c r="Q59" i="35"/>
  <c r="AW233" i="11"/>
  <c r="Q67" i="35"/>
  <c r="AW197" i="11"/>
  <c r="Q31" i="35"/>
  <c r="AW180" i="11"/>
  <c r="Q14" i="35"/>
  <c r="C14" i="35"/>
  <c r="AW189" i="11"/>
  <c r="Q23" i="35"/>
  <c r="AW196" i="11"/>
  <c r="Q30" i="35"/>
  <c r="AW230" i="11"/>
  <c r="Q64" i="35"/>
  <c r="V213" i="11"/>
  <c r="J47" i="35"/>
  <c r="V222" i="11"/>
  <c r="J56" i="35"/>
  <c r="V178" i="11"/>
  <c r="J12" i="35"/>
  <c r="V229" i="11"/>
  <c r="J63" i="35"/>
  <c r="V234" i="11"/>
  <c r="J68" i="35"/>
  <c r="V170" i="11"/>
  <c r="J4" i="35"/>
  <c r="V238" i="11"/>
  <c r="J72" i="35"/>
  <c r="V174" i="11"/>
  <c r="J8" i="35"/>
  <c r="V215" i="11"/>
  <c r="J49" i="35"/>
  <c r="AW226" i="11"/>
  <c r="Q60" i="35"/>
  <c r="AW192" i="11"/>
  <c r="Q26" i="35"/>
  <c r="AW221" i="11"/>
  <c r="Q55" i="35"/>
  <c r="AW187" i="11"/>
  <c r="Q21" i="35"/>
  <c r="AW234" i="11"/>
  <c r="Q68" i="35"/>
  <c r="AW186" i="11"/>
  <c r="Q20" i="35"/>
  <c r="AW229" i="11"/>
  <c r="Q63" i="35"/>
  <c r="C63" i="35"/>
  <c r="AW195" i="11"/>
  <c r="Q29" i="35"/>
  <c r="AW227" i="11"/>
  <c r="Q61" i="35"/>
  <c r="V208" i="11"/>
  <c r="J42" i="35"/>
  <c r="V194" i="11"/>
  <c r="J28" i="35"/>
  <c r="V227" i="11"/>
  <c r="J61" i="35"/>
  <c r="V211" i="11"/>
  <c r="J45" i="35"/>
  <c r="V193" i="11"/>
  <c r="J27" i="35"/>
  <c r="V207" i="11"/>
  <c r="J41" i="35"/>
  <c r="V237" i="11"/>
  <c r="J71" i="35"/>
  <c r="V199" i="11"/>
  <c r="J33" i="35"/>
  <c r="V186" i="11"/>
  <c r="J20" i="35"/>
  <c r="V203" i="11"/>
  <c r="J37" i="35"/>
  <c r="V200" i="11"/>
  <c r="J34" i="35"/>
  <c r="V198" i="11"/>
  <c r="J32" i="35"/>
  <c r="V190" i="11"/>
  <c r="J24" i="35"/>
  <c r="V239" i="11"/>
  <c r="J73" i="35"/>
  <c r="V177" i="11"/>
  <c r="J11" i="35"/>
  <c r="V182" i="11"/>
  <c r="J16" i="35"/>
  <c r="V176" i="11"/>
  <c r="J10" i="35"/>
  <c r="V191" i="11"/>
  <c r="J25" i="35"/>
  <c r="T386" i="11"/>
  <c r="AW212" i="11"/>
  <c r="Q46" i="35"/>
  <c r="AW216" i="11"/>
  <c r="Q50" i="35"/>
  <c r="AW217" i="11"/>
  <c r="Q51" i="35"/>
  <c r="AW171" i="11"/>
  <c r="Q5" i="35"/>
  <c r="AW206" i="11"/>
  <c r="Q40" i="35"/>
  <c r="AW194" i="11"/>
  <c r="Q28" i="35"/>
  <c r="AW201" i="11"/>
  <c r="Q35" i="35"/>
  <c r="AW185" i="11"/>
  <c r="Q19" i="35"/>
  <c r="AW172" i="11"/>
  <c r="Q6" i="35"/>
  <c r="AW219" i="11"/>
  <c r="Q53" i="35"/>
  <c r="AW198" i="11"/>
  <c r="Q32" i="35"/>
  <c r="AW184" i="11"/>
  <c r="Q18" i="35"/>
  <c r="AW181" i="11"/>
  <c r="Q15" i="35"/>
  <c r="AW215" i="11"/>
  <c r="Q49" i="35"/>
  <c r="AW214" i="11"/>
  <c r="Q48" i="35"/>
  <c r="AW182" i="11"/>
  <c r="Q16" i="35"/>
  <c r="AW175" i="11"/>
  <c r="Q9" i="35"/>
  <c r="AW178" i="11"/>
  <c r="Q12" i="35"/>
  <c r="V212" i="11"/>
  <c r="J46" i="35"/>
  <c r="V183" i="11"/>
  <c r="J17" i="35"/>
  <c r="V171" i="11"/>
  <c r="J5" i="35"/>
  <c r="V197" i="11"/>
  <c r="J31" i="35"/>
  <c r="V185" i="11"/>
  <c r="J19" i="35"/>
  <c r="V179" i="11"/>
  <c r="J13" i="35"/>
  <c r="V205" i="11"/>
  <c r="J39" i="35"/>
  <c r="V225" i="11"/>
  <c r="J59" i="35"/>
  <c r="V236" i="11"/>
  <c r="J70" i="35"/>
  <c r="AW209" i="11"/>
  <c r="Q43" i="35"/>
  <c r="AW207" i="11"/>
  <c r="Q41" i="35"/>
  <c r="AW228" i="11"/>
  <c r="Q62" i="35"/>
  <c r="AW173" i="11"/>
  <c r="Q7" i="35"/>
  <c r="AW238" i="11"/>
  <c r="Q72" i="35"/>
  <c r="AW199" i="11"/>
  <c r="Q33" i="35"/>
  <c r="AW239" i="11"/>
  <c r="Q73" i="35"/>
  <c r="AW193" i="11"/>
  <c r="Q27" i="35"/>
  <c r="AW210" i="11"/>
  <c r="Q44" i="35"/>
  <c r="AW224" i="11"/>
  <c r="Q58" i="35"/>
  <c r="AU386" i="11"/>
  <c r="BU4" i="35"/>
  <c r="BS4" i="35"/>
  <c r="V218" i="11"/>
  <c r="J52" i="35"/>
  <c r="V230" i="11"/>
  <c r="J64" i="35"/>
  <c r="V202" i="11"/>
  <c r="J36" i="35"/>
  <c r="V221" i="11"/>
  <c r="J55" i="35"/>
  <c r="V217" i="11"/>
  <c r="J51" i="35"/>
  <c r="V184" i="11"/>
  <c r="J18" i="35"/>
  <c r="V235" i="11"/>
  <c r="J69" i="35"/>
  <c r="V187" i="11"/>
  <c r="J21" i="35"/>
  <c r="V195" i="11"/>
  <c r="J29" i="35"/>
  <c r="AW213" i="11"/>
  <c r="Q47" i="35"/>
  <c r="AW200" i="11"/>
  <c r="Q34" i="35"/>
  <c r="AW204" i="11"/>
  <c r="Q38" i="35"/>
  <c r="AW236" i="11"/>
  <c r="Q70" i="35"/>
  <c r="C70" i="35"/>
  <c r="AW205" i="11"/>
  <c r="Q39" i="35"/>
  <c r="AW191" i="11"/>
  <c r="Q25" i="35"/>
  <c r="AW188" i="11"/>
  <c r="Q22" i="35"/>
  <c r="AW237" i="11"/>
  <c r="Q71" i="35"/>
  <c r="AW222" i="11"/>
  <c r="Q56" i="35"/>
  <c r="V231" i="11"/>
  <c r="J65" i="35"/>
  <c r="V232" i="11"/>
  <c r="J66" i="35"/>
  <c r="V220" i="11"/>
  <c r="J54" i="35"/>
  <c r="V210" i="11"/>
  <c r="J44" i="35"/>
  <c r="V209" i="11"/>
  <c r="J43" i="35"/>
  <c r="V214" i="11"/>
  <c r="J48" i="35"/>
  <c r="V173" i="11"/>
  <c r="J7" i="35"/>
  <c r="V216" i="11"/>
  <c r="J50" i="35"/>
  <c r="V192" i="11"/>
  <c r="J26" i="35"/>
  <c r="V196" i="11"/>
  <c r="J30" i="35"/>
  <c r="V233" i="11"/>
  <c r="J67" i="35"/>
  <c r="V189" i="11"/>
  <c r="J23" i="35"/>
  <c r="V206" i="11"/>
  <c r="J40" i="35"/>
  <c r="V224" i="11"/>
  <c r="J58" i="35"/>
  <c r="V226" i="11"/>
  <c r="J60" i="35"/>
  <c r="V188" i="11"/>
  <c r="J22" i="35"/>
  <c r="V175" i="11"/>
  <c r="J9" i="35"/>
  <c r="AW220" i="11"/>
  <c r="Q54" i="35"/>
  <c r="AW174" i="11"/>
  <c r="Q8" i="35"/>
  <c r="AW211" i="11"/>
  <c r="Q45" i="35"/>
  <c r="AW223" i="11"/>
  <c r="Q57" i="35"/>
  <c r="AW203" i="11"/>
  <c r="Q37" i="35"/>
  <c r="AW176" i="11"/>
  <c r="Q10" i="35"/>
  <c r="AW177" i="11"/>
  <c r="Q11" i="35"/>
  <c r="AW190" i="11"/>
  <c r="Q24" i="35"/>
  <c r="AW183" i="11"/>
  <c r="Q17" i="35"/>
  <c r="C17" i="35"/>
  <c r="AW232" i="11"/>
  <c r="Q66" i="35"/>
  <c r="AW231" i="11"/>
  <c r="Q65" i="35"/>
  <c r="AW218" i="11"/>
  <c r="Q52" i="35"/>
  <c r="C52" i="35"/>
  <c r="AW179" i="11"/>
  <c r="Q13" i="35"/>
  <c r="C13" i="35"/>
  <c r="AW202" i="11"/>
  <c r="Q36" i="35"/>
  <c r="C36" i="35"/>
  <c r="AW208" i="11"/>
  <c r="Q42" i="35"/>
  <c r="AW170" i="11"/>
  <c r="Q4" i="35"/>
  <c r="AW235" i="11"/>
  <c r="Q69" i="35"/>
  <c r="V254" i="11"/>
  <c r="V326" i="11"/>
  <c r="V398" i="11"/>
  <c r="X16" i="35"/>
  <c r="V270" i="11"/>
  <c r="V342" i="11"/>
  <c r="V414" i="11"/>
  <c r="X32" i="35"/>
  <c r="V275" i="11"/>
  <c r="V347" i="11"/>
  <c r="V419" i="11"/>
  <c r="X37" i="35"/>
  <c r="V279" i="11"/>
  <c r="V351" i="11"/>
  <c r="V423" i="11"/>
  <c r="X41" i="35"/>
  <c r="V266" i="11"/>
  <c r="V338" i="11"/>
  <c r="V410" i="11"/>
  <c r="X28" i="35"/>
  <c r="AW301" i="11"/>
  <c r="AW373" i="11"/>
  <c r="AW445" i="11"/>
  <c r="AE63" i="35"/>
  <c r="AW293" i="11"/>
  <c r="AW365" i="11"/>
  <c r="AW437" i="11"/>
  <c r="AE55" i="35"/>
  <c r="V246" i="11"/>
  <c r="V318" i="11"/>
  <c r="V390" i="11"/>
  <c r="X8" i="35"/>
  <c r="V301" i="11"/>
  <c r="V373" i="11"/>
  <c r="V445" i="11"/>
  <c r="X63" i="35"/>
  <c r="AW302" i="11"/>
  <c r="AW374" i="11"/>
  <c r="AW446" i="11"/>
  <c r="AE64" i="35"/>
  <c r="V263" i="11"/>
  <c r="V335" i="11"/>
  <c r="V407" i="11"/>
  <c r="X25" i="35"/>
  <c r="V311" i="11"/>
  <c r="V383" i="11"/>
  <c r="V455" i="11"/>
  <c r="X73" i="35"/>
  <c r="V271" i="11"/>
  <c r="V343" i="11"/>
  <c r="V415" i="11"/>
  <c r="X33" i="35"/>
  <c r="V283" i="11"/>
  <c r="V355" i="11"/>
  <c r="V427" i="11"/>
  <c r="X45" i="35"/>
  <c r="AW299" i="11"/>
  <c r="AW371" i="11"/>
  <c r="AW443" i="11"/>
  <c r="AE61" i="35"/>
  <c r="AW306" i="11"/>
  <c r="AW378" i="11"/>
  <c r="AW450" i="11"/>
  <c r="AE68" i="35"/>
  <c r="AW298" i="11"/>
  <c r="AW370" i="11"/>
  <c r="AW442" i="11"/>
  <c r="AE60" i="35"/>
  <c r="V242" i="11"/>
  <c r="V314" i="11"/>
  <c r="V386" i="11"/>
  <c r="X4" i="35"/>
  <c r="AE4" i="35"/>
  <c r="E4" i="35"/>
  <c r="V294" i="11"/>
  <c r="V366" i="11"/>
  <c r="V438" i="11"/>
  <c r="X56" i="35"/>
  <c r="AW307" i="11"/>
  <c r="AW379" i="11"/>
  <c r="AW451" i="11"/>
  <c r="AE69" i="35"/>
  <c r="AW280" i="11"/>
  <c r="AW352" i="11"/>
  <c r="AW424" i="11"/>
  <c r="AE42" i="35"/>
  <c r="AW251" i="11"/>
  <c r="AW323" i="11"/>
  <c r="AW395" i="11"/>
  <c r="AE13" i="35"/>
  <c r="AW303" i="11"/>
  <c r="AW375" i="11"/>
  <c r="AW447" i="11"/>
  <c r="AE65" i="35"/>
  <c r="AW255" i="11"/>
  <c r="AW327" i="11"/>
  <c r="AW399" i="11"/>
  <c r="AE17" i="35"/>
  <c r="AW249" i="11"/>
  <c r="AW321" i="11"/>
  <c r="AW393" i="11"/>
  <c r="AE11" i="35"/>
  <c r="AW275" i="11"/>
  <c r="AW347" i="11"/>
  <c r="AW419" i="11"/>
  <c r="AE37" i="35"/>
  <c r="AW283" i="11"/>
  <c r="AW355" i="11"/>
  <c r="AW427" i="11"/>
  <c r="AE45" i="35"/>
  <c r="AW292" i="11"/>
  <c r="AW364" i="11"/>
  <c r="AW436" i="11"/>
  <c r="AE54" i="35"/>
  <c r="V260" i="11"/>
  <c r="V332" i="11"/>
  <c r="V404" i="11"/>
  <c r="X22" i="35"/>
  <c r="V296" i="11"/>
  <c r="V368" i="11"/>
  <c r="V440" i="11"/>
  <c r="X58" i="35"/>
  <c r="AE58" i="35"/>
  <c r="E58" i="35"/>
  <c r="V261" i="11"/>
  <c r="V333" i="11"/>
  <c r="V405" i="11"/>
  <c r="X23" i="35"/>
  <c r="AE23" i="35"/>
  <c r="E23" i="35"/>
  <c r="V268" i="11"/>
  <c r="V340" i="11"/>
  <c r="V412" i="11"/>
  <c r="X30" i="35"/>
  <c r="V288" i="11"/>
  <c r="V360" i="11"/>
  <c r="V432" i="11"/>
  <c r="X50" i="35"/>
  <c r="V286" i="11"/>
  <c r="V358" i="11"/>
  <c r="V430" i="11"/>
  <c r="X48" i="35"/>
  <c r="V282" i="11"/>
  <c r="V354" i="11"/>
  <c r="V426" i="11"/>
  <c r="X44" i="35"/>
  <c r="AE44" i="35"/>
  <c r="E44" i="35"/>
  <c r="V304" i="11"/>
  <c r="V376" i="11"/>
  <c r="V448" i="11"/>
  <c r="X66" i="35"/>
  <c r="AW294" i="11"/>
  <c r="AW366" i="11"/>
  <c r="AW438" i="11"/>
  <c r="AE56" i="35"/>
  <c r="AW260" i="11"/>
  <c r="AW332" i="11"/>
  <c r="AW404" i="11"/>
  <c r="AE22" i="35"/>
  <c r="AW277" i="11"/>
  <c r="AW349" i="11"/>
  <c r="AW421" i="11"/>
  <c r="AE39" i="35"/>
  <c r="AW276" i="11"/>
  <c r="AW348" i="11"/>
  <c r="AW420" i="11"/>
  <c r="AE38" i="35"/>
  <c r="AW285" i="11"/>
  <c r="AW357" i="11"/>
  <c r="AW429" i="11"/>
  <c r="AE47" i="35"/>
  <c r="V259" i="11"/>
  <c r="V331" i="11"/>
  <c r="V403" i="11"/>
  <c r="X21" i="35"/>
  <c r="V256" i="11"/>
  <c r="V328" i="11"/>
  <c r="V400" i="11"/>
  <c r="X18" i="35"/>
  <c r="AE18" i="35"/>
  <c r="E18" i="35"/>
  <c r="V293" i="11"/>
  <c r="V365" i="11"/>
  <c r="V437" i="11"/>
  <c r="X55" i="35"/>
  <c r="V302" i="11"/>
  <c r="V374" i="11"/>
  <c r="V446" i="11"/>
  <c r="X64" i="35"/>
  <c r="AW282" i="11"/>
  <c r="AW354" i="11"/>
  <c r="AW426" i="11"/>
  <c r="AW311" i="11"/>
  <c r="AW383" i="11"/>
  <c r="AW455" i="11"/>
  <c r="AE73" i="35"/>
  <c r="AW310" i="11"/>
  <c r="AW382" i="11"/>
  <c r="AW454" i="11"/>
  <c r="AE72" i="35"/>
  <c r="AW300" i="11"/>
  <c r="AW372" i="11"/>
  <c r="AW444" i="11"/>
  <c r="AE62" i="35"/>
  <c r="AW281" i="11"/>
  <c r="AW353" i="11"/>
  <c r="AW425" i="11"/>
  <c r="AE43" i="35"/>
  <c r="V297" i="11"/>
  <c r="V369" i="11"/>
  <c r="V441" i="11"/>
  <c r="X59" i="35"/>
  <c r="V251" i="11"/>
  <c r="V323" i="11"/>
  <c r="V395" i="11"/>
  <c r="X13" i="35"/>
  <c r="V269" i="11"/>
  <c r="V341" i="11"/>
  <c r="V413" i="11"/>
  <c r="X31" i="35"/>
  <c r="V255" i="11"/>
  <c r="V327" i="11"/>
  <c r="V399" i="11"/>
  <c r="X17" i="35"/>
  <c r="AW250" i="11"/>
  <c r="AW322" i="11"/>
  <c r="AW394" i="11"/>
  <c r="AE12" i="35"/>
  <c r="AW254" i="11"/>
  <c r="AW326" i="11"/>
  <c r="AW398" i="11"/>
  <c r="AE16" i="35"/>
  <c r="AW287" i="11"/>
  <c r="AW359" i="11"/>
  <c r="AW431" i="11"/>
  <c r="AE49" i="35"/>
  <c r="AW256" i="11"/>
  <c r="AW328" i="11"/>
  <c r="AW400" i="11"/>
  <c r="AW291" i="11"/>
  <c r="AW363" i="11"/>
  <c r="AW435" i="11"/>
  <c r="AE53" i="35"/>
  <c r="AW257" i="11"/>
  <c r="AW329" i="11"/>
  <c r="AW401" i="11"/>
  <c r="AW266" i="11"/>
  <c r="AW338" i="11"/>
  <c r="AW410" i="11"/>
  <c r="AE28" i="35"/>
  <c r="E28" i="35"/>
  <c r="AW243" i="11"/>
  <c r="AW315" i="11"/>
  <c r="AW387" i="11"/>
  <c r="AE5" i="35"/>
  <c r="AW288" i="11"/>
  <c r="AW360" i="11"/>
  <c r="AW432" i="11"/>
  <c r="AE50" i="35"/>
  <c r="AW269" i="11"/>
  <c r="AW341" i="11"/>
  <c r="AW413" i="11"/>
  <c r="AE31" i="35"/>
  <c r="V273" i="11"/>
  <c r="V345" i="11"/>
  <c r="V417" i="11"/>
  <c r="X35" i="35"/>
  <c r="V253" i="11"/>
  <c r="V325" i="11"/>
  <c r="V397" i="11"/>
  <c r="X15" i="35"/>
  <c r="V291" i="11"/>
  <c r="V363" i="11"/>
  <c r="V435" i="11"/>
  <c r="X53" i="35"/>
  <c r="E53" i="35"/>
  <c r="AW242" i="11"/>
  <c r="AW314" i="11"/>
  <c r="AW386" i="11"/>
  <c r="AW274" i="11"/>
  <c r="AW346" i="11"/>
  <c r="AW418" i="11"/>
  <c r="AE36" i="35"/>
  <c r="AW290" i="11"/>
  <c r="AW362" i="11"/>
  <c r="AW434" i="11"/>
  <c r="AE52" i="35"/>
  <c r="AW304" i="11"/>
  <c r="AW376" i="11"/>
  <c r="AW448" i="11"/>
  <c r="AE66" i="35"/>
  <c r="AW262" i="11"/>
  <c r="AW334" i="11"/>
  <c r="AW406" i="11"/>
  <c r="AE24" i="35"/>
  <c r="AW248" i="11"/>
  <c r="AW320" i="11"/>
  <c r="AW392" i="11"/>
  <c r="AE10" i="35"/>
  <c r="AW295" i="11"/>
  <c r="AW367" i="11"/>
  <c r="AW439" i="11"/>
  <c r="AE57" i="35"/>
  <c r="AW246" i="11"/>
  <c r="AW318" i="11"/>
  <c r="AW390" i="11"/>
  <c r="AE8" i="35"/>
  <c r="E8" i="35"/>
  <c r="V247" i="11"/>
  <c r="V319" i="11"/>
  <c r="V391" i="11"/>
  <c r="X9" i="35"/>
  <c r="V298" i="11"/>
  <c r="V370" i="11"/>
  <c r="V442" i="11"/>
  <c r="X60" i="35"/>
  <c r="V278" i="11"/>
  <c r="V350" i="11"/>
  <c r="V422" i="11"/>
  <c r="X40" i="35"/>
  <c r="V305" i="11"/>
  <c r="V377" i="11"/>
  <c r="V449" i="11"/>
  <c r="X67" i="35"/>
  <c r="V264" i="11"/>
  <c r="V336" i="11"/>
  <c r="V408" i="11"/>
  <c r="X26" i="35"/>
  <c r="V245" i="11"/>
  <c r="V317" i="11"/>
  <c r="V389" i="11"/>
  <c r="X7" i="35"/>
  <c r="V281" i="11"/>
  <c r="V353" i="11"/>
  <c r="V425" i="11"/>
  <c r="X43" i="35"/>
  <c r="E43" i="35"/>
  <c r="V292" i="11"/>
  <c r="V364" i="11"/>
  <c r="V436" i="11"/>
  <c r="X54" i="35"/>
  <c r="E54" i="35"/>
  <c r="V303" i="11"/>
  <c r="V375" i="11"/>
  <c r="V447" i="11"/>
  <c r="X65" i="35"/>
  <c r="E65" i="35"/>
  <c r="AW309" i="11"/>
  <c r="AW381" i="11"/>
  <c r="AW453" i="11"/>
  <c r="AW263" i="11"/>
  <c r="AW335" i="11"/>
  <c r="AW407" i="11"/>
  <c r="AE25" i="35"/>
  <c r="AW261" i="11"/>
  <c r="AW333" i="11"/>
  <c r="AW405" i="11"/>
  <c r="AW297" i="11"/>
  <c r="AW369" i="11"/>
  <c r="AW441" i="11"/>
  <c r="AE59" i="35"/>
  <c r="V295" i="11"/>
  <c r="V367" i="11"/>
  <c r="V439" i="11"/>
  <c r="X57" i="35"/>
  <c r="V312" i="11"/>
  <c r="V384" i="11"/>
  <c r="V456" i="11"/>
  <c r="X74" i="35"/>
  <c r="E74" i="35"/>
  <c r="AW308" i="11"/>
  <c r="AW380" i="11"/>
  <c r="AW452" i="11"/>
  <c r="AE70" i="35"/>
  <c r="AW272" i="11"/>
  <c r="AW344" i="11"/>
  <c r="AW416" i="11"/>
  <c r="AE34" i="35"/>
  <c r="V267" i="11"/>
  <c r="V339" i="11"/>
  <c r="V411" i="11"/>
  <c r="X29" i="35"/>
  <c r="V307" i="11"/>
  <c r="V379" i="11"/>
  <c r="V451" i="11"/>
  <c r="X69" i="35"/>
  <c r="E69" i="35"/>
  <c r="V289" i="11"/>
  <c r="V361" i="11"/>
  <c r="V433" i="11"/>
  <c r="X51" i="35"/>
  <c r="AE51" i="35"/>
  <c r="E51" i="35"/>
  <c r="V274" i="11"/>
  <c r="V346" i="11"/>
  <c r="V418" i="11"/>
  <c r="X36" i="35"/>
  <c r="V290" i="11"/>
  <c r="V362" i="11"/>
  <c r="V434" i="11"/>
  <c r="X52" i="35"/>
  <c r="AW296" i="11"/>
  <c r="AW368" i="11"/>
  <c r="AW440" i="11"/>
  <c r="AW265" i="11"/>
  <c r="AW337" i="11"/>
  <c r="AW409" i="11"/>
  <c r="AE27" i="35"/>
  <c r="AW271" i="11"/>
  <c r="AW343" i="11"/>
  <c r="AW415" i="11"/>
  <c r="AE33" i="35"/>
  <c r="AW245" i="11"/>
  <c r="AW317" i="11"/>
  <c r="AW389" i="11"/>
  <c r="AE7" i="35"/>
  <c r="E7" i="35"/>
  <c r="AW279" i="11"/>
  <c r="AW351" i="11"/>
  <c r="AW423" i="11"/>
  <c r="AE41" i="35"/>
  <c r="V308" i="11"/>
  <c r="V380" i="11"/>
  <c r="V452" i="11"/>
  <c r="X70" i="35"/>
  <c r="E70" i="35"/>
  <c r="V277" i="11"/>
  <c r="V349" i="11"/>
  <c r="V421" i="11"/>
  <c r="X39" i="35"/>
  <c r="V257" i="11"/>
  <c r="V329" i="11"/>
  <c r="V401" i="11"/>
  <c r="X19" i="35"/>
  <c r="V243" i="11"/>
  <c r="V315" i="11"/>
  <c r="V387" i="11"/>
  <c r="X5" i="35"/>
  <c r="E5" i="35"/>
  <c r="V284" i="11"/>
  <c r="V356" i="11"/>
  <c r="V428" i="11"/>
  <c r="X46" i="35"/>
  <c r="AE46" i="35"/>
  <c r="E46" i="35"/>
  <c r="AW247" i="11"/>
  <c r="AW319" i="11"/>
  <c r="AW391" i="11"/>
  <c r="AE9" i="35"/>
  <c r="E9" i="35"/>
  <c r="AW286" i="11"/>
  <c r="AW358" i="11"/>
  <c r="AW430" i="11"/>
  <c r="AE48" i="35"/>
  <c r="AW253" i="11"/>
  <c r="AW325" i="11"/>
  <c r="AW397" i="11"/>
  <c r="AE15" i="35"/>
  <c r="E15" i="35"/>
  <c r="AW270" i="11"/>
  <c r="AW342" i="11"/>
  <c r="AW414" i="11"/>
  <c r="AW244" i="11"/>
  <c r="AW316" i="11"/>
  <c r="AW388" i="11"/>
  <c r="AE6" i="35"/>
  <c r="AW273" i="11"/>
  <c r="AW345" i="11"/>
  <c r="AW417" i="11"/>
  <c r="AE35" i="35"/>
  <c r="E35" i="35"/>
  <c r="AW278" i="11"/>
  <c r="AW350" i="11"/>
  <c r="AW422" i="11"/>
  <c r="AE40" i="35"/>
  <c r="AW289" i="11"/>
  <c r="AW361" i="11"/>
  <c r="AW433" i="11"/>
  <c r="AW284" i="11"/>
  <c r="AW356" i="11"/>
  <c r="AW428" i="11"/>
  <c r="V248" i="11"/>
  <c r="V320" i="11"/>
  <c r="V392" i="11"/>
  <c r="X10" i="35"/>
  <c r="V249" i="11"/>
  <c r="V321" i="11"/>
  <c r="V393" i="11"/>
  <c r="X11" i="35"/>
  <c r="V262" i="11"/>
  <c r="V334" i="11"/>
  <c r="V406" i="11"/>
  <c r="X24" i="35"/>
  <c r="E24" i="35"/>
  <c r="V272" i="11"/>
  <c r="V344" i="11"/>
  <c r="V416" i="11"/>
  <c r="X34" i="35"/>
  <c r="V258" i="11"/>
  <c r="V330" i="11"/>
  <c r="V402" i="11"/>
  <c r="X20" i="35"/>
  <c r="V309" i="11"/>
  <c r="V381" i="11"/>
  <c r="V453" i="11"/>
  <c r="X71" i="35"/>
  <c r="V265" i="11"/>
  <c r="V337" i="11"/>
  <c r="V409" i="11"/>
  <c r="X27" i="35"/>
  <c r="V299" i="11"/>
  <c r="V371" i="11"/>
  <c r="V443" i="11"/>
  <c r="X61" i="35"/>
  <c r="E61" i="35"/>
  <c r="V280" i="11"/>
  <c r="V352" i="11"/>
  <c r="V424" i="11"/>
  <c r="X42" i="35"/>
  <c r="AW267" i="11"/>
  <c r="AW339" i="11"/>
  <c r="AW411" i="11"/>
  <c r="AE29" i="35"/>
  <c r="AW258" i="11"/>
  <c r="AW330" i="11"/>
  <c r="AW402" i="11"/>
  <c r="AE20" i="35"/>
  <c r="AW259" i="11"/>
  <c r="AW331" i="11"/>
  <c r="AW403" i="11"/>
  <c r="AE21" i="35"/>
  <c r="AW264" i="11"/>
  <c r="AW336" i="11"/>
  <c r="AW408" i="11"/>
  <c r="AE26" i="35"/>
  <c r="V287" i="11"/>
  <c r="V359" i="11"/>
  <c r="V431" i="11"/>
  <c r="X49" i="35"/>
  <c r="V310" i="11"/>
  <c r="V382" i="11"/>
  <c r="V454" i="11"/>
  <c r="X72" i="35"/>
  <c r="V306" i="11"/>
  <c r="V378" i="11"/>
  <c r="V450" i="11"/>
  <c r="X68" i="35"/>
  <c r="V250" i="11"/>
  <c r="V322" i="11"/>
  <c r="V394" i="11"/>
  <c r="X12" i="35"/>
  <c r="E12" i="35"/>
  <c r="V285" i="11"/>
  <c r="V357" i="11"/>
  <c r="V429" i="11"/>
  <c r="X47" i="35"/>
  <c r="AW268" i="11"/>
  <c r="AW340" i="11"/>
  <c r="AW412" i="11"/>
  <c r="AE30" i="35"/>
  <c r="AW252" i="11"/>
  <c r="AW324" i="11"/>
  <c r="AW396" i="11"/>
  <c r="AE14" i="35"/>
  <c r="AW305" i="11"/>
  <c r="AW377" i="11"/>
  <c r="AW449" i="11"/>
  <c r="AE67" i="35"/>
  <c r="V252" i="11"/>
  <c r="V324" i="11"/>
  <c r="V396" i="11"/>
  <c r="X14" i="35"/>
  <c r="V300" i="11"/>
  <c r="V372" i="11"/>
  <c r="V444" i="11"/>
  <c r="X62" i="35"/>
  <c r="V276" i="11"/>
  <c r="V348" i="11"/>
  <c r="V420" i="11"/>
  <c r="X38" i="35"/>
  <c r="V244" i="11"/>
  <c r="V316" i="11"/>
  <c r="V388" i="11"/>
  <c r="X6" i="35"/>
  <c r="DA49" i="35"/>
  <c r="AM14" i="35"/>
  <c r="AM9" i="35"/>
  <c r="AM50" i="35"/>
  <c r="AM13" i="35"/>
  <c r="DC45" i="35"/>
  <c r="AM19" i="35"/>
  <c r="AK70" i="35"/>
  <c r="AM24" i="35"/>
  <c r="AM26" i="35"/>
  <c r="AM37" i="35"/>
  <c r="AM53" i="35"/>
  <c r="AK35" i="35"/>
  <c r="AM74" i="35"/>
  <c r="AM69" i="35"/>
  <c r="AM18" i="35"/>
  <c r="AK56" i="35"/>
  <c r="AM36" i="35"/>
  <c r="AM30" i="35"/>
  <c r="AK43" i="35"/>
  <c r="AM23" i="35"/>
  <c r="AM51" i="35"/>
  <c r="AM54" i="35"/>
  <c r="AM33" i="35"/>
  <c r="AM31" i="35"/>
  <c r="AK46" i="35"/>
  <c r="AK73" i="35"/>
  <c r="AK51" i="35"/>
  <c r="AK48" i="35"/>
  <c r="AM10" i="35"/>
  <c r="AM39" i="35"/>
  <c r="AM61" i="35"/>
  <c r="AM49" i="35"/>
  <c r="AM52" i="35"/>
  <c r="AM32" i="35"/>
  <c r="AM21" i="35"/>
  <c r="AM59" i="35"/>
  <c r="AM8" i="35"/>
  <c r="AM22" i="35"/>
  <c r="AM7" i="35"/>
  <c r="AM47" i="35"/>
  <c r="AM11" i="35"/>
  <c r="AM12" i="35"/>
  <c r="AM16" i="35"/>
  <c r="AM28" i="35"/>
  <c r="AM17" i="35"/>
  <c r="AM64" i="35"/>
  <c r="AM60" i="35"/>
  <c r="AM25" i="35"/>
  <c r="AM70" i="35"/>
  <c r="AM15" i="35"/>
  <c r="AM67" i="35"/>
  <c r="AM58" i="35"/>
  <c r="AM65" i="35"/>
  <c r="AM71" i="35"/>
  <c r="AK11" i="35"/>
  <c r="AM72" i="35"/>
  <c r="AM73" i="35"/>
  <c r="AM44" i="35"/>
  <c r="AM56" i="35"/>
  <c r="AK12" i="35"/>
  <c r="AW79" i="35"/>
  <c r="AX79" i="35"/>
  <c r="AM41" i="35"/>
  <c r="AW77" i="35"/>
  <c r="AX77" i="35"/>
  <c r="AM66" i="35"/>
  <c r="AM48" i="35"/>
  <c r="AM63" i="35"/>
  <c r="AM40" i="35"/>
  <c r="AM43" i="35"/>
  <c r="AM62" i="35"/>
  <c r="AM57" i="35"/>
  <c r="AM35" i="35"/>
  <c r="AM68" i="35"/>
  <c r="AM46" i="35"/>
  <c r="BD79" i="35"/>
  <c r="BE79" i="35"/>
  <c r="BD77" i="35"/>
  <c r="BE77" i="35"/>
  <c r="AP78" i="35"/>
  <c r="AQ78" i="35"/>
  <c r="BD78" i="35"/>
  <c r="BE78" i="35"/>
  <c r="AW78" i="35"/>
  <c r="AX78" i="35"/>
  <c r="AM42" i="35"/>
  <c r="AM5" i="35"/>
  <c r="BK78" i="35"/>
  <c r="BL78" i="35"/>
  <c r="BK79" i="35"/>
  <c r="BL79" i="35"/>
  <c r="AP79" i="35"/>
  <c r="AQ79" i="35"/>
  <c r="AP77" i="35"/>
  <c r="AQ77" i="35"/>
  <c r="AM34" i="35"/>
  <c r="AK8" i="35"/>
  <c r="BK77" i="35"/>
  <c r="BL77" i="35"/>
  <c r="AM27" i="35"/>
  <c r="AK60" i="35"/>
  <c r="DA18" i="35"/>
  <c r="DC47" i="35"/>
  <c r="DA46" i="35"/>
  <c r="DC34" i="35"/>
  <c r="DA10" i="35"/>
  <c r="DC13" i="35"/>
  <c r="DA19" i="35"/>
  <c r="DA41" i="35"/>
  <c r="DC27" i="35"/>
  <c r="AE32" i="35"/>
  <c r="AE71" i="35"/>
  <c r="AE19" i="35"/>
  <c r="C4" i="35"/>
  <c r="C57" i="35"/>
  <c r="C8" i="35"/>
  <c r="C25" i="35"/>
  <c r="C33" i="35"/>
  <c r="C41" i="35"/>
  <c r="C15" i="35"/>
  <c r="C32" i="35"/>
  <c r="C35" i="35"/>
  <c r="C42" i="35"/>
  <c r="C11" i="35"/>
  <c r="C38" i="35"/>
  <c r="C47" i="35"/>
  <c r="C72" i="35"/>
  <c r="C62" i="35"/>
  <c r="C12" i="35"/>
  <c r="C49" i="35"/>
  <c r="E57" i="35"/>
  <c r="E25" i="35"/>
  <c r="E33" i="35"/>
  <c r="C74" i="35"/>
  <c r="E34" i="35"/>
  <c r="E68" i="35"/>
  <c r="C66" i="35"/>
  <c r="C24" i="35"/>
  <c r="C10" i="35"/>
  <c r="C71" i="35"/>
  <c r="C34" i="35"/>
  <c r="C27" i="35"/>
  <c r="C6" i="35"/>
  <c r="C68" i="35"/>
  <c r="C69" i="35"/>
  <c r="C65" i="35"/>
  <c r="C37" i="35"/>
  <c r="C45" i="35"/>
  <c r="C54" i="35"/>
  <c r="C56" i="35"/>
  <c r="C39" i="35"/>
  <c r="C73" i="35"/>
  <c r="C16" i="35"/>
  <c r="C53" i="35"/>
  <c r="C28" i="35"/>
  <c r="E37" i="35"/>
  <c r="E16" i="35"/>
  <c r="C22" i="35"/>
  <c r="C44" i="35"/>
  <c r="C43" i="35"/>
  <c r="C18" i="35"/>
  <c r="C19" i="35"/>
  <c r="C5" i="35"/>
  <c r="C50" i="35"/>
  <c r="C29" i="35"/>
  <c r="C20" i="35"/>
  <c r="C21" i="35"/>
  <c r="C26" i="35"/>
  <c r="C30" i="35"/>
  <c r="C67" i="35"/>
  <c r="E22" i="35"/>
  <c r="E50" i="35"/>
  <c r="E30" i="35"/>
  <c r="C58" i="35"/>
  <c r="C7" i="35"/>
  <c r="C9" i="35"/>
  <c r="C48" i="35"/>
  <c r="C40" i="35"/>
  <c r="C51" i="35"/>
  <c r="C46" i="35"/>
  <c r="C61" i="35"/>
  <c r="C55" i="35"/>
  <c r="C60" i="35"/>
  <c r="C64" i="35"/>
  <c r="C23" i="35"/>
  <c r="C31" i="35"/>
  <c r="C59" i="35"/>
  <c r="E55" i="35"/>
  <c r="E64" i="35"/>
  <c r="E31" i="35"/>
  <c r="E19" i="35"/>
  <c r="E67" i="35"/>
  <c r="E29" i="35"/>
  <c r="E20" i="35"/>
  <c r="E32" i="35"/>
  <c r="E21" i="35"/>
  <c r="E59" i="35"/>
  <c r="E48" i="35"/>
  <c r="E56" i="35"/>
  <c r="E63" i="35"/>
  <c r="E27" i="35"/>
  <c r="E39" i="35"/>
  <c r="E6" i="35"/>
  <c r="E72" i="35"/>
  <c r="E38" i="35"/>
  <c r="E10" i="35"/>
  <c r="E62" i="35"/>
  <c r="E42" i="35"/>
  <c r="E60" i="35"/>
  <c r="E47" i="35"/>
  <c r="E49" i="35"/>
  <c r="E11" i="35"/>
  <c r="E52" i="35"/>
  <c r="E40" i="35"/>
  <c r="E45" i="35"/>
  <c r="E26" i="35"/>
  <c r="E66" i="35"/>
  <c r="E73" i="35"/>
  <c r="E41" i="35"/>
  <c r="E13" i="35"/>
  <c r="E17" i="35"/>
  <c r="E71" i="35"/>
  <c r="E14" i="35"/>
  <c r="E36" i="35"/>
  <c r="AK84" i="35"/>
  <c r="AK78" i="35"/>
  <c r="AK83" i="35"/>
  <c r="AK77" i="35"/>
  <c r="AK79" i="35"/>
  <c r="AJ84" i="35"/>
  <c r="AJ78" i="35"/>
  <c r="AJ77" i="35"/>
  <c r="AJ83" i="35"/>
  <c r="AK82" i="35"/>
  <c r="AJ79" i="35"/>
  <c r="AJ82" i="35"/>
  <c r="AC78" i="35"/>
  <c r="AD78" i="35"/>
  <c r="O77" i="35"/>
  <c r="P77" i="35"/>
  <c r="AC77" i="35"/>
  <c r="AD77" i="35"/>
  <c r="H79" i="35"/>
  <c r="V78" i="35"/>
  <c r="AC79" i="35"/>
  <c r="AD79" i="35"/>
  <c r="H77" i="35"/>
  <c r="H78" i="35"/>
  <c r="O79" i="35"/>
  <c r="P79" i="35"/>
  <c r="V79" i="35"/>
  <c r="O78" i="35"/>
  <c r="P78" i="35"/>
  <c r="V77" i="35"/>
  <c r="W77" i="35"/>
  <c r="C82" i="35"/>
  <c r="B82" i="35"/>
  <c r="I78" i="35"/>
  <c r="C78" i="35"/>
  <c r="B78" i="35"/>
  <c r="I79" i="35"/>
  <c r="C79" i="35"/>
  <c r="B79" i="35"/>
  <c r="I77" i="35"/>
  <c r="C77" i="35"/>
  <c r="B77" i="35"/>
  <c r="B84" i="35"/>
  <c r="W79" i="35"/>
  <c r="C84" i="35"/>
  <c r="W78" i="35"/>
  <c r="C83" i="35"/>
  <c r="B83" i="35"/>
</calcChain>
</file>

<file path=xl/sharedStrings.xml><?xml version="1.0" encoding="utf-8"?>
<sst xmlns="http://schemas.openxmlformats.org/spreadsheetml/2006/main" count="1046" uniqueCount="203">
  <si>
    <t>Fuel Type</t>
  </si>
  <si>
    <t>a</t>
  </si>
  <si>
    <t>b</t>
  </si>
  <si>
    <t>c</t>
  </si>
  <si>
    <t>C-1</t>
  </si>
  <si>
    <t>C-2</t>
  </si>
  <si>
    <t>C-3</t>
  </si>
  <si>
    <t>C-4</t>
  </si>
  <si>
    <t>C-5</t>
  </si>
  <si>
    <t>C-7</t>
  </si>
  <si>
    <t>D-1</t>
  </si>
  <si>
    <t>D-2</t>
  </si>
  <si>
    <t>S-1</t>
  </si>
  <si>
    <t>S-2</t>
  </si>
  <si>
    <t>S-3</t>
  </si>
  <si>
    <t>Control1</t>
  </si>
  <si>
    <t>M1</t>
  </si>
  <si>
    <t>M2</t>
  </si>
  <si>
    <t>M3</t>
  </si>
  <si>
    <t>% C, %c or %DF</t>
  </si>
  <si>
    <t>O-1a</t>
  </si>
  <si>
    <t>O-1b</t>
  </si>
  <si>
    <t>BUI</t>
  </si>
  <si>
    <t>BE</t>
  </si>
  <si>
    <t>M4</t>
  </si>
  <si>
    <t>q</t>
  </si>
  <si>
    <t>BUIo</t>
  </si>
  <si>
    <t>% Modifier:</t>
  </si>
  <si>
    <t>Index</t>
  </si>
  <si>
    <t>%C, %c or %DF</t>
  </si>
  <si>
    <t>Range -</t>
  </si>
  <si>
    <t>Index:</t>
  </si>
  <si>
    <t>SFC</t>
  </si>
  <si>
    <t>FFC</t>
  </si>
  <si>
    <t>WFC</t>
  </si>
  <si>
    <t>CSI</t>
  </si>
  <si>
    <t>CBH</t>
  </si>
  <si>
    <t>CFL</t>
  </si>
  <si>
    <t>ROS</t>
  </si>
  <si>
    <t>FFMC</t>
  </si>
  <si>
    <t>Daniel.Perrakis@gov.bc.ca</t>
  </si>
  <si>
    <t>Range-</t>
  </si>
  <si>
    <t>GFL</t>
  </si>
  <si>
    <t>M-1</t>
  </si>
  <si>
    <t>M-2</t>
  </si>
  <si>
    <t>M-3</t>
  </si>
  <si>
    <t>M-4</t>
  </si>
  <si>
    <r>
      <t xml:space="preserve"> </t>
    </r>
    <r>
      <rPr>
        <sz val="11"/>
        <color theme="1"/>
        <rFont val="Calibri"/>
        <family val="2"/>
      </rPr>
      <t>→</t>
    </r>
  </si>
  <si>
    <t>C-1:</t>
  </si>
  <si>
    <t>% Conifer</t>
  </si>
  <si>
    <t>% cured</t>
  </si>
  <si>
    <t>C-2:</t>
  </si>
  <si>
    <t>C-3:</t>
  </si>
  <si>
    <t>C-4:</t>
  </si>
  <si>
    <t>C-5:</t>
  </si>
  <si>
    <t>C-6:</t>
  </si>
  <si>
    <t>C-7:</t>
  </si>
  <si>
    <t>D-1:</t>
  </si>
  <si>
    <t>D-2:</t>
  </si>
  <si>
    <t>M-1:</t>
  </si>
  <si>
    <t>M-2:</t>
  </si>
  <si>
    <t>M-3:</t>
  </si>
  <si>
    <t>M-4:</t>
  </si>
  <si>
    <t>S-1:</t>
  </si>
  <si>
    <t>S-2:</t>
  </si>
  <si>
    <t>S-3:</t>
  </si>
  <si>
    <t>Contact:</t>
  </si>
  <si>
    <t>dperrakis@gmail.com</t>
  </si>
  <si>
    <t>Notes - Head Fire Intensity graph (Intensity):</t>
  </si>
  <si>
    <t xml:space="preserve"> - BUI value affects intensity for all fuel type except grass types (O-1a and O-1b).</t>
  </si>
  <si>
    <t xml:space="preserve"> - Graphs show the head fire rate of spread (ROS) for different FBP fuel types.</t>
  </si>
  <si>
    <t xml:space="preserve">(Cheney et al. 1993), supplemented with more recent measurements in northern Alberta, New Zealand,  and elsewhere. </t>
  </si>
  <si>
    <t>ST-X-3. Science and Sustainable Development Directorate, Forestry Canada. Ottawa, ON.</t>
  </si>
  <si>
    <t xml:space="preserve">Taylor, S.W., R.G. Pike, and M.E. Alexander. 1997. Field Guide to the Canadian Forest Fire Behaviour Prediction System. Special Report 11. Fire </t>
  </si>
  <si>
    <t>Management Network, Canadian Forest Service, Northern Forestry Centre. Edmonton, AB.</t>
  </si>
  <si>
    <t xml:space="preserve">Forestry Canada Fire Danger Group. 1992. Development and structure of the Canadian Forest Fire Behaviour Prediction System. Information Report  </t>
  </si>
  <si>
    <t>Wotton, B.M., M.E. Alexander, S.W. Taylor. 2009. Updates and revisions to the 1992 Canadian Forest Fire Behaviour Prediction System.</t>
  </si>
  <si>
    <t>Information Report GLC-X-10. Natural Resources Canada, Canadian Forest Service, Great Lakes Forestry Centre. Sault Ste. Marie, ON.</t>
  </si>
  <si>
    <t xml:space="preserve">Alexander, M.E. 2010. Surface fire spread in trembling aspen during summer in the boreal forest region of Canada. The Forestry Chronicle </t>
  </si>
  <si>
    <t xml:space="preserve">86(2): 200-212. </t>
  </si>
  <si>
    <t xml:space="preserve">Comments, corrections, and suggestions are welcome. </t>
  </si>
  <si>
    <t xml:space="preserve">Cheney, N.P., J.S. Gould, W.R. Catchpole. 1993. The influence of fuel, weather, and fire shape variables on fire-spread in grasslands. International </t>
  </si>
  <si>
    <t xml:space="preserve">Journal of Wildland Fire 3: 31-44. </t>
  </si>
  <si>
    <t>Control2</t>
  </si>
  <si>
    <t>Control3</t>
  </si>
  <si>
    <t>Control4</t>
  </si>
  <si>
    <t xml:space="preserve"> - For the D-2 fuel type, ROS and Headfire intensity are both zero when BUI is below 70 (as suggested by Alexander 2010).</t>
  </si>
  <si>
    <t>FMC</t>
  </si>
  <si>
    <t xml:space="preserve">M-1 &amp; M-2 </t>
  </si>
  <si>
    <t xml:space="preserve">O-1a &amp; O-1b </t>
  </si>
  <si>
    <t>M-3 &amp; M-4</t>
  </si>
  <si>
    <t>FME</t>
  </si>
  <si>
    <t>RSC:</t>
  </si>
  <si>
    <t>RSS:</t>
  </si>
  <si>
    <t>C-6</t>
  </si>
  <si>
    <t>C6 CBH</t>
  </si>
  <si>
    <t xml:space="preserve"> - For the C-6 fuel type, CBH (Crown Base Height) can be modified to change the rate of crowning; this affects ROS as well as HFI</t>
  </si>
  <si>
    <t xml:space="preserve"> - FMC (Foliar Moisture Content, % water by weight) also affects ROS for the C-6 fuel type.</t>
  </si>
  <si>
    <t xml:space="preserve"> - FMC affects intensity (very slightly) for most fuel types; the effect is much greater for C-6, as crown fire is modeled differently in this fuel type.</t>
  </si>
  <si>
    <t>Selected References:</t>
  </si>
  <si>
    <t>ISI</t>
  </si>
  <si>
    <t>m</t>
  </si>
  <si>
    <t>Wind Spd</t>
  </si>
  <si>
    <t>ISI or</t>
  </si>
  <si>
    <t>Windspeed</t>
  </si>
  <si>
    <t>FFMC-display</t>
  </si>
  <si>
    <t>ISI/WS</t>
  </si>
  <si>
    <t>ISI (Initial Spread Index)</t>
  </si>
  <si>
    <t>None</t>
  </si>
  <si>
    <t xml:space="preserve">by Daniel Perrakis, Ph.D., Fire Science Officer, </t>
  </si>
  <si>
    <t xml:space="preserve"> - Graphs are best viewed in Full Screen mode (select View/Full Screen)</t>
  </si>
  <si>
    <t>Additional Notes:</t>
  </si>
  <si>
    <t xml:space="preserve">codes, and fuel parameters are all held constant between the two graphs. </t>
  </si>
  <si>
    <t>Wind Speed (km/h)</t>
  </si>
  <si>
    <t>smoothing function between points and are not exact curves); the issue will be negligible for most users.</t>
  </si>
  <si>
    <t xml:space="preserve"> - Curve shapes may give slightly misleading inflection points, asymptotes, etc. (curves are drawn using the default MS Excel</t>
  </si>
  <si>
    <t xml:space="preserve">FBP Fuel Type Graphing Tool </t>
  </si>
  <si>
    <t xml:space="preserve">Wind Speed (km/h). ROS and HFI are still calculated using the ISI-based equations (ie, altering wind speed alters the ISI, which is then used </t>
  </si>
  <si>
    <t>to calculate the outputs); FFMC is only selectable when viewing the Wind Speed relationship, as it is otherwise already incorporated into ISI.</t>
  </si>
  <si>
    <t>Notes - Rate of Spread (ROS) Graph:</t>
  </si>
  <si>
    <t>Curing factor</t>
  </si>
  <si>
    <t>Graph Settings</t>
  </si>
  <si>
    <t>#Comments</t>
  </si>
  <si>
    <t># Settings from ROS and Intensity graph control boxes; FFMC only active when 'Wind Speed' selected</t>
  </si>
  <si>
    <t>Actual BUI</t>
  </si>
  <si>
    <t>Std/No ROS effect</t>
  </si>
  <si>
    <t>Version Notes:</t>
  </si>
  <si>
    <t xml:space="preserve">calculations, and this may be slightly misleading when comparing different fuel types. For example, when 'Std/No ROS effect' is selected, comparing HFI </t>
  </si>
  <si>
    <t xml:space="preserve"> - In this version (v2.0 and v2.1), the settings are maintained between the 'ROS Graph' and 'Intensity Graph'; selected fuel types, modifiers, weather  </t>
  </si>
  <si>
    <t xml:space="preserve"> - In this version (v2.0 and v2.1), the Independent variable (X-axis) can be toggled between ISI (Initial Spread Index), the FBP default, and </t>
  </si>
  <si>
    <t xml:space="preserve"> - New for v2.1 - BUI effect on Rate of Spread can be 'turned off'; in the BUI drop-down, select 'Std/No ROS effect' to make the BUI effect = 1 for </t>
  </si>
  <si>
    <t xml:space="preserve">all fuel types (uses BUI=BUIo for ROS calculations; BUI is still used to calculate fuel consumption). Note that standard BUI values will then be used for HFI </t>
  </si>
  <si>
    <t xml:space="preserve"> - BUI value affects ROS for all fuel types except grass types (O-1a and O-1b); however, the BUI effect on ROS is quite small for some fuel types (e.g. D2).</t>
  </si>
  <si>
    <t xml:space="preserve"> - If standard daily BUI is unknown or suspect, select 'Std/No ROS effect'. This calculates ROS without the influence of the BUI effect (BE = 1); and</t>
  </si>
  <si>
    <t xml:space="preserve">between C5 and C7 will show HFI for C5 at BUI=56 and HFI for C7 at BUI=106. Recall that the BUI effect on ROS has not been found to be statistically significant </t>
  </si>
  <si>
    <t>(Forestry Canada Fire Danger Group 1992).</t>
  </si>
  <si>
    <t xml:space="preserve"> - v2.11 - fixed error in Control2 that miscalculated moisture content using old FFMC equation</t>
  </si>
  <si>
    <t>C-6 (surf)</t>
  </si>
  <si>
    <t>C-6 (crwn)</t>
  </si>
  <si>
    <t>Rsi</t>
  </si>
  <si>
    <t>CFB</t>
  </si>
  <si>
    <t>CFC</t>
  </si>
  <si>
    <t>TFC</t>
  </si>
  <si>
    <t>HFI</t>
  </si>
  <si>
    <t>Rso</t>
  </si>
  <si>
    <t>Control 1:</t>
  </si>
  <si>
    <t>ROS output</t>
  </si>
  <si>
    <t>HFI output</t>
  </si>
  <si>
    <t>ROS/ISI</t>
  </si>
  <si>
    <t>ROS/WS</t>
  </si>
  <si>
    <t>HFI/ISI</t>
  </si>
  <si>
    <t>HFI/WS</t>
  </si>
  <si>
    <t>Control 4</t>
  </si>
  <si>
    <t>Control 3</t>
  </si>
  <si>
    <t>Control 2</t>
  </si>
  <si>
    <t>IC</t>
  </si>
  <si>
    <t>CC</t>
  </si>
  <si>
    <t>CFB0.5</t>
  </si>
  <si>
    <t>CFB50</t>
  </si>
  <si>
    <t>transition</t>
  </si>
  <si>
    <t>Fire type</t>
  </si>
  <si>
    <t>Fire type:</t>
  </si>
  <si>
    <t>v. 3.0, February 2016</t>
  </si>
  <si>
    <t>BC Wildfire Service, Ministry of Forests, Lands, and Natural Resource Operations</t>
  </si>
  <si>
    <t>WS</t>
  </si>
  <si>
    <t>Fire Type Output1</t>
  </si>
  <si>
    <t>Fire Type Output2</t>
  </si>
  <si>
    <t>V3.0 (beta), February 2016</t>
  </si>
  <si>
    <t xml:space="preserve"> - Continuous Crown fire transition point (defined as Crown Fraction Burned of 90%)</t>
  </si>
  <si>
    <t xml:space="preserve"> - The Fire Type check box, when selected, shows the position of the following points:</t>
  </si>
  <si>
    <t>Fire Type Output3</t>
  </si>
  <si>
    <t>Fire Type Output4</t>
  </si>
  <si>
    <t xml:space="preserve"> - Grass fuel load (GFL) is the only variable (other than ISI or wind speed) in this graph that affects head fire intensity for the O-1a and O-1b fuel types.</t>
  </si>
  <si>
    <t xml:space="preserve"> - v3.0 - Major changes - all calculations from ISI/Wind speed intervals of 2.5 down to intervals of 1; added Fire type check box and functionality</t>
  </si>
  <si>
    <t>General Information</t>
  </si>
  <si>
    <t>FBP Graph 3.0</t>
  </si>
  <si>
    <t>http://cfs.nrcan.gc.ca/pubwarehouse/pdfs/10068.pdf</t>
  </si>
  <si>
    <t xml:space="preserve">https://www.frames.gov/documents/catalog/taylor_pike_alexander_1997.pdf </t>
  </si>
  <si>
    <t xml:space="preserve">Citation: </t>
  </si>
  <si>
    <t xml:space="preserve">Perrakis, D.D.B. 2016. FBP Fuel Type Graphing Tool [software application]. Available online: </t>
  </si>
  <si>
    <r>
      <t xml:space="preserve"> - Transition point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>from Surface to Intermittent crown fire (defined as Crown Fraction Burned of 10%)</t>
    </r>
  </si>
  <si>
    <r>
      <t xml:space="preserve"> - Mid-point</t>
    </r>
    <r>
      <rPr>
        <sz val="11"/>
        <color theme="1"/>
        <rFont val="Calibri"/>
        <family val="2"/>
        <scheme val="minor"/>
      </rPr>
      <t xml:space="preserve"> of Intermittent Crown Fire (50% Crown Fraction Burned)</t>
    </r>
  </si>
  <si>
    <t>♦</t>
  </si>
  <si>
    <t>■</t>
  </si>
  <si>
    <t>●</t>
  </si>
  <si>
    <t xml:space="preserve"> - If Fire Type box is selected but no symbols appear on the output line, a surface fire is predicted under all conditions</t>
  </si>
  <si>
    <t xml:space="preserve"> - The fuel type modifier (M) drop-down box appears for certain fuel types, representing the following parameters:</t>
  </si>
  <si>
    <t>% Dead balsam fir</t>
  </si>
  <si>
    <t xml:space="preserve"> calculates HFI using the following BUI values as constants (see Taylor et al. 1997, Forestry Canada Fire Danger Group 1992):</t>
  </si>
  <si>
    <r>
      <t xml:space="preserve"> - The default GFL value suggested in the GLC-X-10 report (Wotton et al. 2009) is </t>
    </r>
    <r>
      <rPr>
        <b/>
        <sz val="11"/>
        <color theme="1"/>
        <rFont val="Calibri"/>
        <family val="2"/>
        <scheme val="minor"/>
      </rPr>
      <t>3.5 t/ha</t>
    </r>
    <r>
      <rPr>
        <sz val="11"/>
        <color theme="1"/>
        <rFont val="Calibri"/>
        <family val="2"/>
        <scheme val="minor"/>
      </rPr>
      <t>, based on the original Australian fire behaviour dataset,</t>
    </r>
  </si>
  <si>
    <t xml:space="preserve"> - FFMC (which affects fuel consumption for the C-1 and C-7 fuel types, only slightly) is set at 91 for the purposes of intensity calculations when ISI (not wind speed) is </t>
  </si>
  <si>
    <t>selected; when wind speed is selected, user-selected FFMC is used.</t>
  </si>
  <si>
    <t xml:space="preserve">The 'Graph-outputs' and 'Settings' sheets (both hidden) control some overall settings and final display calculations. </t>
  </si>
  <si>
    <t xml:space="preserve"> - Most calculations are in hidden worksheets: 'Calcs-control1' , and corresponding sheets for control2 through control4, referring to the 4 separate lines on each graph.</t>
  </si>
  <si>
    <t xml:space="preserve"> - Resolution and accuracy of graph outputs is assumed to be +/- 1 km/h of wind speed and 1 ISI unit. </t>
  </si>
  <si>
    <t xml:space="preserve"> - Fire type is always surface fire (no symbol shown) for non-conifer fuel types: D-1, D-2, O-1a/b, S-1, S-2, S-3, regardless of whether Fire Type is checked or not. </t>
  </si>
  <si>
    <t xml:space="preserve"> - The modifier value disappears for other fuel types.</t>
  </si>
  <si>
    <t xml:space="preserve"> - Most programming comments are in the 'Calcs-control1' worksheet (hidden), on line 2.</t>
  </si>
  <si>
    <t># Comments; see also column BD</t>
  </si>
  <si>
    <t>#Modifier calculated (0-100 step 5) if Fuel Type is O- or M-type; FT from Graph control box</t>
  </si>
  <si>
    <t># %Modifier from Graph control box</t>
  </si>
  <si>
    <t>#FTs used for FT drop-down in Graph control boxes</t>
  </si>
  <si>
    <t>#Base ROS parameters, STX-3, Table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</si>
</sst>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sz val="11"/>
      <color theme="0"/>
      <name val="Calibri"/>
      <family val="2"/>
      <scheme val="minor"/>
    </font>
    <font>
      <sz val="8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Tahoma"/>
      <family val="2"/>
    </font>
    <font>
      <sz val="11"/>
      <color theme="10"/>
      <name val="Calibri"/>
      <family val="2"/>
    </font>
    <font>
      <sz val="11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CCA14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2CE4E"/>
        <bgColor indexed="64"/>
      </patternFill>
    </fill>
    <fill>
      <patternFill patternType="solid">
        <fgColor rgb="FF9AE57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F46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9C5665"/>
        <bgColor indexed="64"/>
      </patternFill>
    </fill>
    <fill>
      <patternFill patternType="solid">
        <fgColor rgb="FFC0504D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84">
    <xf numFmtId="0" fontId="0" fillId="0" borderId="0" xfId="0"/>
    <xf numFmtId="0" fontId="0" fillId="0" borderId="0" xfId="0" applyFill="1"/>
    <xf numFmtId="0" fontId="1" fillId="0" borderId="0" xfId="0" applyFont="1"/>
    <xf numFmtId="0" fontId="0" fillId="0" borderId="0" xfId="0" applyFill="1" applyBorder="1"/>
    <xf numFmtId="0" fontId="0" fillId="0" borderId="0" xfId="0" applyBorder="1"/>
    <xf numFmtId="0" fontId="0" fillId="5" borderId="1" xfId="0" applyFill="1" applyBorder="1"/>
    <xf numFmtId="0" fontId="0" fillId="8" borderId="1" xfId="0" applyFill="1" applyBorder="1"/>
    <xf numFmtId="0" fontId="0" fillId="5" borderId="3" xfId="0" applyFill="1" applyBorder="1"/>
    <xf numFmtId="0" fontId="0" fillId="6" borderId="3" xfId="0" applyFill="1" applyBorder="1"/>
    <xf numFmtId="0" fontId="1" fillId="0" borderId="2" xfId="0" applyFont="1" applyBorder="1"/>
    <xf numFmtId="0" fontId="1" fillId="4" borderId="2" xfId="0" applyFont="1" applyFill="1" applyBorder="1"/>
    <xf numFmtId="0" fontId="0" fillId="3" borderId="1" xfId="0" applyFill="1" applyBorder="1"/>
    <xf numFmtId="0" fontId="1" fillId="0" borderId="0" xfId="0" applyFont="1" applyFill="1" applyBorder="1"/>
    <xf numFmtId="0" fontId="0" fillId="0" borderId="0" xfId="0" applyFont="1" applyFill="1" applyBorder="1"/>
    <xf numFmtId="0" fontId="0" fillId="0" borderId="6" xfId="0" applyBorder="1"/>
    <xf numFmtId="0" fontId="0" fillId="0" borderId="9" xfId="0" applyBorder="1"/>
    <xf numFmtId="0" fontId="0" fillId="3" borderId="7" xfId="0" applyFill="1" applyBorder="1"/>
    <xf numFmtId="0" fontId="0" fillId="8" borderId="9" xfId="0" applyFill="1" applyBorder="1"/>
    <xf numFmtId="0" fontId="0" fillId="5" borderId="7" xfId="0" applyFill="1" applyBorder="1"/>
    <xf numFmtId="0" fontId="0" fillId="5" borderId="9" xfId="0" applyFill="1" applyBorder="1"/>
    <xf numFmtId="0" fontId="0" fillId="4" borderId="1" xfId="0" applyFill="1" applyBorder="1"/>
    <xf numFmtId="0" fontId="0" fillId="0" borderId="0" xfId="0" applyFont="1"/>
    <xf numFmtId="0" fontId="2" fillId="0" borderId="0" xfId="1" applyAlignment="1" applyProtection="1"/>
    <xf numFmtId="0" fontId="1" fillId="3" borderId="1" xfId="0" applyFont="1" applyFill="1" applyBorder="1"/>
    <xf numFmtId="17" fontId="0" fillId="0" borderId="0" xfId="0" applyNumberFormat="1"/>
    <xf numFmtId="0" fontId="0" fillId="0" borderId="4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/>
    <xf numFmtId="0" fontId="0" fillId="0" borderId="0" xfId="0" applyBorder="1" applyAlignment="1">
      <alignment horizontal="center"/>
    </xf>
    <xf numFmtId="0" fontId="1" fillId="0" borderId="0" xfId="0" applyFont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12" borderId="1" xfId="0" applyFill="1" applyBorder="1"/>
    <xf numFmtId="0" fontId="0" fillId="7" borderId="1" xfId="0" applyFill="1" applyBorder="1"/>
    <xf numFmtId="0" fontId="0" fillId="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10" borderId="9" xfId="0" applyFill="1" applyBorder="1"/>
    <xf numFmtId="0" fontId="0" fillId="11" borderId="9" xfId="0" applyFill="1" applyBorder="1"/>
    <xf numFmtId="0" fontId="0" fillId="9" borderId="9" xfId="0" applyFill="1" applyBorder="1"/>
    <xf numFmtId="0" fontId="0" fillId="12" borderId="9" xfId="0" applyFill="1" applyBorder="1"/>
    <xf numFmtId="0" fontId="0" fillId="7" borderId="9" xfId="0" applyFill="1" applyBorder="1"/>
    <xf numFmtId="0" fontId="0" fillId="2" borderId="9" xfId="0" applyFill="1" applyBorder="1"/>
    <xf numFmtId="0" fontId="0" fillId="13" borderId="9" xfId="0" applyFill="1" applyBorder="1"/>
    <xf numFmtId="0" fontId="0" fillId="14" borderId="9" xfId="0" applyFill="1" applyBorder="1"/>
    <xf numFmtId="0" fontId="0" fillId="0" borderId="0" xfId="0" applyFill="1" applyBorder="1" applyAlignment="1">
      <alignment horizontal="right"/>
    </xf>
    <xf numFmtId="0" fontId="0" fillId="15" borderId="1" xfId="0" applyFill="1" applyBorder="1"/>
    <xf numFmtId="0" fontId="0" fillId="16" borderId="1" xfId="0" applyFill="1" applyBorder="1"/>
    <xf numFmtId="0" fontId="0" fillId="0" borderId="1" xfId="0" applyBorder="1"/>
    <xf numFmtId="0" fontId="0" fillId="18" borderId="1" xfId="0" applyFill="1" applyBorder="1"/>
    <xf numFmtId="0" fontId="0" fillId="19" borderId="7" xfId="0" applyFill="1" applyBorder="1"/>
    <xf numFmtId="0" fontId="0" fillId="19" borderId="1" xfId="0" applyFill="1" applyBorder="1"/>
    <xf numFmtId="0" fontId="0" fillId="17" borderId="0" xfId="0" applyFill="1"/>
    <xf numFmtId="0" fontId="0" fillId="20" borderId="0" xfId="0" applyFill="1"/>
    <xf numFmtId="0" fontId="4" fillId="21" borderId="0" xfId="0" applyFont="1" applyFill="1"/>
    <xf numFmtId="0" fontId="4" fillId="0" borderId="0" xfId="0" applyFont="1" applyFill="1"/>
    <xf numFmtId="0" fontId="5" fillId="0" borderId="0" xfId="0" applyFont="1" applyFill="1" applyBorder="1" applyAlignment="1">
      <alignment vertical="top" wrapText="1"/>
    </xf>
    <xf numFmtId="0" fontId="4" fillId="0" borderId="0" xfId="0" applyFont="1" applyFill="1" applyBorder="1"/>
    <xf numFmtId="0" fontId="1" fillId="10" borderId="9" xfId="0" applyFont="1" applyFill="1" applyBorder="1"/>
    <xf numFmtId="0" fontId="1" fillId="11" borderId="9" xfId="0" applyFont="1" applyFill="1" applyBorder="1"/>
    <xf numFmtId="0" fontId="1" fillId="9" borderId="9" xfId="0" applyFont="1" applyFill="1" applyBorder="1"/>
    <xf numFmtId="0" fontId="1" fillId="12" borderId="9" xfId="0" applyFont="1" applyFill="1" applyBorder="1"/>
    <xf numFmtId="0" fontId="1" fillId="7" borderId="9" xfId="0" applyFont="1" applyFill="1" applyBorder="1"/>
    <xf numFmtId="0" fontId="1" fillId="2" borderId="9" xfId="0" applyFont="1" applyFill="1" applyBorder="1"/>
    <xf numFmtId="0" fontId="1" fillId="13" borderId="9" xfId="0" applyFont="1" applyFill="1" applyBorder="1"/>
    <xf numFmtId="0" fontId="1" fillId="14" borderId="9" xfId="0" applyFont="1" applyFill="1" applyBorder="1"/>
    <xf numFmtId="0" fontId="1" fillId="11" borderId="1" xfId="0" applyFont="1" applyFill="1" applyBorder="1"/>
    <xf numFmtId="0" fontId="0" fillId="22" borderId="0" xfId="0" applyFill="1"/>
    <xf numFmtId="0" fontId="6" fillId="0" borderId="0" xfId="0" applyFont="1"/>
    <xf numFmtId="0" fontId="0" fillId="2" borderId="0" xfId="0" applyFill="1"/>
    <xf numFmtId="0" fontId="8" fillId="0" borderId="0" xfId="1" applyFont="1" applyAlignment="1" applyProtection="1"/>
    <xf numFmtId="0" fontId="9" fillId="0" borderId="0" xfId="0" applyFont="1" applyAlignment="1">
      <alignment horizontal="center"/>
    </xf>
    <xf numFmtId="0" fontId="5" fillId="21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vertical="top" wrapText="1"/>
    </xf>
    <xf numFmtId="0" fontId="5" fillId="21" borderId="6" xfId="0" applyFont="1" applyFill="1" applyBorder="1" applyAlignment="1">
      <alignment vertical="top" wrapText="1"/>
    </xf>
    <xf numFmtId="0" fontId="0" fillId="0" borderId="9" xfId="0" applyBorder="1" applyAlignment="1">
      <alignment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3AB131"/>
      <color rgb="FF2161AF"/>
      <color rgb="FFC0504D"/>
      <color rgb="FFFFC000"/>
      <color rgb="FF9C5665"/>
      <color rgb="FFFF9966"/>
      <color rgb="FFFFFF99"/>
      <color rgb="FFAC0000"/>
      <color rgb="FFFF6600"/>
      <color rgb="FFD8E4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7" Type="http://schemas.openxmlformats.org/officeDocument/2006/relationships/worksheet" Target="worksheets/sheet5.xml"/><Relationship Id="rId12" Type="http://schemas.openxmlformats.org/officeDocument/2006/relationships/styles" Target="style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4.xml"/><Relationship Id="rId11" Type="http://schemas.openxmlformats.org/officeDocument/2006/relationships/theme" Target="theme/theme1.xml"/><Relationship Id="rId5" Type="http://schemas.openxmlformats.org/officeDocument/2006/relationships/worksheet" Target="worksheets/sheet3.xml"/><Relationship Id="rId10" Type="http://schemas.openxmlformats.org/officeDocument/2006/relationships/worksheet" Target="worksheets/sheet8.xml"/><Relationship Id="rId4" Type="http://schemas.openxmlformats.org/officeDocument/2006/relationships/worksheet" Target="worksheets/sheet2.xml"/><Relationship Id="rId9" Type="http://schemas.openxmlformats.org/officeDocument/2006/relationships/worksheet" Target="worksheets/sheet7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 sz="1200" baseline="0"/>
              <a:t>FBP Graph v3.0</a:t>
            </a:r>
            <a:r>
              <a:rPr lang="en-CA" sz="1200" u="none" baseline="0"/>
              <a:t>: </a:t>
            </a:r>
            <a:r>
              <a:rPr lang="en-CA" sz="1200" u="sng" baseline="0"/>
              <a:t>ISI / Wind Speed vs ROS</a:t>
            </a:r>
          </a:p>
        </c:rich>
      </c:tx>
      <c:layout>
        <c:manualLayout>
          <c:xMode val="edge"/>
          <c:yMode val="edge"/>
          <c:x val="9.8310783893730311E-2"/>
          <c:y val="3.0278885222044402E-2"/>
        </c:manualLayout>
      </c:layout>
      <c:overlay val="0"/>
      <c:spPr>
        <a:solidFill>
          <a:schemeClr val="bg1">
            <a:lumMod val="95000"/>
          </a:schemeClr>
        </a:solidFill>
        <a:ln>
          <a:solidFill>
            <a:sysClr val="windowText" lastClr="000000"/>
          </a:solidFill>
        </a:ln>
      </c:spPr>
    </c:title>
    <c:autoTitleDeleted val="0"/>
    <c:plotArea>
      <c:layout>
        <c:manualLayout>
          <c:layoutTarget val="inner"/>
          <c:xMode val="edge"/>
          <c:yMode val="edge"/>
          <c:x val="8.3135667297520047E-2"/>
          <c:y val="7.0151170314676298E-2"/>
          <c:w val="0.89319544631031977"/>
          <c:h val="0.67416361910888223"/>
        </c:manualLayout>
      </c:layout>
      <c:scatterChart>
        <c:scatterStyle val="smoothMarker"/>
        <c:varyColors val="0"/>
        <c:ser>
          <c:idx val="3"/>
          <c:order val="0"/>
          <c:tx>
            <c:strRef>
              <c:f>'Graph-outputs'!$D$1</c:f>
              <c:strCache>
                <c:ptCount val="1"/>
                <c:pt idx="0">
                  <c:v>6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'Graph-outputs'!$A$4:$A$74</c:f>
              <c:numCache>
                <c:formatCode>General</c:formatCode>
                <c:ptCount val="7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</c:numCache>
            </c:numRef>
          </c:xVal>
          <c:yVal>
            <c:numRef>
              <c:f>'Graph-outputs'!$C$4:$C$74</c:f>
              <c:numCache>
                <c:formatCode>General</c:formatCode>
                <c:ptCount val="71"/>
                <c:pt idx="0">
                  <c:v>0</c:v>
                </c:pt>
                <c:pt idx="1">
                  <c:v>1.3747710158227575E-2</c:v>
                </c:pt>
                <c:pt idx="2">
                  <c:v>9.7779327383417325E-2</c:v>
                </c:pt>
                <c:pt idx="3">
                  <c:v>0.29386066667282768</c:v>
                </c:pt>
                <c:pt idx="4">
                  <c:v>0.62125678406301488</c:v>
                </c:pt>
                <c:pt idx="5">
                  <c:v>1.0839417637921838</c:v>
                </c:pt>
                <c:pt idx="6">
                  <c:v>1.6758832722697212</c:v>
                </c:pt>
                <c:pt idx="7">
                  <c:v>2.3848722320407485</c:v>
                </c:pt>
                <c:pt idx="8">
                  <c:v>3.1952586204784166</c:v>
                </c:pt>
                <c:pt idx="9">
                  <c:v>4.0898697243145525</c:v>
                </c:pt>
                <c:pt idx="10">
                  <c:v>7.046676150500665</c:v>
                </c:pt>
                <c:pt idx="11">
                  <c:v>11.695692855636219</c:v>
                </c:pt>
                <c:pt idx="12">
                  <c:v>15.927901970179306</c:v>
                </c:pt>
                <c:pt idx="13">
                  <c:v>19.695880816027298</c:v>
                </c:pt>
                <c:pt idx="14">
                  <c:v>23.008136283851577</c:v>
                </c:pt>
                <c:pt idx="15">
                  <c:v>25.903979988582929</c:v>
                </c:pt>
                <c:pt idx="16">
                  <c:v>28.435755033699149</c:v>
                </c:pt>
                <c:pt idx="17">
                  <c:v>30.657787148858468</c:v>
                </c:pt>
                <c:pt idx="18">
                  <c:v>32.620413485877606</c:v>
                </c:pt>
                <c:pt idx="19">
                  <c:v>34.367380300187222</c:v>
                </c:pt>
                <c:pt idx="20">
                  <c:v>35.935239112775214</c:v>
                </c:pt>
                <c:pt idx="21">
                  <c:v>37.353789217150592</c:v>
                </c:pt>
                <c:pt idx="22">
                  <c:v>38.646971415774011</c:v>
                </c:pt>
                <c:pt idx="23">
                  <c:v>39.833875563487553</c:v>
                </c:pt>
                <c:pt idx="24">
                  <c:v>40.929691373836576</c:v>
                </c:pt>
                <c:pt idx="25">
                  <c:v>41.946530967045717</c:v>
                </c:pt>
                <c:pt idx="26">
                  <c:v>42.89410551533031</c:v>
                </c:pt>
                <c:pt idx="27">
                  <c:v>43.780264611842973</c:v>
                </c:pt>
                <c:pt idx="28">
                  <c:v>44.611417585807381</c:v>
                </c:pt>
                <c:pt idx="29">
                  <c:v>45.392858365047097</c:v>
                </c:pt>
                <c:pt idx="30">
                  <c:v>46.129014001443657</c:v>
                </c:pt>
                <c:pt idx="31">
                  <c:v>46.823634005809808</c:v>
                </c:pt>
                <c:pt idx="32">
                  <c:v>47.479934392960104</c:v>
                </c:pt>
                <c:pt idx="33">
                  <c:v>48.100707361976887</c:v>
                </c:pt>
                <c:pt idx="34">
                  <c:v>48.688405027780206</c:v>
                </c:pt>
                <c:pt idx="35">
                  <c:v>49.245203603471346</c:v>
                </c:pt>
                <c:pt idx="36">
                  <c:v>49.773052859231804</c:v>
                </c:pt>
                <c:pt idx="37">
                  <c:v>50.273714478783788</c:v>
                </c:pt>
                <c:pt idx="38">
                  <c:v>50.748792023504137</c:v>
                </c:pt>
                <c:pt idx="39">
                  <c:v>51.199754531044121</c:v>
                </c:pt>
                <c:pt idx="40">
                  <c:v>51.627955265316444</c:v>
                </c:pt>
                <c:pt idx="41">
                  <c:v>52.034646755012282</c:v>
                </c:pt>
                <c:pt idx="42">
                  <c:v>52.420992975358786</c:v>
                </c:pt>
                <c:pt idx="43">
                  <c:v>52.788079317625744</c:v>
                </c:pt>
                <c:pt idx="44">
                  <c:v>53.136920834232612</c:v>
                </c:pt>
                <c:pt idx="45">
                  <c:v>53.468469130299233</c:v>
                </c:pt>
                <c:pt idx="46">
                  <c:v>53.783618184845167</c:v>
                </c:pt>
                <c:pt idx="47">
                  <c:v>54.083209318986988</c:v>
                </c:pt>
                <c:pt idx="48">
                  <c:v>54.368035478815671</c:v>
                </c:pt>
                <c:pt idx="49">
                  <c:v>54.638844963029641</c:v>
                </c:pt>
                <c:pt idx="50">
                  <c:v>54.896344696805841</c:v>
                </c:pt>
                <c:pt idx="51">
                  <c:v>55.14120313155555</c:v>
                </c:pt>
                <c:pt idx="52">
                  <c:v>55.374052833459963</c:v>
                </c:pt>
                <c:pt idx="53">
                  <c:v>55.595492810770722</c:v>
                </c:pt>
                <c:pt idx="54">
                  <c:v>55.806090619861465</c:v>
                </c:pt>
                <c:pt idx="55">
                  <c:v>56.006384282235715</c:v>
                </c:pt>
                <c:pt idx="56">
                  <c:v>56.196884038610058</c:v>
                </c:pt>
                <c:pt idx="57">
                  <c:v>56.378073961407324</c:v>
                </c:pt>
                <c:pt idx="58">
                  <c:v>56.550413443213415</c:v>
                </c:pt>
                <c:pt idx="59">
                  <c:v>56.714338575747718</c:v>
                </c:pt>
                <c:pt idx="60">
                  <c:v>56.870263431497676</c:v>
                </c:pt>
                <c:pt idx="61">
                  <c:v>57.018581258241483</c:v>
                </c:pt>
                <c:pt idx="62">
                  <c:v>57.159665595126128</c:v>
                </c:pt>
                <c:pt idx="63">
                  <c:v>57.29387131770379</c:v>
                </c:pt>
                <c:pt idx="64">
                  <c:v>57.421535618296986</c:v>
                </c:pt>
                <c:pt idx="65">
                  <c:v>57.542978927213071</c:v>
                </c:pt>
                <c:pt idx="66">
                  <c:v>57.658505779627426</c:v>
                </c:pt>
                <c:pt idx="67">
                  <c:v>57.768405632369742</c:v>
                </c:pt>
                <c:pt idx="68">
                  <c:v>57.872953634359448</c:v>
                </c:pt>
                <c:pt idx="69">
                  <c:v>57.97241135402372</c:v>
                </c:pt>
                <c:pt idx="70">
                  <c:v>58.067027466682731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'Graph-outputs'!$AL$1</c:f>
              <c:strCache>
                <c:ptCount val="1"/>
                <c:pt idx="0">
                  <c:v>2</c:v>
                </c:pt>
              </c:strCache>
            </c:strRef>
          </c:tx>
          <c:marker>
            <c:symbol val="none"/>
          </c:marker>
          <c:xVal>
            <c:numRef>
              <c:f>'Graph-outputs'!$A$4:$A$74</c:f>
              <c:numCache>
                <c:formatCode>General</c:formatCode>
                <c:ptCount val="7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</c:numCache>
            </c:numRef>
          </c:xVal>
          <c:yVal>
            <c:numRef>
              <c:f>'Graph-outputs'!$AK$4:$AK$74</c:f>
              <c:numCache>
                <c:formatCode>General</c:formatCode>
                <c:ptCount val="71"/>
                <c:pt idx="0">
                  <c:v>0</c:v>
                </c:pt>
                <c:pt idx="1">
                  <c:v>0.51222928847609561</c:v>
                </c:pt>
                <c:pt idx="2">
                  <c:v>1.4186943095070297</c:v>
                </c:pt>
                <c:pt idx="3">
                  <c:v>2.5523974693211544</c:v>
                </c:pt>
                <c:pt idx="4">
                  <c:v>3.8487717447888925</c:v>
                </c:pt>
                <c:pt idx="5">
                  <c:v>5.2686101443766038</c:v>
                </c:pt>
                <c:pt idx="6">
                  <c:v>6.7845328455653036</c:v>
                </c:pt>
                <c:pt idx="7">
                  <c:v>8.3759728187677176</c:v>
                </c:pt>
                <c:pt idx="8">
                  <c:v>10.026777830499867</c:v>
                </c:pt>
                <c:pt idx="9">
                  <c:v>11.723882285846079</c:v>
                </c:pt>
                <c:pt idx="10">
                  <c:v>13.456496122761786</c:v>
                </c:pt>
                <c:pt idx="11">
                  <c:v>15.215573402791609</c:v>
                </c:pt>
                <c:pt idx="12">
                  <c:v>16.993445141245648</c:v>
                </c:pt>
                <c:pt idx="13">
                  <c:v>18.783554831656318</c:v>
                </c:pt>
                <c:pt idx="14">
                  <c:v>20.580261460769304</c:v>
                </c:pt>
                <c:pt idx="15">
                  <c:v>22.378688713227977</c:v>
                </c:pt>
                <c:pt idx="16">
                  <c:v>24.174606870763071</c:v>
                </c:pt>
                <c:pt idx="17">
                  <c:v>25.964338521266686</c:v>
                </c:pt>
                <c:pt idx="18">
                  <c:v>27.74468203472718</c:v>
                </c:pt>
                <c:pt idx="19">
                  <c:v>29.512848578876714</c:v>
                </c:pt>
                <c:pt idx="20">
                  <c:v>31.266409644590144</c:v>
                </c:pt>
                <c:pt idx="21">
                  <c:v>33.003252862144912</c:v>
                </c:pt>
                <c:pt idx="22">
                  <c:v>34.721544452262187</c:v>
                </c:pt>
                <c:pt idx="23">
                  <c:v>36.419697054788038</c:v>
                </c:pt>
                <c:pt idx="24">
                  <c:v>38.096341966085205</c:v>
                </c:pt>
                <c:pt idx="25">
                  <c:v>39.750305028020087</c:v>
                </c:pt>
                <c:pt idx="26">
                  <c:v>41.380585569526986</c:v>
                </c:pt>
                <c:pt idx="27">
                  <c:v>42.986337921412193</c:v>
                </c:pt>
                <c:pt idx="28">
                  <c:v>44.566855116832748</c:v>
                </c:pt>
                <c:pt idx="29">
                  <c:v>46.121554461093396</c:v>
                </c:pt>
                <c:pt idx="30">
                  <c:v>47.649964710264555</c:v>
                </c:pt>
                <c:pt idx="31">
                  <c:v>49.151714642382707</c:v>
                </c:pt>
                <c:pt idx="32">
                  <c:v>50.626522840393427</c:v>
                </c:pt>
                <c:pt idx="33">
                  <c:v>52.074188534553677</c:v>
                </c:pt>
                <c:pt idx="34">
                  <c:v>53.494583375234875</c:v>
                </c:pt>
                <c:pt idx="35">
                  <c:v>54.887644026098606</c:v>
                </c:pt>
                <c:pt idx="36">
                  <c:v>56.25336548332217</c:v>
                </c:pt>
                <c:pt idx="37">
                  <c:v>57.591795039596256</c:v>
                </c:pt>
                <c:pt idx="38">
                  <c:v>58.903026822521937</c:v>
                </c:pt>
                <c:pt idx="39">
                  <c:v>60.187196846201907</c:v>
                </c:pt>
                <c:pt idx="40">
                  <c:v>61.444478522571018</c:v>
                </c:pt>
                <c:pt idx="41">
                  <c:v>62.675078585597532</c:v>
                </c:pt>
                <c:pt idx="42">
                  <c:v>63.879233387109466</c:v>
                </c:pt>
                <c:pt idx="43">
                  <c:v>65.057205527825886</c:v>
                </c:pt>
                <c:pt idx="44">
                  <c:v>66.209280791328524</c:v>
                </c:pt>
                <c:pt idx="45">
                  <c:v>67.335765352306538</c:v>
                </c:pt>
                <c:pt idx="46">
                  <c:v>68.436983233529602</c:v>
                </c:pt>
                <c:pt idx="47">
                  <c:v>69.513273988728031</c:v>
                </c:pt>
                <c:pt idx="48">
                  <c:v>70.564990590940425</c:v>
                </c:pt>
                <c:pt idx="49">
                  <c:v>71.592497507980127</c:v>
                </c:pt>
                <c:pt idx="50">
                  <c:v>72.596168948512101</c:v>
                </c:pt>
                <c:pt idx="51">
                  <c:v>73.576387263858109</c:v>
                </c:pt>
                <c:pt idx="52">
                  <c:v>74.533541492087181</c:v>
                </c:pt>
                <c:pt idx="53">
                  <c:v>75.468026032227186</c:v>
                </c:pt>
                <c:pt idx="54">
                  <c:v>76.38023943757085</c:v>
                </c:pt>
                <c:pt idx="55">
                  <c:v>77.270583318065903</c:v>
                </c:pt>
                <c:pt idx="56">
                  <c:v>78.139461342686673</c:v>
                </c:pt>
                <c:pt idx="57">
                  <c:v>78.987278333499901</c:v>
                </c:pt>
                <c:pt idx="58">
                  <c:v>79.814439443867997</c:v>
                </c:pt>
                <c:pt idx="59">
                  <c:v>80.621349413892077</c:v>
                </c:pt>
                <c:pt idx="60">
                  <c:v>81.408411896790867</c:v>
                </c:pt>
                <c:pt idx="61">
                  <c:v>82.176028850447224</c:v>
                </c:pt>
                <c:pt idx="62">
                  <c:v>82.924599988840768</c:v>
                </c:pt>
                <c:pt idx="63">
                  <c:v>83.654522288523395</c:v>
                </c:pt>
                <c:pt idx="64">
                  <c:v>84.36618954569488</c:v>
                </c:pt>
                <c:pt idx="65">
                  <c:v>85.059991979798653</c:v>
                </c:pt>
                <c:pt idx="66">
                  <c:v>85.736315879887613</c:v>
                </c:pt>
                <c:pt idx="67">
                  <c:v>86.395543290311807</c:v>
                </c:pt>
                <c:pt idx="68">
                  <c:v>87.038051732554663</c:v>
                </c:pt>
                <c:pt idx="69">
                  <c:v>87.664213960294489</c:v>
                </c:pt>
                <c:pt idx="70">
                  <c:v>88.274397744999717</c:v>
                </c:pt>
              </c:numCache>
            </c:numRef>
          </c:yVal>
          <c:smooth val="1"/>
        </c:ser>
        <c:ser>
          <c:idx val="9"/>
          <c:order val="2"/>
          <c:tx>
            <c:strRef>
              <c:f>'Graph-outputs'!$BT$1</c:f>
              <c:strCache>
                <c:ptCount val="1"/>
                <c:pt idx="0">
                  <c:v>13</c:v>
                </c:pt>
              </c:strCache>
            </c:strRef>
          </c:tx>
          <c:spPr>
            <a:ln>
              <a:solidFill>
                <a:srgbClr val="3AB131"/>
              </a:solidFill>
              <a:prstDash val="solid"/>
            </a:ln>
            <a:effectLst/>
          </c:spPr>
          <c:marker>
            <c:symbol val="none"/>
          </c:marker>
          <c:xVal>
            <c:numRef>
              <c:f>'Graph-outputs'!$A$4:$A$74</c:f>
              <c:numCache>
                <c:formatCode>General</c:formatCode>
                <c:ptCount val="7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</c:numCache>
            </c:numRef>
          </c:xVal>
          <c:yVal>
            <c:numRef>
              <c:f>'Graph-outputs'!$BS$4:$BS$74</c:f>
              <c:numCache>
                <c:formatCode>General</c:formatCode>
                <c:ptCount val="71"/>
                <c:pt idx="0">
                  <c:v>0</c:v>
                </c:pt>
                <c:pt idx="1">
                  <c:v>0.4309048501444126</c:v>
                </c:pt>
                <c:pt idx="2">
                  <c:v>1.1129412019636216</c:v>
                </c:pt>
                <c:pt idx="3">
                  <c:v>1.9217527424705865</c:v>
                </c:pt>
                <c:pt idx="4">
                  <c:v>2.8142193003251252</c:v>
                </c:pt>
                <c:pt idx="5">
                  <c:v>3.7655360143325654</c:v>
                </c:pt>
                <c:pt idx="6">
                  <c:v>4.7590912633620732</c:v>
                </c:pt>
                <c:pt idx="7">
                  <c:v>5.7828460255591203</c:v>
                </c:pt>
                <c:pt idx="8">
                  <c:v>6.8276464092393603</c:v>
                </c:pt>
                <c:pt idx="9">
                  <c:v>7.8863085026735069</c:v>
                </c:pt>
                <c:pt idx="10">
                  <c:v>8.9530695911270168</c:v>
                </c:pt>
                <c:pt idx="11">
                  <c:v>10.023234450858652</c:v>
                </c:pt>
                <c:pt idx="12">
                  <c:v>11.092934615709376</c:v>
                </c:pt>
                <c:pt idx="13">
                  <c:v>12.1589574065981</c:v>
                </c:pt>
                <c:pt idx="14">
                  <c:v>13.218620288034307</c:v>
                </c:pt>
                <c:pt idx="15">
                  <c:v>14.269675917808428</c:v>
                </c:pt>
                <c:pt idx="16">
                  <c:v>15.310238705809169</c:v>
                </c:pt>
                <c:pt idx="17">
                  <c:v>16.338726888369099</c:v>
                </c:pt>
                <c:pt idx="18">
                  <c:v>17.353816074790412</c:v>
                </c:pt>
                <c:pt idx="19">
                  <c:v>18.354401459490276</c:v>
                </c:pt>
                <c:pt idx="20">
                  <c:v>19.339566702797192</c:v>
                </c:pt>
                <c:pt idx="21">
                  <c:v>20.308558028232493</c:v>
                </c:pt>
                <c:pt idx="22">
                  <c:v>21.260762459754069</c:v>
                </c:pt>
                <c:pt idx="23">
                  <c:v>22.195689387099268</c:v>
                </c:pt>
                <c:pt idx="24">
                  <c:v>23.112954837462073</c:v>
                </c:pt>
                <c:pt idx="25">
                  <c:v>24.012267970673896</c:v>
                </c:pt>
                <c:pt idx="26">
                  <c:v>24.893419418204406</c:v>
                </c:pt>
                <c:pt idx="27">
                  <c:v>25.756271163978301</c:v>
                </c:pt>
                <c:pt idx="28">
                  <c:v>26.600747724271329</c:v>
                </c:pt>
                <c:pt idx="29">
                  <c:v>27.42682842971227</c:v>
                </c:pt>
                <c:pt idx="30">
                  <c:v>28.234540648144574</c:v>
                </c:pt>
                <c:pt idx="31">
                  <c:v>29.023953815277707</c:v>
                </c:pt>
                <c:pt idx="32">
                  <c:v>29.795174162489634</c:v>
                </c:pt>
                <c:pt idx="33">
                  <c:v>30.54834004915644</c:v>
                </c:pt>
                <c:pt idx="34">
                  <c:v>31.283617821469978</c:v>
                </c:pt>
                <c:pt idx="35">
                  <c:v>32.001198131603054</c:v>
                </c:pt>
                <c:pt idx="36">
                  <c:v>32.701292660857099</c:v>
                </c:pt>
                <c:pt idx="37">
                  <c:v>33.384131198512264</c:v>
                </c:pt>
                <c:pt idx="38">
                  <c:v>34.049959034828163</c:v>
                </c:pt>
                <c:pt idx="39">
                  <c:v>34.69903463227503</c:v>
                </c:pt>
                <c:pt idx="40">
                  <c:v>35.33162754381587</c:v>
                </c:pt>
                <c:pt idx="41">
                  <c:v>35.948016551069983</c:v>
                </c:pt>
                <c:pt idx="42">
                  <c:v>36.548487998597643</c:v>
                </c:pt>
                <c:pt idx="43">
                  <c:v>37.133334303457382</c:v>
                </c:pt>
                <c:pt idx="44">
                  <c:v>37.702852621684819</c:v>
                </c:pt>
                <c:pt idx="45">
                  <c:v>38.257343655492406</c:v>
                </c:pt>
                <c:pt idx="46">
                  <c:v>38.797110586849556</c:v>
                </c:pt>
                <c:pt idx="47">
                  <c:v>39.322458124715716</c:v>
                </c:pt>
                <c:pt idx="48">
                  <c:v>39.833691654604131</c:v>
                </c:pt>
                <c:pt idx="49">
                  <c:v>40.331116480381269</c:v>
                </c:pt>
                <c:pt idx="50">
                  <c:v>40.815037149282148</c:v>
                </c:pt>
                <c:pt idx="51">
                  <c:v>41.285756852067138</c:v>
                </c:pt>
                <c:pt idx="52">
                  <c:v>41.743576891078582</c:v>
                </c:pt>
                <c:pt idx="53">
                  <c:v>42.18879620969124</c:v>
                </c:pt>
                <c:pt idx="54">
                  <c:v>42.621710977302683</c:v>
                </c:pt>
                <c:pt idx="55">
                  <c:v>43.042614224588363</c:v>
                </c:pt>
                <c:pt idx="56">
                  <c:v>43.451795524260781</c:v>
                </c:pt>
                <c:pt idx="57">
                  <c:v>43.849540713031814</c:v>
                </c:pt>
                <c:pt idx="58">
                  <c:v>44.23613165088706</c:v>
                </c:pt>
                <c:pt idx="59">
                  <c:v>44.611846014148512</c:v>
                </c:pt>
                <c:pt idx="60">
                  <c:v>44.976957119131313</c:v>
                </c:pt>
                <c:pt idx="61">
                  <c:v>45.331733773495969</c:v>
                </c:pt>
                <c:pt idx="62">
                  <c:v>45.676440152663751</c:v>
                </c:pt>
                <c:pt idx="63">
                  <c:v>46.01133569890284</c:v>
                </c:pt>
                <c:pt idx="64">
                  <c:v>46.336675040909135</c:v>
                </c:pt>
                <c:pt idx="65">
                  <c:v>46.652707931901567</c:v>
                </c:pt>
                <c:pt idx="66">
                  <c:v>46.959679204428113</c:v>
                </c:pt>
                <c:pt idx="67">
                  <c:v>47.257828740239894</c:v>
                </c:pt>
                <c:pt idx="68">
                  <c:v>47.547391453735322</c:v>
                </c:pt>
                <c:pt idx="69">
                  <c:v>47.828597287608765</c:v>
                </c:pt>
                <c:pt idx="70">
                  <c:v>48.10167121945819</c:v>
                </c:pt>
              </c:numCache>
            </c:numRef>
          </c:yVal>
          <c:smooth val="1"/>
        </c:ser>
        <c:ser>
          <c:idx val="0"/>
          <c:order val="3"/>
          <c:tx>
            <c:strRef>
              <c:f>'Graph-outputs'!$DB$1</c:f>
              <c:strCache>
                <c:ptCount val="1"/>
                <c:pt idx="0">
                  <c:v>19</c:v>
                </c:pt>
              </c:strCache>
            </c:strRef>
          </c:tx>
          <c:spPr>
            <a:ln>
              <a:solidFill>
                <a:srgbClr val="2161AF"/>
              </a:solidFill>
            </a:ln>
          </c:spPr>
          <c:marker>
            <c:symbol val="none"/>
          </c:marker>
          <c:xVal>
            <c:numRef>
              <c:f>'Graph-outputs'!$A$4:$A$74</c:f>
              <c:numCache>
                <c:formatCode>General</c:formatCode>
                <c:ptCount val="7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</c:numCache>
            </c:numRef>
          </c:xVal>
          <c:yVal>
            <c:numRef>
              <c:f>'Graph-outputs'!$DA$4:$DA$74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yVal>
          <c:smooth val="1"/>
        </c:ser>
        <c:ser>
          <c:idx val="2"/>
          <c:order val="4"/>
          <c:tx>
            <c:strRef>
              <c:f>'Graph-outputs'!$A$76</c:f>
              <c:strCache>
                <c:ptCount val="1"/>
                <c:pt idx="0">
                  <c:v>Fire Type Output1</c:v>
                </c:pt>
              </c:strCache>
            </c:strRef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dPt>
            <c:idx val="0"/>
            <c:marker>
              <c:symbol val="circle"/>
              <c:size val="7"/>
            </c:marker>
            <c:bubble3D val="0"/>
          </c:dPt>
          <c:dPt>
            <c:idx val="1"/>
            <c:marker>
              <c:symbol val="diamond"/>
              <c:size val="6"/>
            </c:marker>
            <c:bubble3D val="0"/>
          </c:dPt>
          <c:dPt>
            <c:idx val="2"/>
            <c:marker>
              <c:symbol val="x"/>
              <c:size val="7"/>
            </c:marker>
            <c:bubble3D val="0"/>
          </c:dPt>
          <c:xVal>
            <c:numRef>
              <c:f>'Graph-outputs'!$C$77:$C$79</c:f>
              <c:numCache>
                <c:formatCode>General</c:formatCode>
                <c:ptCount val="3"/>
                <c:pt idx="0">
                  <c:v>10</c:v>
                </c:pt>
                <c:pt idx="1">
                  <c:v>13</c:v>
                </c:pt>
                <c:pt idx="2">
                  <c:v>18</c:v>
                </c:pt>
              </c:numCache>
            </c:numRef>
          </c:xVal>
          <c:yVal>
            <c:numRef>
              <c:f>'Graph-outputs'!$B$77:$B$79</c:f>
              <c:numCache>
                <c:formatCode>General</c:formatCode>
                <c:ptCount val="3"/>
                <c:pt idx="0">
                  <c:v>7.046676150500665</c:v>
                </c:pt>
                <c:pt idx="1">
                  <c:v>19.695880816027298</c:v>
                </c:pt>
                <c:pt idx="2">
                  <c:v>32.620413485877606</c:v>
                </c:pt>
              </c:numCache>
            </c:numRef>
          </c:yVal>
          <c:smooth val="1"/>
        </c:ser>
        <c:ser>
          <c:idx val="4"/>
          <c:order val="5"/>
          <c:tx>
            <c:strRef>
              <c:f>'Graph-outputs'!$AI$76</c:f>
              <c:strCache>
                <c:ptCount val="1"/>
                <c:pt idx="0">
                  <c:v>Fire Type Output2</c:v>
                </c:pt>
              </c:strCache>
            </c:strRef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</c:marker>
          <c:dPt>
            <c:idx val="0"/>
            <c:marker>
              <c:symbol val="circle"/>
              <c:size val="7"/>
            </c:marker>
            <c:bubble3D val="0"/>
          </c:dPt>
          <c:dPt>
            <c:idx val="1"/>
            <c:marker>
              <c:symbol val="diamond"/>
              <c:size val="5"/>
            </c:marker>
            <c:bubble3D val="0"/>
          </c:dPt>
          <c:dPt>
            <c:idx val="2"/>
            <c:marker>
              <c:symbol val="square"/>
              <c:size val="7"/>
            </c:marker>
            <c:bubble3D val="0"/>
          </c:dPt>
          <c:xVal>
            <c:numRef>
              <c:f>'Graph-outputs'!$AK$77:$AK$79</c:f>
              <c:numCache>
                <c:formatCode>General</c:formatCode>
                <c:ptCount val="3"/>
                <c:pt idx="0">
                  <c:v>2</c:v>
                </c:pt>
                <c:pt idx="1">
                  <c:v>4</c:v>
                </c:pt>
                <c:pt idx="2">
                  <c:v>8</c:v>
                </c:pt>
              </c:numCache>
            </c:numRef>
          </c:xVal>
          <c:yVal>
            <c:numRef>
              <c:f>'Graph-outputs'!$AJ$77:$AJ$79</c:f>
              <c:numCache>
                <c:formatCode>General</c:formatCode>
                <c:ptCount val="3"/>
                <c:pt idx="0">
                  <c:v>1.4186943095070297</c:v>
                </c:pt>
                <c:pt idx="1">
                  <c:v>3.8487717447888925</c:v>
                </c:pt>
                <c:pt idx="2">
                  <c:v>10.026777830499867</c:v>
                </c:pt>
              </c:numCache>
            </c:numRef>
          </c:yVal>
          <c:smooth val="1"/>
        </c:ser>
        <c:ser>
          <c:idx val="8"/>
          <c:order val="6"/>
          <c:tx>
            <c:strRef>
              <c:f>'Graph-outputs'!$BQ$76</c:f>
              <c:strCache>
                <c:ptCount val="1"/>
                <c:pt idx="0">
                  <c:v>Fire Type Output3</c:v>
                </c:pt>
              </c:strCache>
            </c:strRef>
          </c:tx>
          <c:spPr>
            <a:ln>
              <a:noFill/>
            </a:ln>
          </c:spPr>
          <c:marker>
            <c:symbol val="circle"/>
            <c:size val="7"/>
            <c:spPr>
              <a:solidFill>
                <a:srgbClr val="3AB131"/>
              </a:solidFill>
              <a:ln>
                <a:solidFill>
                  <a:srgbClr val="3AB131"/>
                </a:solidFill>
              </a:ln>
            </c:spPr>
          </c:marker>
          <c:dPt>
            <c:idx val="1"/>
            <c:marker>
              <c:symbol val="diamond"/>
              <c:size val="5"/>
            </c:marker>
            <c:bubble3D val="0"/>
          </c:dPt>
          <c:dPt>
            <c:idx val="2"/>
            <c:marker>
              <c:symbol val="square"/>
              <c:size val="7"/>
            </c:marker>
            <c:bubble3D val="0"/>
          </c:dPt>
          <c:xVal>
            <c:numRef>
              <c:f>'Graph-outputs'!$BS$77:$BS$79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xVal>
          <c:yVal>
            <c:numRef>
              <c:f>'Graph-outputs'!$BR$77:$BR$79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yVal>
          <c:smooth val="1"/>
        </c:ser>
        <c:ser>
          <c:idx val="10"/>
          <c:order val="7"/>
          <c:tx>
            <c:strRef>
              <c:f>'Graph-outputs'!$CY$76</c:f>
              <c:strCache>
                <c:ptCount val="1"/>
                <c:pt idx="0">
                  <c:v>Fire Type Output4</c:v>
                </c:pt>
              </c:strCache>
            </c:strRef>
          </c:tx>
          <c:spPr>
            <a:ln>
              <a:noFill/>
            </a:ln>
          </c:spPr>
          <c:marker>
            <c:symbol val="square"/>
            <c:size val="7"/>
          </c:marker>
          <c:dPt>
            <c:idx val="0"/>
            <c:marker>
              <c:symbol val="circle"/>
              <c:size val="7"/>
              <c:spPr>
                <a:solidFill>
                  <a:srgbClr val="3471EC"/>
                </a:solidFill>
                <a:ln>
                  <a:solidFill>
                    <a:srgbClr val="2161AF"/>
                  </a:solidFill>
                </a:ln>
              </c:spPr>
            </c:marker>
            <c:bubble3D val="0"/>
          </c:dPt>
          <c:dPt>
            <c:idx val="1"/>
            <c:marker>
              <c:symbol val="diamond"/>
              <c:size val="5"/>
              <c:spPr>
                <a:solidFill>
                  <a:srgbClr val="3471EC"/>
                </a:solidFill>
                <a:ln>
                  <a:solidFill>
                    <a:srgbClr val="2161AF"/>
                  </a:solidFill>
                </a:ln>
              </c:spPr>
            </c:marker>
            <c:bubble3D val="0"/>
          </c:dPt>
          <c:dPt>
            <c:idx val="2"/>
            <c:marker>
              <c:spPr>
                <a:solidFill>
                  <a:srgbClr val="3471EC"/>
                </a:solidFill>
                <a:ln>
                  <a:solidFill>
                    <a:srgbClr val="2161AF"/>
                  </a:solidFill>
                </a:ln>
              </c:spPr>
            </c:marker>
            <c:bubble3D val="0"/>
          </c:dPt>
          <c:xVal>
            <c:numRef>
              <c:f>'Graph-outputs'!$DA$77:$DA$79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xVal>
          <c:yVal>
            <c:numRef>
              <c:f>'Graph-outputs'!$CZ$77:$CZ$79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</c:numCache>
            </c:numRef>
          </c:yVal>
          <c:smooth val="1"/>
        </c:ser>
        <c:ser>
          <c:idx val="5"/>
          <c:order val="8"/>
          <c:tx>
            <c:v>Surface/IC fire transition</c:v>
          </c:tx>
          <c:spPr>
            <a:ln>
              <a:solidFill>
                <a:schemeClr val="bg1">
                  <a:lumMod val="50000"/>
                </a:schemeClr>
              </a:solidFill>
            </a:ln>
          </c:spPr>
          <c:marker>
            <c:symbol val="circle"/>
            <c:size val="5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'Graph-outputs'!$B$87:$B$88</c:f>
              <c:numCache>
                <c:formatCode>General</c:formatCode>
                <c:ptCount val="2"/>
              </c:numCache>
            </c:numRef>
          </c:xVal>
          <c:yVal>
            <c:numRef>
              <c:f>'Graph-outputs'!$C$87:$C$88</c:f>
              <c:numCache>
                <c:formatCode>General</c:formatCode>
                <c:ptCount val="2"/>
              </c:numCache>
            </c:numRef>
          </c:yVal>
          <c:smooth val="1"/>
        </c:ser>
        <c:ser>
          <c:idx val="6"/>
          <c:order val="9"/>
          <c:tx>
            <c:v>IC fire CFB 50%</c:v>
          </c:tx>
          <c:spPr>
            <a:ln>
              <a:solidFill>
                <a:schemeClr val="bg1">
                  <a:lumMod val="50000"/>
                </a:schemeClr>
              </a:solidFill>
            </a:ln>
          </c:spPr>
          <c:marker>
            <c:symbol val="diamond"/>
            <c:size val="5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'Graph-outputs'!$B$90:$B$91</c:f>
              <c:numCache>
                <c:formatCode>General</c:formatCode>
                <c:ptCount val="2"/>
              </c:numCache>
            </c:numRef>
          </c:xVal>
          <c:yVal>
            <c:numRef>
              <c:f>'Graph-outputs'!$C$90:$C$91</c:f>
              <c:numCache>
                <c:formatCode>General</c:formatCode>
                <c:ptCount val="2"/>
              </c:numCache>
            </c:numRef>
          </c:yVal>
          <c:smooth val="1"/>
        </c:ser>
        <c:ser>
          <c:idx val="7"/>
          <c:order val="10"/>
          <c:tx>
            <c:v>CC fire transition</c:v>
          </c:tx>
          <c:spPr>
            <a:ln>
              <a:solidFill>
                <a:schemeClr val="bg1">
                  <a:lumMod val="50000"/>
                </a:schemeClr>
              </a:solidFill>
            </a:ln>
          </c:spPr>
          <c:marker>
            <c:symbol val="square"/>
            <c:size val="5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'Graph-outputs'!$C$97:$C$99</c:f>
              <c:numCache>
                <c:formatCode>General</c:formatCode>
                <c:ptCount val="3"/>
              </c:numCache>
            </c:numRef>
          </c:xVal>
          <c:yVal>
            <c:numRef>
              <c:f>'Graph-outputs'!$D$97:$D$98</c:f>
              <c:numCache>
                <c:formatCode>General</c:formatCode>
                <c:ptCount val="2"/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067160"/>
        <c:axId val="208068056"/>
      </c:scatterChart>
      <c:valAx>
        <c:axId val="208067160"/>
        <c:scaling>
          <c:orientation val="minMax"/>
          <c:max val="70"/>
        </c:scaling>
        <c:delete val="0"/>
        <c:axPos val="b"/>
        <c:majorGridlines/>
        <c:numFmt formatCode="General" sourceLinked="1"/>
        <c:majorTickMark val="out"/>
        <c:minorTickMark val="out"/>
        <c:tickLblPos val="nextTo"/>
        <c:crossAx val="208068056"/>
        <c:crosses val="autoZero"/>
        <c:crossBetween val="midCat"/>
        <c:majorUnit val="5"/>
      </c:valAx>
      <c:valAx>
        <c:axId val="208068056"/>
        <c:scaling>
          <c:orientation val="minMax"/>
          <c:max val="115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Equilibrium ROS (m/min)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out"/>
        <c:tickLblPos val="nextTo"/>
        <c:crossAx val="208067160"/>
        <c:crosses val="autoZero"/>
        <c:crossBetween val="midCat"/>
        <c:majorUnit val="10"/>
        <c:minorUnit val="5"/>
      </c:valAx>
      <c:spPr>
        <a:noFill/>
        <a:ln w="25400">
          <a:noFill/>
        </a:ln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ayout>
        <c:manualLayout>
          <c:xMode val="edge"/>
          <c:yMode val="edge"/>
          <c:x val="0.62871841019872521"/>
          <c:y val="0.77996386609011237"/>
          <c:w val="0.20251022468345306"/>
          <c:h val="7.0767349240195204E-2"/>
        </c:manualLayout>
      </c:layout>
      <c:overlay val="0"/>
      <c:spPr>
        <a:ln>
          <a:solidFill>
            <a:schemeClr val="tx1">
              <a:lumMod val="75000"/>
              <a:lumOff val="25000"/>
            </a:schemeClr>
          </a:solidFill>
        </a:ln>
      </c:spPr>
    </c:legend>
    <c:plotVisOnly val="1"/>
    <c:dispBlanksAs val="gap"/>
    <c:showDLblsOverMax val="0"/>
  </c:chart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/>
            </a:pPr>
            <a:r>
              <a:rPr lang="en-CA" sz="1200" b="1" i="0" u="none" strike="noStrike" baseline="0"/>
              <a:t>FBP Graph v3.0: </a:t>
            </a:r>
            <a:r>
              <a:rPr lang="en-CA" sz="1200" b="1" i="0" u="sng" strike="noStrike" baseline="0"/>
              <a:t>ISI / Wind Speed vs HFI</a:t>
            </a:r>
            <a:endParaRPr lang="en-CA" sz="1200" baseline="0"/>
          </a:p>
        </c:rich>
      </c:tx>
      <c:layout>
        <c:manualLayout>
          <c:xMode val="edge"/>
          <c:yMode val="edge"/>
          <c:x val="9.3911362631246803E-2"/>
          <c:y val="3.0278885222044402E-2"/>
        </c:manualLayout>
      </c:layout>
      <c:overlay val="0"/>
      <c:spPr>
        <a:solidFill>
          <a:schemeClr val="bg1">
            <a:lumMod val="95000"/>
          </a:schemeClr>
        </a:solidFill>
        <a:ln>
          <a:solidFill>
            <a:schemeClr val="tx1"/>
          </a:solidFill>
        </a:ln>
      </c:spPr>
    </c:title>
    <c:autoTitleDeleted val="0"/>
    <c:plotArea>
      <c:layout>
        <c:manualLayout>
          <c:layoutTarget val="inner"/>
          <c:xMode val="edge"/>
          <c:yMode val="edge"/>
          <c:x val="8.3135667297520047E-2"/>
          <c:y val="7.0151170314676298E-2"/>
          <c:w val="0.88732955129367264"/>
          <c:h val="0.67012646868460657"/>
        </c:manualLayout>
      </c:layout>
      <c:scatterChart>
        <c:scatterStyle val="smoothMarker"/>
        <c:varyColors val="0"/>
        <c:ser>
          <c:idx val="3"/>
          <c:order val="0"/>
          <c:tx>
            <c:strRef>
              <c:f>'Graph-outputs'!$D$1</c:f>
              <c:strCache>
                <c:ptCount val="1"/>
                <c:pt idx="0">
                  <c:v>6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ymbol val="none"/>
          </c:marker>
          <c:xVal>
            <c:numRef>
              <c:f>'Graph-outputs'!$A$4:$A$74</c:f>
              <c:numCache>
                <c:formatCode>General</c:formatCode>
                <c:ptCount val="7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</c:numCache>
            </c:numRef>
          </c:xVal>
          <c:yVal>
            <c:numRef>
              <c:f>'Graph-outputs'!$E$4:$E$74</c:f>
              <c:numCache>
                <c:formatCode>General</c:formatCode>
                <c:ptCount val="71"/>
                <c:pt idx="0">
                  <c:v>0</c:v>
                </c:pt>
                <c:pt idx="1">
                  <c:v>6.3104049498793175</c:v>
                </c:pt>
                <c:pt idx="2">
                  <c:v>44.882176334428721</c:v>
                </c:pt>
                <c:pt idx="3">
                  <c:v>134.88644903073256</c:v>
                </c:pt>
                <c:pt idx="4">
                  <c:v>285.166172415348</c:v>
                </c:pt>
                <c:pt idx="5">
                  <c:v>497.54551069885059</c:v>
                </c:pt>
                <c:pt idx="6">
                  <c:v>769.25553237836414</c:v>
                </c:pt>
                <c:pt idx="7">
                  <c:v>1094.6920879687746</c:v>
                </c:pt>
                <c:pt idx="8">
                  <c:v>1466.6715825940228</c:v>
                </c:pt>
                <c:pt idx="9">
                  <c:v>1877.3114835586196</c:v>
                </c:pt>
                <c:pt idx="10">
                  <c:v>3646.1159620830936</c:v>
                </c:pt>
                <c:pt idx="11">
                  <c:v>7220.8117065745337</c:v>
                </c:pt>
                <c:pt idx="12">
                  <c:v>11133.640710001409</c:v>
                </c:pt>
                <c:pt idx="13">
                  <c:v>15053.025621199738</c:v>
                </c:pt>
                <c:pt idx="14">
                  <c:v>18767.440351789093</c:v>
                </c:pt>
                <c:pt idx="15">
                  <c:v>22167.484469832703</c:v>
                </c:pt>
                <c:pt idx="16">
                  <c:v>25215.876659416772</c:v>
                </c:pt>
                <c:pt idx="17">
                  <c:v>27919.272462440778</c:v>
                </c:pt>
                <c:pt idx="18">
                  <c:v>30307.090272960802</c:v>
                </c:pt>
                <c:pt idx="19">
                  <c:v>32417.699416459487</c:v>
                </c:pt>
                <c:pt idx="20">
                  <c:v>34290.422542921013</c:v>
                </c:pt>
                <c:pt idx="21">
                  <c:v>35961.490173657789</c:v>
                </c:pt>
                <c:pt idx="22">
                  <c:v>37462.408702045359</c:v>
                </c:pt>
                <c:pt idx="23">
                  <c:v>38819.664711454432</c:v>
                </c:pt>
                <c:pt idx="24">
                  <c:v>40055.086631274236</c:v>
                </c:pt>
                <c:pt idx="25">
                  <c:v>41186.469964250398</c:v>
                </c:pt>
                <c:pt idx="26">
                  <c:v>42228.25596729594</c:v>
                </c:pt>
                <c:pt idx="27">
                  <c:v>43192.163177920986</c:v>
                </c:pt>
                <c:pt idx="28">
                  <c:v>44087.732216604127</c:v>
                </c:pt>
                <c:pt idx="29">
                  <c:v>44922.775896724837</c:v>
                </c:pt>
                <c:pt idx="30">
                  <c:v>45703.74142548113</c:v>
                </c:pt>
                <c:pt idx="31">
                  <c:v>46435.997123360467</c:v>
                </c:pt>
                <c:pt idx="32">
                  <c:v>47124.057135886294</c:v>
                </c:pt>
                <c:pt idx="33">
                  <c:v>47771.756563130315</c:v>
                </c:pt>
                <c:pt idx="34">
                  <c:v>48382.387610671569</c:v>
                </c:pt>
                <c:pt idx="35">
                  <c:v>48958.805422707614</c:v>
                </c:pt>
                <c:pt idx="36">
                  <c:v>49503.510483787373</c:v>
                </c:pt>
                <c:pt idx="37">
                  <c:v>50018.712972586465</c:v>
                </c:pt>
                <c:pt idx="38">
                  <c:v>50506.383230940643</c:v>
                </c:pt>
                <c:pt idx="39">
                  <c:v>50968.291546362809</c:v>
                </c:pt>
                <c:pt idx="40">
                  <c:v>51406.039695728665</c:v>
                </c:pt>
                <c:pt idx="41">
                  <c:v>51821.086120276581</c:v>
                </c:pt>
                <c:pt idx="42">
                  <c:v>52214.766160613079</c:v>
                </c:pt>
                <c:pt idx="43">
                  <c:v>52588.308444295188</c:v>
                </c:pt>
                <c:pt idx="44">
                  <c:v>52942.848263125059</c:v>
                </c:pt>
                <c:pt idx="45">
                  <c:v>53279.438583252893</c:v>
                </c:pt>
                <c:pt idx="46">
                  <c:v>53599.059183682868</c:v>
                </c:pt>
                <c:pt idx="47">
                  <c:v>53902.624306478705</c:v>
                </c:pt>
                <c:pt idx="48">
                  <c:v>54190.989116282297</c:v>
                </c:pt>
                <c:pt idx="49">
                  <c:v>54464.955201207544</c:v>
                </c:pt>
                <c:pt idx="50">
                  <c:v>54725.275296867185</c:v>
                </c:pt>
                <c:pt idx="51">
                  <c:v>54972.657376556948</c:v>
                </c:pt>
                <c:pt idx="52">
                  <c:v>55207.768220687372</c:v>
                </c:pt>
                <c:pt idx="53">
                  <c:v>55431.236555335207</c:v>
                </c:pt>
                <c:pt idx="54">
                  <c:v>55643.655831701435</c:v>
                </c:pt>
                <c:pt idx="55">
                  <c:v>55845.586704122776</c:v>
                </c:pt>
                <c:pt idx="56">
                  <c:v>56037.559253178893</c:v>
                </c:pt>
                <c:pt idx="57">
                  <c:v>56220.074991680682</c:v>
                </c:pt>
                <c:pt idx="58">
                  <c:v>56393.608684389947</c:v>
                </c:pt>
                <c:pt idx="59">
                  <c:v>56558.610006803283</c:v>
                </c:pt>
                <c:pt idx="60">
                  <c:v>56715.505063924378</c:v>
                </c:pt>
                <c:pt idx="61">
                  <c:v>56864.697786411336</c:v>
                </c:pt>
                <c:pt idx="62">
                  <c:v>57006.571218632002</c:v>
                </c:pt>
                <c:pt idx="63">
                  <c:v>57141.488710849553</c:v>
                </c:pt>
                <c:pt idx="64">
                  <c:v>57269.795025880579</c:v>
                </c:pt>
                <c:pt idx="65">
                  <c:v>57391.817369029181</c:v>
                </c:pt>
                <c:pt idx="66">
                  <c:v>57507.866348838957</c:v>
                </c:pt>
                <c:pt idx="67">
                  <c:v>57618.236875160357</c:v>
                </c:pt>
                <c:pt idx="68">
                  <c:v>57723.209000167612</c:v>
                </c:pt>
                <c:pt idx="69">
                  <c:v>57823.048707236951</c:v>
                </c:pt>
                <c:pt idx="70">
                  <c:v>57918.008651994765</c:v>
                </c:pt>
              </c:numCache>
            </c:numRef>
          </c:yVal>
          <c:smooth val="1"/>
        </c:ser>
        <c:ser>
          <c:idx val="5"/>
          <c:order val="1"/>
          <c:tx>
            <c:strRef>
              <c:f>'Graph-outputs'!$AL$1</c:f>
              <c:strCache>
                <c:ptCount val="1"/>
                <c:pt idx="0">
                  <c:v>2</c:v>
                </c:pt>
              </c:strCache>
            </c:strRef>
          </c:tx>
          <c:spPr>
            <a:ln>
              <a:solidFill>
                <a:srgbClr val="AC0000"/>
              </a:solidFill>
            </a:ln>
          </c:spPr>
          <c:marker>
            <c:symbol val="none"/>
          </c:marker>
          <c:xVal>
            <c:numRef>
              <c:f>'Graph-outputs'!$A$4:$A$74</c:f>
              <c:numCache>
                <c:formatCode>General</c:formatCode>
                <c:ptCount val="7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</c:numCache>
            </c:numRef>
          </c:xVal>
          <c:yVal>
            <c:numRef>
              <c:f>'Graph-outputs'!$AM$4:$AM$74</c:f>
              <c:numCache>
                <c:formatCode>General</c:formatCode>
                <c:ptCount val="71"/>
                <c:pt idx="0">
                  <c:v>0</c:v>
                </c:pt>
                <c:pt idx="1">
                  <c:v>404.49547282828161</c:v>
                </c:pt>
                <c:pt idx="2">
                  <c:v>1146.8189822953868</c:v>
                </c:pt>
                <c:pt idx="3">
                  <c:v>2192.9180052316524</c:v>
                </c:pt>
                <c:pt idx="4">
                  <c:v>3475.9141741193616</c:v>
                </c:pt>
                <c:pt idx="5">
                  <c:v>4943.9632734518655</c:v>
                </c:pt>
                <c:pt idx="6">
                  <c:v>6548.807627274512</c:v>
                </c:pt>
                <c:pt idx="7">
                  <c:v>8250.3480730592546</c:v>
                </c:pt>
                <c:pt idx="8">
                  <c:v>10017.909975187564</c:v>
                </c:pt>
                <c:pt idx="9">
                  <c:v>11829.302932741884</c:v>
                </c:pt>
                <c:pt idx="10">
                  <c:v>13668.980461415065</c:v>
                </c:pt>
                <c:pt idx="11">
                  <c:v>15526.139157114896</c:v>
                </c:pt>
                <c:pt idx="12">
                  <c:v>17393.144607094742</c:v>
                </c:pt>
                <c:pt idx="13">
                  <c:v>19264.382630899756</c:v>
                </c:pt>
                <c:pt idx="14">
                  <c:v>21135.49254823909</c:v>
                </c:pt>
                <c:pt idx="15">
                  <c:v>23002.890995699672</c:v>
                </c:pt>
                <c:pt idx="16">
                  <c:v>24863.494519039068</c:v>
                </c:pt>
                <c:pt idx="17">
                  <c:v>26714.567464853182</c:v>
                </c:pt>
                <c:pt idx="18">
                  <c:v>28553.643230738176</c:v>
                </c:pt>
                <c:pt idx="19">
                  <c:v>30378.485260960235</c:v>
                </c:pt>
                <c:pt idx="20">
                  <c:v>32187.067602770752</c:v>
                </c:pt>
                <c:pt idx="21">
                  <c:v>33977.563773521892</c:v>
                </c:pt>
                <c:pt idx="22">
                  <c:v>35748.338202489911</c:v>
                </c:pt>
                <c:pt idx="23">
                  <c:v>37497.937685164557</c:v>
                </c:pt>
                <c:pt idx="24">
                  <c:v>39225.081980822848</c:v>
                </c:pt>
                <c:pt idx="25">
                  <c:v>40928.653500334163</c:v>
                </c:pt>
                <c:pt idx="26">
                  <c:v>42607.686361391432</c:v>
                </c:pt>
                <c:pt idx="27">
                  <c:v>44261.355169975926</c:v>
                </c:pt>
                <c:pt idx="28">
                  <c:v>45888.963855306174</c:v>
                </c:pt>
                <c:pt idx="29">
                  <c:v>47489.934813224318</c:v>
                </c:pt>
                <c:pt idx="30">
                  <c:v>49063.798535482754</c:v>
                </c:pt>
                <c:pt idx="31">
                  <c:v>50610.183834880358</c:v>
                </c:pt>
                <c:pt idx="32">
                  <c:v>52128.808723319024</c:v>
                </c:pt>
                <c:pt idx="33">
                  <c:v>53619.471961317468</c:v>
                </c:pt>
                <c:pt idx="34">
                  <c:v>55082.045271096918</c:v>
                </c:pt>
                <c:pt idx="35">
                  <c:v>56516.466188345956</c:v>
                </c:pt>
                <c:pt idx="36">
                  <c:v>57922.731517688262</c:v>
                </c:pt>
                <c:pt idx="37">
                  <c:v>59300.891351668986</c:v>
                </c:pt>
                <c:pt idx="38">
                  <c:v>60651.043611166089</c:v>
                </c:pt>
                <c:pt idx="39">
                  <c:v>61973.329065365775</c:v>
                </c:pt>
                <c:pt idx="40">
                  <c:v>63267.926790992278</c:v>
                </c:pt>
                <c:pt idx="41">
                  <c:v>64535.050032787469</c:v>
                </c:pt>
                <c:pt idx="42">
                  <c:v>65774.942429912437</c:v>
                </c:pt>
                <c:pt idx="43">
                  <c:v>66987.874575749767</c:v>
                </c:pt>
                <c:pt idx="44">
                  <c:v>68174.140881360843</c:v>
                </c:pt>
                <c:pt idx="45">
                  <c:v>69334.056715512343</c:v>
                </c:pt>
                <c:pt idx="46">
                  <c:v>70467.955796674127</c:v>
                </c:pt>
                <c:pt idx="47">
                  <c:v>71576.187814688019</c:v>
                </c:pt>
                <c:pt idx="48">
                  <c:v>72659.116261906049</c:v>
                </c:pt>
                <c:pt idx="49">
                  <c:v>73717.116455501207</c:v>
                </c:pt>
                <c:pt idx="50">
                  <c:v>74750.573734375997</c:v>
                </c:pt>
                <c:pt idx="51">
                  <c:v>75759.881815645364</c:v>
                </c:pt>
                <c:pt idx="52">
                  <c:v>76745.441297067155</c:v>
                </c:pt>
                <c:pt idx="53">
                  <c:v>77707.658293048036</c:v>
                </c:pt>
                <c:pt idx="54">
                  <c:v>78646.943192982159</c:v>
                </c:pt>
                <c:pt idx="55">
                  <c:v>79563.709531694141</c:v>
                </c:pt>
                <c:pt idx="56">
                  <c:v>80458.372962671521</c:v>
                </c:pt>
                <c:pt idx="57">
                  <c:v>81331.350325595326</c:v>
                </c:pt>
                <c:pt idx="58">
                  <c:v>82183.058800418148</c:v>
                </c:pt>
                <c:pt idx="59">
                  <c:v>83013.915140909739</c:v>
                </c:pt>
                <c:pt idx="60">
                  <c:v>83824.334981195672</c:v>
                </c:pt>
                <c:pt idx="61">
                  <c:v>84614.732209361362</c:v>
                </c:pt>
                <c:pt idx="62">
                  <c:v>85385.5184026926</c:v>
                </c:pt>
                <c:pt idx="63">
                  <c:v>86137.102319571888</c:v>
                </c:pt>
                <c:pt idx="64">
                  <c:v>86869.889443461187</c:v>
                </c:pt>
                <c:pt idx="65">
                  <c:v>87584.281574773617</c:v>
                </c:pt>
                <c:pt idx="66">
                  <c:v>88280.676466775505</c:v>
                </c:pt>
                <c:pt idx="67">
                  <c:v>88959.467501970372</c:v>
                </c:pt>
                <c:pt idx="68">
                  <c:v>89621.043405699165</c:v>
                </c:pt>
                <c:pt idx="69">
                  <c:v>90265.787993947262</c:v>
                </c:pt>
                <c:pt idx="70">
                  <c:v>90894.079952588771</c:v>
                </c:pt>
              </c:numCache>
            </c:numRef>
          </c:yVal>
          <c:smooth val="1"/>
        </c:ser>
        <c:ser>
          <c:idx val="9"/>
          <c:order val="2"/>
          <c:tx>
            <c:strRef>
              <c:f>'Graph-outputs'!$BT$1</c:f>
              <c:strCache>
                <c:ptCount val="1"/>
                <c:pt idx="0">
                  <c:v>13</c:v>
                </c:pt>
              </c:strCache>
            </c:strRef>
          </c:tx>
          <c:spPr>
            <a:ln>
              <a:solidFill>
                <a:srgbClr val="3AB131"/>
              </a:solidFill>
              <a:prstDash val="solid"/>
            </a:ln>
            <a:effectLst/>
          </c:spPr>
          <c:marker>
            <c:symbol val="none"/>
          </c:marker>
          <c:xVal>
            <c:numRef>
              <c:f>'Graph-outputs'!$A$4:$A$74</c:f>
              <c:numCache>
                <c:formatCode>General</c:formatCode>
                <c:ptCount val="7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</c:numCache>
            </c:numRef>
          </c:xVal>
          <c:yVal>
            <c:numRef>
              <c:f>'Graph-outputs'!$BU$4:$BU$74</c:f>
              <c:numCache>
                <c:formatCode>General</c:formatCode>
                <c:ptCount val="71"/>
                <c:pt idx="0">
                  <c:v>0</c:v>
                </c:pt>
                <c:pt idx="1">
                  <c:v>45.245009265163326</c:v>
                </c:pt>
                <c:pt idx="2">
                  <c:v>116.85882620618027</c:v>
                </c:pt>
                <c:pt idx="3">
                  <c:v>201.78403795941159</c:v>
                </c:pt>
                <c:pt idx="4">
                  <c:v>295.49302653413815</c:v>
                </c:pt>
                <c:pt idx="5">
                  <c:v>395.38128150491934</c:v>
                </c:pt>
                <c:pt idx="6">
                  <c:v>499.70458265301767</c:v>
                </c:pt>
                <c:pt idx="7">
                  <c:v>607.19883268370768</c:v>
                </c:pt>
                <c:pt idx="8">
                  <c:v>716.90287297013288</c:v>
                </c:pt>
                <c:pt idx="9">
                  <c:v>828.06239278071826</c:v>
                </c:pt>
                <c:pt idx="10">
                  <c:v>940.07230706833673</c:v>
                </c:pt>
                <c:pt idx="11">
                  <c:v>1052.4396173401585</c:v>
                </c:pt>
                <c:pt idx="12">
                  <c:v>1164.7581346494844</c:v>
                </c:pt>
                <c:pt idx="13">
                  <c:v>1276.6905276928005</c:v>
                </c:pt>
                <c:pt idx="14">
                  <c:v>1387.9551302436023</c:v>
                </c:pt>
                <c:pt idx="15">
                  <c:v>1498.3159713698849</c:v>
                </c:pt>
                <c:pt idx="16">
                  <c:v>1607.5750641099628</c:v>
                </c:pt>
                <c:pt idx="17">
                  <c:v>1715.5663232787554</c:v>
                </c:pt>
                <c:pt idx="18">
                  <c:v>1822.1506878529933</c:v>
                </c:pt>
                <c:pt idx="19">
                  <c:v>1927.2121532464789</c:v>
                </c:pt>
                <c:pt idx="20">
                  <c:v>2030.6545037937053</c:v>
                </c:pt>
                <c:pt idx="21">
                  <c:v>2132.3985929644118</c:v>
                </c:pt>
                <c:pt idx="22">
                  <c:v>2232.3800582741774</c:v>
                </c:pt>
                <c:pt idx="23">
                  <c:v>2330.5473856454232</c:v>
                </c:pt>
                <c:pt idx="24">
                  <c:v>2426.8602579335179</c:v>
                </c:pt>
                <c:pt idx="25">
                  <c:v>2521.2881369207589</c:v>
                </c:pt>
                <c:pt idx="26">
                  <c:v>2613.8090389114627</c:v>
                </c:pt>
                <c:pt idx="27">
                  <c:v>2704.4084722177217</c:v>
                </c:pt>
                <c:pt idx="28">
                  <c:v>2793.0785110484894</c:v>
                </c:pt>
                <c:pt idx="29">
                  <c:v>2879.8169851197881</c:v>
                </c:pt>
                <c:pt idx="30">
                  <c:v>2964.62676805518</c:v>
                </c:pt>
                <c:pt idx="31">
                  <c:v>3047.5151506041593</c:v>
                </c:pt>
                <c:pt idx="32">
                  <c:v>3128.4932870614116</c:v>
                </c:pt>
                <c:pt idx="33">
                  <c:v>3207.5757051614264</c:v>
                </c:pt>
                <c:pt idx="34">
                  <c:v>3284.7798712543477</c:v>
                </c:pt>
                <c:pt idx="35">
                  <c:v>3360.1258038183205</c:v>
                </c:pt>
                <c:pt idx="36">
                  <c:v>3433.6357293899955</c:v>
                </c:pt>
                <c:pt idx="37">
                  <c:v>3505.3337758437879</c:v>
                </c:pt>
                <c:pt idx="38">
                  <c:v>3575.2456986569573</c:v>
                </c:pt>
                <c:pt idx="39">
                  <c:v>3643.398636388878</c:v>
                </c:pt>
                <c:pt idx="40">
                  <c:v>3709.8208921006662</c:v>
                </c:pt>
                <c:pt idx="41">
                  <c:v>3774.5417378623483</c:v>
                </c:pt>
                <c:pt idx="42">
                  <c:v>3837.5912398527526</c:v>
                </c:pt>
                <c:pt idx="43">
                  <c:v>3899.0001018630251</c:v>
                </c:pt>
                <c:pt idx="44">
                  <c:v>3958.799525276906</c:v>
                </c:pt>
                <c:pt idx="45">
                  <c:v>4017.0210838267026</c:v>
                </c:pt>
                <c:pt idx="46">
                  <c:v>4073.6966116192034</c:v>
                </c:pt>
                <c:pt idx="47">
                  <c:v>4128.85810309515</c:v>
                </c:pt>
                <c:pt idx="48">
                  <c:v>4182.537623733434</c:v>
                </c:pt>
                <c:pt idx="49">
                  <c:v>4234.767230440033</c:v>
                </c:pt>
                <c:pt idx="50">
                  <c:v>4285.5789006746254</c:v>
                </c:pt>
                <c:pt idx="51">
                  <c:v>4335.0044694670496</c:v>
                </c:pt>
                <c:pt idx="52">
                  <c:v>4383.0755735632511</c:v>
                </c:pt>
                <c:pt idx="53">
                  <c:v>4429.82360201758</c:v>
                </c:pt>
                <c:pt idx="54">
                  <c:v>4475.2796526167822</c:v>
                </c:pt>
                <c:pt idx="55">
                  <c:v>4519.474493581778</c:v>
                </c:pt>
                <c:pt idx="56">
                  <c:v>4562.4385300473823</c:v>
                </c:pt>
                <c:pt idx="57">
                  <c:v>4604.2017748683402</c:v>
                </c:pt>
                <c:pt idx="58">
                  <c:v>4644.7938233431414</c:v>
                </c:pt>
                <c:pt idx="59">
                  <c:v>4684.2438314855935</c:v>
                </c:pt>
                <c:pt idx="60">
                  <c:v>4722.5804975087876</c:v>
                </c:pt>
                <c:pt idx="61">
                  <c:v>4759.8320462170768</c:v>
                </c:pt>
                <c:pt idx="62">
                  <c:v>4796.0262160296943</c:v>
                </c:pt>
                <c:pt idx="63">
                  <c:v>4831.190248384798</c:v>
                </c:pt>
                <c:pt idx="64">
                  <c:v>4865.350879295459</c:v>
                </c:pt>
                <c:pt idx="65">
                  <c:v>4898.5343328496647</c:v>
                </c:pt>
                <c:pt idx="66">
                  <c:v>4930.7663164649521</c:v>
                </c:pt>
                <c:pt idx="67">
                  <c:v>4962.0720177251887</c:v>
                </c:pt>
                <c:pt idx="68">
                  <c:v>4992.4761026422093</c:v>
                </c:pt>
                <c:pt idx="69">
                  <c:v>5022.0027151989207</c:v>
                </c:pt>
                <c:pt idx="70">
                  <c:v>5050.6754780431102</c:v>
                </c:pt>
              </c:numCache>
            </c:numRef>
          </c:yVal>
          <c:smooth val="1"/>
        </c:ser>
        <c:ser>
          <c:idx val="0"/>
          <c:order val="3"/>
          <c:tx>
            <c:strRef>
              <c:f>'Graph-outputs'!$DB$1</c:f>
              <c:strCache>
                <c:ptCount val="1"/>
                <c:pt idx="0">
                  <c:v>19</c:v>
                </c:pt>
              </c:strCache>
            </c:strRef>
          </c:tx>
          <c:spPr>
            <a:ln>
              <a:solidFill>
                <a:srgbClr val="2161AF"/>
              </a:solidFill>
            </a:ln>
          </c:spPr>
          <c:marker>
            <c:symbol val="none"/>
          </c:marker>
          <c:xVal>
            <c:numRef>
              <c:f>'Graph-outputs'!$A$4:$A$74</c:f>
              <c:numCache>
                <c:formatCode>General</c:formatCode>
                <c:ptCount val="7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</c:numCache>
            </c:numRef>
          </c:xVal>
          <c:yVal>
            <c:numRef>
              <c:f>'Graph-outputs'!$DC$4:$DC$74</c:f>
              <c:numCache>
                <c:formatCode>General</c:formatCode>
                <c:ptCount val="7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</c:numCache>
            </c:numRef>
          </c:yVal>
          <c:smooth val="1"/>
        </c:ser>
        <c:ser>
          <c:idx val="1"/>
          <c:order val="4"/>
          <c:tx>
            <c:strRef>
              <c:f>'Graph-outputs'!$A$81</c:f>
              <c:strCache>
                <c:ptCount val="1"/>
                <c:pt idx="0">
                  <c:v>Fire Type Output1</c:v>
                </c:pt>
              </c:strCache>
            </c:strRef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dPt>
            <c:idx val="0"/>
            <c:marker>
              <c:symbol val="circle"/>
              <c:size val="7"/>
            </c:marker>
            <c:bubble3D val="0"/>
          </c:dPt>
          <c:dPt>
            <c:idx val="1"/>
            <c:marker>
              <c:symbol val="diamond"/>
              <c:size val="6"/>
            </c:marker>
            <c:bubble3D val="0"/>
          </c:dPt>
          <c:dPt>
            <c:idx val="2"/>
            <c:marker>
              <c:symbol val="square"/>
              <c:size val="7"/>
            </c:marker>
            <c:bubble3D val="0"/>
          </c:dPt>
          <c:xVal>
            <c:numRef>
              <c:f>'Graph-outputs'!$C$82:$C$84</c:f>
              <c:numCache>
                <c:formatCode>General</c:formatCode>
                <c:ptCount val="3"/>
                <c:pt idx="0">
                  <c:v>10</c:v>
                </c:pt>
                <c:pt idx="1">
                  <c:v>13</c:v>
                </c:pt>
                <c:pt idx="2">
                  <c:v>18</c:v>
                </c:pt>
              </c:numCache>
            </c:numRef>
          </c:xVal>
          <c:yVal>
            <c:numRef>
              <c:f>'Graph-outputs'!$B$82:$B$84</c:f>
              <c:numCache>
                <c:formatCode>General</c:formatCode>
                <c:ptCount val="3"/>
                <c:pt idx="0">
                  <c:v>3646.1159620830936</c:v>
                </c:pt>
                <c:pt idx="1">
                  <c:v>15053.025621199738</c:v>
                </c:pt>
                <c:pt idx="2">
                  <c:v>30307.090272960802</c:v>
                </c:pt>
              </c:numCache>
            </c:numRef>
          </c:yVal>
          <c:smooth val="1"/>
        </c:ser>
        <c:ser>
          <c:idx val="2"/>
          <c:order val="5"/>
          <c:tx>
            <c:strRef>
              <c:f>'Graph-outputs'!$AI$81</c:f>
              <c:strCache>
                <c:ptCount val="1"/>
                <c:pt idx="0">
                  <c:v>Fire Type Output2</c:v>
                </c:pt>
              </c:strCache>
            </c:strRef>
          </c:tx>
          <c:spPr>
            <a:ln>
              <a:noFill/>
            </a:ln>
          </c:spPr>
          <c:marker>
            <c:symbol val="square"/>
            <c:size val="5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</c:spPr>
          </c:marker>
          <c:dPt>
            <c:idx val="0"/>
            <c:marker>
              <c:symbol val="circle"/>
              <c:size val="7"/>
            </c:marker>
            <c:bubble3D val="0"/>
          </c:dPt>
          <c:dPt>
            <c:idx val="1"/>
            <c:marker>
              <c:symbol val="diamond"/>
              <c:size val="5"/>
            </c:marker>
            <c:bubble3D val="0"/>
          </c:dPt>
          <c:dPt>
            <c:idx val="2"/>
            <c:marker>
              <c:symbol val="square"/>
              <c:size val="7"/>
            </c:marker>
            <c:bubble3D val="0"/>
          </c:dPt>
          <c:xVal>
            <c:numRef>
              <c:f>'Graph-outputs'!$AK$82:$AK$84</c:f>
              <c:numCache>
                <c:formatCode>General</c:formatCode>
                <c:ptCount val="3"/>
                <c:pt idx="0">
                  <c:v>2</c:v>
                </c:pt>
                <c:pt idx="1">
                  <c:v>4</c:v>
                </c:pt>
                <c:pt idx="2">
                  <c:v>8</c:v>
                </c:pt>
              </c:numCache>
            </c:numRef>
          </c:xVal>
          <c:yVal>
            <c:numRef>
              <c:f>'Graph-outputs'!$AJ$82:$AJ$84</c:f>
              <c:numCache>
                <c:formatCode>General</c:formatCode>
                <c:ptCount val="3"/>
                <c:pt idx="0">
                  <c:v>1146.8189822953868</c:v>
                </c:pt>
                <c:pt idx="1">
                  <c:v>3475.9141741193616</c:v>
                </c:pt>
                <c:pt idx="2">
                  <c:v>10017.909975187564</c:v>
                </c:pt>
              </c:numCache>
            </c:numRef>
          </c:yVal>
          <c:smooth val="1"/>
        </c:ser>
        <c:ser>
          <c:idx val="4"/>
          <c:order val="6"/>
          <c:tx>
            <c:v>Suface/IC fire transition</c:v>
          </c:tx>
          <c:spPr>
            <a:ln>
              <a:solidFill>
                <a:schemeClr val="bg1">
                  <a:lumMod val="50000"/>
                </a:schemeClr>
              </a:solidFill>
            </a:ln>
          </c:spPr>
          <c:marker>
            <c:symbol val="circle"/>
            <c:size val="7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'Graph-outputs'!$B$87:$B$88</c:f>
              <c:numCache>
                <c:formatCode>General</c:formatCode>
                <c:ptCount val="2"/>
              </c:numCache>
            </c:numRef>
          </c:xVal>
          <c:yVal>
            <c:numRef>
              <c:f>'Graph-outputs'!$C$87:$C$88</c:f>
              <c:numCache>
                <c:formatCode>General</c:formatCode>
                <c:ptCount val="2"/>
              </c:numCache>
            </c:numRef>
          </c:yVal>
          <c:smooth val="1"/>
        </c:ser>
        <c:ser>
          <c:idx val="6"/>
          <c:order val="7"/>
          <c:tx>
            <c:v>IC fire 50% CFB</c:v>
          </c:tx>
          <c:spPr>
            <a:ln>
              <a:solidFill>
                <a:schemeClr val="bg1">
                  <a:lumMod val="50000"/>
                </a:schemeClr>
              </a:solidFill>
            </a:ln>
          </c:spPr>
          <c:marker>
            <c:symbol val="diamond"/>
            <c:size val="5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'Graph-outputs'!$B$90:$B$91</c:f>
              <c:numCache>
                <c:formatCode>General</c:formatCode>
                <c:ptCount val="2"/>
              </c:numCache>
            </c:numRef>
          </c:xVal>
          <c:yVal>
            <c:numRef>
              <c:f>'Graph-outputs'!$C$90:$C$91</c:f>
              <c:numCache>
                <c:formatCode>General</c:formatCode>
                <c:ptCount val="2"/>
              </c:numCache>
            </c:numRef>
          </c:yVal>
          <c:smooth val="1"/>
        </c:ser>
        <c:ser>
          <c:idx val="7"/>
          <c:order val="8"/>
          <c:tx>
            <c:v>IC/CC fire transition</c:v>
          </c:tx>
          <c:spPr>
            <a:ln>
              <a:solidFill>
                <a:schemeClr val="bg1">
                  <a:lumMod val="50000"/>
                </a:schemeClr>
              </a:solidFill>
            </a:ln>
          </c:spPr>
          <c:marker>
            <c:symbol val="square"/>
            <c:size val="7"/>
            <c:spPr>
              <a:solidFill>
                <a:schemeClr val="bg1">
                  <a:lumMod val="50000"/>
                </a:schemeClr>
              </a:solidFill>
              <a:ln>
                <a:solidFill>
                  <a:schemeClr val="bg1">
                    <a:lumMod val="50000"/>
                  </a:schemeClr>
                </a:solidFill>
              </a:ln>
            </c:spPr>
          </c:marker>
          <c:xVal>
            <c:numRef>
              <c:f>'Graph-outputs'!$B$93:$B$94</c:f>
              <c:numCache>
                <c:formatCode>General</c:formatCode>
                <c:ptCount val="2"/>
              </c:numCache>
            </c:numRef>
          </c:xVal>
          <c:yVal>
            <c:numRef>
              <c:f>'Graph-outputs'!$C$93:$C$94</c:f>
              <c:numCache>
                <c:formatCode>General</c:formatCode>
                <c:ptCount val="2"/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049960"/>
        <c:axId val="209050344"/>
      </c:scatterChart>
      <c:valAx>
        <c:axId val="209049960"/>
        <c:scaling>
          <c:orientation val="minMax"/>
          <c:max val="70"/>
        </c:scaling>
        <c:delete val="0"/>
        <c:axPos val="b"/>
        <c:majorGridlines/>
        <c:numFmt formatCode="General" sourceLinked="1"/>
        <c:majorTickMark val="out"/>
        <c:minorTickMark val="out"/>
        <c:tickLblPos val="nextTo"/>
        <c:crossAx val="209050344"/>
        <c:crosses val="autoZero"/>
        <c:crossBetween val="midCat"/>
        <c:majorUnit val="5"/>
      </c:valAx>
      <c:valAx>
        <c:axId val="209050344"/>
        <c:scaling>
          <c:orientation val="minMax"/>
          <c:max val="50000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sz="1100"/>
                </a:pPr>
                <a:r>
                  <a:rPr lang="en-US" sz="1100"/>
                  <a:t>Headfire Intensity (kW/m)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crossAx val="209049960"/>
        <c:crosses val="autoZero"/>
        <c:crossBetween val="midCat"/>
        <c:majorUnit val="2000"/>
      </c:valAx>
      <c:spPr>
        <a:noFill/>
        <a:ln w="25400">
          <a:noFill/>
        </a:ln>
      </c:spPr>
    </c:plotArea>
    <c:legend>
      <c:legendPos val="b"/>
      <c:legendEntry>
        <c:idx val="0"/>
        <c:delete val="1"/>
      </c:legendEntry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>
        <c:manualLayout>
          <c:xMode val="edge"/>
          <c:yMode val="edge"/>
          <c:x val="0.63181171584321194"/>
          <c:y val="0.77996386609011237"/>
          <c:w val="0.1817978137348216"/>
          <c:h val="6.6733057762635953E-2"/>
        </c:manualLayout>
      </c:layout>
      <c:overlay val="0"/>
      <c:spPr>
        <a:ln>
          <a:solidFill>
            <a:schemeClr val="tx1">
              <a:lumMod val="85000"/>
              <a:lumOff val="15000"/>
            </a:schemeClr>
          </a:solidFill>
        </a:ln>
      </c:spPr>
    </c:legend>
    <c:plotVisOnly val="1"/>
    <c:dispBlanksAs val="gap"/>
    <c:showDLblsOverMax val="0"/>
  </c:chart>
  <c:userShapes r:id="rId1"/>
</c:chartSpace>
</file>

<file path=xl/chart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>
  <sheetPr codeName="Chart5"/>
  <sheetViews>
    <sheetView tabSelected="1" workbookViewId="0"/>
  </sheetViews>
  <pageMargins left="0.7" right="0.7" top="0.75" bottom="0.75" header="0.3" footer="0.3"/>
  <pageSetup orientation="landscape" r:id="rId1"/>
  <drawing r:id="rId2"/>
  <legacyDrawing r:id="rId3"/>
</chartsheet>
</file>

<file path=xl/chartsheets/sheet2.xml><?xml version="1.0" encoding="utf-8"?>
<chart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>
  <sheetPr codeName="Chart6"/>
  <sheetViews>
    <sheetView workbookViewId="0"/>
  </sheetViews>
  <pageMargins left="0.7" right="0.7" top="0.75" bottom="0.75" header="0.3" footer="0.3"/>
  <pageSetup orientation="landscape" r:id="rId1"/>
  <drawing r:id="rId2"/>
  <legacyDrawing r:id="rId3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0.11878</cdr:x>
      <cdr:y>0.88415</cdr:y>
    </cdr:from>
    <cdr:to>
      <cdr:x>0.20127</cdr:x>
      <cdr:y>0.89141</cdr:y>
    </cdr:to>
    <cdr:sp macro="" textlink="">
      <cdr:nvSpPr>
        <cdr:cNvPr id="8" name="Minus 7"/>
        <cdr:cNvSpPr/>
      </cdr:nvSpPr>
      <cdr:spPr>
        <a:xfrm xmlns:a="http://schemas.openxmlformats.org/drawingml/2006/main">
          <a:off x="1028662" y="5562631"/>
          <a:ext cx="714382" cy="45677"/>
        </a:xfrm>
        <a:prstGeom xmlns:a="http://schemas.openxmlformats.org/drawingml/2006/main" prst="mathMinus">
          <a:avLst/>
        </a:prstGeom>
        <a:solidFill xmlns:a="http://schemas.openxmlformats.org/drawingml/2006/main">
          <a:schemeClr val="tx1"/>
        </a:solidFill>
        <a:ln xmlns:a="http://schemas.openxmlformats.org/drawingml/2006/main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0.68685</cdr:x>
      <cdr:y>0.8849</cdr:y>
    </cdr:from>
    <cdr:to>
      <cdr:x>0.76934</cdr:x>
      <cdr:y>0.89217</cdr:y>
    </cdr:to>
    <cdr:sp macro="" textlink="">
      <cdr:nvSpPr>
        <cdr:cNvPr id="9" name="Minus 8"/>
        <cdr:cNvSpPr/>
      </cdr:nvSpPr>
      <cdr:spPr>
        <a:xfrm xmlns:a="http://schemas.openxmlformats.org/drawingml/2006/main">
          <a:off x="5948297" y="5567360"/>
          <a:ext cx="714382" cy="45739"/>
        </a:xfrm>
        <a:prstGeom xmlns:a="http://schemas.openxmlformats.org/drawingml/2006/main" prst="mathMinus">
          <a:avLst/>
        </a:prstGeom>
        <a:solidFill xmlns:a="http://schemas.openxmlformats.org/drawingml/2006/main">
          <a:srgbClr val="3471EC"/>
        </a:solidFill>
        <a:ln xmlns:a="http://schemas.openxmlformats.org/drawingml/2006/main" w="25400" cap="flat" cmpd="sng" algn="ctr">
          <a:solidFill>
            <a:srgbClr val="2161AF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0.50593</cdr:x>
      <cdr:y>0.88565</cdr:y>
    </cdr:from>
    <cdr:to>
      <cdr:x>0.58842</cdr:x>
      <cdr:y>0.89292</cdr:y>
    </cdr:to>
    <cdr:sp macro="" textlink="">
      <cdr:nvSpPr>
        <cdr:cNvPr id="10" name="Minus 9"/>
        <cdr:cNvSpPr/>
      </cdr:nvSpPr>
      <cdr:spPr>
        <a:xfrm xmlns:a="http://schemas.openxmlformats.org/drawingml/2006/main">
          <a:off x="4381486" y="5572103"/>
          <a:ext cx="714383" cy="45740"/>
        </a:xfrm>
        <a:prstGeom xmlns:a="http://schemas.openxmlformats.org/drawingml/2006/main" prst="mathMinus">
          <a:avLst/>
        </a:prstGeom>
        <a:solidFill xmlns:a="http://schemas.openxmlformats.org/drawingml/2006/main">
          <a:srgbClr val="45CD15"/>
        </a:solidFill>
        <a:ln xmlns:a="http://schemas.openxmlformats.org/drawingml/2006/main">
          <a:solidFill>
            <a:srgbClr val="3AB13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0.30356</cdr:x>
      <cdr:y>0.88565</cdr:y>
    </cdr:from>
    <cdr:to>
      <cdr:x>0.38605</cdr:x>
      <cdr:y>0.89292</cdr:y>
    </cdr:to>
    <cdr:sp macro="" textlink="">
      <cdr:nvSpPr>
        <cdr:cNvPr id="11" name="Minus 10"/>
        <cdr:cNvSpPr/>
      </cdr:nvSpPr>
      <cdr:spPr>
        <a:xfrm xmlns:a="http://schemas.openxmlformats.org/drawingml/2006/main">
          <a:off x="2628921" y="5572103"/>
          <a:ext cx="714382" cy="45740"/>
        </a:xfrm>
        <a:prstGeom xmlns:a="http://schemas.openxmlformats.org/drawingml/2006/main" prst="mathMinus">
          <a:avLst/>
        </a:prstGeom>
        <a:solidFill xmlns:a="http://schemas.openxmlformats.org/drawingml/2006/main">
          <a:srgbClr val="C00000"/>
        </a:solidFill>
        <a:ln xmlns:a="http://schemas.openxmlformats.org/drawingml/2006/main">
          <a:solidFill>
            <a:srgbClr val="AC0000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0.00055</cdr:x>
      <cdr:y>0.91446</cdr:y>
    </cdr:from>
    <cdr:to>
      <cdr:x>0.1031</cdr:x>
      <cdr:y>0.93685</cdr:y>
    </cdr:to>
    <cdr:sp macro="" textlink="">
      <cdr:nvSpPr>
        <cdr:cNvPr id="13" name="TextBox 2"/>
        <cdr:cNvSpPr txBox="1"/>
      </cdr:nvSpPr>
      <cdr:spPr>
        <a:xfrm xmlns:a="http://schemas.openxmlformats.org/drawingml/2006/main">
          <a:off x="4763" y="5753352"/>
          <a:ext cx="888107" cy="1408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900"/>
            <a:t>FBP Fuel Type</a:t>
          </a:r>
          <a:r>
            <a:rPr lang="en-CA" sz="900" baseline="0"/>
            <a:t> (FT):</a:t>
          </a:r>
          <a:endParaRPr lang="en-CA" sz="900"/>
        </a:p>
      </cdr:txBody>
    </cdr:sp>
  </cdr:relSizeAnchor>
  <cdr:relSizeAnchor xmlns:cdr="http://schemas.openxmlformats.org/drawingml/2006/chartDrawing">
    <cdr:from>
      <cdr:x>0.01375</cdr:x>
      <cdr:y>0.9455</cdr:y>
    </cdr:from>
    <cdr:to>
      <cdr:x>0.10233</cdr:x>
      <cdr:y>0.99243</cdr:y>
    </cdr:to>
    <cdr:sp macro="" textlink="">
      <cdr:nvSpPr>
        <cdr:cNvPr id="14" name="TextBox 1"/>
        <cdr:cNvSpPr txBox="1"/>
      </cdr:nvSpPr>
      <cdr:spPr>
        <a:xfrm xmlns:a="http://schemas.openxmlformats.org/drawingml/2006/main">
          <a:off x="119078" y="5948627"/>
          <a:ext cx="767123" cy="2952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>
          <a:no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900"/>
            <a:t>FT Modifier (M):</a:t>
          </a:r>
        </a:p>
        <a:p xmlns:a="http://schemas.openxmlformats.org/drawingml/2006/main">
          <a:r>
            <a:rPr lang="en-CA" sz="900"/>
            <a:t>(if applicable)</a:t>
          </a:r>
        </a:p>
      </cdr:txBody>
    </cdr:sp>
  </cdr:relSizeAnchor>
  <cdr:relSizeAnchor xmlns:cdr="http://schemas.openxmlformats.org/drawingml/2006/chartDrawing">
    <cdr:from>
      <cdr:x>0.27716</cdr:x>
      <cdr:y>0.91363</cdr:y>
    </cdr:from>
    <cdr:to>
      <cdr:x>0.29334</cdr:x>
      <cdr:y>0.96933</cdr:y>
    </cdr:to>
    <cdr:grpSp>
      <cdr:nvGrpSpPr>
        <cdr:cNvPr id="15" name="Group 14"/>
        <cdr:cNvGrpSpPr/>
      </cdr:nvGrpSpPr>
      <cdr:grpSpPr>
        <a:xfrm xmlns:a="http://schemas.openxmlformats.org/drawingml/2006/main">
          <a:off x="2402354" y="5752237"/>
          <a:ext cx="140244" cy="350689"/>
          <a:chOff x="2362164" y="9501"/>
          <a:chExt cx="140125" cy="350407"/>
        </a:xfrm>
      </cdr:grpSpPr>
      <cdr:sp macro="" textlink="">
        <cdr:nvSpPr>
          <cdr:cNvPr id="22" name="TextBox 1"/>
          <cdr:cNvSpPr txBox="1"/>
        </cdr:nvSpPr>
        <cdr:spPr>
          <a:xfrm xmlns:a="http://schemas.openxmlformats.org/drawingml/2006/main">
            <a:off x="2362164" y="9501"/>
            <a:ext cx="140125" cy="14086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23" name="TextBox 1"/>
          <cdr:cNvSpPr txBox="1"/>
        </cdr:nvSpPr>
        <cdr:spPr>
          <a:xfrm xmlns:a="http://schemas.openxmlformats.org/drawingml/2006/main">
            <a:off x="2362164" y="219042"/>
            <a:ext cx="129548" cy="14086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0.47403</cdr:x>
      <cdr:y>0.91212</cdr:y>
    </cdr:from>
    <cdr:to>
      <cdr:x>0.49022</cdr:x>
      <cdr:y>0.96782</cdr:y>
    </cdr:to>
    <cdr:grpSp>
      <cdr:nvGrpSpPr>
        <cdr:cNvPr id="16" name="Group 15"/>
        <cdr:cNvGrpSpPr/>
      </cdr:nvGrpSpPr>
      <cdr:grpSpPr>
        <a:xfrm xmlns:a="http://schemas.openxmlformats.org/drawingml/2006/main">
          <a:off x="4108774" y="5742730"/>
          <a:ext cx="140330" cy="350689"/>
          <a:chOff x="3981454" y="0"/>
          <a:chExt cx="140212" cy="350469"/>
        </a:xfrm>
      </cdr:grpSpPr>
      <cdr:sp macro="" textlink="">
        <cdr:nvSpPr>
          <cdr:cNvPr id="20" name="TextBox 1"/>
          <cdr:cNvSpPr txBox="1"/>
        </cdr:nvSpPr>
        <cdr:spPr>
          <a:xfrm xmlns:a="http://schemas.openxmlformats.org/drawingml/2006/main">
            <a:off x="3981454" y="0"/>
            <a:ext cx="140212" cy="140891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21" name="TextBox 1"/>
          <cdr:cNvSpPr txBox="1"/>
        </cdr:nvSpPr>
        <cdr:spPr>
          <a:xfrm xmlns:a="http://schemas.openxmlformats.org/drawingml/2006/main">
            <a:off x="3981454" y="209578"/>
            <a:ext cx="129629" cy="140891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0.661</cdr:x>
      <cdr:y>0.91437</cdr:y>
    </cdr:from>
    <cdr:to>
      <cdr:x>0.67719</cdr:x>
      <cdr:y>0.97007</cdr:y>
    </cdr:to>
    <cdr:grpSp>
      <cdr:nvGrpSpPr>
        <cdr:cNvPr id="17" name="Group 16"/>
        <cdr:cNvGrpSpPr/>
      </cdr:nvGrpSpPr>
      <cdr:grpSpPr>
        <a:xfrm xmlns:a="http://schemas.openxmlformats.org/drawingml/2006/main">
          <a:off x="5729383" y="5756896"/>
          <a:ext cx="140331" cy="350689"/>
          <a:chOff x="5695918" y="19001"/>
          <a:chExt cx="140125" cy="350407"/>
        </a:xfrm>
      </cdr:grpSpPr>
      <cdr:sp macro="" textlink="">
        <cdr:nvSpPr>
          <cdr:cNvPr id="18" name="TextBox 1"/>
          <cdr:cNvSpPr txBox="1"/>
        </cdr:nvSpPr>
        <cdr:spPr>
          <a:xfrm xmlns:a="http://schemas.openxmlformats.org/drawingml/2006/main">
            <a:off x="5695919" y="19001"/>
            <a:ext cx="140124" cy="14086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19" name="TextBox 1"/>
          <cdr:cNvSpPr txBox="1"/>
        </cdr:nvSpPr>
        <cdr:spPr>
          <a:xfrm xmlns:a="http://schemas.openxmlformats.org/drawingml/2006/main">
            <a:off x="5695918" y="228542"/>
            <a:ext cx="129547" cy="14086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0.10779</cdr:x>
      <cdr:y>0.97498</cdr:y>
    </cdr:from>
    <cdr:to>
      <cdr:x>0.2071</cdr:x>
      <cdr:y>0.99488</cdr:y>
    </cdr:to>
    <cdr:sp macro="" textlink="">
      <cdr:nvSpPr>
        <cdr:cNvPr id="25" name="TextBox 2"/>
        <cdr:cNvSpPr txBox="1"/>
      </cdr:nvSpPr>
      <cdr:spPr>
        <a:xfrm xmlns:a="http://schemas.openxmlformats.org/drawingml/2006/main">
          <a:off x="933450" y="6134100"/>
          <a:ext cx="860044" cy="125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800"/>
            <a:t>%Con, %cur,  or %DF</a:t>
          </a:r>
        </a:p>
      </cdr:txBody>
    </cdr:sp>
  </cdr:relSizeAnchor>
  <cdr:relSizeAnchor xmlns:cdr="http://schemas.openxmlformats.org/drawingml/2006/chartDrawing">
    <cdr:from>
      <cdr:x>0.32006</cdr:x>
      <cdr:y>0.97649</cdr:y>
    </cdr:from>
    <cdr:to>
      <cdr:x>0.36385</cdr:x>
      <cdr:y>0.9964</cdr:y>
    </cdr:to>
    <cdr:sp macro="" textlink="">
      <cdr:nvSpPr>
        <cdr:cNvPr id="27" name="TextBox 2"/>
        <cdr:cNvSpPr txBox="1"/>
      </cdr:nvSpPr>
      <cdr:spPr>
        <a:xfrm xmlns:a="http://schemas.openxmlformats.org/drawingml/2006/main">
          <a:off x="2771775" y="6143625"/>
          <a:ext cx="379271" cy="125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0.53673</cdr:x>
      <cdr:y>0.97649</cdr:y>
    </cdr:from>
    <cdr:to>
      <cdr:x>0.58052</cdr:x>
      <cdr:y>0.9964</cdr:y>
    </cdr:to>
    <cdr:sp macro="" textlink="">
      <cdr:nvSpPr>
        <cdr:cNvPr id="28" name="TextBox 2"/>
        <cdr:cNvSpPr txBox="1"/>
      </cdr:nvSpPr>
      <cdr:spPr>
        <a:xfrm xmlns:a="http://schemas.openxmlformats.org/drawingml/2006/main">
          <a:off x="4648208" y="6143600"/>
          <a:ext cx="379231" cy="1252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0.7281</cdr:x>
      <cdr:y>0.97649</cdr:y>
    </cdr:from>
    <cdr:to>
      <cdr:x>0.7719</cdr:x>
      <cdr:y>0.9964</cdr:y>
    </cdr:to>
    <cdr:sp macro="" textlink="">
      <cdr:nvSpPr>
        <cdr:cNvPr id="29" name="TextBox 2"/>
        <cdr:cNvSpPr txBox="1"/>
      </cdr:nvSpPr>
      <cdr:spPr>
        <a:xfrm xmlns:a="http://schemas.openxmlformats.org/drawingml/2006/main">
          <a:off x="6305550" y="6143625"/>
          <a:ext cx="379271" cy="125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0.79024</cdr:x>
      <cdr:y>0.84862</cdr:y>
    </cdr:from>
    <cdr:to>
      <cdr:x>0.85788</cdr:x>
      <cdr:y>0.99466</cdr:y>
    </cdr:to>
    <cdr:grpSp>
      <cdr:nvGrpSpPr>
        <cdr:cNvPr id="30" name="Group 29"/>
        <cdr:cNvGrpSpPr/>
      </cdr:nvGrpSpPr>
      <cdr:grpSpPr>
        <a:xfrm xmlns:a="http://schemas.openxmlformats.org/drawingml/2006/main">
          <a:off x="6849603" y="5342933"/>
          <a:ext cx="586286" cy="919471"/>
          <a:chOff x="6996084" y="5339073"/>
          <a:chExt cx="585773" cy="918852"/>
        </a:xfrm>
      </cdr:grpSpPr>
      <cdr:sp macro="" textlink="">
        <cdr:nvSpPr>
          <cdr:cNvPr id="12" name="TextBox 11"/>
          <cdr:cNvSpPr txBox="1"/>
        </cdr:nvSpPr>
        <cdr:spPr>
          <a:xfrm xmlns:a="http://schemas.openxmlformats.org/drawingml/2006/main">
            <a:off x="7172315" y="5339073"/>
            <a:ext cx="409542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wrap="none" rtlCol="0"/>
          <a:lstStyle xmlns:a="http://schemas.openxmlformats.org/drawingml/2006/main"/>
          <a:p xmlns:a="http://schemas.openxmlformats.org/drawingml/2006/main">
            <a:r>
              <a:rPr lang="en-CA" sz="1100"/>
              <a:t>BUI:</a:t>
            </a:r>
          </a:p>
        </cdr:txBody>
      </cdr:sp>
      <cdr:sp macro="" textlink="">
        <cdr:nvSpPr>
          <cdr:cNvPr id="24" name="TextBox 1"/>
          <cdr:cNvSpPr txBox="1"/>
        </cdr:nvSpPr>
        <cdr:spPr>
          <a:xfrm xmlns:a="http://schemas.openxmlformats.org/drawingml/2006/main">
            <a:off x="6996084" y="5562626"/>
            <a:ext cx="557199" cy="276200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C6</a:t>
            </a:r>
            <a:r>
              <a:rPr lang="en-CA" sz="1100" baseline="0"/>
              <a:t> CBH:</a:t>
            </a:r>
          </a:p>
        </cdr:txBody>
      </cdr:sp>
      <cdr:sp macro="" textlink="">
        <cdr:nvSpPr>
          <cdr:cNvPr id="26" name="TextBox 1"/>
          <cdr:cNvSpPr txBox="1"/>
        </cdr:nvSpPr>
        <cdr:spPr>
          <a:xfrm xmlns:a="http://schemas.openxmlformats.org/drawingml/2006/main">
            <a:off x="7143737" y="5782185"/>
            <a:ext cx="409543" cy="475740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FMC:</a:t>
            </a:r>
          </a:p>
          <a:p xmlns:a="http://schemas.openxmlformats.org/drawingml/2006/main">
            <a:r>
              <a:rPr lang="en-CA" sz="1100"/>
              <a:t>(C6)</a:t>
            </a:r>
          </a:p>
        </cdr:txBody>
      </cdr:sp>
    </cdr:grpSp>
  </cdr:relSizeAnchor>
  <cdr:relSizeAnchor xmlns:cdr="http://schemas.openxmlformats.org/drawingml/2006/chartDrawing">
    <cdr:from>
      <cdr:x>0.96842</cdr:x>
      <cdr:y>0.88339</cdr:y>
    </cdr:from>
    <cdr:to>
      <cdr:x>0.99702</cdr:x>
      <cdr:y>0.9606</cdr:y>
    </cdr:to>
    <cdr:grpSp>
      <cdr:nvGrpSpPr>
        <cdr:cNvPr id="31" name="Group 30"/>
        <cdr:cNvGrpSpPr/>
      </cdr:nvGrpSpPr>
      <cdr:grpSpPr>
        <a:xfrm xmlns:a="http://schemas.openxmlformats.org/drawingml/2006/main">
          <a:off x="8394022" y="5561846"/>
          <a:ext cx="247898" cy="486116"/>
          <a:chOff x="277115" y="0"/>
          <a:chExt cx="308658" cy="485775"/>
        </a:xfrm>
      </cdr:grpSpPr>
      <cdr:sp macro="" textlink="">
        <cdr:nvSpPr>
          <cdr:cNvPr id="32" name="TextBox 2"/>
          <cdr:cNvSpPr txBox="1"/>
        </cdr:nvSpPr>
        <cdr:spPr>
          <a:xfrm xmlns:a="http://schemas.openxmlformats.org/drawingml/2006/main">
            <a:off x="277115" y="0"/>
            <a:ext cx="308658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m</a:t>
            </a:r>
          </a:p>
        </cdr:txBody>
      </cdr:sp>
      <cdr:sp macro="" textlink="">
        <cdr:nvSpPr>
          <cdr:cNvPr id="33" name="TextBox 1"/>
          <cdr:cNvSpPr txBox="1"/>
        </cdr:nvSpPr>
        <cdr:spPr>
          <a:xfrm xmlns:a="http://schemas.openxmlformats.org/drawingml/2006/main">
            <a:off x="288986" y="223553"/>
            <a:ext cx="268213" cy="26222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 baseline="0"/>
              <a:t>%</a:t>
            </a:r>
          </a:p>
        </cdr:txBody>
      </cdr:sp>
    </cdr:grpSp>
  </cdr:relSizeAnchor>
  <cdr:relSizeAnchor xmlns:cdr="http://schemas.openxmlformats.org/drawingml/2006/chartDrawing">
    <cdr:from>
      <cdr:x>0</cdr:x>
      <cdr:y>0.85325</cdr:y>
    </cdr:from>
    <cdr:to>
      <cdr:x>1</cdr:x>
      <cdr:y>0.85325</cdr:y>
    </cdr:to>
    <cdr:cxnSp macro="">
      <cdr:nvCxnSpPr>
        <cdr:cNvPr id="3" name="Straight Connector 2"/>
        <cdr:cNvCxnSpPr/>
      </cdr:nvCxnSpPr>
      <cdr:spPr>
        <a:xfrm xmlns:a="http://schemas.openxmlformats.org/drawingml/2006/main">
          <a:off x="0" y="5372092"/>
          <a:ext cx="8667750" cy="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bg1">
              <a:lumMod val="50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0.55861</cdr:x>
      <cdr:y>0.77811</cdr:y>
    </cdr:from>
    <cdr:to>
      <cdr:x>0.65751</cdr:x>
      <cdr:y>0.85224</cdr:y>
    </cdr:to>
    <cdr:sp macro="" textlink="">
      <cdr:nvSpPr>
        <cdr:cNvPr id="34" name="TextBox 1"/>
        <cdr:cNvSpPr txBox="1"/>
      </cdr:nvSpPr>
      <cdr:spPr>
        <a:xfrm xmlns:a="http://schemas.openxmlformats.org/drawingml/2006/main">
          <a:off x="4841875" y="4899025"/>
          <a:ext cx="857250" cy="466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1100"/>
            <a:t>Fire type</a:t>
          </a:r>
        </a:p>
        <a:p xmlns:a="http://schemas.openxmlformats.org/drawingml/2006/main">
          <a:r>
            <a:rPr lang="en-CA" sz="1100"/>
            <a:t>legend: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0.12538</cdr:x>
      <cdr:y>0.8902</cdr:y>
    </cdr:from>
    <cdr:to>
      <cdr:x>0.20787</cdr:x>
      <cdr:y>0.89746</cdr:y>
    </cdr:to>
    <cdr:sp macro="" textlink="">
      <cdr:nvSpPr>
        <cdr:cNvPr id="8" name="Minus 7"/>
        <cdr:cNvSpPr/>
      </cdr:nvSpPr>
      <cdr:spPr>
        <a:xfrm xmlns:a="http://schemas.openxmlformats.org/drawingml/2006/main">
          <a:off x="1085838" y="5600718"/>
          <a:ext cx="714383" cy="45677"/>
        </a:xfrm>
        <a:prstGeom xmlns:a="http://schemas.openxmlformats.org/drawingml/2006/main" prst="mathMinus">
          <a:avLst/>
        </a:prstGeom>
        <a:solidFill xmlns:a="http://schemas.openxmlformats.org/drawingml/2006/main">
          <a:schemeClr val="tx1"/>
        </a:solidFill>
        <a:ln xmlns:a="http://schemas.openxmlformats.org/drawingml/2006/main">
          <a:solidFill>
            <a:schemeClr val="tx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0.67751</cdr:x>
      <cdr:y>0.88868</cdr:y>
    </cdr:from>
    <cdr:to>
      <cdr:x>0.76</cdr:x>
      <cdr:y>0.89595</cdr:y>
    </cdr:to>
    <cdr:sp macro="" textlink="">
      <cdr:nvSpPr>
        <cdr:cNvPr id="9" name="Minus 8"/>
        <cdr:cNvSpPr/>
      </cdr:nvSpPr>
      <cdr:spPr>
        <a:xfrm xmlns:a="http://schemas.openxmlformats.org/drawingml/2006/main">
          <a:off x="5867411" y="5591166"/>
          <a:ext cx="714383" cy="45739"/>
        </a:xfrm>
        <a:prstGeom xmlns:a="http://schemas.openxmlformats.org/drawingml/2006/main" prst="mathMinus">
          <a:avLst/>
        </a:prstGeom>
        <a:solidFill xmlns:a="http://schemas.openxmlformats.org/drawingml/2006/main">
          <a:srgbClr val="2161AF"/>
        </a:solidFill>
        <a:ln xmlns:a="http://schemas.openxmlformats.org/drawingml/2006/main" w="25400" cap="flat" cmpd="sng" algn="ctr">
          <a:solidFill>
            <a:srgbClr val="3471EC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0.49163</cdr:x>
      <cdr:y>0.88868</cdr:y>
    </cdr:from>
    <cdr:to>
      <cdr:x>0.57412</cdr:x>
      <cdr:y>0.89595</cdr:y>
    </cdr:to>
    <cdr:sp macro="" textlink="">
      <cdr:nvSpPr>
        <cdr:cNvPr id="10" name="Minus 9"/>
        <cdr:cNvSpPr/>
      </cdr:nvSpPr>
      <cdr:spPr>
        <a:xfrm xmlns:a="http://schemas.openxmlformats.org/drawingml/2006/main">
          <a:off x="4257659" y="5591170"/>
          <a:ext cx="714383" cy="45739"/>
        </a:xfrm>
        <a:prstGeom xmlns:a="http://schemas.openxmlformats.org/drawingml/2006/main" prst="mathMinus">
          <a:avLst/>
        </a:prstGeom>
        <a:solidFill xmlns:a="http://schemas.openxmlformats.org/drawingml/2006/main">
          <a:srgbClr val="3AB131"/>
        </a:solidFill>
        <a:ln xmlns:a="http://schemas.openxmlformats.org/drawingml/2006/main">
          <a:solidFill>
            <a:srgbClr val="45CD15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0.30686</cdr:x>
      <cdr:y>0.88868</cdr:y>
    </cdr:from>
    <cdr:to>
      <cdr:x>0.38935</cdr:x>
      <cdr:y>0.89595</cdr:y>
    </cdr:to>
    <cdr:sp macro="" textlink="">
      <cdr:nvSpPr>
        <cdr:cNvPr id="11" name="Minus 10"/>
        <cdr:cNvSpPr/>
      </cdr:nvSpPr>
      <cdr:spPr>
        <a:xfrm xmlns:a="http://schemas.openxmlformats.org/drawingml/2006/main">
          <a:off x="2657461" y="5591157"/>
          <a:ext cx="714384" cy="45739"/>
        </a:xfrm>
        <a:prstGeom xmlns:a="http://schemas.openxmlformats.org/drawingml/2006/main" prst="mathMinus">
          <a:avLst/>
        </a:prstGeom>
        <a:solidFill xmlns:a="http://schemas.openxmlformats.org/drawingml/2006/main">
          <a:srgbClr val="AC0000"/>
        </a:solidFill>
        <a:ln xmlns:a="http://schemas.openxmlformats.org/drawingml/2006/main">
          <a:solidFill>
            <a:srgbClr val="C00000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0.0022</cdr:x>
      <cdr:y>0.91673</cdr:y>
    </cdr:from>
    <cdr:to>
      <cdr:x>0.10475</cdr:x>
      <cdr:y>0.93912</cdr:y>
    </cdr:to>
    <cdr:sp macro="" textlink="">
      <cdr:nvSpPr>
        <cdr:cNvPr id="15" name="TextBox 14"/>
        <cdr:cNvSpPr txBox="1"/>
      </cdr:nvSpPr>
      <cdr:spPr>
        <a:xfrm xmlns:a="http://schemas.openxmlformats.org/drawingml/2006/main">
          <a:off x="19053" y="5767619"/>
          <a:ext cx="888106" cy="1408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lIns="0" tIns="0" rIns="0" bIns="0" rtlCol="0">
          <a:spAutoFit/>
        </a:bodyPr>
        <a:lstStyle xmlns:a="http://schemas.openxmlformats.org/drawingml/2006/main"/>
        <a:p xmlns:a="http://schemas.openxmlformats.org/drawingml/2006/main">
          <a:r>
            <a:rPr lang="en-CA" sz="900"/>
            <a:t>FBP Fuel Type</a:t>
          </a:r>
          <a:r>
            <a:rPr lang="en-CA" sz="900" baseline="0"/>
            <a:t> (FT):</a:t>
          </a:r>
          <a:endParaRPr lang="en-CA" sz="900"/>
        </a:p>
      </cdr:txBody>
    </cdr:sp>
  </cdr:relSizeAnchor>
  <cdr:relSizeAnchor xmlns:cdr="http://schemas.openxmlformats.org/drawingml/2006/chartDrawing">
    <cdr:from>
      <cdr:x>0.0132</cdr:x>
      <cdr:y>0.95227</cdr:y>
    </cdr:from>
    <cdr:to>
      <cdr:x>0.10178</cdr:x>
      <cdr:y>0.9992</cdr:y>
    </cdr:to>
    <cdr:sp macro="" textlink="">
      <cdr:nvSpPr>
        <cdr:cNvPr id="16" name="TextBox 1"/>
        <cdr:cNvSpPr txBox="1"/>
      </cdr:nvSpPr>
      <cdr:spPr>
        <a:xfrm xmlns:a="http://schemas.openxmlformats.org/drawingml/2006/main">
          <a:off x="114315" y="5991219"/>
          <a:ext cx="767123" cy="2952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lIns="0" tIns="0" rIns="0" bIns="0" rtlCol="0">
          <a:no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900"/>
            <a:t>FT Modifier (M):</a:t>
          </a:r>
        </a:p>
        <a:p xmlns:a="http://schemas.openxmlformats.org/drawingml/2006/main">
          <a:r>
            <a:rPr lang="en-CA" sz="900"/>
            <a:t>(if applicable)</a:t>
          </a:r>
        </a:p>
      </cdr:txBody>
    </cdr:sp>
  </cdr:relSizeAnchor>
  <cdr:relSizeAnchor xmlns:cdr="http://schemas.openxmlformats.org/drawingml/2006/chartDrawing">
    <cdr:from>
      <cdr:x>0.27496</cdr:x>
      <cdr:y>0.91745</cdr:y>
    </cdr:from>
    <cdr:to>
      <cdr:x>0.29115</cdr:x>
      <cdr:y>0.93984</cdr:y>
    </cdr:to>
    <cdr:sp macro="" textlink="">
      <cdr:nvSpPr>
        <cdr:cNvPr id="17" name="TextBox 1"/>
        <cdr:cNvSpPr txBox="1"/>
      </cdr:nvSpPr>
      <cdr:spPr>
        <a:xfrm xmlns:a="http://schemas.openxmlformats.org/drawingml/2006/main">
          <a:off x="2381217" y="5772149"/>
          <a:ext cx="140209" cy="140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900" baseline="0"/>
            <a:t>FT:</a:t>
          </a:r>
          <a:endParaRPr lang="en-CA" sz="900"/>
        </a:p>
      </cdr:txBody>
    </cdr:sp>
  </cdr:relSizeAnchor>
  <cdr:relSizeAnchor xmlns:cdr="http://schemas.openxmlformats.org/drawingml/2006/chartDrawing">
    <cdr:from>
      <cdr:x>0.27496</cdr:x>
      <cdr:y>0.95076</cdr:y>
    </cdr:from>
    <cdr:to>
      <cdr:x>0.28993</cdr:x>
      <cdr:y>0.97315</cdr:y>
    </cdr:to>
    <cdr:sp macro="" textlink="">
      <cdr:nvSpPr>
        <cdr:cNvPr id="18" name="TextBox 1"/>
        <cdr:cNvSpPr txBox="1"/>
      </cdr:nvSpPr>
      <cdr:spPr>
        <a:xfrm xmlns:a="http://schemas.openxmlformats.org/drawingml/2006/main">
          <a:off x="2381217" y="5981708"/>
          <a:ext cx="129626" cy="1408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CA" sz="900" baseline="0"/>
            <a:t>M:</a:t>
          </a:r>
          <a:endParaRPr lang="en-CA" sz="900"/>
        </a:p>
      </cdr:txBody>
    </cdr:sp>
  </cdr:relSizeAnchor>
  <cdr:relSizeAnchor xmlns:cdr="http://schemas.openxmlformats.org/drawingml/2006/chartDrawing">
    <cdr:from>
      <cdr:x>0.46194</cdr:x>
      <cdr:y>0.91594</cdr:y>
    </cdr:from>
    <cdr:to>
      <cdr:x>0.47812</cdr:x>
      <cdr:y>0.97163</cdr:y>
    </cdr:to>
    <cdr:grpSp>
      <cdr:nvGrpSpPr>
        <cdr:cNvPr id="20" name="Group 19"/>
        <cdr:cNvGrpSpPr/>
      </cdr:nvGrpSpPr>
      <cdr:grpSpPr>
        <a:xfrm xmlns:a="http://schemas.openxmlformats.org/drawingml/2006/main">
          <a:off x="4003980" y="5766781"/>
          <a:ext cx="140245" cy="350626"/>
          <a:chOff x="0" y="0"/>
          <a:chExt cx="140167" cy="350422"/>
        </a:xfrm>
      </cdr:grpSpPr>
      <cdr:sp macro="" textlink="">
        <cdr:nvSpPr>
          <cdr:cNvPr id="21" name="TextBox 1"/>
          <cdr:cNvSpPr txBox="1"/>
        </cdr:nvSpPr>
        <cdr:spPr>
          <a:xfrm xmlns:a="http://schemas.openxmlformats.org/drawingml/2006/main">
            <a:off x="0" y="0"/>
            <a:ext cx="140167" cy="14087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22" name="TextBox 1"/>
          <cdr:cNvSpPr txBox="1"/>
        </cdr:nvSpPr>
        <cdr:spPr>
          <a:xfrm xmlns:a="http://schemas.openxmlformats.org/drawingml/2006/main">
            <a:off x="0" y="209550"/>
            <a:ext cx="129587" cy="14087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0.64671</cdr:x>
      <cdr:y>0.91745</cdr:y>
    </cdr:from>
    <cdr:to>
      <cdr:x>0.6629</cdr:x>
      <cdr:y>0.97315</cdr:y>
    </cdr:to>
    <cdr:grpSp>
      <cdr:nvGrpSpPr>
        <cdr:cNvPr id="23" name="Group 22"/>
        <cdr:cNvGrpSpPr/>
      </cdr:nvGrpSpPr>
      <cdr:grpSpPr>
        <a:xfrm xmlns:a="http://schemas.openxmlformats.org/drawingml/2006/main">
          <a:off x="5605521" y="5776288"/>
          <a:ext cx="140330" cy="350689"/>
          <a:chOff x="0" y="0"/>
          <a:chExt cx="140167" cy="350422"/>
        </a:xfrm>
      </cdr:grpSpPr>
      <cdr:sp macro="" textlink="">
        <cdr:nvSpPr>
          <cdr:cNvPr id="24" name="TextBox 1"/>
          <cdr:cNvSpPr txBox="1"/>
        </cdr:nvSpPr>
        <cdr:spPr>
          <a:xfrm xmlns:a="http://schemas.openxmlformats.org/drawingml/2006/main">
            <a:off x="0" y="0"/>
            <a:ext cx="140167" cy="14087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en-CA" sz="900" baseline="0"/>
              <a:t>FT:</a:t>
            </a:r>
            <a:endParaRPr lang="en-CA" sz="900"/>
          </a:p>
        </cdr:txBody>
      </cdr:sp>
      <cdr:sp macro="" textlink="">
        <cdr:nvSpPr>
          <cdr:cNvPr id="25" name="TextBox 1"/>
          <cdr:cNvSpPr txBox="1"/>
        </cdr:nvSpPr>
        <cdr:spPr>
          <a:xfrm xmlns:a="http://schemas.openxmlformats.org/drawingml/2006/main">
            <a:off x="0" y="209550"/>
            <a:ext cx="129587" cy="14087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lIns="0" tIns="0" rIns="0" bIns="0" rtlCol="0">
            <a:spAutoFit/>
          </a:bodyPr>
          <a:lstStyle xmlns:a="http://schemas.openxmlformats.org/drawingml/2006/main">
            <a:lvl1pPr marL="0" indent="0">
              <a:defRPr sz="1100">
                <a:latin typeface="+mn-lt"/>
                <a:ea typeface="+mn-ea"/>
                <a:cs typeface="+mn-cs"/>
              </a:defRPr>
            </a:lvl1pPr>
            <a:lvl2pPr marL="457200" indent="0">
              <a:defRPr sz="1100">
                <a:latin typeface="+mn-lt"/>
                <a:ea typeface="+mn-ea"/>
                <a:cs typeface="+mn-cs"/>
              </a:defRPr>
            </a:lvl2pPr>
            <a:lvl3pPr marL="914400" indent="0">
              <a:defRPr sz="1100">
                <a:latin typeface="+mn-lt"/>
                <a:ea typeface="+mn-ea"/>
                <a:cs typeface="+mn-cs"/>
              </a:defRPr>
            </a:lvl3pPr>
            <a:lvl4pPr marL="1371600" indent="0">
              <a:defRPr sz="1100">
                <a:latin typeface="+mn-lt"/>
                <a:ea typeface="+mn-ea"/>
                <a:cs typeface="+mn-cs"/>
              </a:defRPr>
            </a:lvl4pPr>
            <a:lvl5pPr marL="1828800" indent="0">
              <a:defRPr sz="1100">
                <a:latin typeface="+mn-lt"/>
                <a:ea typeface="+mn-ea"/>
                <a:cs typeface="+mn-cs"/>
              </a:defRPr>
            </a:lvl5pPr>
            <a:lvl6pPr marL="2286000" indent="0">
              <a:defRPr sz="1100">
                <a:latin typeface="+mn-lt"/>
                <a:ea typeface="+mn-ea"/>
                <a:cs typeface="+mn-cs"/>
              </a:defRPr>
            </a:lvl6pPr>
            <a:lvl7pPr marL="2743200" indent="0">
              <a:defRPr sz="1100">
                <a:latin typeface="+mn-lt"/>
                <a:ea typeface="+mn-ea"/>
                <a:cs typeface="+mn-cs"/>
              </a:defRPr>
            </a:lvl7pPr>
            <a:lvl8pPr marL="3200400" indent="0">
              <a:defRPr sz="1100">
                <a:latin typeface="+mn-lt"/>
                <a:ea typeface="+mn-ea"/>
                <a:cs typeface="+mn-cs"/>
              </a:defRPr>
            </a:lvl8pPr>
            <a:lvl9pPr marL="3657600" indent="0">
              <a:defRPr sz="1100">
                <a:latin typeface="+mn-lt"/>
                <a:ea typeface="+mn-ea"/>
                <a:cs typeface="+mn-cs"/>
              </a:defRPr>
            </a:lvl9pPr>
          </a:lstStyle>
          <a:p xmlns:a="http://schemas.openxmlformats.org/drawingml/2006/main">
            <a:r>
              <a:rPr lang="en-CA" sz="900" baseline="0"/>
              <a:t>M:</a:t>
            </a:r>
            <a:endParaRPr lang="en-CA" sz="900"/>
          </a:p>
        </cdr:txBody>
      </cdr:sp>
    </cdr:grpSp>
  </cdr:relSizeAnchor>
  <cdr:relSizeAnchor xmlns:cdr="http://schemas.openxmlformats.org/drawingml/2006/chartDrawing">
    <cdr:from>
      <cdr:x>0.11109</cdr:x>
      <cdr:y>0.97952</cdr:y>
    </cdr:from>
    <cdr:to>
      <cdr:x>0.21039</cdr:x>
      <cdr:y>0.99943</cdr:y>
    </cdr:to>
    <cdr:sp macro="" textlink="">
      <cdr:nvSpPr>
        <cdr:cNvPr id="28" name="TextBox 2"/>
        <cdr:cNvSpPr txBox="1"/>
      </cdr:nvSpPr>
      <cdr:spPr>
        <a:xfrm xmlns:a="http://schemas.openxmlformats.org/drawingml/2006/main">
          <a:off x="962025" y="6162675"/>
          <a:ext cx="860044" cy="125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800"/>
            <a:t>%Con, %cur,  or %DF</a:t>
          </a:r>
        </a:p>
      </cdr:txBody>
    </cdr:sp>
  </cdr:relSizeAnchor>
  <cdr:relSizeAnchor xmlns:cdr="http://schemas.openxmlformats.org/drawingml/2006/chartDrawing">
    <cdr:from>
      <cdr:x>0.31016</cdr:x>
      <cdr:y>0.9801</cdr:y>
    </cdr:from>
    <cdr:to>
      <cdr:x>0.35395</cdr:x>
      <cdr:y>1</cdr:y>
    </cdr:to>
    <cdr:sp macro="" textlink="">
      <cdr:nvSpPr>
        <cdr:cNvPr id="29" name="TextBox 2"/>
        <cdr:cNvSpPr txBox="1"/>
      </cdr:nvSpPr>
      <cdr:spPr>
        <a:xfrm xmlns:a="http://schemas.openxmlformats.org/drawingml/2006/main">
          <a:off x="2686057" y="6166312"/>
          <a:ext cx="379231" cy="1252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0.49493</cdr:x>
      <cdr:y>0.9801</cdr:y>
    </cdr:from>
    <cdr:to>
      <cdr:x>0.53873</cdr:x>
      <cdr:y>1</cdr:y>
    </cdr:to>
    <cdr:sp macro="" textlink="">
      <cdr:nvSpPr>
        <cdr:cNvPr id="30" name="TextBox 2"/>
        <cdr:cNvSpPr txBox="1"/>
      </cdr:nvSpPr>
      <cdr:spPr>
        <a:xfrm xmlns:a="http://schemas.openxmlformats.org/drawingml/2006/main">
          <a:off x="4286208" y="6166312"/>
          <a:ext cx="379318" cy="12520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0.67971</cdr:x>
      <cdr:y>0.97952</cdr:y>
    </cdr:from>
    <cdr:to>
      <cdr:x>0.72351</cdr:x>
      <cdr:y>0.99943</cdr:y>
    </cdr:to>
    <cdr:sp macro="" textlink="">
      <cdr:nvSpPr>
        <cdr:cNvPr id="31" name="TextBox 2"/>
        <cdr:cNvSpPr txBox="1"/>
      </cdr:nvSpPr>
      <cdr:spPr>
        <a:xfrm xmlns:a="http://schemas.openxmlformats.org/drawingml/2006/main">
          <a:off x="5886445" y="6162663"/>
          <a:ext cx="379318" cy="1252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lIns="0" tIns="0" rIns="0" bIns="0" rtlCol="0">
          <a:spAutoFit/>
        </a:bodyPr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r>
            <a:rPr lang="en-CA" sz="800"/>
            <a:t>%C, c, DF</a:t>
          </a:r>
        </a:p>
      </cdr:txBody>
    </cdr:sp>
  </cdr:relSizeAnchor>
  <cdr:relSizeAnchor xmlns:cdr="http://schemas.openxmlformats.org/drawingml/2006/chartDrawing">
    <cdr:from>
      <cdr:x>0.80179</cdr:x>
      <cdr:y>0.84936</cdr:y>
    </cdr:from>
    <cdr:to>
      <cdr:x>0.84908</cdr:x>
      <cdr:y>0.89398</cdr:y>
    </cdr:to>
    <cdr:sp macro="" textlink="">
      <cdr:nvSpPr>
        <cdr:cNvPr id="12" name="TextBox 11"/>
        <cdr:cNvSpPr txBox="1"/>
      </cdr:nvSpPr>
      <cdr:spPr>
        <a:xfrm xmlns:a="http://schemas.openxmlformats.org/drawingml/2006/main">
          <a:off x="6943691" y="5343750"/>
          <a:ext cx="409542" cy="2807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CA" sz="1100"/>
            <a:t>BUI:</a:t>
          </a:r>
        </a:p>
      </cdr:txBody>
    </cdr:sp>
  </cdr:relSizeAnchor>
  <cdr:relSizeAnchor xmlns:cdr="http://schemas.openxmlformats.org/drawingml/2006/chartDrawing">
    <cdr:from>
      <cdr:x>0.79427</cdr:x>
      <cdr:y>0.95235</cdr:y>
    </cdr:from>
    <cdr:to>
      <cdr:x>0.99523</cdr:x>
      <cdr:y>0.99748</cdr:y>
    </cdr:to>
    <cdr:grpSp>
      <cdr:nvGrpSpPr>
        <cdr:cNvPr id="32" name="Group 31"/>
        <cdr:cNvGrpSpPr/>
      </cdr:nvGrpSpPr>
      <cdr:grpSpPr>
        <a:xfrm xmlns:a="http://schemas.openxmlformats.org/drawingml/2006/main">
          <a:off x="6884534" y="5996019"/>
          <a:ext cx="1741871" cy="284140"/>
          <a:chOff x="6881802" y="5915025"/>
          <a:chExt cx="1740328" cy="283906"/>
        </a:xfrm>
      </cdr:grpSpPr>
      <cdr:sp macro="" textlink="">
        <cdr:nvSpPr>
          <cdr:cNvPr id="27" name="TextBox 1"/>
          <cdr:cNvSpPr txBox="1"/>
        </cdr:nvSpPr>
        <cdr:spPr>
          <a:xfrm xmlns:a="http://schemas.openxmlformats.org/drawingml/2006/main">
            <a:off x="6881802" y="5918197"/>
            <a:ext cx="409541" cy="280734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   GFL:</a:t>
            </a:r>
          </a:p>
        </cdr:txBody>
      </cdr:sp>
      <cdr:sp macro="" textlink="">
        <cdr:nvSpPr>
          <cdr:cNvPr id="26" name="TextBox 1"/>
          <cdr:cNvSpPr txBox="1"/>
        </cdr:nvSpPr>
        <cdr:spPr>
          <a:xfrm xmlns:a="http://schemas.openxmlformats.org/drawingml/2006/main">
            <a:off x="8212589" y="5915025"/>
            <a:ext cx="409541" cy="280734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  t/ha</a:t>
            </a:r>
          </a:p>
        </cdr:txBody>
      </cdr:sp>
    </cdr:grpSp>
  </cdr:relSizeAnchor>
  <cdr:relSizeAnchor xmlns:cdr="http://schemas.openxmlformats.org/drawingml/2006/chartDrawing">
    <cdr:from>
      <cdr:x>0.79612</cdr:x>
      <cdr:y>0.88414</cdr:y>
    </cdr:from>
    <cdr:to>
      <cdr:x>0.99152</cdr:x>
      <cdr:y>0.92927</cdr:y>
    </cdr:to>
    <cdr:grpSp>
      <cdr:nvGrpSpPr>
        <cdr:cNvPr id="34" name="Group 33"/>
        <cdr:cNvGrpSpPr/>
      </cdr:nvGrpSpPr>
      <cdr:grpSpPr>
        <a:xfrm xmlns:a="http://schemas.openxmlformats.org/drawingml/2006/main">
          <a:off x="6900569" y="5566568"/>
          <a:ext cx="1693678" cy="284139"/>
          <a:chOff x="6918398" y="5353050"/>
          <a:chExt cx="1692203" cy="283894"/>
        </a:xfrm>
      </cdr:grpSpPr>
      <cdr:sp macro="" textlink="">
        <cdr:nvSpPr>
          <cdr:cNvPr id="35" name="TextBox 1"/>
          <cdr:cNvSpPr txBox="1"/>
        </cdr:nvSpPr>
        <cdr:spPr>
          <a:xfrm xmlns:a="http://schemas.openxmlformats.org/drawingml/2006/main">
            <a:off x="6918398" y="5356217"/>
            <a:ext cx="495192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FMC:</a:t>
            </a:r>
          </a:p>
        </cdr:txBody>
      </cdr:sp>
      <cdr:sp macro="" textlink="">
        <cdr:nvSpPr>
          <cdr:cNvPr id="33" name="TextBox 1"/>
          <cdr:cNvSpPr txBox="1"/>
        </cdr:nvSpPr>
        <cdr:spPr>
          <a:xfrm xmlns:a="http://schemas.openxmlformats.org/drawingml/2006/main">
            <a:off x="8286751" y="5353050"/>
            <a:ext cx="323850" cy="280764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 %</a:t>
            </a:r>
          </a:p>
        </cdr:txBody>
      </cdr:sp>
    </cdr:grpSp>
  </cdr:relSizeAnchor>
  <cdr:relSizeAnchor xmlns:cdr="http://schemas.openxmlformats.org/drawingml/2006/chartDrawing">
    <cdr:from>
      <cdr:x>0.78364</cdr:x>
      <cdr:y>0.91821</cdr:y>
    </cdr:from>
    <cdr:to>
      <cdr:x>0.98877</cdr:x>
      <cdr:y>0.96283</cdr:y>
    </cdr:to>
    <cdr:grpSp>
      <cdr:nvGrpSpPr>
        <cdr:cNvPr id="37" name="Group 36"/>
        <cdr:cNvGrpSpPr/>
      </cdr:nvGrpSpPr>
      <cdr:grpSpPr>
        <a:xfrm xmlns:a="http://schemas.openxmlformats.org/drawingml/2006/main">
          <a:off x="6792396" y="5781073"/>
          <a:ext cx="1778015" cy="280929"/>
          <a:chOff x="6786513" y="5776912"/>
          <a:chExt cx="1776462" cy="280741"/>
        </a:xfrm>
      </cdr:grpSpPr>
      <cdr:sp macro="" textlink="">
        <cdr:nvSpPr>
          <cdr:cNvPr id="14" name="TextBox 1"/>
          <cdr:cNvSpPr txBox="1"/>
        </cdr:nvSpPr>
        <cdr:spPr>
          <a:xfrm xmlns:a="http://schemas.openxmlformats.org/drawingml/2006/main">
            <a:off x="6786513" y="5776926"/>
            <a:ext cx="409542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C6 CBH:</a:t>
            </a:r>
          </a:p>
        </cdr:txBody>
      </cdr:sp>
      <cdr:sp macro="" textlink="">
        <cdr:nvSpPr>
          <cdr:cNvPr id="36" name="TextBox 1"/>
          <cdr:cNvSpPr txBox="1"/>
        </cdr:nvSpPr>
        <cdr:spPr>
          <a:xfrm xmlns:a="http://schemas.openxmlformats.org/drawingml/2006/main">
            <a:off x="8274500" y="5776912"/>
            <a:ext cx="288475" cy="280727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>
            <a:lvl1pPr marL="0" indent="0">
              <a:defRPr sz="1100">
                <a:latin typeface="Calibri"/>
              </a:defRPr>
            </a:lvl1pPr>
            <a:lvl2pPr marL="457200" indent="0">
              <a:defRPr sz="1100">
                <a:latin typeface="Calibri"/>
              </a:defRPr>
            </a:lvl2pPr>
            <a:lvl3pPr marL="914400" indent="0">
              <a:defRPr sz="1100">
                <a:latin typeface="Calibri"/>
              </a:defRPr>
            </a:lvl3pPr>
            <a:lvl4pPr marL="1371600" indent="0">
              <a:defRPr sz="1100">
                <a:latin typeface="Calibri"/>
              </a:defRPr>
            </a:lvl4pPr>
            <a:lvl5pPr marL="1828800" indent="0">
              <a:defRPr sz="1100">
                <a:latin typeface="Calibri"/>
              </a:defRPr>
            </a:lvl5pPr>
            <a:lvl6pPr marL="2286000" indent="0">
              <a:defRPr sz="1100">
                <a:latin typeface="Calibri"/>
              </a:defRPr>
            </a:lvl6pPr>
            <a:lvl7pPr marL="2743200" indent="0">
              <a:defRPr sz="1100">
                <a:latin typeface="Calibri"/>
              </a:defRPr>
            </a:lvl7pPr>
            <a:lvl8pPr marL="3200400" indent="0">
              <a:defRPr sz="1100">
                <a:latin typeface="Calibri"/>
              </a:defRPr>
            </a:lvl8pPr>
            <a:lvl9pPr marL="3657600" indent="0">
              <a:defRPr sz="1100">
                <a:latin typeface="Calibri"/>
              </a:defRPr>
            </a:lvl9pPr>
          </a:lstStyle>
          <a:p xmlns:a="http://schemas.openxmlformats.org/drawingml/2006/main">
            <a:r>
              <a:rPr lang="en-CA" sz="1100"/>
              <a:t>m</a:t>
            </a:r>
          </a:p>
        </cdr:txBody>
      </cdr:sp>
    </cdr:grpSp>
  </cdr:relSizeAnchor>
  <cdr:relSizeAnchor xmlns:cdr="http://schemas.openxmlformats.org/drawingml/2006/chartDrawing">
    <cdr:from>
      <cdr:x>0</cdr:x>
      <cdr:y>0.85073</cdr:y>
    </cdr:from>
    <cdr:to>
      <cdr:x>1</cdr:x>
      <cdr:y>0.85073</cdr:y>
    </cdr:to>
    <cdr:cxnSp macro="">
      <cdr:nvCxnSpPr>
        <cdr:cNvPr id="39" name="Straight Connector 38"/>
        <cdr:cNvCxnSpPr/>
      </cdr:nvCxnSpPr>
      <cdr:spPr>
        <a:xfrm xmlns:a="http://schemas.openxmlformats.org/drawingml/2006/main">
          <a:off x="0" y="5356226"/>
          <a:ext cx="8667750" cy="0"/>
        </a:xfrm>
        <a:prstGeom xmlns:a="http://schemas.openxmlformats.org/drawingml/2006/main" prst="line">
          <a:avLst/>
        </a:prstGeom>
        <a:ln xmlns:a="http://schemas.openxmlformats.org/drawingml/2006/main">
          <a:solidFill>
            <a:schemeClr val="bg1">
              <a:lumMod val="50000"/>
            </a:schemeClr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0.55495</cdr:x>
      <cdr:y>0.77761</cdr:y>
    </cdr:from>
    <cdr:to>
      <cdr:x>0.65385</cdr:x>
      <cdr:y>0.85174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810126" y="4895850"/>
          <a:ext cx="857250" cy="4667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CA" sz="1100"/>
            <a:t>Fire type</a:t>
          </a:r>
        </a:p>
        <a:p xmlns:a="http://schemas.openxmlformats.org/drawingml/2006/main">
          <a:r>
            <a:rPr lang="en-CA" sz="1100"/>
            <a:t>legend: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cfs.nrcan.gc.ca/pubwarehouse/pdfs/10068.pdf" TargetMode="External"/><Relationship Id="rId2" Type="http://schemas.openxmlformats.org/officeDocument/2006/relationships/hyperlink" Target="mailto:dperrakis@gmail.com" TargetMode="External"/><Relationship Id="rId1" Type="http://schemas.openxmlformats.org/officeDocument/2006/relationships/hyperlink" Target="mailto:Daniel.Perrakis@gov.bc.ca" TargetMode="External"/><Relationship Id="rId4" Type="http://schemas.openxmlformats.org/officeDocument/2006/relationships/hyperlink" Target="https://www.frames.gov/documents/catalog/taylor_pike_alexander_199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50"/>
  <sheetViews>
    <sheetView workbookViewId="0"/>
  </sheetViews>
  <sheetFormatPr defaultRowHeight="15" x14ac:dyDescent="0.25"/>
  <cols>
    <col min="2" max="2" width="11.7109375" customWidth="1"/>
    <col min="4" max="4" width="18.140625" customWidth="1"/>
  </cols>
  <sheetData>
    <row r="1" spans="1:2" x14ac:dyDescent="0.25">
      <c r="A1" t="s">
        <v>175</v>
      </c>
    </row>
    <row r="3" spans="1:2" x14ac:dyDescent="0.25">
      <c r="A3" s="2" t="s">
        <v>174</v>
      </c>
    </row>
    <row r="4" spans="1:2" x14ac:dyDescent="0.25">
      <c r="A4" s="21" t="s">
        <v>110</v>
      </c>
    </row>
    <row r="5" spans="1:2" x14ac:dyDescent="0.25">
      <c r="A5" t="s">
        <v>115</v>
      </c>
    </row>
    <row r="6" spans="1:2" x14ac:dyDescent="0.25">
      <c r="A6" t="s">
        <v>114</v>
      </c>
    </row>
    <row r="7" spans="1:2" x14ac:dyDescent="0.25">
      <c r="A7" t="s">
        <v>194</v>
      </c>
    </row>
    <row r="9" spans="1:2" x14ac:dyDescent="0.25">
      <c r="A9" s="2" t="s">
        <v>119</v>
      </c>
    </row>
    <row r="10" spans="1:2" x14ac:dyDescent="0.25">
      <c r="A10" t="s">
        <v>70</v>
      </c>
    </row>
    <row r="11" spans="1:2" x14ac:dyDescent="0.25">
      <c r="A11" t="s">
        <v>169</v>
      </c>
    </row>
    <row r="12" spans="1:2" x14ac:dyDescent="0.25">
      <c r="A12" s="77" t="s">
        <v>184</v>
      </c>
      <c r="B12" t="s">
        <v>180</v>
      </c>
    </row>
    <row r="13" spans="1:2" x14ac:dyDescent="0.25">
      <c r="A13" s="77" t="s">
        <v>182</v>
      </c>
      <c r="B13" t="s">
        <v>181</v>
      </c>
    </row>
    <row r="14" spans="1:2" x14ac:dyDescent="0.25">
      <c r="A14" s="77" t="s">
        <v>183</v>
      </c>
      <c r="B14" t="s">
        <v>168</v>
      </c>
    </row>
    <row r="15" spans="1:2" x14ac:dyDescent="0.25">
      <c r="A15" t="s">
        <v>185</v>
      </c>
    </row>
    <row r="16" spans="1:2" x14ac:dyDescent="0.25">
      <c r="A16" t="s">
        <v>195</v>
      </c>
    </row>
    <row r="17" spans="1:10" x14ac:dyDescent="0.25">
      <c r="A17" t="s">
        <v>186</v>
      </c>
    </row>
    <row r="18" spans="1:10" x14ac:dyDescent="0.25">
      <c r="B18" s="25" t="s">
        <v>88</v>
      </c>
      <c r="C18" s="29" t="s">
        <v>47</v>
      </c>
      <c r="D18" s="26" t="s">
        <v>49</v>
      </c>
    </row>
    <row r="19" spans="1:10" x14ac:dyDescent="0.25">
      <c r="B19" s="14" t="s">
        <v>89</v>
      </c>
      <c r="C19" s="29" t="s">
        <v>47</v>
      </c>
      <c r="D19" s="15" t="s">
        <v>50</v>
      </c>
    </row>
    <row r="20" spans="1:10" x14ac:dyDescent="0.25">
      <c r="B20" s="14" t="s">
        <v>90</v>
      </c>
      <c r="C20" s="30" t="s">
        <v>47</v>
      </c>
      <c r="D20" s="15" t="s">
        <v>187</v>
      </c>
    </row>
    <row r="21" spans="1:10" x14ac:dyDescent="0.25">
      <c r="A21" s="3" t="s">
        <v>196</v>
      </c>
    </row>
    <row r="22" spans="1:10" x14ac:dyDescent="0.25">
      <c r="B22" s="3"/>
    </row>
    <row r="23" spans="1:10" x14ac:dyDescent="0.25">
      <c r="A23" t="s">
        <v>132</v>
      </c>
    </row>
    <row r="24" spans="1:10" x14ac:dyDescent="0.25">
      <c r="A24" t="s">
        <v>133</v>
      </c>
    </row>
    <row r="25" spans="1:10" x14ac:dyDescent="0.25">
      <c r="A25" t="s">
        <v>188</v>
      </c>
    </row>
    <row r="26" spans="1:10" x14ac:dyDescent="0.25">
      <c r="A26" s="21"/>
      <c r="B26" s="14" t="s">
        <v>48</v>
      </c>
      <c r="C26" s="31">
        <v>72</v>
      </c>
      <c r="D26" s="32"/>
      <c r="E26" s="14" t="s">
        <v>56</v>
      </c>
      <c r="F26" s="31">
        <v>106</v>
      </c>
      <c r="G26" s="27"/>
      <c r="H26" s="28"/>
      <c r="I26" s="14" t="s">
        <v>62</v>
      </c>
      <c r="J26" s="31">
        <v>50</v>
      </c>
    </row>
    <row r="27" spans="1:10" x14ac:dyDescent="0.25">
      <c r="A27" s="21"/>
      <c r="B27" s="14" t="s">
        <v>51</v>
      </c>
      <c r="C27" s="31">
        <v>64</v>
      </c>
      <c r="D27" s="4"/>
      <c r="E27" s="14" t="s">
        <v>57</v>
      </c>
      <c r="F27" s="31">
        <v>32</v>
      </c>
      <c r="G27" s="4"/>
      <c r="H27" s="4"/>
      <c r="I27" s="14" t="s">
        <v>63</v>
      </c>
      <c r="J27" s="31">
        <v>38</v>
      </c>
    </row>
    <row r="28" spans="1:10" x14ac:dyDescent="0.25">
      <c r="A28" s="21"/>
      <c r="B28" s="14" t="s">
        <v>52</v>
      </c>
      <c r="C28" s="31">
        <v>62</v>
      </c>
      <c r="D28" s="4"/>
      <c r="E28" s="14" t="s">
        <v>58</v>
      </c>
      <c r="F28" s="31">
        <v>32</v>
      </c>
      <c r="G28" s="4"/>
      <c r="H28" s="4"/>
      <c r="I28" s="14" t="s">
        <v>64</v>
      </c>
      <c r="J28" s="31">
        <v>63</v>
      </c>
    </row>
    <row r="29" spans="1:10" x14ac:dyDescent="0.25">
      <c r="A29" s="21"/>
      <c r="B29" s="14" t="s">
        <v>53</v>
      </c>
      <c r="C29" s="31">
        <v>66</v>
      </c>
      <c r="D29" s="4"/>
      <c r="E29" s="14" t="s">
        <v>59</v>
      </c>
      <c r="F29" s="31">
        <v>50</v>
      </c>
      <c r="G29" s="4"/>
      <c r="H29" s="4"/>
      <c r="I29" s="14" t="s">
        <v>65</v>
      </c>
      <c r="J29" s="31">
        <v>31</v>
      </c>
    </row>
    <row r="30" spans="1:10" x14ac:dyDescent="0.25">
      <c r="A30" s="21"/>
      <c r="B30" s="14" t="s">
        <v>54</v>
      </c>
      <c r="C30" s="31">
        <v>56</v>
      </c>
      <c r="D30" s="4"/>
      <c r="E30" s="14" t="s">
        <v>60</v>
      </c>
      <c r="F30" s="31">
        <v>50</v>
      </c>
      <c r="G30" s="4"/>
      <c r="H30" s="4"/>
      <c r="I30" s="4"/>
      <c r="J30" s="4"/>
    </row>
    <row r="31" spans="1:10" x14ac:dyDescent="0.25">
      <c r="A31" s="2"/>
      <c r="B31" s="14" t="s">
        <v>55</v>
      </c>
      <c r="C31" s="31">
        <v>62</v>
      </c>
      <c r="D31" s="32"/>
      <c r="E31" s="14" t="s">
        <v>61</v>
      </c>
      <c r="F31" s="31">
        <v>50</v>
      </c>
      <c r="G31" s="27"/>
      <c r="H31" s="4"/>
      <c r="I31" s="4"/>
      <c r="J31" s="4"/>
    </row>
    <row r="32" spans="1:10" x14ac:dyDescent="0.25">
      <c r="A32" s="2"/>
      <c r="B32" s="4"/>
      <c r="C32" s="33"/>
      <c r="D32" s="4"/>
      <c r="E32" s="4"/>
      <c r="F32" s="33"/>
      <c r="G32" s="4"/>
      <c r="H32" s="4"/>
      <c r="I32" s="4"/>
      <c r="J32" s="4"/>
    </row>
    <row r="33" spans="1:10" x14ac:dyDescent="0.25">
      <c r="A33" s="21" t="s">
        <v>96</v>
      </c>
      <c r="B33" s="4"/>
      <c r="C33" s="33"/>
      <c r="D33" s="4"/>
      <c r="E33" s="4"/>
      <c r="F33" s="33"/>
      <c r="G33" s="4"/>
      <c r="H33" s="4"/>
      <c r="I33" s="4"/>
      <c r="J33" s="4"/>
    </row>
    <row r="34" spans="1:10" x14ac:dyDescent="0.25">
      <c r="A34" t="s">
        <v>97</v>
      </c>
      <c r="B34" s="4"/>
      <c r="C34" s="33"/>
      <c r="D34" s="4"/>
      <c r="E34" s="4"/>
      <c r="F34" s="33"/>
      <c r="G34" s="4"/>
      <c r="H34" s="4"/>
      <c r="I34" s="4"/>
      <c r="J34" s="4"/>
    </row>
    <row r="35" spans="1:10" x14ac:dyDescent="0.25">
      <c r="A35" s="21" t="s">
        <v>86</v>
      </c>
      <c r="B35" s="4"/>
      <c r="C35" s="33"/>
      <c r="D35" s="4"/>
      <c r="E35" s="4"/>
      <c r="F35" s="33"/>
      <c r="G35" s="4"/>
      <c r="H35" s="4"/>
      <c r="I35" s="4"/>
      <c r="J35" s="4"/>
    </row>
    <row r="36" spans="1:10" x14ac:dyDescent="0.25">
      <c r="A36" s="2"/>
    </row>
    <row r="37" spans="1:10" x14ac:dyDescent="0.25">
      <c r="A37" s="2" t="s">
        <v>68</v>
      </c>
    </row>
    <row r="38" spans="1:10" x14ac:dyDescent="0.25">
      <c r="A38" t="s">
        <v>69</v>
      </c>
    </row>
    <row r="39" spans="1:10" x14ac:dyDescent="0.25">
      <c r="A39" t="s">
        <v>98</v>
      </c>
    </row>
    <row r="40" spans="1:10" x14ac:dyDescent="0.25">
      <c r="A40" s="3" t="s">
        <v>172</v>
      </c>
    </row>
    <row r="41" spans="1:10" x14ac:dyDescent="0.25">
      <c r="A41" s="3" t="s">
        <v>189</v>
      </c>
    </row>
    <row r="42" spans="1:10" x14ac:dyDescent="0.25">
      <c r="A42" t="s">
        <v>71</v>
      </c>
    </row>
    <row r="43" spans="1:10" x14ac:dyDescent="0.25">
      <c r="A43" s="21" t="s">
        <v>86</v>
      </c>
    </row>
    <row r="44" spans="1:10" x14ac:dyDescent="0.25">
      <c r="A44" t="s">
        <v>190</v>
      </c>
    </row>
    <row r="45" spans="1:10" x14ac:dyDescent="0.25">
      <c r="A45" t="s">
        <v>191</v>
      </c>
    </row>
    <row r="47" spans="1:10" x14ac:dyDescent="0.25">
      <c r="A47" s="2" t="s">
        <v>111</v>
      </c>
    </row>
    <row r="48" spans="1:10" x14ac:dyDescent="0.25">
      <c r="A48" s="21" t="s">
        <v>193</v>
      </c>
    </row>
    <row r="49" spans="1:1" x14ac:dyDescent="0.25">
      <c r="A49" s="21" t="s">
        <v>192</v>
      </c>
    </row>
    <row r="50" spans="1:1" x14ac:dyDescent="0.25">
      <c r="A50" t="s">
        <v>197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47"/>
  <sheetViews>
    <sheetView workbookViewId="0"/>
  </sheetViews>
  <sheetFormatPr defaultRowHeight="15" x14ac:dyDescent="0.25"/>
  <sheetData>
    <row r="1" spans="1:2" x14ac:dyDescent="0.25">
      <c r="A1" s="2" t="s">
        <v>116</v>
      </c>
    </row>
    <row r="2" spans="1:2" x14ac:dyDescent="0.25">
      <c r="A2" s="24" t="s">
        <v>162</v>
      </c>
    </row>
    <row r="3" spans="1:2" x14ac:dyDescent="0.25">
      <c r="A3" t="s">
        <v>109</v>
      </c>
    </row>
    <row r="4" spans="1:2" x14ac:dyDescent="0.25">
      <c r="A4" t="s">
        <v>163</v>
      </c>
    </row>
    <row r="5" spans="1:2" x14ac:dyDescent="0.25">
      <c r="A5" t="s">
        <v>66</v>
      </c>
      <c r="B5" s="22" t="s">
        <v>40</v>
      </c>
    </row>
    <row r="6" spans="1:2" x14ac:dyDescent="0.25">
      <c r="B6" s="22" t="s">
        <v>67</v>
      </c>
    </row>
    <row r="7" spans="1:2" x14ac:dyDescent="0.25">
      <c r="A7" t="s">
        <v>80</v>
      </c>
      <c r="B7" s="22"/>
    </row>
    <row r="8" spans="1:2" x14ac:dyDescent="0.25">
      <c r="B8" s="22"/>
    </row>
    <row r="9" spans="1:2" x14ac:dyDescent="0.25">
      <c r="A9" t="s">
        <v>178</v>
      </c>
    </row>
    <row r="10" spans="1:2" x14ac:dyDescent="0.25">
      <c r="A10" s="76" t="s">
        <v>179</v>
      </c>
      <c r="B10" s="22"/>
    </row>
    <row r="11" spans="1:2" x14ac:dyDescent="0.25">
      <c r="B11" s="22"/>
    </row>
    <row r="12" spans="1:2" x14ac:dyDescent="0.25">
      <c r="B12" s="22"/>
    </row>
    <row r="14" spans="1:2" x14ac:dyDescent="0.25">
      <c r="A14" s="2" t="s">
        <v>126</v>
      </c>
    </row>
    <row r="15" spans="1:2" x14ac:dyDescent="0.25">
      <c r="A15" t="s">
        <v>167</v>
      </c>
    </row>
    <row r="17" spans="1:1" x14ac:dyDescent="0.25">
      <c r="A17" t="s">
        <v>173</v>
      </c>
    </row>
    <row r="18" spans="1:1" x14ac:dyDescent="0.25">
      <c r="A18" t="s">
        <v>136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127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s="21" t="s">
        <v>129</v>
      </c>
    </row>
    <row r="25" spans="1:1" x14ac:dyDescent="0.25">
      <c r="A25" s="21" t="s">
        <v>117</v>
      </c>
    </row>
    <row r="26" spans="1:1" x14ac:dyDescent="0.25">
      <c r="A26" s="21" t="s">
        <v>118</v>
      </c>
    </row>
    <row r="27" spans="1:1" x14ac:dyDescent="0.25">
      <c r="A27" s="21" t="s">
        <v>128</v>
      </c>
    </row>
    <row r="28" spans="1:1" x14ac:dyDescent="0.25">
      <c r="A28" s="21" t="s">
        <v>112</v>
      </c>
    </row>
    <row r="32" spans="1:1" x14ac:dyDescent="0.25">
      <c r="A32" s="2" t="s">
        <v>99</v>
      </c>
    </row>
    <row r="34" spans="1:10" x14ac:dyDescent="0.25">
      <c r="A34" t="s">
        <v>78</v>
      </c>
    </row>
    <row r="35" spans="1:10" x14ac:dyDescent="0.25">
      <c r="A35" t="s">
        <v>79</v>
      </c>
    </row>
    <row r="37" spans="1:10" x14ac:dyDescent="0.25">
      <c r="A37" t="s">
        <v>81</v>
      </c>
    </row>
    <row r="38" spans="1:10" x14ac:dyDescent="0.25">
      <c r="A38" t="s">
        <v>82</v>
      </c>
    </row>
    <row r="40" spans="1:10" x14ac:dyDescent="0.25">
      <c r="A40" t="s">
        <v>75</v>
      </c>
    </row>
    <row r="41" spans="1:10" x14ac:dyDescent="0.25">
      <c r="A41" t="s">
        <v>72</v>
      </c>
      <c r="J41" s="22" t="s">
        <v>176</v>
      </c>
    </row>
    <row r="43" spans="1:10" x14ac:dyDescent="0.25">
      <c r="A43" t="s">
        <v>73</v>
      </c>
    </row>
    <row r="44" spans="1:10" x14ac:dyDescent="0.25">
      <c r="A44" t="s">
        <v>74</v>
      </c>
      <c r="J44" s="22" t="s">
        <v>177</v>
      </c>
    </row>
    <row r="46" spans="1:10" x14ac:dyDescent="0.25">
      <c r="A46" t="s">
        <v>76</v>
      </c>
    </row>
    <row r="47" spans="1:10" x14ac:dyDescent="0.25">
      <c r="A47" t="s">
        <v>77</v>
      </c>
    </row>
  </sheetData>
  <hyperlinks>
    <hyperlink ref="B5" r:id="rId1"/>
    <hyperlink ref="B6" r:id="rId2"/>
    <hyperlink ref="J41" r:id="rId3"/>
    <hyperlink ref="J44" r:id="rId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EE84"/>
  <sheetViews>
    <sheetView topLeftCell="AI1" workbookViewId="0">
      <selection activeCell="AT7" sqref="AT7"/>
    </sheetView>
  </sheetViews>
  <sheetFormatPr defaultRowHeight="15" x14ac:dyDescent="0.25"/>
  <cols>
    <col min="1" max="1" width="16" customWidth="1"/>
    <col min="3" max="3" width="11.7109375" customWidth="1"/>
    <col min="5" max="6" width="12" customWidth="1"/>
    <col min="7" max="7" width="11" customWidth="1"/>
    <col min="8" max="8" width="12.140625" customWidth="1"/>
    <col min="9" max="9" width="11.5703125" customWidth="1"/>
    <col min="34" max="34" width="9.140625" style="28"/>
    <col min="35" max="35" width="16.42578125" customWidth="1"/>
    <col min="68" max="68" width="9.140625" style="28"/>
    <col min="69" max="69" width="18.28515625" customWidth="1"/>
    <col min="102" max="102" width="9.140625" style="28"/>
    <col min="103" max="103" width="16.7109375" customWidth="1"/>
  </cols>
  <sheetData>
    <row r="1" spans="1:135" x14ac:dyDescent="0.25">
      <c r="C1" s="74" t="s">
        <v>145</v>
      </c>
      <c r="D1" s="73">
        <v>6</v>
      </c>
      <c r="AK1" s="74" t="s">
        <v>154</v>
      </c>
      <c r="AL1" s="73">
        <v>2</v>
      </c>
      <c r="BS1" s="74" t="s">
        <v>153</v>
      </c>
      <c r="BT1" s="73">
        <v>13</v>
      </c>
      <c r="DA1" s="74" t="s">
        <v>152</v>
      </c>
      <c r="DB1" s="73">
        <v>19</v>
      </c>
    </row>
    <row r="2" spans="1:135" x14ac:dyDescent="0.25">
      <c r="J2">
        <f>D1</f>
        <v>6</v>
      </c>
      <c r="Q2">
        <f>D1</f>
        <v>6</v>
      </c>
      <c r="X2">
        <f>D1</f>
        <v>6</v>
      </c>
      <c r="AE2">
        <f>D1</f>
        <v>6</v>
      </c>
      <c r="AR2">
        <f>AL1</f>
        <v>2</v>
      </c>
      <c r="AY2">
        <f>AL1</f>
        <v>2</v>
      </c>
      <c r="BF2">
        <f>AL1</f>
        <v>2</v>
      </c>
      <c r="BM2">
        <f>AL1</f>
        <v>2</v>
      </c>
      <c r="BZ2">
        <f>BT1</f>
        <v>13</v>
      </c>
      <c r="CG2">
        <f>BT1</f>
        <v>13</v>
      </c>
      <c r="CN2">
        <f>BT1</f>
        <v>13</v>
      </c>
      <c r="CU2">
        <f>BT1</f>
        <v>13</v>
      </c>
      <c r="DH2">
        <f>DB1</f>
        <v>19</v>
      </c>
      <c r="DO2">
        <f>DB1</f>
        <v>19</v>
      </c>
      <c r="DV2">
        <f>DB1</f>
        <v>19</v>
      </c>
      <c r="EC2">
        <f>DB1</f>
        <v>19</v>
      </c>
    </row>
    <row r="3" spans="1:135" x14ac:dyDescent="0.25">
      <c r="A3" s="2" t="s">
        <v>106</v>
      </c>
      <c r="B3" s="2" t="s">
        <v>28</v>
      </c>
      <c r="C3" s="2" t="s">
        <v>146</v>
      </c>
      <c r="D3" s="2"/>
      <c r="E3" s="2" t="s">
        <v>147</v>
      </c>
      <c r="F3" s="2"/>
      <c r="G3" s="2" t="s">
        <v>155</v>
      </c>
      <c r="H3" s="2" t="s">
        <v>157</v>
      </c>
      <c r="I3" s="2" t="s">
        <v>156</v>
      </c>
      <c r="J3" s="2" t="s">
        <v>148</v>
      </c>
      <c r="K3" s="2" t="s">
        <v>100</v>
      </c>
      <c r="L3" s="2" t="s">
        <v>140</v>
      </c>
      <c r="M3" s="2"/>
      <c r="N3" s="2" t="s">
        <v>155</v>
      </c>
      <c r="O3" s="2" t="s">
        <v>157</v>
      </c>
      <c r="P3" s="2" t="s">
        <v>156</v>
      </c>
      <c r="Q3" s="2" t="s">
        <v>149</v>
      </c>
      <c r="R3" s="2" t="s">
        <v>164</v>
      </c>
      <c r="S3" s="2" t="s">
        <v>140</v>
      </c>
      <c r="T3" s="2"/>
      <c r="U3" s="2" t="s">
        <v>155</v>
      </c>
      <c r="V3" s="2" t="s">
        <v>157</v>
      </c>
      <c r="W3" s="2" t="s">
        <v>156</v>
      </c>
      <c r="X3" s="2" t="s">
        <v>150</v>
      </c>
      <c r="Y3" s="2" t="s">
        <v>100</v>
      </c>
      <c r="Z3" s="2" t="s">
        <v>140</v>
      </c>
      <c r="AA3" s="2"/>
      <c r="AB3" s="2" t="s">
        <v>155</v>
      </c>
      <c r="AC3" s="2" t="s">
        <v>157</v>
      </c>
      <c r="AD3" s="2" t="s">
        <v>156</v>
      </c>
      <c r="AE3" s="2" t="s">
        <v>151</v>
      </c>
      <c r="AF3" s="2" t="s">
        <v>164</v>
      </c>
      <c r="AG3" s="2" t="s">
        <v>140</v>
      </c>
      <c r="AJ3" s="2" t="s">
        <v>106</v>
      </c>
      <c r="AK3" s="2" t="s">
        <v>146</v>
      </c>
      <c r="AL3" s="2"/>
      <c r="AM3" s="2" t="s">
        <v>147</v>
      </c>
      <c r="AN3" s="2"/>
      <c r="AO3" s="2" t="s">
        <v>155</v>
      </c>
      <c r="AP3" s="2" t="s">
        <v>157</v>
      </c>
      <c r="AQ3" s="2" t="s">
        <v>156</v>
      </c>
      <c r="AR3" s="2" t="s">
        <v>148</v>
      </c>
      <c r="AS3" s="2" t="s">
        <v>100</v>
      </c>
      <c r="AT3" s="2" t="s">
        <v>140</v>
      </c>
      <c r="AU3" s="2"/>
      <c r="AV3" s="2" t="s">
        <v>155</v>
      </c>
      <c r="AW3" s="2" t="s">
        <v>157</v>
      </c>
      <c r="AX3" s="2" t="s">
        <v>156</v>
      </c>
      <c r="AY3" s="2" t="s">
        <v>149</v>
      </c>
      <c r="AZ3" s="2" t="s">
        <v>164</v>
      </c>
      <c r="BA3" s="2" t="s">
        <v>140</v>
      </c>
      <c r="BB3" s="2"/>
      <c r="BC3" s="2" t="s">
        <v>155</v>
      </c>
      <c r="BD3" s="2" t="s">
        <v>157</v>
      </c>
      <c r="BE3" s="2" t="s">
        <v>156</v>
      </c>
      <c r="BF3" s="2" t="s">
        <v>150</v>
      </c>
      <c r="BG3" s="2" t="s">
        <v>100</v>
      </c>
      <c r="BH3" s="2" t="s">
        <v>140</v>
      </c>
      <c r="BI3" s="2"/>
      <c r="BJ3" s="2" t="s">
        <v>155</v>
      </c>
      <c r="BK3" s="2" t="s">
        <v>157</v>
      </c>
      <c r="BL3" s="2" t="s">
        <v>156</v>
      </c>
      <c r="BM3" s="2" t="s">
        <v>151</v>
      </c>
      <c r="BN3" s="2" t="s">
        <v>164</v>
      </c>
      <c r="BO3" s="2" t="s">
        <v>140</v>
      </c>
      <c r="BR3" s="2" t="s">
        <v>106</v>
      </c>
      <c r="BS3" s="2" t="s">
        <v>146</v>
      </c>
      <c r="BT3" s="2"/>
      <c r="BU3" s="2" t="s">
        <v>147</v>
      </c>
      <c r="BV3" s="2"/>
      <c r="BW3" s="2" t="s">
        <v>155</v>
      </c>
      <c r="BX3" s="2" t="s">
        <v>157</v>
      </c>
      <c r="BY3" s="2" t="s">
        <v>156</v>
      </c>
      <c r="BZ3" s="2" t="s">
        <v>148</v>
      </c>
      <c r="CA3" s="2" t="s">
        <v>100</v>
      </c>
      <c r="CB3" s="2" t="s">
        <v>140</v>
      </c>
      <c r="CC3" s="2"/>
      <c r="CD3" s="2" t="s">
        <v>155</v>
      </c>
      <c r="CE3" s="2" t="s">
        <v>157</v>
      </c>
      <c r="CF3" s="2" t="s">
        <v>156</v>
      </c>
      <c r="CG3" s="2" t="s">
        <v>149</v>
      </c>
      <c r="CH3" s="2" t="s">
        <v>164</v>
      </c>
      <c r="CI3" s="2" t="s">
        <v>140</v>
      </c>
      <c r="CJ3" s="2"/>
      <c r="CK3" s="2" t="s">
        <v>155</v>
      </c>
      <c r="CL3" s="2" t="s">
        <v>157</v>
      </c>
      <c r="CM3" s="2" t="s">
        <v>156</v>
      </c>
      <c r="CN3" s="2" t="s">
        <v>150</v>
      </c>
      <c r="CO3" s="2" t="s">
        <v>100</v>
      </c>
      <c r="CP3" s="2" t="s">
        <v>140</v>
      </c>
      <c r="CQ3" s="2"/>
      <c r="CR3" s="2" t="s">
        <v>155</v>
      </c>
      <c r="CS3" s="2" t="s">
        <v>157</v>
      </c>
      <c r="CT3" s="2" t="s">
        <v>156</v>
      </c>
      <c r="CU3" s="2" t="s">
        <v>151</v>
      </c>
      <c r="CV3" s="2" t="s">
        <v>164</v>
      </c>
      <c r="CW3" s="2" t="s">
        <v>140</v>
      </c>
      <c r="CZ3" s="2" t="s">
        <v>106</v>
      </c>
      <c r="DA3" s="2" t="s">
        <v>146</v>
      </c>
      <c r="DB3" s="2"/>
      <c r="DC3" s="2" t="s">
        <v>147</v>
      </c>
      <c r="DD3" s="2"/>
      <c r="DE3" s="2" t="s">
        <v>155</v>
      </c>
      <c r="DF3" s="2" t="s">
        <v>157</v>
      </c>
      <c r="DG3" s="2" t="s">
        <v>156</v>
      </c>
      <c r="DH3" s="2" t="s">
        <v>148</v>
      </c>
      <c r="DI3" s="2" t="s">
        <v>100</v>
      </c>
      <c r="DJ3" s="2" t="s">
        <v>140</v>
      </c>
      <c r="DK3" s="2"/>
      <c r="DL3" s="2" t="s">
        <v>155</v>
      </c>
      <c r="DM3" s="2" t="s">
        <v>157</v>
      </c>
      <c r="DN3" s="2" t="s">
        <v>156</v>
      </c>
      <c r="DO3" s="2" t="s">
        <v>149</v>
      </c>
      <c r="DP3" s="2" t="s">
        <v>164</v>
      </c>
      <c r="DQ3" s="2" t="s">
        <v>140</v>
      </c>
      <c r="DR3" s="2"/>
      <c r="DS3" s="2" t="s">
        <v>155</v>
      </c>
      <c r="DT3" s="2" t="s">
        <v>157</v>
      </c>
      <c r="DU3" s="2" t="s">
        <v>156</v>
      </c>
      <c r="DV3" s="2" t="s">
        <v>150</v>
      </c>
      <c r="DW3" s="2" t="s">
        <v>100</v>
      </c>
      <c r="DX3" s="2" t="s">
        <v>140</v>
      </c>
      <c r="DY3" s="2"/>
      <c r="DZ3" s="2" t="s">
        <v>155</v>
      </c>
      <c r="EA3" s="2" t="s">
        <v>157</v>
      </c>
      <c r="EB3" s="2" t="s">
        <v>156</v>
      </c>
      <c r="EC3" s="2" t="s">
        <v>151</v>
      </c>
      <c r="ED3" s="2" t="s">
        <v>164</v>
      </c>
      <c r="EE3" s="2" t="s">
        <v>140</v>
      </c>
    </row>
    <row r="4" spans="1:135" x14ac:dyDescent="0.25">
      <c r="A4">
        <v>0</v>
      </c>
      <c r="B4">
        <v>1</v>
      </c>
      <c r="C4">
        <f>IF(Settings!$N$5=1, 'Graph-outputs'!$J4, 'Graph-outputs'!$Q4)</f>
        <v>0</v>
      </c>
      <c r="E4">
        <f>IF(Settings!$N$5=1, 'Graph-outputs'!$X4, 'Graph-outputs'!$AE4)</f>
        <v>0</v>
      </c>
      <c r="G4" t="str">
        <f>IF(AND(ROUND(L4, 1)&gt;=0.1, L3&lt;0.1), 10, "")</f>
        <v/>
      </c>
      <c r="H4" t="str">
        <f>IF(AND(ROUND(L4, 1)&gt;=0.5, L3&lt;0.5), 50, "")</f>
        <v/>
      </c>
      <c r="I4" t="str">
        <f>IF(AND(ROUND(L4, 1)&gt;=0.9, L3&lt;0.9), 90, "")</f>
        <v/>
      </c>
      <c r="J4">
        <f>INDEX('Calcs-control1'!$G$86:$X$156,  'Graph-outputs'!$B4, 'Graph-outputs'!J$2)</f>
        <v>0</v>
      </c>
      <c r="K4">
        <v>0</v>
      </c>
      <c r="L4">
        <f>INDEX('Calcs-control1'!$G$170:$X$240, 'Graph-outputs'!$B4, 'Graph-outputs'!$D$1)</f>
        <v>0</v>
      </c>
      <c r="N4" t="str">
        <f>IF(AND(ROUND(S4, 1)&gt;=0.1, S3&lt;0.1), 10, "")</f>
        <v/>
      </c>
      <c r="O4" t="str">
        <f>IF(AND(ROUND(S4, 1)&gt;=0.5, S3&lt;0.5), 50, "")</f>
        <v/>
      </c>
      <c r="P4" t="str">
        <f>IF(AND(ROUND(S4, 1)&gt;=0.9, S3&lt;0.9), 90, "")</f>
        <v/>
      </c>
      <c r="Q4">
        <f>INDEX('Calcs-control1'!$AH$86:$AY$156,  'Graph-outputs'!$B4, 'Graph-outputs'!Q$2)</f>
        <v>1.0554912347241023</v>
      </c>
      <c r="R4">
        <v>0</v>
      </c>
      <c r="S4">
        <f>INDEX('Calcs-control1'!$AH$170:$AY$240, 'Graph-outputs'!$B4, 'Graph-outputs'!$Q$2)</f>
        <v>0</v>
      </c>
      <c r="U4" t="str">
        <f>IF(AND(ROUND(Z4, 1)&gt;=0.1, Z3&lt;0.1), 10, "")</f>
        <v/>
      </c>
      <c r="V4" t="str">
        <f>IF(AND(ROUND(Z4, 1)&gt;=0.5, Z3&lt;0.5), 50, "")</f>
        <v/>
      </c>
      <c r="W4" t="str">
        <f>IF(AND(ROUND(Z4, 1)&gt;=0.9, Z3&lt;0.9), 90, "")</f>
        <v/>
      </c>
      <c r="X4">
        <f>INDEX('Calcs-control1'!$G$386:$X$456,  'Graph-outputs'!$B4, 'Graph-outputs'!X$2)</f>
        <v>0</v>
      </c>
      <c r="Y4">
        <v>0</v>
      </c>
      <c r="Z4">
        <f>INDEX('Calcs-control1'!$G$170:$X$240, 'Graph-outputs'!$B4, 'Graph-outputs'!$J$2)</f>
        <v>0</v>
      </c>
      <c r="AB4" t="str">
        <f>IF(AND(ROUND(AG4, 1)&gt;=0.1, AG3&lt;0.1), 10, "")</f>
        <v/>
      </c>
      <c r="AC4" t="str">
        <f>IF(AND(ROUND(AG4, 1)&gt;=0.5, AG3&lt;0.5), 50, "")</f>
        <v/>
      </c>
      <c r="AD4" t="str">
        <f>IF(AND(ROUND(AG4, 1)&gt;=0.9, AG3&lt;0.9), 90, "")</f>
        <v/>
      </c>
      <c r="AE4">
        <f>INDEX('Calcs-control1'!$AH$386:$AY$456,  'Graph-outputs'!$B4, 'Graph-outputs'!AE$2)</f>
        <v>484.48629157133206</v>
      </c>
      <c r="AF4">
        <v>0</v>
      </c>
      <c r="AG4">
        <f>INDEX('Calcs-control1'!$AH$170:$AY$240, 'Graph-outputs'!$B4, 'Graph-outputs'!$Q$2)</f>
        <v>0</v>
      </c>
      <c r="AJ4">
        <v>0</v>
      </c>
      <c r="AK4">
        <f>IF(Settings!$N$5=1, 'Graph-outputs'!$AR4, 'Graph-outputs'!$AY4)</f>
        <v>0</v>
      </c>
      <c r="AM4">
        <f>IF(Settings!$N$5=1, 'Graph-outputs'!$BF4, 'Graph-outputs'!$BM4)</f>
        <v>0</v>
      </c>
      <c r="AO4" t="str">
        <f>IF(AND(ROUND(AT4, 1)&gt;=0.1, AT3&lt;0.1), 10, "")</f>
        <v/>
      </c>
      <c r="AP4" t="str">
        <f>IF(AND(ROUND(AT4, 1)&gt;=0.5, AT3&lt;0.5), 50, "")</f>
        <v/>
      </c>
      <c r="AQ4" t="str">
        <f>IF(AND(ROUND(AT4, 1)&gt;=0.9, AT3&lt;0.9), 90, "")</f>
        <v/>
      </c>
      <c r="AR4">
        <f>INDEX('Calcs-control2'!$G$86:$X$156,  'Graph-outputs'!$B4, 'Graph-outputs'!AR$2)</f>
        <v>0</v>
      </c>
      <c r="AS4">
        <v>0</v>
      </c>
      <c r="AT4">
        <f>INDEX('Calcs-control2'!$G$170:$X$240, 'Graph-outputs'!$B4, 'Graph-outputs'!$AL$1)</f>
        <v>0</v>
      </c>
      <c r="AV4" t="str">
        <f>IF(AND(ROUND(BA4, 1)&gt;=0.1, BA3&lt;0.1), 10, "")</f>
        <v/>
      </c>
      <c r="AW4" t="str">
        <f>IF(AND(ROUND(BA4, 1)&gt;=0.5, BA3&lt;0.5), 50, "")</f>
        <v/>
      </c>
      <c r="AX4" t="str">
        <f>IF(AND(ROUND(BA4, 1)&gt;=0.9, BA3&lt;0.9), 90, "")</f>
        <v/>
      </c>
      <c r="AY4">
        <f>INDEX('Calcs-control2'!$AH$86:$AY$156,  'Graph-outputs'!$B4, 'Graph-outputs'!AY$2)</f>
        <v>5.1890575939264085</v>
      </c>
      <c r="AZ4">
        <v>0</v>
      </c>
      <c r="BA4">
        <f>INDEX('Calcs-control2'!$AH$170:$AY$240, 'Graph-outputs'!$B4, 'Graph-outputs'!$AL$1)</f>
        <v>0.61257719552750989</v>
      </c>
      <c r="BC4" t="str">
        <f>IF(AND(ROUND(BH4, 1)&gt;=0.1, BH3&lt;0.1), 10, "")</f>
        <v/>
      </c>
      <c r="BD4" t="str">
        <f>IF(AND(ROUND(BH4, 1)&gt;=0.5, BH3&lt;0.5), 50, "")</f>
        <v/>
      </c>
      <c r="BE4" t="str">
        <f>IF(AND(ROUND(BH4, 1)&gt;=0.9, BH3&lt;0.9), 90, "")</f>
        <v/>
      </c>
      <c r="BF4">
        <f>INDEX('Calcs-control2'!$G$386:$X$456,  'Graph-outputs'!$B4, 'Graph-outputs'!BF$2)</f>
        <v>0</v>
      </c>
      <c r="BG4">
        <v>0</v>
      </c>
      <c r="BH4">
        <f>INDEX('Calcs-control2'!$G$170:$X$240, 'Graph-outputs'!$B4, 'Graph-outputs'!$AL$1)</f>
        <v>0</v>
      </c>
      <c r="BJ4" t="str">
        <f>IF(AND(ROUND(BO4, 1)&gt;=0.1, BO3&lt;0.1), 10, "")</f>
        <v/>
      </c>
      <c r="BK4" t="str">
        <f>IF(AND(ROUND(BO4, 1)&gt;=0.5, BO3&lt;0.5), 50, "")</f>
        <v/>
      </c>
      <c r="BL4" t="str">
        <f>IF(AND(ROUND(BO4, 1)&gt;=0.9, BO3&lt;0.9), 90, "")</f>
        <v/>
      </c>
      <c r="BM4">
        <f>INDEX('Calcs-control2'!$AH$386:$AY$456,  'Graph-outputs'!$B4, 'Graph-outputs'!BM$2)</f>
        <v>4860.5648590944138</v>
      </c>
      <c r="BN4">
        <v>0</v>
      </c>
      <c r="BO4">
        <f>INDEX('Calcs-control2'!$AH$170:$AY$240, 'Graph-outputs'!$B4, 'Graph-outputs'!$AL$1)</f>
        <v>0.61257719552750989</v>
      </c>
      <c r="BR4">
        <v>0</v>
      </c>
      <c r="BS4">
        <f>IF(Settings!$N$5=1, 'Graph-outputs'!$BZ4, 'Graph-outputs'!$CG4)</f>
        <v>0</v>
      </c>
      <c r="BU4">
        <f>IF(Settings!$N$5=1, 'Graph-outputs'!$CN4, 'Graph-outputs'!$CU4)</f>
        <v>0</v>
      </c>
      <c r="BW4" t="str">
        <f>IF(AND(ROUND(CB4, 1)&gt;=0.1, CB3&lt;0.1), 10, "")</f>
        <v/>
      </c>
      <c r="BX4" t="str">
        <f>IF(AND(ROUND(CB4, 1)&gt;=0.5, CB3&lt;0.5), 50, "")</f>
        <v/>
      </c>
      <c r="BY4" t="str">
        <f>IF(AND(ROUND(CB4, 1)&gt;=0.9, CB3&lt;0.9), 90, "")</f>
        <v/>
      </c>
      <c r="BZ4">
        <f>INDEX('Calcs-control3'!$G$86:$X$156,  'Graph-outputs'!$B4, 'Graph-outputs'!BZ$2)</f>
        <v>0</v>
      </c>
      <c r="CA4">
        <v>0</v>
      </c>
      <c r="CB4">
        <f>INDEX('Calcs-control3'!$G$170:$X$240, 'Graph-outputs'!$B4, 'Graph-outputs'!$BT$1)</f>
        <v>0</v>
      </c>
      <c r="CD4" t="str">
        <f>IF(AND(ROUND(CI4, 1)&gt;=0.1, CI3&lt;0.1), 10, "")</f>
        <v/>
      </c>
      <c r="CE4" t="str">
        <f>IF(AND(ROUND(CI4, 1)&gt;=0.5, CI3&lt;0.5), 50, "")</f>
        <v/>
      </c>
      <c r="CF4" t="str">
        <f>IF(AND(ROUND(CI4, 1)&gt;=0.9, CI3&lt;0.9), 90, "")</f>
        <v/>
      </c>
      <c r="CG4">
        <f>INDEX('Calcs-control3'!$AH$86:$AY$156,  'Graph-outputs'!$B4, 'Graph-outputs'!CG$2)</f>
        <v>3.7128172181984214</v>
      </c>
      <c r="CH4">
        <v>0</v>
      </c>
      <c r="CI4">
        <f>INDEX('Calcs-control2'!$AH$170:$AY$240, 'Graph-outputs'!$B4, 'Graph-outputs'!$BT$1)</f>
        <v>0</v>
      </c>
      <c r="CK4" t="str">
        <f>IF(AND(ROUND(CP4, 1)&gt;=0.1, CP3&lt;0.1), 10, "")</f>
        <v/>
      </c>
      <c r="CL4" t="str">
        <f>IF(AND(ROUND(CP4, 1)&gt;=0.5, CP3&lt;0.5), 50, "")</f>
        <v/>
      </c>
      <c r="CM4" t="str">
        <f>IF(AND(ROUND(CP4, 1)&gt;=0.9, CP3&lt;0.9), 90, "")</f>
        <v/>
      </c>
      <c r="CN4">
        <f>INDEX('Calcs-control3'!$G$386:$X$456,  'Graph-outputs'!$B4, 'Graph-outputs'!CN$2)</f>
        <v>0</v>
      </c>
      <c r="CO4">
        <v>0</v>
      </c>
      <c r="CP4">
        <f>INDEX('Calcs-control2'!$G$170:$X$240, 'Graph-outputs'!$B4, 'Graph-outputs'!$BT$1)</f>
        <v>0</v>
      </c>
      <c r="CR4" t="str">
        <f>IF(AND(ROUND(CW4, 1)&gt;=0.1, CW3&lt;0.1), 10, "")</f>
        <v/>
      </c>
      <c r="CS4" t="str">
        <f>IF(AND(ROUND(CW4, 1)&gt;=0.5, CW3&lt;0.5), 50, "")</f>
        <v/>
      </c>
      <c r="CT4" t="str">
        <f>IF(AND(ROUND(CW4, 1)&gt;=0.9, CW3&lt;0.9), 90, "")</f>
        <v/>
      </c>
      <c r="CU4">
        <f>INDEX('Calcs-control3'!$AH$386:$AY$456,  'Graph-outputs'!$B4, 'Graph-outputs'!CU$2)</f>
        <v>389.84580791083425</v>
      </c>
      <c r="CV4">
        <v>0</v>
      </c>
      <c r="CW4">
        <f>INDEX('Calcs-control2'!$AH$170:$AY$240, 'Graph-outputs'!$B4, 'Graph-outputs'!$BT$1)</f>
        <v>0</v>
      </c>
      <c r="CZ4">
        <v>0</v>
      </c>
      <c r="DA4" t="e">
        <f>IF(Settings!$N$5=1, 'Graph-outputs'!$DH4, 'Graph-outputs'!$DO4)</f>
        <v>#REF!</v>
      </c>
      <c r="DC4" t="e">
        <f>IF(Settings!$N$5=1, 'Graph-outputs'!$DV4, 'Graph-outputs'!$EC4)</f>
        <v>#REF!</v>
      </c>
      <c r="DE4" t="e">
        <f>IF(AND(ROUND(DJ4, 1)&gt;=0.1, DJ3&lt;0.1), 10, "")</f>
        <v>#REF!</v>
      </c>
      <c r="DF4" t="e">
        <f>IF(AND(ROUND(DJ4, 1)&gt;=0.5, DJ3&lt;0.5), 50, "")</f>
        <v>#REF!</v>
      </c>
      <c r="DG4" t="e">
        <f>IF(AND(ROUND(DJ4, 1)&gt;=0.9, DJ3&lt;0.9), 90, "")</f>
        <v>#REF!</v>
      </c>
      <c r="DH4" t="e">
        <f>INDEX('Calcs-control4'!$G$86:$X$156,  'Graph-outputs'!$B4, 'Graph-outputs'!DH$2)</f>
        <v>#REF!</v>
      </c>
      <c r="DI4">
        <v>0</v>
      </c>
      <c r="DJ4" t="e">
        <f>INDEX('Calcs-control4'!$G$170:$X$240, 'Graph-outputs'!$B4, 'Graph-outputs'!$DB$1)</f>
        <v>#REF!</v>
      </c>
      <c r="DL4" t="e">
        <f>IF(AND(ROUND(DQ4, 1)&gt;=0.1, DQ3&lt;0.1), 10, "")</f>
        <v>#REF!</v>
      </c>
      <c r="DM4" t="e">
        <f>IF(AND(ROUND(DQ4, 1)&gt;=0.5, DQ3&lt;0.5), 50, "")</f>
        <v>#REF!</v>
      </c>
      <c r="DN4" t="e">
        <f>IF(AND(ROUND(DQ4, 1)&gt;=0.9, DQ3&lt;0.9), 90, "")</f>
        <v>#REF!</v>
      </c>
      <c r="DO4" t="e">
        <f>INDEX('Calcs-control4'!$AH$86:$AY$156,  'Graph-outputs'!$B4, 'Graph-outputs'!DO$2)</f>
        <v>#REF!</v>
      </c>
      <c r="DP4">
        <v>0</v>
      </c>
      <c r="DQ4" t="e">
        <f>INDEX('Calcs-control4'!$AH$170:$AY$240, 'Graph-outputs'!$B4, 'Graph-outputs'!$DB$1)</f>
        <v>#REF!</v>
      </c>
      <c r="DS4" t="e">
        <f>IF(AND(ROUND(DX4, 1)&gt;=0.1, DX3&lt;0.1), 10, "")</f>
        <v>#REF!</v>
      </c>
      <c r="DT4" t="e">
        <f>IF(AND(ROUND(DX4, 1)&gt;=0.5, DX3&lt;0.5), 50, "")</f>
        <v>#REF!</v>
      </c>
      <c r="DU4" t="e">
        <f>IF(AND(ROUND(DX4, 1)&gt;=0.9, DX3&lt;0.9), 90, "")</f>
        <v>#REF!</v>
      </c>
      <c r="DV4" t="e">
        <f>INDEX('Calcs-control4'!$G$386:$X$456,  'Graph-outputs'!$B4, 'Graph-outputs'!DV$2)</f>
        <v>#REF!</v>
      </c>
      <c r="DW4">
        <v>0</v>
      </c>
      <c r="DX4" t="e">
        <f>INDEX('Calcs-control4'!$G$170:$X$240, 'Graph-outputs'!$B4, 'Graph-outputs'!$DB$1)</f>
        <v>#REF!</v>
      </c>
      <c r="DZ4" t="e">
        <f>IF(AND(ROUND(EE4, 1)&gt;=0.1, EE3&lt;0.1), 10, "")</f>
        <v>#REF!</v>
      </c>
      <c r="EA4" t="e">
        <f>IF(AND(ROUND(EE4, 1)&gt;=0.5, EE3&lt;0.5), 50, "")</f>
        <v>#REF!</v>
      </c>
      <c r="EB4" t="e">
        <f>IF(AND(ROUND(EE4, 1)&gt;=0.9, EE3&lt;0.9), 90, "")</f>
        <v>#REF!</v>
      </c>
      <c r="EC4" t="e">
        <f>INDEX('Calcs-control4'!$AH$386:$AY$456,  'Graph-outputs'!$B4, 'Graph-outputs'!EC$2)</f>
        <v>#REF!</v>
      </c>
      <c r="ED4">
        <v>0</v>
      </c>
      <c r="EE4" t="e">
        <f>INDEX('Calcs-control4'!$AH$170:$AY$240, 'Graph-outputs'!$B4, 'Graph-outputs'!$DB$1)</f>
        <v>#REF!</v>
      </c>
    </row>
    <row r="5" spans="1:135" x14ac:dyDescent="0.25">
      <c r="A5">
        <v>1</v>
      </c>
      <c r="B5">
        <v>2</v>
      </c>
      <c r="C5">
        <f>IF(Settings!$N$5=1, 'Graph-outputs'!$J5, 'Graph-outputs'!$Q5)</f>
        <v>1.3747710158227575E-2</v>
      </c>
      <c r="E5">
        <f>IF(Settings!$N$5=1, 'Graph-outputs'!$X5, 'Graph-outputs'!$AE5)</f>
        <v>6.3104049498793175</v>
      </c>
      <c r="G5" t="str">
        <f t="shared" ref="G5:G68" si="0">IF(AND(ROUND(L5, 1)&gt;=0.1, ROUND(L4, 1)&lt;0.1), 10, "")</f>
        <v/>
      </c>
      <c r="H5" t="str">
        <f t="shared" ref="H5:H68" si="1">IF(AND(ROUND(L5, 1)&gt;=0.5, ROUND(L4, 1)&lt;0.5), 50, "")</f>
        <v/>
      </c>
      <c r="I5" t="str">
        <f t="shared" ref="I5:I68" si="2">IF(AND(ROUND(L5, 1)&gt;=0.9, ROUND(L4, 1)&lt;0.9), 90, "")</f>
        <v/>
      </c>
      <c r="J5">
        <f>INDEX('Calcs-control1'!$G$86:$X$156,  'Graph-outputs'!$B5, 'Graph-outputs'!J$2)</f>
        <v>1.3747710158227575E-2</v>
      </c>
      <c r="K5">
        <v>1</v>
      </c>
      <c r="L5">
        <f>INDEX('Calcs-control1'!$G$170:$X$240, 'Graph-outputs'!$B5, 'Graph-outputs'!$D$1)</f>
        <v>0</v>
      </c>
      <c r="N5" t="str">
        <f t="shared" ref="N5:N68" si="3">IF(AND(ROUND(S5, 1)&gt;=0.1, ROUND(S4, 1)&lt;0.1), 10, "")</f>
        <v/>
      </c>
      <c r="O5" t="str">
        <f t="shared" ref="O5:O68" si="4">IF(AND(ROUND(S5, 1)&gt;=0.5, ROUND(S4, 1)&lt;0.5), 50, "")</f>
        <v/>
      </c>
      <c r="P5" t="str">
        <f t="shared" ref="P5:P68" si="5">IF(AND(ROUND(S5, 1)&gt;=0.9, ROUND(S4, 1)&lt;0.9), 90, "")</f>
        <v/>
      </c>
      <c r="Q5">
        <f>INDEX('Calcs-control1'!$AH$86:$AY$156,  'Graph-outputs'!$B5, 'Graph-outputs'!Q$2)</f>
        <v>1.1931211583268193</v>
      </c>
      <c r="R5">
        <v>1</v>
      </c>
      <c r="S5">
        <f>INDEX('Calcs-control1'!$AH$170:$AY$240, 'Graph-outputs'!$B5, 'Graph-outputs'!$Q$2)</f>
        <v>0</v>
      </c>
      <c r="U5" t="str">
        <f t="shared" ref="U5:U68" si="6">IF(AND(ROUND(Z5, 1)&gt;=0.1, ROUND(Z4, 1)&lt;0.1), 10, "")</f>
        <v/>
      </c>
      <c r="V5" t="str">
        <f t="shared" ref="V5:V68" si="7">IF(AND(ROUND(Z5, 1)&gt;=0.5, ROUND(Z4, 1)&lt;0.5), 50, "")</f>
        <v/>
      </c>
      <c r="W5" t="str">
        <f t="shared" ref="W5:W68" si="8">IF(AND(ROUND(Z5, 1)&gt;=0.9, ROUND(Z4, 1)&lt;0.9), 90, "")</f>
        <v/>
      </c>
      <c r="X5">
        <f>INDEX('Calcs-control1'!$G$386:$X$456,  'Graph-outputs'!$B5, 'Graph-outputs'!X$2)</f>
        <v>6.3104049498793175</v>
      </c>
      <c r="Y5">
        <v>1</v>
      </c>
      <c r="Z5">
        <f>INDEX('Calcs-control1'!$G$170:$X$240, 'Graph-outputs'!$B5, 'Graph-outputs'!$J$2)</f>
        <v>0</v>
      </c>
      <c r="AB5" t="str">
        <f t="shared" ref="AB5:AB68" si="9">IF(AND(ROUND(AG5, 1)&gt;=0.1, ROUND(AG4, 1)&lt;0.1), 10, "")</f>
        <v/>
      </c>
      <c r="AC5" t="str">
        <f t="shared" ref="AC5:AC68" si="10">IF(AND(ROUND(AG5, 1)&gt;=0.5, ROUND(AG4, 1)&lt;0.5), 50, "")</f>
        <v/>
      </c>
      <c r="AD5" t="str">
        <f t="shared" ref="AD5:AD68" si="11">IF(AND(ROUND(AG5, 1)&gt;=0.9, ROUND(AG4, 1)&lt;0.9), 90, "")</f>
        <v/>
      </c>
      <c r="AE5">
        <f>INDEX('Calcs-control1'!$AH$386:$AY$456,  'Graph-outputs'!$B5, 'Graph-outputs'!AE$2)</f>
        <v>547.66048866729909</v>
      </c>
      <c r="AF5">
        <v>1</v>
      </c>
      <c r="AG5">
        <f>INDEX('Calcs-control1'!$AH$170:$AY$240, 'Graph-outputs'!$B5, 'Graph-outputs'!$Q$2)</f>
        <v>0</v>
      </c>
      <c r="AJ5">
        <v>1</v>
      </c>
      <c r="AK5">
        <f>IF(Settings!$N$5=1, 'Graph-outputs'!$AR5, 'Graph-outputs'!$AY5)</f>
        <v>0.51222928847609561</v>
      </c>
      <c r="AM5">
        <f>IF(Settings!$N$5=1, 'Graph-outputs'!$BF5, 'Graph-outputs'!$BM5)</f>
        <v>404.49547282828161</v>
      </c>
      <c r="AO5" t="str">
        <f t="shared" ref="AO5:AO68" si="12">IF(AND(ROUND(AT5, 1)&gt;=0.1, ROUND(AT4, 1)&lt;0.1), 10, "")</f>
        <v/>
      </c>
      <c r="AP5" t="str">
        <f t="shared" ref="AP5:AP68" si="13">IF(AND(ROUND(AT5, 1)&gt;=0.5, ROUND(AT4, 1)&lt;0.5), 50, "")</f>
        <v/>
      </c>
      <c r="AQ5" t="str">
        <f t="shared" ref="AQ5:AQ68" si="14">IF(AND(ROUND(AT5, 1)&gt;=0.9, ROUND(AT4, 1)&lt;0.9), 90, "")</f>
        <v/>
      </c>
      <c r="AR5">
        <f>INDEX('Calcs-control2'!$G$86:$X$156,  'Graph-outputs'!$B5, 'Graph-outputs'!AR$2)</f>
        <v>0.51222928847609561</v>
      </c>
      <c r="AS5">
        <v>1</v>
      </c>
      <c r="AT5">
        <f>INDEX('Calcs-control2'!$G$170:$X$240, 'Graph-outputs'!$B5, 'Graph-outputs'!$AL$1)</f>
        <v>0</v>
      </c>
      <c r="AV5" t="str">
        <f t="shared" ref="AV5:AV68" si="15">IF(AND(ROUND(BA5, 1)&gt;=0.1, ROUND(BA4, 1)&lt;0.1), 10, "")</f>
        <v/>
      </c>
      <c r="AW5" t="str">
        <f t="shared" ref="AW5:AW68" si="16">IF(AND(ROUND(BA5, 1)&gt;=0.5, ROUND(BA4, 1)&lt;0.5), 50, "")</f>
        <v/>
      </c>
      <c r="AX5" t="str">
        <f t="shared" ref="AX5:AX68" si="17">IF(AND(ROUND(BA5, 1)&gt;=0.9, ROUND(BA4, 1)&lt;0.9), 90, "")</f>
        <v/>
      </c>
      <c r="AY5">
        <f>INDEX('Calcs-control2'!$AH$86:$AY$156,  'Graph-outputs'!$B5, 'Graph-outputs'!AY$2)</f>
        <v>5.5670198403989914</v>
      </c>
      <c r="AZ5">
        <v>1</v>
      </c>
      <c r="BA5">
        <f>INDEX('Calcs-control2'!$AH$170:$AY$240, 'Graph-outputs'!$B5, 'Graph-outputs'!$AL$1)</f>
        <v>0.64483399567457711</v>
      </c>
      <c r="BC5" t="str">
        <f t="shared" ref="BC5:BC68" si="18">IF(AND(ROUND(BH5, 1)&gt;=0.1, ROUND(BH4, 1)&lt;0.1), 10, "")</f>
        <v/>
      </c>
      <c r="BD5" t="str">
        <f t="shared" ref="BD5:BD68" si="19">IF(AND(ROUND(BH5, 1)&gt;=0.5, ROUND(BH4, 1)&lt;0.5), 50, "")</f>
        <v/>
      </c>
      <c r="BE5" t="str">
        <f t="shared" ref="BE5:BE68" si="20">IF(AND(ROUND(BH5, 1)&gt;=0.9, ROUND(BH4, 1)&lt;0.9), 90, "")</f>
        <v/>
      </c>
      <c r="BF5">
        <f>INDEX('Calcs-control2'!$G$386:$X$456,  'Graph-outputs'!$B5, 'Graph-outputs'!BF$2)</f>
        <v>404.49547282828161</v>
      </c>
      <c r="BG5">
        <v>1</v>
      </c>
      <c r="BH5">
        <f>INDEX('Calcs-control2'!$G$170:$X$240, 'Graph-outputs'!$B5, 'Graph-outputs'!$AL$1)</f>
        <v>0</v>
      </c>
      <c r="BJ5" t="str">
        <f t="shared" ref="BJ5:BJ68" si="21">IF(AND(ROUND(BO5, 1)&gt;=0.1, ROUND(BO4, 1)&lt;0.1), 10, "")</f>
        <v/>
      </c>
      <c r="BK5" t="str">
        <f t="shared" ref="BK5:BK68" si="22">IF(AND(ROUND(BO5, 1)&gt;=0.5, ROUND(BO4, 1)&lt;0.5), 50, "")</f>
        <v/>
      </c>
      <c r="BL5" t="str">
        <f t="shared" ref="BL5:BL68" si="23">IF(AND(ROUND(BO5, 1)&gt;=0.9, ROUND(BO4, 1)&lt;0.9), 90, "")</f>
        <v/>
      </c>
      <c r="BM5">
        <f>INDEX('Calcs-control2'!$AH$386:$AY$456,  'Graph-outputs'!$B5, 'Graph-outputs'!BM$2)</f>
        <v>5257.6980652007542</v>
      </c>
      <c r="BN5">
        <v>1</v>
      </c>
      <c r="BO5">
        <f>INDEX('Calcs-control2'!$AH$170:$AY$240, 'Graph-outputs'!$B5, 'Graph-outputs'!$AL$1)</f>
        <v>0.64483399567457711</v>
      </c>
      <c r="BR5">
        <v>1</v>
      </c>
      <c r="BS5">
        <f>IF(Settings!$N$5=1, 'Graph-outputs'!$BZ5, 'Graph-outputs'!$CG5)</f>
        <v>0.4309048501444126</v>
      </c>
      <c r="BU5">
        <f>IF(Settings!$N$5=1, 'Graph-outputs'!$CN5, 'Graph-outputs'!$CU5)</f>
        <v>45.245009265163326</v>
      </c>
      <c r="BW5" t="str">
        <f t="shared" ref="BW5:BW68" si="24">IF(AND(ROUND(CB5, 1)&gt;=0.1, ROUND(CB4, 1)&lt;0.1), 10, "")</f>
        <v/>
      </c>
      <c r="BX5" t="str">
        <f t="shared" ref="BX5:BX68" si="25">IF(AND(ROUND(CB5, 1)&gt;=0.5, ROUND(CB4, 1)&lt;0.5), 50, "")</f>
        <v/>
      </c>
      <c r="BY5" t="str">
        <f t="shared" ref="BY5:BY68" si="26">IF(AND(ROUND(CB5, 1)&gt;=0.9, ROUND(CB4, 1)&lt;0.9), 90, "")</f>
        <v/>
      </c>
      <c r="BZ5">
        <f>INDEX('Calcs-control3'!$G$86:$X$156,  'Graph-outputs'!$B5, 'Graph-outputs'!BZ$2)</f>
        <v>0.4309048501444126</v>
      </c>
      <c r="CA5">
        <v>1</v>
      </c>
      <c r="CB5">
        <f>INDEX('Calcs-control3'!$G$170:$X$240, 'Graph-outputs'!$B5, 'Graph-outputs'!$BT$1)</f>
        <v>0</v>
      </c>
      <c r="CD5" t="str">
        <f t="shared" ref="CD5:CD68" si="27">IF(AND(ROUND(CI5, 1)&gt;=0.1, ROUND(CI4, 1)&lt;0.1), 10, "")</f>
        <v/>
      </c>
      <c r="CE5" t="str">
        <f t="shared" ref="CE5:CE68" si="28">IF(AND(ROUND(CI5, 1)&gt;=0.5, ROUND(CI4, 1)&lt;0.5), 50, "")</f>
        <v/>
      </c>
      <c r="CF5" t="str">
        <f t="shared" ref="CF5:CF68" si="29">IF(AND(ROUND(CI5, 1)&gt;=0.9, ROUND(CI4, 1)&lt;0.9), 90, "")</f>
        <v/>
      </c>
      <c r="CG5">
        <f>INDEX('Calcs-control3'!$AH$86:$AY$156,  'Graph-outputs'!$B5, 'Graph-outputs'!CG$2)</f>
        <v>3.9627396040718423</v>
      </c>
      <c r="CH5">
        <v>1</v>
      </c>
      <c r="CI5">
        <f>INDEX('Calcs-control2'!$AH$170:$AY$240, 'Graph-outputs'!$B5, 'Graph-outputs'!$BT$1)</f>
        <v>0</v>
      </c>
      <c r="CK5" t="str">
        <f t="shared" ref="CK5:CK68" si="30">IF(AND(ROUND(CP5, 1)&gt;=0.1, ROUND(CP4, 1)&lt;0.1), 10, "")</f>
        <v/>
      </c>
      <c r="CL5" t="str">
        <f t="shared" ref="CL5:CL68" si="31">IF(AND(ROUND(CP5, 1)&gt;=0.5, ROUND(CP4, 1)&lt;0.5), 50, "")</f>
        <v/>
      </c>
      <c r="CM5" t="str">
        <f t="shared" ref="CM5:CM68" si="32">IF(AND(ROUND(CP5, 1)&gt;=0.9, ROUND(CP4, 1)&lt;0.9), 90, "")</f>
        <v/>
      </c>
      <c r="CN5">
        <f>INDEX('Calcs-control3'!$G$386:$X$456,  'Graph-outputs'!$B5, 'Graph-outputs'!CN$2)</f>
        <v>45.245009265163326</v>
      </c>
      <c r="CO5">
        <v>1</v>
      </c>
      <c r="CP5">
        <f>INDEX('Calcs-control2'!$G$170:$X$240, 'Graph-outputs'!$B5, 'Graph-outputs'!$BT$1)</f>
        <v>0</v>
      </c>
      <c r="CR5" t="str">
        <f t="shared" ref="CR5:CR68" si="33">IF(AND(ROUND(CW5, 1)&gt;=0.1, ROUND(CW4, 1)&lt;0.1), 10, "")</f>
        <v/>
      </c>
      <c r="CS5" t="str">
        <f t="shared" ref="CS5:CS68" si="34">IF(AND(ROUND(CW5, 1)&gt;=0.5, ROUND(CW4, 1)&lt;0.5), 50, "")</f>
        <v/>
      </c>
      <c r="CT5" t="str">
        <f t="shared" ref="CT5:CT68" si="35">IF(AND(ROUND(CW5, 1)&gt;=0.9, ROUND(CW4, 1)&lt;0.9), 90, "")</f>
        <v/>
      </c>
      <c r="CU5">
        <f>INDEX('Calcs-control3'!$AH$386:$AY$456,  'Graph-outputs'!$B5, 'Graph-outputs'!CU$2)</f>
        <v>416.08765842754343</v>
      </c>
      <c r="CV5">
        <v>1</v>
      </c>
      <c r="CW5">
        <f>INDEX('Calcs-control2'!$AH$170:$AY$240, 'Graph-outputs'!$B5, 'Graph-outputs'!$BT$1)</f>
        <v>0</v>
      </c>
      <c r="CZ5">
        <v>1</v>
      </c>
      <c r="DA5" t="e">
        <f>IF(Settings!$N$5=1, 'Graph-outputs'!$DH5, 'Graph-outputs'!$DO5)</f>
        <v>#REF!</v>
      </c>
      <c r="DC5" t="e">
        <f>IF(Settings!$N$5=1, 'Graph-outputs'!$DV5, 'Graph-outputs'!$EC5)</f>
        <v>#REF!</v>
      </c>
      <c r="DE5" t="e">
        <f t="shared" ref="DE5:DE68" si="36">IF(AND(ROUND(DJ5, 1)&gt;=0.1, ROUND(DJ4, 1)&lt;0.1), 10, "")</f>
        <v>#REF!</v>
      </c>
      <c r="DF5" t="e">
        <f t="shared" ref="DF5:DF68" si="37">IF(AND(ROUND(DJ5, 1)&gt;=0.5, ROUND(DJ4, 1)&lt;0.5), 50, "")</f>
        <v>#REF!</v>
      </c>
      <c r="DG5" t="e">
        <f t="shared" ref="DG5:DG68" si="38">IF(AND(ROUND(DJ5, 1)&gt;=0.9, ROUND(DJ4, 1)&lt;0.9), 90, "")</f>
        <v>#REF!</v>
      </c>
      <c r="DH5" t="e">
        <f>INDEX('Calcs-control4'!$G$86:$X$156,  'Graph-outputs'!$B5, 'Graph-outputs'!DH$2)</f>
        <v>#REF!</v>
      </c>
      <c r="DI5">
        <v>1</v>
      </c>
      <c r="DJ5" t="e">
        <f>INDEX('Calcs-control4'!$G$170:$X$240, 'Graph-outputs'!$B5, 'Graph-outputs'!$DB$1)</f>
        <v>#REF!</v>
      </c>
      <c r="DL5" t="e">
        <f t="shared" ref="DL5:DL68" si="39">IF(AND(ROUND(DQ5, 1)&gt;=0.1, ROUND(DQ4, 1)&lt;0.1), 10, "")</f>
        <v>#REF!</v>
      </c>
      <c r="DM5" t="e">
        <f t="shared" ref="DM5:DM68" si="40">IF(AND(ROUND(DQ5, 1)&gt;=0.5, ROUND(DQ4, 1)&lt;0.5), 50, "")</f>
        <v>#REF!</v>
      </c>
      <c r="DN5" t="e">
        <f t="shared" ref="DN5:DN68" si="41">IF(AND(ROUND(DQ5, 1)&gt;=0.9, ROUND(DQ4, 1)&lt;0.9), 90, "")</f>
        <v>#REF!</v>
      </c>
      <c r="DO5" t="e">
        <f>INDEX('Calcs-control4'!$AH$86:$AY$156,  'Graph-outputs'!$B5, 'Graph-outputs'!DO$2)</f>
        <v>#REF!</v>
      </c>
      <c r="DP5">
        <v>1</v>
      </c>
      <c r="DQ5" t="e">
        <f>INDEX('Calcs-control4'!$AH$170:$AY$240, 'Graph-outputs'!$B5, 'Graph-outputs'!$DB$1)</f>
        <v>#REF!</v>
      </c>
      <c r="DS5" t="e">
        <f t="shared" ref="DS5:DS68" si="42">IF(AND(ROUND(DX5, 1)&gt;=0.1, ROUND(DX4, 1)&lt;0.1), 10, "")</f>
        <v>#REF!</v>
      </c>
      <c r="DT5" t="e">
        <f t="shared" ref="DT5:DT68" si="43">IF(AND(ROUND(DX5, 1)&gt;=0.5, ROUND(DX4, 1)&lt;0.5), 50, "")</f>
        <v>#REF!</v>
      </c>
      <c r="DU5" t="e">
        <f t="shared" ref="DU5:DU68" si="44">IF(AND(ROUND(DX5, 1)&gt;=0.9, ROUND(DX4, 1)&lt;0.9), 90, "")</f>
        <v>#REF!</v>
      </c>
      <c r="DV5" t="e">
        <f>INDEX('Calcs-control4'!$G$386:$X$456,  'Graph-outputs'!$B5, 'Graph-outputs'!DV$2)</f>
        <v>#REF!</v>
      </c>
      <c r="DW5">
        <v>1</v>
      </c>
      <c r="DX5" t="e">
        <f>INDEX('Calcs-control4'!$G$170:$X$240, 'Graph-outputs'!$B5, 'Graph-outputs'!$DB$1)</f>
        <v>#REF!</v>
      </c>
      <c r="DZ5" t="e">
        <f t="shared" ref="DZ5:DZ68" si="45">IF(AND(ROUND(EE5, 1)&gt;=0.1, ROUND(EE4, 1)&lt;0.1), 10, "")</f>
        <v>#REF!</v>
      </c>
      <c r="EA5" t="e">
        <f t="shared" ref="EA5:EA68" si="46">IF(AND(ROUND(EE5, 1)&gt;=0.5, ROUND(EE4, 1)&lt;0.5), 50, "")</f>
        <v>#REF!</v>
      </c>
      <c r="EB5" t="e">
        <f t="shared" ref="EB5:EB68" si="47">IF(AND(ROUND(EE5, 1)&gt;=0.9, ROUND(EE4, 1)&lt;0.9), 90, "")</f>
        <v>#REF!</v>
      </c>
      <c r="EC5" t="e">
        <f>INDEX('Calcs-control4'!$AH$386:$AY$456,  'Graph-outputs'!$B5, 'Graph-outputs'!EC$2)</f>
        <v>#REF!</v>
      </c>
      <c r="ED5">
        <v>1</v>
      </c>
      <c r="EE5" t="e">
        <f>INDEX('Calcs-control4'!$AH$170:$AY$240, 'Graph-outputs'!$B5, 'Graph-outputs'!$DB$1)</f>
        <v>#REF!</v>
      </c>
    </row>
    <row r="6" spans="1:135" x14ac:dyDescent="0.25">
      <c r="A6">
        <v>2</v>
      </c>
      <c r="B6">
        <v>3</v>
      </c>
      <c r="C6">
        <f>IF(Settings!$N$5=1, 'Graph-outputs'!$J6, 'Graph-outputs'!$Q6)</f>
        <v>9.7779327383417325E-2</v>
      </c>
      <c r="E6">
        <f>IF(Settings!$N$5=1, 'Graph-outputs'!$X6, 'Graph-outputs'!$AE6)</f>
        <v>44.882176334428721</v>
      </c>
      <c r="G6" t="str">
        <f t="shared" si="0"/>
        <v/>
      </c>
      <c r="H6" t="str">
        <f t="shared" si="1"/>
        <v/>
      </c>
      <c r="I6" t="str">
        <f t="shared" si="2"/>
        <v/>
      </c>
      <c r="J6">
        <f>INDEX('Calcs-control1'!$G$86:$X$156,  'Graph-outputs'!$B6, 'Graph-outputs'!J$2)</f>
        <v>9.7779327383417325E-2</v>
      </c>
      <c r="K6">
        <v>2</v>
      </c>
      <c r="L6">
        <f>INDEX('Calcs-control1'!$G$170:$X$240, 'Graph-outputs'!$B6, 'Graph-outputs'!$D$1)</f>
        <v>0</v>
      </c>
      <c r="N6" t="str">
        <f t="shared" si="3"/>
        <v/>
      </c>
      <c r="O6" t="str">
        <f t="shared" si="4"/>
        <v/>
      </c>
      <c r="P6" t="str">
        <f t="shared" si="5"/>
        <v/>
      </c>
      <c r="Q6">
        <f>INDEX('Calcs-control1'!$AH$86:$AY$156,  'Graph-outputs'!$B6, 'Graph-outputs'!Q$2)</f>
        <v>1.3468555432740175</v>
      </c>
      <c r="R6">
        <v>2</v>
      </c>
      <c r="S6">
        <f>INDEX('Calcs-control1'!$AH$170:$AY$240, 'Graph-outputs'!$B6, 'Graph-outputs'!$Q$2)</f>
        <v>0</v>
      </c>
      <c r="U6" t="str">
        <f t="shared" si="6"/>
        <v/>
      </c>
      <c r="V6" t="str">
        <f t="shared" si="7"/>
        <v/>
      </c>
      <c r="W6" t="str">
        <f t="shared" si="8"/>
        <v/>
      </c>
      <c r="X6">
        <f>INDEX('Calcs-control1'!$G$386:$X$456,  'Graph-outputs'!$B6, 'Graph-outputs'!X$2)</f>
        <v>44.882176334428721</v>
      </c>
      <c r="Y6">
        <v>2</v>
      </c>
      <c r="Z6">
        <f>INDEX('Calcs-control1'!$G$170:$X$240, 'Graph-outputs'!$B6, 'Graph-outputs'!$J$2)</f>
        <v>0</v>
      </c>
      <c r="AB6" t="str">
        <f t="shared" si="9"/>
        <v/>
      </c>
      <c r="AC6" t="str">
        <f t="shared" si="10"/>
        <v/>
      </c>
      <c r="AD6" t="str">
        <f t="shared" si="11"/>
        <v/>
      </c>
      <c r="AE6">
        <f>INDEX('Calcs-control1'!$AH$386:$AY$456,  'Graph-outputs'!$B6, 'Graph-outputs'!AE$2)</f>
        <v>618.22687481974947</v>
      </c>
      <c r="AF6">
        <v>2</v>
      </c>
      <c r="AG6">
        <f>INDEX('Calcs-control1'!$AH$170:$AY$240, 'Graph-outputs'!$B6, 'Graph-outputs'!$Q$2)</f>
        <v>0</v>
      </c>
      <c r="AJ6">
        <v>2</v>
      </c>
      <c r="AK6">
        <f>IF(Settings!$N$5=1, 'Graph-outputs'!$AR6, 'Graph-outputs'!$AY6)</f>
        <v>1.4186943095070297</v>
      </c>
      <c r="AM6">
        <f>IF(Settings!$N$5=1, 'Graph-outputs'!$BF6, 'Graph-outputs'!$BM6)</f>
        <v>1146.8189822953868</v>
      </c>
      <c r="AO6">
        <f t="shared" si="12"/>
        <v>10</v>
      </c>
      <c r="AP6" t="str">
        <f t="shared" si="13"/>
        <v/>
      </c>
      <c r="AQ6" t="str">
        <f t="shared" si="14"/>
        <v/>
      </c>
      <c r="AR6">
        <f>INDEX('Calcs-control2'!$G$86:$X$156,  'Graph-outputs'!$B6, 'Graph-outputs'!AR$2)</f>
        <v>1.4186943095070297</v>
      </c>
      <c r="AS6">
        <v>2</v>
      </c>
      <c r="AT6">
        <f>INDEX('Calcs-control2'!$G$170:$X$240, 'Graph-outputs'!$B6, 'Graph-outputs'!$AL$1)</f>
        <v>7.7857128218963734E-2</v>
      </c>
      <c r="AV6" t="str">
        <f t="shared" si="15"/>
        <v/>
      </c>
      <c r="AW6" t="str">
        <f t="shared" si="16"/>
        <v/>
      </c>
      <c r="AX6" t="str">
        <f t="shared" si="17"/>
        <v/>
      </c>
      <c r="AY6">
        <f>INDEX('Calcs-control2'!$AH$86:$AY$156,  'Graph-outputs'!$B6, 'Graph-outputs'!AY$2)</f>
        <v>5.9709253338507979</v>
      </c>
      <c r="AZ6">
        <v>2</v>
      </c>
      <c r="BA6">
        <f>INDEX('Calcs-control2'!$AH$170:$AY$240, 'Graph-outputs'!$B6, 'Graph-outputs'!$AL$1)</f>
        <v>0.67634211918548692</v>
      </c>
      <c r="BC6">
        <f t="shared" si="18"/>
        <v>10</v>
      </c>
      <c r="BD6" t="str">
        <f t="shared" si="19"/>
        <v/>
      </c>
      <c r="BE6" t="str">
        <f t="shared" si="20"/>
        <v/>
      </c>
      <c r="BF6">
        <f>INDEX('Calcs-control2'!$G$386:$X$456,  'Graph-outputs'!$B6, 'Graph-outputs'!BF$2)</f>
        <v>1146.8189822953868</v>
      </c>
      <c r="BG6">
        <v>2</v>
      </c>
      <c r="BH6">
        <f>INDEX('Calcs-control2'!$G$170:$X$240, 'Graph-outputs'!$B6, 'Graph-outputs'!$AL$1)</f>
        <v>7.7857128218963734E-2</v>
      </c>
      <c r="BJ6" t="str">
        <f t="shared" si="21"/>
        <v/>
      </c>
      <c r="BK6" t="str">
        <f t="shared" si="22"/>
        <v/>
      </c>
      <c r="BL6" t="str">
        <f t="shared" si="23"/>
        <v/>
      </c>
      <c r="BM6">
        <f>INDEX('Calcs-control2'!$AH$386:$AY$456,  'Graph-outputs'!$B6, 'Graph-outputs'!BM$2)</f>
        <v>5684.3130890810289</v>
      </c>
      <c r="BN6">
        <v>2</v>
      </c>
      <c r="BO6">
        <f>INDEX('Calcs-control2'!$AH$170:$AY$240, 'Graph-outputs'!$B6, 'Graph-outputs'!$AL$1)</f>
        <v>0.67634211918548692</v>
      </c>
      <c r="BR6">
        <v>2</v>
      </c>
      <c r="BS6">
        <f>IF(Settings!$N$5=1, 'Graph-outputs'!$BZ6, 'Graph-outputs'!$CG6)</f>
        <v>1.1129412019636216</v>
      </c>
      <c r="BU6">
        <f>IF(Settings!$N$5=1, 'Graph-outputs'!$CN6, 'Graph-outputs'!$CU6)</f>
        <v>116.85882620618027</v>
      </c>
      <c r="BW6" t="str">
        <f t="shared" si="24"/>
        <v/>
      </c>
      <c r="BX6" t="str">
        <f t="shared" si="25"/>
        <v/>
      </c>
      <c r="BY6" t="str">
        <f t="shared" si="26"/>
        <v/>
      </c>
      <c r="BZ6">
        <f>INDEX('Calcs-control3'!$G$86:$X$156,  'Graph-outputs'!$B6, 'Graph-outputs'!BZ$2)</f>
        <v>1.1129412019636216</v>
      </c>
      <c r="CA6">
        <v>2</v>
      </c>
      <c r="CB6">
        <f>INDEX('Calcs-control3'!$G$170:$X$240, 'Graph-outputs'!$B6, 'Graph-outputs'!$BT$1)</f>
        <v>0</v>
      </c>
      <c r="CD6" t="str">
        <f t="shared" si="27"/>
        <v/>
      </c>
      <c r="CE6" t="str">
        <f t="shared" si="28"/>
        <v/>
      </c>
      <c r="CF6" t="str">
        <f t="shared" si="29"/>
        <v/>
      </c>
      <c r="CG6">
        <f>INDEX('Calcs-control3'!$AH$86:$AY$156,  'Graph-outputs'!$B6, 'Graph-outputs'!CG$2)</f>
        <v>4.2283380039248506</v>
      </c>
      <c r="CH6">
        <v>2</v>
      </c>
      <c r="CI6">
        <f>INDEX('Calcs-control2'!$AH$170:$AY$240, 'Graph-outputs'!$B6, 'Graph-outputs'!$BT$1)</f>
        <v>0</v>
      </c>
      <c r="CK6" t="str">
        <f t="shared" si="30"/>
        <v/>
      </c>
      <c r="CL6" t="str">
        <f t="shared" si="31"/>
        <v/>
      </c>
      <c r="CM6" t="str">
        <f t="shared" si="32"/>
        <v/>
      </c>
      <c r="CN6">
        <f>INDEX('Calcs-control3'!$G$386:$X$456,  'Graph-outputs'!$B6, 'Graph-outputs'!CN$2)</f>
        <v>116.85882620618027</v>
      </c>
      <c r="CO6">
        <v>2</v>
      </c>
      <c r="CP6">
        <f>INDEX('Calcs-control2'!$G$170:$X$240, 'Graph-outputs'!$B6, 'Graph-outputs'!$BT$1)</f>
        <v>0</v>
      </c>
      <c r="CR6" t="str">
        <f t="shared" si="33"/>
        <v/>
      </c>
      <c r="CS6" t="str">
        <f t="shared" si="34"/>
        <v/>
      </c>
      <c r="CT6" t="str">
        <f t="shared" si="35"/>
        <v/>
      </c>
      <c r="CU6">
        <f>INDEX('Calcs-control3'!$AH$386:$AY$456,  'Graph-outputs'!$B6, 'Graph-outputs'!CU$2)</f>
        <v>443.97549041210931</v>
      </c>
      <c r="CV6">
        <v>2</v>
      </c>
      <c r="CW6">
        <f>INDEX('Calcs-control2'!$AH$170:$AY$240, 'Graph-outputs'!$B6, 'Graph-outputs'!$BT$1)</f>
        <v>0</v>
      </c>
      <c r="CZ6">
        <v>2</v>
      </c>
      <c r="DA6" t="e">
        <f>IF(Settings!$N$5=1, 'Graph-outputs'!$DH6, 'Graph-outputs'!$DO6)</f>
        <v>#REF!</v>
      </c>
      <c r="DC6" t="e">
        <f>IF(Settings!$N$5=1, 'Graph-outputs'!$DV6, 'Graph-outputs'!$EC6)</f>
        <v>#REF!</v>
      </c>
      <c r="DE6" t="e">
        <f t="shared" si="36"/>
        <v>#REF!</v>
      </c>
      <c r="DF6" t="e">
        <f t="shared" si="37"/>
        <v>#REF!</v>
      </c>
      <c r="DG6" t="e">
        <f t="shared" si="38"/>
        <v>#REF!</v>
      </c>
      <c r="DH6" t="e">
        <f>INDEX('Calcs-control4'!$G$86:$X$156,  'Graph-outputs'!$B6, 'Graph-outputs'!DH$2)</f>
        <v>#REF!</v>
      </c>
      <c r="DI6">
        <v>2</v>
      </c>
      <c r="DJ6" t="e">
        <f>INDEX('Calcs-control4'!$G$170:$X$240, 'Graph-outputs'!$B6, 'Graph-outputs'!$DB$1)</f>
        <v>#REF!</v>
      </c>
      <c r="DL6" t="e">
        <f t="shared" si="39"/>
        <v>#REF!</v>
      </c>
      <c r="DM6" t="e">
        <f t="shared" si="40"/>
        <v>#REF!</v>
      </c>
      <c r="DN6" t="e">
        <f t="shared" si="41"/>
        <v>#REF!</v>
      </c>
      <c r="DO6" t="e">
        <f>INDEX('Calcs-control4'!$AH$86:$AY$156,  'Graph-outputs'!$B6, 'Graph-outputs'!DO$2)</f>
        <v>#REF!</v>
      </c>
      <c r="DP6">
        <v>2</v>
      </c>
      <c r="DQ6" t="e">
        <f>INDEX('Calcs-control4'!$AH$170:$AY$240, 'Graph-outputs'!$B6, 'Graph-outputs'!$DB$1)</f>
        <v>#REF!</v>
      </c>
      <c r="DS6" t="e">
        <f t="shared" si="42"/>
        <v>#REF!</v>
      </c>
      <c r="DT6" t="e">
        <f t="shared" si="43"/>
        <v>#REF!</v>
      </c>
      <c r="DU6" t="e">
        <f t="shared" si="44"/>
        <v>#REF!</v>
      </c>
      <c r="DV6" t="e">
        <f>INDEX('Calcs-control4'!$G$386:$X$456,  'Graph-outputs'!$B6, 'Graph-outputs'!DV$2)</f>
        <v>#REF!</v>
      </c>
      <c r="DW6">
        <v>2</v>
      </c>
      <c r="DX6" t="e">
        <f>INDEX('Calcs-control4'!$G$170:$X$240, 'Graph-outputs'!$B6, 'Graph-outputs'!$DB$1)</f>
        <v>#REF!</v>
      </c>
      <c r="DZ6" t="e">
        <f t="shared" si="45"/>
        <v>#REF!</v>
      </c>
      <c r="EA6" t="e">
        <f t="shared" si="46"/>
        <v>#REF!</v>
      </c>
      <c r="EB6" t="e">
        <f t="shared" si="47"/>
        <v>#REF!</v>
      </c>
      <c r="EC6" t="e">
        <f>INDEX('Calcs-control4'!$AH$386:$AY$456,  'Graph-outputs'!$B6, 'Graph-outputs'!EC$2)</f>
        <v>#REF!</v>
      </c>
      <c r="ED6">
        <v>2</v>
      </c>
      <c r="EE6" t="e">
        <f>INDEX('Calcs-control4'!$AH$170:$AY$240, 'Graph-outputs'!$B6, 'Graph-outputs'!$DB$1)</f>
        <v>#REF!</v>
      </c>
    </row>
    <row r="7" spans="1:135" x14ac:dyDescent="0.25">
      <c r="A7">
        <v>3</v>
      </c>
      <c r="B7">
        <v>4</v>
      </c>
      <c r="C7">
        <f>IF(Settings!$N$5=1, 'Graph-outputs'!$J7, 'Graph-outputs'!$Q7)</f>
        <v>0.29386066667282768</v>
      </c>
      <c r="E7">
        <f>IF(Settings!$N$5=1, 'Graph-outputs'!$X7, 'Graph-outputs'!$AE7)</f>
        <v>134.88644903073256</v>
      </c>
      <c r="G7" t="str">
        <f t="shared" si="0"/>
        <v/>
      </c>
      <c r="H7" t="str">
        <f t="shared" si="1"/>
        <v/>
      </c>
      <c r="I7" t="str">
        <f t="shared" si="2"/>
        <v/>
      </c>
      <c r="J7">
        <f>INDEX('Calcs-control1'!$G$86:$X$156,  'Graph-outputs'!$B7, 'Graph-outputs'!J$2)</f>
        <v>0.29386066667282768</v>
      </c>
      <c r="K7">
        <v>3</v>
      </c>
      <c r="L7">
        <f>INDEX('Calcs-control1'!$G$170:$X$240, 'Graph-outputs'!$B7, 'Graph-outputs'!$D$1)</f>
        <v>0</v>
      </c>
      <c r="N7" t="str">
        <f t="shared" si="3"/>
        <v/>
      </c>
      <c r="O7" t="str">
        <f t="shared" si="4"/>
        <v/>
      </c>
      <c r="P7" t="str">
        <f t="shared" si="5"/>
        <v/>
      </c>
      <c r="Q7">
        <f>INDEX('Calcs-control1'!$AH$86:$AY$156,  'Graph-outputs'!$B7, 'Graph-outputs'!Q$2)</f>
        <v>1.5182331601590142</v>
      </c>
      <c r="R7">
        <v>3</v>
      </c>
      <c r="S7">
        <f>INDEX('Calcs-control1'!$AH$170:$AY$240, 'Graph-outputs'!$B7, 'Graph-outputs'!$Q$2)</f>
        <v>0</v>
      </c>
      <c r="U7" t="str">
        <f t="shared" si="6"/>
        <v/>
      </c>
      <c r="V7" t="str">
        <f t="shared" si="7"/>
        <v/>
      </c>
      <c r="W7" t="str">
        <f t="shared" si="8"/>
        <v/>
      </c>
      <c r="X7">
        <f>INDEX('Calcs-control1'!$G$386:$X$456,  'Graph-outputs'!$B7, 'Graph-outputs'!X$2)</f>
        <v>134.88644903073256</v>
      </c>
      <c r="Y7">
        <v>3</v>
      </c>
      <c r="Z7">
        <f>INDEX('Calcs-control1'!$G$170:$X$240, 'Graph-outputs'!$B7, 'Graph-outputs'!$J$2)</f>
        <v>0</v>
      </c>
      <c r="AB7" t="str">
        <f t="shared" si="9"/>
        <v/>
      </c>
      <c r="AC7" t="str">
        <f t="shared" si="10"/>
        <v/>
      </c>
      <c r="AD7" t="str">
        <f t="shared" si="11"/>
        <v/>
      </c>
      <c r="AE7">
        <f>INDEX('Calcs-control1'!$AH$386:$AY$456,  'Graph-outputs'!$B7, 'Graph-outputs'!AE$2)</f>
        <v>696.89176878701016</v>
      </c>
      <c r="AF7">
        <v>3</v>
      </c>
      <c r="AG7">
        <f>INDEX('Calcs-control1'!$AH$170:$AY$240, 'Graph-outputs'!$B7, 'Graph-outputs'!$Q$2)</f>
        <v>0</v>
      </c>
      <c r="AJ7">
        <v>3</v>
      </c>
      <c r="AK7">
        <f>IF(Settings!$N$5=1, 'Graph-outputs'!$AR7, 'Graph-outputs'!$AY7)</f>
        <v>2.5523974693211544</v>
      </c>
      <c r="AM7">
        <f>IF(Settings!$N$5=1, 'Graph-outputs'!$BF7, 'Graph-outputs'!$BM7)</f>
        <v>2192.9180052316524</v>
      </c>
      <c r="AO7" t="str">
        <f t="shared" si="12"/>
        <v/>
      </c>
      <c r="AP7" t="str">
        <f t="shared" si="13"/>
        <v/>
      </c>
      <c r="AQ7" t="str">
        <f t="shared" si="14"/>
        <v/>
      </c>
      <c r="AR7">
        <f>INDEX('Calcs-control2'!$G$86:$X$156,  'Graph-outputs'!$B7, 'Graph-outputs'!AR$2)</f>
        <v>2.5523974693211544</v>
      </c>
      <c r="AS7">
        <v>3</v>
      </c>
      <c r="AT7">
        <f>INDEX('Calcs-control2'!$G$170:$X$240, 'Graph-outputs'!$B7, 'Graph-outputs'!$AL$1)</f>
        <v>0.28951456808111131</v>
      </c>
      <c r="AV7" t="str">
        <f t="shared" si="15"/>
        <v/>
      </c>
      <c r="AW7" t="str">
        <f t="shared" si="16"/>
        <v/>
      </c>
      <c r="AX7" t="str">
        <f t="shared" si="17"/>
        <v/>
      </c>
      <c r="AY7">
        <f>INDEX('Calcs-control2'!$AH$86:$AY$156,  'Graph-outputs'!$B7, 'Graph-outputs'!AY$2)</f>
        <v>6.4023507401351987</v>
      </c>
      <c r="AZ7">
        <v>3</v>
      </c>
      <c r="BA7">
        <f>INDEX('Calcs-control2'!$AH$170:$AY$240, 'Graph-outputs'!$B7, 'Graph-outputs'!$AL$1)</f>
        <v>0.70691601942978699</v>
      </c>
      <c r="BC7" t="str">
        <f t="shared" si="18"/>
        <v/>
      </c>
      <c r="BD7" t="str">
        <f t="shared" si="19"/>
        <v/>
      </c>
      <c r="BE7" t="str">
        <f t="shared" si="20"/>
        <v/>
      </c>
      <c r="BF7">
        <f>INDEX('Calcs-control2'!$G$386:$X$456,  'Graph-outputs'!$B7, 'Graph-outputs'!BF$2)</f>
        <v>2192.9180052316524</v>
      </c>
      <c r="BG7">
        <v>3</v>
      </c>
      <c r="BH7">
        <f>INDEX('Calcs-control2'!$G$170:$X$240, 'Graph-outputs'!$B7, 'Graph-outputs'!$AL$1)</f>
        <v>0.28951456808111131</v>
      </c>
      <c r="BJ7" t="str">
        <f t="shared" si="21"/>
        <v/>
      </c>
      <c r="BK7" t="str">
        <f t="shared" si="22"/>
        <v/>
      </c>
      <c r="BL7" t="str">
        <f t="shared" si="23"/>
        <v/>
      </c>
      <c r="BM7">
        <f>INDEX('Calcs-control2'!$AH$386:$AY$456,  'Graph-outputs'!$B7, 'Graph-outputs'!BM$2)</f>
        <v>6142.0082700886996</v>
      </c>
      <c r="BN7">
        <v>3</v>
      </c>
      <c r="BO7">
        <f>INDEX('Calcs-control2'!$AH$170:$AY$240, 'Graph-outputs'!$B7, 'Graph-outputs'!$AL$1)</f>
        <v>0.70691601942978699</v>
      </c>
      <c r="BR7">
        <v>3</v>
      </c>
      <c r="BS7">
        <f>IF(Settings!$N$5=1, 'Graph-outputs'!$BZ7, 'Graph-outputs'!$CG7)</f>
        <v>1.9217527424705865</v>
      </c>
      <c r="BU7">
        <f>IF(Settings!$N$5=1, 'Graph-outputs'!$CN7, 'Graph-outputs'!$CU7)</f>
        <v>201.78403795941159</v>
      </c>
      <c r="BW7" t="str">
        <f t="shared" si="24"/>
        <v/>
      </c>
      <c r="BX7" t="str">
        <f t="shared" si="25"/>
        <v/>
      </c>
      <c r="BY7" t="str">
        <f t="shared" si="26"/>
        <v/>
      </c>
      <c r="BZ7">
        <f>INDEX('Calcs-control3'!$G$86:$X$156,  'Graph-outputs'!$B7, 'Graph-outputs'!BZ$2)</f>
        <v>1.9217527424705865</v>
      </c>
      <c r="CA7">
        <v>3</v>
      </c>
      <c r="CB7">
        <f>INDEX('Calcs-control3'!$G$170:$X$240, 'Graph-outputs'!$B7, 'Graph-outputs'!$BT$1)</f>
        <v>0</v>
      </c>
      <c r="CD7" t="str">
        <f t="shared" si="27"/>
        <v/>
      </c>
      <c r="CE7" t="str">
        <f t="shared" si="28"/>
        <v/>
      </c>
      <c r="CF7" t="str">
        <f t="shared" si="29"/>
        <v/>
      </c>
      <c r="CG7">
        <f>INDEX('Calcs-control3'!$AH$86:$AY$156,  'Graph-outputs'!$B7, 'Graph-outputs'!CG$2)</f>
        <v>4.5104547252502183</v>
      </c>
      <c r="CH7">
        <v>3</v>
      </c>
      <c r="CI7">
        <f>INDEX('Calcs-control2'!$AH$170:$AY$240, 'Graph-outputs'!$B7, 'Graph-outputs'!$BT$1)</f>
        <v>0</v>
      </c>
      <c r="CK7" t="str">
        <f t="shared" si="30"/>
        <v/>
      </c>
      <c r="CL7" t="str">
        <f t="shared" si="31"/>
        <v/>
      </c>
      <c r="CM7" t="str">
        <f t="shared" si="32"/>
        <v/>
      </c>
      <c r="CN7">
        <f>INDEX('Calcs-control3'!$G$386:$X$456,  'Graph-outputs'!$B7, 'Graph-outputs'!CN$2)</f>
        <v>201.78403795941159</v>
      </c>
      <c r="CO7">
        <v>3</v>
      </c>
      <c r="CP7">
        <f>INDEX('Calcs-control2'!$G$170:$X$240, 'Graph-outputs'!$B7, 'Graph-outputs'!$BT$1)</f>
        <v>0</v>
      </c>
      <c r="CR7" t="str">
        <f t="shared" si="33"/>
        <v/>
      </c>
      <c r="CS7" t="str">
        <f t="shared" si="34"/>
        <v/>
      </c>
      <c r="CT7" t="str">
        <f t="shared" si="35"/>
        <v/>
      </c>
      <c r="CU7">
        <f>INDEX('Calcs-control3'!$AH$386:$AY$456,  'Graph-outputs'!$B7, 'Graph-outputs'!CU$2)</f>
        <v>473.59774615127293</v>
      </c>
      <c r="CV7">
        <v>3</v>
      </c>
      <c r="CW7">
        <f>INDEX('Calcs-control2'!$AH$170:$AY$240, 'Graph-outputs'!$B7, 'Graph-outputs'!$BT$1)</f>
        <v>0</v>
      </c>
      <c r="CZ7">
        <v>3</v>
      </c>
      <c r="DA7" t="e">
        <f>IF(Settings!$N$5=1, 'Graph-outputs'!$DH7, 'Graph-outputs'!$DO7)</f>
        <v>#REF!</v>
      </c>
      <c r="DC7" t="e">
        <f>IF(Settings!$N$5=1, 'Graph-outputs'!$DV7, 'Graph-outputs'!$EC7)</f>
        <v>#REF!</v>
      </c>
      <c r="DE7" t="e">
        <f t="shared" si="36"/>
        <v>#REF!</v>
      </c>
      <c r="DF7" t="e">
        <f t="shared" si="37"/>
        <v>#REF!</v>
      </c>
      <c r="DG7" t="e">
        <f t="shared" si="38"/>
        <v>#REF!</v>
      </c>
      <c r="DH7" t="e">
        <f>INDEX('Calcs-control4'!$G$86:$X$156,  'Graph-outputs'!$B7, 'Graph-outputs'!DH$2)</f>
        <v>#REF!</v>
      </c>
      <c r="DI7">
        <v>3</v>
      </c>
      <c r="DJ7" t="e">
        <f>INDEX('Calcs-control4'!$G$170:$X$240, 'Graph-outputs'!$B7, 'Graph-outputs'!$DB$1)</f>
        <v>#REF!</v>
      </c>
      <c r="DL7" t="e">
        <f t="shared" si="39"/>
        <v>#REF!</v>
      </c>
      <c r="DM7" t="e">
        <f t="shared" si="40"/>
        <v>#REF!</v>
      </c>
      <c r="DN7" t="e">
        <f t="shared" si="41"/>
        <v>#REF!</v>
      </c>
      <c r="DO7" t="e">
        <f>INDEX('Calcs-control4'!$AH$86:$AY$156,  'Graph-outputs'!$B7, 'Graph-outputs'!DO$2)</f>
        <v>#REF!</v>
      </c>
      <c r="DP7">
        <v>3</v>
      </c>
      <c r="DQ7" t="e">
        <f>INDEX('Calcs-control4'!$AH$170:$AY$240, 'Graph-outputs'!$B7, 'Graph-outputs'!$DB$1)</f>
        <v>#REF!</v>
      </c>
      <c r="DS7" t="e">
        <f t="shared" si="42"/>
        <v>#REF!</v>
      </c>
      <c r="DT7" t="e">
        <f t="shared" si="43"/>
        <v>#REF!</v>
      </c>
      <c r="DU7" t="e">
        <f t="shared" si="44"/>
        <v>#REF!</v>
      </c>
      <c r="DV7" t="e">
        <f>INDEX('Calcs-control4'!$G$386:$X$456,  'Graph-outputs'!$B7, 'Graph-outputs'!DV$2)</f>
        <v>#REF!</v>
      </c>
      <c r="DW7">
        <v>3</v>
      </c>
      <c r="DX7" t="e">
        <f>INDEX('Calcs-control4'!$G$170:$X$240, 'Graph-outputs'!$B7, 'Graph-outputs'!$DB$1)</f>
        <v>#REF!</v>
      </c>
      <c r="DZ7" t="e">
        <f t="shared" si="45"/>
        <v>#REF!</v>
      </c>
      <c r="EA7" t="e">
        <f t="shared" si="46"/>
        <v>#REF!</v>
      </c>
      <c r="EB7" t="e">
        <f t="shared" si="47"/>
        <v>#REF!</v>
      </c>
      <c r="EC7" t="e">
        <f>INDEX('Calcs-control4'!$AH$386:$AY$456,  'Graph-outputs'!$B7, 'Graph-outputs'!EC$2)</f>
        <v>#REF!</v>
      </c>
      <c r="ED7">
        <v>3</v>
      </c>
      <c r="EE7" t="e">
        <f>INDEX('Calcs-control4'!$AH$170:$AY$240, 'Graph-outputs'!$B7, 'Graph-outputs'!$DB$1)</f>
        <v>#REF!</v>
      </c>
    </row>
    <row r="8" spans="1:135" x14ac:dyDescent="0.25">
      <c r="A8">
        <v>4</v>
      </c>
      <c r="B8">
        <v>5</v>
      </c>
      <c r="C8">
        <f>IF(Settings!$N$5=1, 'Graph-outputs'!$J8, 'Graph-outputs'!$Q8)</f>
        <v>0.62125678406301488</v>
      </c>
      <c r="E8">
        <f>IF(Settings!$N$5=1, 'Graph-outputs'!$X8, 'Graph-outputs'!$AE8)</f>
        <v>285.166172415348</v>
      </c>
      <c r="G8" t="str">
        <f t="shared" si="0"/>
        <v/>
      </c>
      <c r="H8" t="str">
        <f t="shared" si="1"/>
        <v/>
      </c>
      <c r="I8" t="str">
        <f t="shared" si="2"/>
        <v/>
      </c>
      <c r="J8">
        <f>INDEX('Calcs-control1'!$G$86:$X$156,  'Graph-outputs'!$B8, 'Graph-outputs'!J$2)</f>
        <v>0.62125678406301488</v>
      </c>
      <c r="K8">
        <v>4</v>
      </c>
      <c r="L8">
        <f>INDEX('Calcs-control1'!$G$170:$X$240, 'Graph-outputs'!$B8, 'Graph-outputs'!$D$1)</f>
        <v>0</v>
      </c>
      <c r="N8" t="str">
        <f t="shared" si="3"/>
        <v/>
      </c>
      <c r="O8" t="str">
        <f t="shared" si="4"/>
        <v/>
      </c>
      <c r="P8" t="str">
        <f t="shared" si="5"/>
        <v/>
      </c>
      <c r="Q8">
        <f>INDEX('Calcs-control1'!$AH$86:$AY$156,  'Graph-outputs'!$B8, 'Graph-outputs'!Q$2)</f>
        <v>1.7088759959614204</v>
      </c>
      <c r="R8">
        <v>4</v>
      </c>
      <c r="S8">
        <f>INDEX('Calcs-control1'!$AH$170:$AY$240, 'Graph-outputs'!$B8, 'Graph-outputs'!$Q$2)</f>
        <v>0</v>
      </c>
      <c r="U8" t="str">
        <f t="shared" si="6"/>
        <v/>
      </c>
      <c r="V8" t="str">
        <f t="shared" si="7"/>
        <v/>
      </c>
      <c r="W8" t="str">
        <f t="shared" si="8"/>
        <v/>
      </c>
      <c r="X8">
        <f>INDEX('Calcs-control1'!$G$386:$X$456,  'Graph-outputs'!$B8, 'Graph-outputs'!X$2)</f>
        <v>285.166172415348</v>
      </c>
      <c r="Y8">
        <v>4</v>
      </c>
      <c r="Z8">
        <f>INDEX('Calcs-control1'!$G$170:$X$240, 'Graph-outputs'!$B8, 'Graph-outputs'!$J$2)</f>
        <v>0</v>
      </c>
      <c r="AB8" t="str">
        <f t="shared" si="9"/>
        <v/>
      </c>
      <c r="AC8" t="str">
        <f t="shared" si="10"/>
        <v/>
      </c>
      <c r="AD8" t="str">
        <f t="shared" si="11"/>
        <v/>
      </c>
      <c r="AE8">
        <f>INDEX('Calcs-control1'!$AH$386:$AY$456,  'Graph-outputs'!$B8, 'Graph-outputs'!AE$2)</f>
        <v>784.39968689558009</v>
      </c>
      <c r="AF8">
        <v>4</v>
      </c>
      <c r="AG8">
        <f>INDEX('Calcs-control1'!$AH$170:$AY$240, 'Graph-outputs'!$B8, 'Graph-outputs'!$Q$2)</f>
        <v>0</v>
      </c>
      <c r="AJ8">
        <v>4</v>
      </c>
      <c r="AK8">
        <f>IF(Settings!$N$5=1, 'Graph-outputs'!$AR8, 'Graph-outputs'!$AY8)</f>
        <v>3.8487717447888925</v>
      </c>
      <c r="AM8">
        <f>IF(Settings!$N$5=1, 'Graph-outputs'!$BF8, 'Graph-outputs'!$BM8)</f>
        <v>3475.9141741193616</v>
      </c>
      <c r="AO8" t="str">
        <f t="shared" si="12"/>
        <v/>
      </c>
      <c r="AP8">
        <f t="shared" si="13"/>
        <v>50</v>
      </c>
      <c r="AQ8" t="str">
        <f t="shared" si="14"/>
        <v/>
      </c>
      <c r="AR8">
        <f>INDEX('Calcs-control2'!$G$86:$X$156,  'Graph-outputs'!$B8, 'Graph-outputs'!AR$2)</f>
        <v>3.8487717447888925</v>
      </c>
      <c r="AS8">
        <v>4</v>
      </c>
      <c r="AT8">
        <f>INDEX('Calcs-control2'!$G$170:$X$240, 'Graph-outputs'!$B8, 'Graph-outputs'!$AL$1)</f>
        <v>0.47269329615611422</v>
      </c>
      <c r="AV8" t="str">
        <f t="shared" si="15"/>
        <v/>
      </c>
      <c r="AW8" t="str">
        <f t="shared" si="16"/>
        <v/>
      </c>
      <c r="AX8" t="str">
        <f t="shared" si="17"/>
        <v/>
      </c>
      <c r="AY8">
        <f>INDEX('Calcs-control2'!$AH$86:$AY$156,  'Graph-outputs'!$B8, 'Graph-outputs'!AY$2)</f>
        <v>6.8629421048341266</v>
      </c>
      <c r="AZ8">
        <v>4</v>
      </c>
      <c r="BA8">
        <f>INDEX('Calcs-control2'!$AH$170:$AY$240, 'Graph-outputs'!$B8, 'Graph-outputs'!$AL$1)</f>
        <v>0.73637617619317475</v>
      </c>
      <c r="BC8" t="str">
        <f t="shared" si="18"/>
        <v/>
      </c>
      <c r="BD8">
        <f t="shared" si="19"/>
        <v>50</v>
      </c>
      <c r="BE8" t="str">
        <f t="shared" si="20"/>
        <v/>
      </c>
      <c r="BF8">
        <f>INDEX('Calcs-control2'!$G$386:$X$456,  'Graph-outputs'!$B8, 'Graph-outputs'!BF$2)</f>
        <v>3475.9141741193616</v>
      </c>
      <c r="BG8">
        <v>4</v>
      </c>
      <c r="BH8">
        <f>INDEX('Calcs-control2'!$G$170:$X$240, 'Graph-outputs'!$B8, 'Graph-outputs'!$AL$1)</f>
        <v>0.47269329615611422</v>
      </c>
      <c r="BJ8" t="str">
        <f t="shared" si="21"/>
        <v/>
      </c>
      <c r="BK8" t="str">
        <f t="shared" si="22"/>
        <v/>
      </c>
      <c r="BL8" t="str">
        <f t="shared" si="23"/>
        <v/>
      </c>
      <c r="BM8">
        <f>INDEX('Calcs-control2'!$AH$386:$AY$456,  'Graph-outputs'!$B8, 'Graph-outputs'!BM$2)</f>
        <v>6632.3943473093186</v>
      </c>
      <c r="BN8">
        <v>4</v>
      </c>
      <c r="BO8">
        <f>INDEX('Calcs-control2'!$AH$170:$AY$240, 'Graph-outputs'!$B8, 'Graph-outputs'!$AL$1)</f>
        <v>0.73637617619317475</v>
      </c>
      <c r="BR8">
        <v>4</v>
      </c>
      <c r="BS8">
        <f>IF(Settings!$N$5=1, 'Graph-outputs'!$BZ8, 'Graph-outputs'!$CG8)</f>
        <v>2.8142193003251252</v>
      </c>
      <c r="BU8">
        <f>IF(Settings!$N$5=1, 'Graph-outputs'!$CN8, 'Graph-outputs'!$CU8)</f>
        <v>295.49302653413815</v>
      </c>
      <c r="BW8" t="str">
        <f t="shared" si="24"/>
        <v/>
      </c>
      <c r="BX8" t="str">
        <f t="shared" si="25"/>
        <v/>
      </c>
      <c r="BY8" t="str">
        <f t="shared" si="26"/>
        <v/>
      </c>
      <c r="BZ8">
        <f>INDEX('Calcs-control3'!$G$86:$X$156,  'Graph-outputs'!$B8, 'Graph-outputs'!BZ$2)</f>
        <v>2.8142193003251252</v>
      </c>
      <c r="CA8">
        <v>4</v>
      </c>
      <c r="CB8">
        <f>INDEX('Calcs-control3'!$G$170:$X$240, 'Graph-outputs'!$B8, 'Graph-outputs'!$BT$1)</f>
        <v>0</v>
      </c>
      <c r="CD8" t="str">
        <f t="shared" si="27"/>
        <v/>
      </c>
      <c r="CE8" t="str">
        <f t="shared" si="28"/>
        <v/>
      </c>
      <c r="CF8" t="str">
        <f t="shared" si="29"/>
        <v/>
      </c>
      <c r="CG8">
        <f>INDEX('Calcs-control3'!$AH$86:$AY$156,  'Graph-outputs'!$B8, 'Graph-outputs'!CG$2)</f>
        <v>4.8099597954209861</v>
      </c>
      <c r="CH8">
        <v>4</v>
      </c>
      <c r="CI8">
        <f>INDEX('Calcs-control2'!$AH$170:$AY$240, 'Graph-outputs'!$B8, 'Graph-outputs'!$BT$1)</f>
        <v>0</v>
      </c>
      <c r="CK8" t="str">
        <f t="shared" si="30"/>
        <v/>
      </c>
      <c r="CL8" t="str">
        <f t="shared" si="31"/>
        <v/>
      </c>
      <c r="CM8" t="str">
        <f t="shared" si="32"/>
        <v/>
      </c>
      <c r="CN8">
        <f>INDEX('Calcs-control3'!$G$386:$X$456,  'Graph-outputs'!$B8, 'Graph-outputs'!CN$2)</f>
        <v>295.49302653413815</v>
      </c>
      <c r="CO8">
        <v>4</v>
      </c>
      <c r="CP8">
        <f>INDEX('Calcs-control2'!$G$170:$X$240, 'Graph-outputs'!$B8, 'Graph-outputs'!$BT$1)</f>
        <v>0</v>
      </c>
      <c r="CR8" t="str">
        <f t="shared" si="33"/>
        <v/>
      </c>
      <c r="CS8" t="str">
        <f t="shared" si="34"/>
        <v/>
      </c>
      <c r="CT8" t="str">
        <f t="shared" si="35"/>
        <v/>
      </c>
      <c r="CU8">
        <f>INDEX('Calcs-control3'!$AH$386:$AY$456,  'Graph-outputs'!$B8, 'Graph-outputs'!CU$2)</f>
        <v>505.04577851920351</v>
      </c>
      <c r="CV8">
        <v>4</v>
      </c>
      <c r="CW8">
        <f>INDEX('Calcs-control2'!$AH$170:$AY$240, 'Graph-outputs'!$B8, 'Graph-outputs'!$BT$1)</f>
        <v>0</v>
      </c>
      <c r="CZ8">
        <v>4</v>
      </c>
      <c r="DA8" t="e">
        <f>IF(Settings!$N$5=1, 'Graph-outputs'!$DH8, 'Graph-outputs'!$DO8)</f>
        <v>#REF!</v>
      </c>
      <c r="DC8" t="e">
        <f>IF(Settings!$N$5=1, 'Graph-outputs'!$DV8, 'Graph-outputs'!$EC8)</f>
        <v>#REF!</v>
      </c>
      <c r="DE8" t="e">
        <f t="shared" si="36"/>
        <v>#REF!</v>
      </c>
      <c r="DF8" t="e">
        <f t="shared" si="37"/>
        <v>#REF!</v>
      </c>
      <c r="DG8" t="e">
        <f t="shared" si="38"/>
        <v>#REF!</v>
      </c>
      <c r="DH8" t="e">
        <f>INDEX('Calcs-control4'!$G$86:$X$156,  'Graph-outputs'!$B8, 'Graph-outputs'!DH$2)</f>
        <v>#REF!</v>
      </c>
      <c r="DI8">
        <v>4</v>
      </c>
      <c r="DJ8" t="e">
        <f>INDEX('Calcs-control4'!$G$170:$X$240, 'Graph-outputs'!$B8, 'Graph-outputs'!$DB$1)</f>
        <v>#REF!</v>
      </c>
      <c r="DL8" t="e">
        <f t="shared" si="39"/>
        <v>#REF!</v>
      </c>
      <c r="DM8" t="e">
        <f t="shared" si="40"/>
        <v>#REF!</v>
      </c>
      <c r="DN8" t="e">
        <f t="shared" si="41"/>
        <v>#REF!</v>
      </c>
      <c r="DO8" t="e">
        <f>INDEX('Calcs-control4'!$AH$86:$AY$156,  'Graph-outputs'!$B8, 'Graph-outputs'!DO$2)</f>
        <v>#REF!</v>
      </c>
      <c r="DP8">
        <v>4</v>
      </c>
      <c r="DQ8" t="e">
        <f>INDEX('Calcs-control4'!$AH$170:$AY$240, 'Graph-outputs'!$B8, 'Graph-outputs'!$DB$1)</f>
        <v>#REF!</v>
      </c>
      <c r="DS8" t="e">
        <f t="shared" si="42"/>
        <v>#REF!</v>
      </c>
      <c r="DT8" t="e">
        <f t="shared" si="43"/>
        <v>#REF!</v>
      </c>
      <c r="DU8" t="e">
        <f t="shared" si="44"/>
        <v>#REF!</v>
      </c>
      <c r="DV8" t="e">
        <f>INDEX('Calcs-control4'!$G$386:$X$456,  'Graph-outputs'!$B8, 'Graph-outputs'!DV$2)</f>
        <v>#REF!</v>
      </c>
      <c r="DW8">
        <v>4</v>
      </c>
      <c r="DX8" t="e">
        <f>INDEX('Calcs-control4'!$G$170:$X$240, 'Graph-outputs'!$B8, 'Graph-outputs'!$DB$1)</f>
        <v>#REF!</v>
      </c>
      <c r="DZ8" t="e">
        <f t="shared" si="45"/>
        <v>#REF!</v>
      </c>
      <c r="EA8" t="e">
        <f t="shared" si="46"/>
        <v>#REF!</v>
      </c>
      <c r="EB8" t="e">
        <f t="shared" si="47"/>
        <v>#REF!</v>
      </c>
      <c r="EC8" t="e">
        <f>INDEX('Calcs-control4'!$AH$386:$AY$456,  'Graph-outputs'!$B8, 'Graph-outputs'!EC$2)</f>
        <v>#REF!</v>
      </c>
      <c r="ED8">
        <v>4</v>
      </c>
      <c r="EE8" t="e">
        <f>INDEX('Calcs-control4'!$AH$170:$AY$240, 'Graph-outputs'!$B8, 'Graph-outputs'!$DB$1)</f>
        <v>#REF!</v>
      </c>
    </row>
    <row r="9" spans="1:135" x14ac:dyDescent="0.25">
      <c r="A9">
        <v>5</v>
      </c>
      <c r="B9">
        <v>6</v>
      </c>
      <c r="C9">
        <f>IF(Settings!$N$5=1, 'Graph-outputs'!$J9, 'Graph-outputs'!$Q9)</f>
        <v>1.0839417637921838</v>
      </c>
      <c r="E9">
        <f>IF(Settings!$N$5=1, 'Graph-outputs'!$X9, 'Graph-outputs'!$AE9)</f>
        <v>497.54551069885059</v>
      </c>
      <c r="G9" t="str">
        <f t="shared" si="0"/>
        <v/>
      </c>
      <c r="H9" t="str">
        <f t="shared" si="1"/>
        <v/>
      </c>
      <c r="I9" t="str">
        <f t="shared" si="2"/>
        <v/>
      </c>
      <c r="J9">
        <f>INDEX('Calcs-control1'!$G$86:$X$156,  'Graph-outputs'!$B9, 'Graph-outputs'!J$2)</f>
        <v>1.0839417637921838</v>
      </c>
      <c r="K9">
        <v>5</v>
      </c>
      <c r="L9">
        <f>INDEX('Calcs-control1'!$G$170:$X$240, 'Graph-outputs'!$B9, 'Graph-outputs'!$D$1)</f>
        <v>0</v>
      </c>
      <c r="N9" t="str">
        <f t="shared" si="3"/>
        <v/>
      </c>
      <c r="O9" t="str">
        <f t="shared" si="4"/>
        <v/>
      </c>
      <c r="P9" t="str">
        <f t="shared" si="5"/>
        <v/>
      </c>
      <c r="Q9">
        <f>INDEX('Calcs-control1'!$AH$86:$AY$156,  'Graph-outputs'!$B9, 'Graph-outputs'!Q$2)</f>
        <v>1.9204814085993447</v>
      </c>
      <c r="R9">
        <v>5</v>
      </c>
      <c r="S9">
        <f>INDEX('Calcs-control1'!$AH$170:$AY$240, 'Graph-outputs'!$B9, 'Graph-outputs'!$Q$2)</f>
        <v>0</v>
      </c>
      <c r="U9" t="str">
        <f t="shared" si="6"/>
        <v/>
      </c>
      <c r="V9" t="str">
        <f t="shared" si="7"/>
        <v/>
      </c>
      <c r="W9" t="str">
        <f t="shared" si="8"/>
        <v/>
      </c>
      <c r="X9">
        <f>INDEX('Calcs-control1'!$G$386:$X$456,  'Graph-outputs'!$B9, 'Graph-outputs'!X$2)</f>
        <v>497.54551069885059</v>
      </c>
      <c r="Y9">
        <v>5</v>
      </c>
      <c r="Z9">
        <f>INDEX('Calcs-control1'!$G$170:$X$240, 'Graph-outputs'!$B9, 'Graph-outputs'!$J$2)</f>
        <v>0</v>
      </c>
      <c r="AB9" t="str">
        <f t="shared" si="9"/>
        <v/>
      </c>
      <c r="AC9" t="str">
        <f t="shared" si="10"/>
        <v/>
      </c>
      <c r="AD9" t="str">
        <f t="shared" si="11"/>
        <v/>
      </c>
      <c r="AE9">
        <f>INDEX('Calcs-control1'!$AH$386:$AY$456,  'Graph-outputs'!$B9, 'Graph-outputs'!AE$2)</f>
        <v>881.52974186204074</v>
      </c>
      <c r="AF9">
        <v>5</v>
      </c>
      <c r="AG9">
        <f>INDEX('Calcs-control1'!$AH$170:$AY$240, 'Graph-outputs'!$B9, 'Graph-outputs'!$Q$2)</f>
        <v>0</v>
      </c>
      <c r="AJ9">
        <v>5</v>
      </c>
      <c r="AK9">
        <f>IF(Settings!$N$5=1, 'Graph-outputs'!$AR9, 'Graph-outputs'!$AY9)</f>
        <v>5.2686101443766038</v>
      </c>
      <c r="AM9">
        <f>IF(Settings!$N$5=1, 'Graph-outputs'!$BF9, 'Graph-outputs'!$BM9)</f>
        <v>4943.9632734518655</v>
      </c>
      <c r="AO9" t="str">
        <f t="shared" si="12"/>
        <v/>
      </c>
      <c r="AP9" t="str">
        <f t="shared" si="13"/>
        <v/>
      </c>
      <c r="AQ9" t="str">
        <f t="shared" si="14"/>
        <v/>
      </c>
      <c r="AR9">
        <f>INDEX('Calcs-control2'!$G$86:$X$156,  'Graph-outputs'!$B9, 'Graph-outputs'!AR$2)</f>
        <v>5.2686101443766038</v>
      </c>
      <c r="AS9">
        <v>5</v>
      </c>
      <c r="AT9">
        <f>INDEX('Calcs-control2'!$G$170:$X$240, 'Graph-outputs'!$B9, 'Graph-outputs'!$AL$1)</f>
        <v>0.61960144650313909</v>
      </c>
      <c r="AV9" t="str">
        <f t="shared" si="15"/>
        <v/>
      </c>
      <c r="AW9" t="str">
        <f t="shared" si="16"/>
        <v/>
      </c>
      <c r="AX9" t="str">
        <f t="shared" si="17"/>
        <v/>
      </c>
      <c r="AY9">
        <f>INDEX('Calcs-control2'!$AH$86:$AY$156,  'Graph-outputs'!$B9, 'Graph-outputs'!AY$2)</f>
        <v>7.3544142999379165</v>
      </c>
      <c r="AZ9">
        <v>5</v>
      </c>
      <c r="BA9">
        <f>INDEX('Calcs-control2'!$AH$170:$AY$240, 'Graph-outputs'!$B9, 'Graph-outputs'!$AL$1)</f>
        <v>0.76455329731033639</v>
      </c>
      <c r="BC9" t="str">
        <f t="shared" si="18"/>
        <v/>
      </c>
      <c r="BD9" t="str">
        <f t="shared" si="19"/>
        <v/>
      </c>
      <c r="BE9" t="str">
        <f t="shared" si="20"/>
        <v/>
      </c>
      <c r="BF9">
        <f>INDEX('Calcs-control2'!$G$386:$X$456,  'Graph-outputs'!$B9, 'Graph-outputs'!BF$2)</f>
        <v>4943.9632734518655</v>
      </c>
      <c r="BG9">
        <v>5</v>
      </c>
      <c r="BH9">
        <f>INDEX('Calcs-control2'!$G$170:$X$240, 'Graph-outputs'!$B9, 'Graph-outputs'!$AL$1)</f>
        <v>0.61960144650313909</v>
      </c>
      <c r="BJ9" t="str">
        <f t="shared" si="21"/>
        <v/>
      </c>
      <c r="BK9" t="str">
        <f t="shared" si="22"/>
        <v/>
      </c>
      <c r="BL9" t="str">
        <f t="shared" si="23"/>
        <v/>
      </c>
      <c r="BM9">
        <f>INDEX('Calcs-control2'!$AH$386:$AY$456,  'Graph-outputs'!$B9, 'Graph-outputs'!BM$2)</f>
        <v>7157.0907427980283</v>
      </c>
      <c r="BN9">
        <v>5</v>
      </c>
      <c r="BO9">
        <f>INDEX('Calcs-control2'!$AH$170:$AY$240, 'Graph-outputs'!$B9, 'Graph-outputs'!$AL$1)</f>
        <v>0.76455329731033639</v>
      </c>
      <c r="BR9">
        <v>5</v>
      </c>
      <c r="BS9">
        <f>IF(Settings!$N$5=1, 'Graph-outputs'!$BZ9, 'Graph-outputs'!$CG9)</f>
        <v>3.7655360143325654</v>
      </c>
      <c r="BU9">
        <f>IF(Settings!$N$5=1, 'Graph-outputs'!$CN9, 'Graph-outputs'!$CU9)</f>
        <v>395.38128150491934</v>
      </c>
      <c r="BW9" t="str">
        <f t="shared" si="24"/>
        <v/>
      </c>
      <c r="BX9" t="str">
        <f t="shared" si="25"/>
        <v/>
      </c>
      <c r="BY9" t="str">
        <f t="shared" si="26"/>
        <v/>
      </c>
      <c r="BZ9">
        <f>INDEX('Calcs-control3'!$G$86:$X$156,  'Graph-outputs'!$B9, 'Graph-outputs'!BZ$2)</f>
        <v>3.7655360143325654</v>
      </c>
      <c r="CA9">
        <v>5</v>
      </c>
      <c r="CB9">
        <f>INDEX('Calcs-control3'!$G$170:$X$240, 'Graph-outputs'!$B9, 'Graph-outputs'!$BT$1)</f>
        <v>0</v>
      </c>
      <c r="CD9" t="str">
        <f t="shared" si="27"/>
        <v/>
      </c>
      <c r="CE9" t="str">
        <f t="shared" si="28"/>
        <v/>
      </c>
      <c r="CF9" t="str">
        <f t="shared" si="29"/>
        <v/>
      </c>
      <c r="CG9">
        <f>INDEX('Calcs-control3'!$AH$86:$AY$156,  'Graph-outputs'!$B9, 'Graph-outputs'!CG$2)</f>
        <v>5.1277495150109971</v>
      </c>
      <c r="CH9">
        <v>5</v>
      </c>
      <c r="CI9">
        <f>INDEX('Calcs-control2'!$AH$170:$AY$240, 'Graph-outputs'!$B9, 'Graph-outputs'!$BT$1)</f>
        <v>0</v>
      </c>
      <c r="CK9" t="str">
        <f t="shared" si="30"/>
        <v/>
      </c>
      <c r="CL9" t="str">
        <f t="shared" si="31"/>
        <v/>
      </c>
      <c r="CM9" t="str">
        <f t="shared" si="32"/>
        <v/>
      </c>
      <c r="CN9">
        <f>INDEX('Calcs-control3'!$G$386:$X$456,  'Graph-outputs'!$B9, 'Graph-outputs'!CN$2)</f>
        <v>395.38128150491934</v>
      </c>
      <c r="CO9">
        <v>5</v>
      </c>
      <c r="CP9">
        <f>INDEX('Calcs-control2'!$G$170:$X$240, 'Graph-outputs'!$B9, 'Graph-outputs'!$BT$1)</f>
        <v>0</v>
      </c>
      <c r="CR9" t="str">
        <f t="shared" si="33"/>
        <v/>
      </c>
      <c r="CS9" t="str">
        <f t="shared" si="34"/>
        <v/>
      </c>
      <c r="CT9" t="str">
        <f t="shared" si="35"/>
        <v/>
      </c>
      <c r="CU9">
        <f>INDEX('Calcs-control3'!$AH$386:$AY$456,  'Graph-outputs'!$B9, 'Graph-outputs'!CU$2)</f>
        <v>538.41369907615467</v>
      </c>
      <c r="CV9">
        <v>5</v>
      </c>
      <c r="CW9">
        <f>INDEX('Calcs-control2'!$AH$170:$AY$240, 'Graph-outputs'!$B9, 'Graph-outputs'!$BT$1)</f>
        <v>0</v>
      </c>
      <c r="CZ9">
        <v>5</v>
      </c>
      <c r="DA9" t="e">
        <f>IF(Settings!$N$5=1, 'Graph-outputs'!$DH9, 'Graph-outputs'!$DO9)</f>
        <v>#REF!</v>
      </c>
      <c r="DC9" t="e">
        <f>IF(Settings!$N$5=1, 'Graph-outputs'!$DV9, 'Graph-outputs'!$EC9)</f>
        <v>#REF!</v>
      </c>
      <c r="DE9" t="e">
        <f t="shared" si="36"/>
        <v>#REF!</v>
      </c>
      <c r="DF9" t="e">
        <f t="shared" si="37"/>
        <v>#REF!</v>
      </c>
      <c r="DG9" t="e">
        <f t="shared" si="38"/>
        <v>#REF!</v>
      </c>
      <c r="DH9" t="e">
        <f>INDEX('Calcs-control4'!$G$86:$X$156,  'Graph-outputs'!$B9, 'Graph-outputs'!DH$2)</f>
        <v>#REF!</v>
      </c>
      <c r="DI9">
        <v>5</v>
      </c>
      <c r="DJ9" t="e">
        <f>INDEX('Calcs-control4'!$G$170:$X$240, 'Graph-outputs'!$B9, 'Graph-outputs'!$DB$1)</f>
        <v>#REF!</v>
      </c>
      <c r="DL9" t="e">
        <f t="shared" si="39"/>
        <v>#REF!</v>
      </c>
      <c r="DM9" t="e">
        <f t="shared" si="40"/>
        <v>#REF!</v>
      </c>
      <c r="DN9" t="e">
        <f t="shared" si="41"/>
        <v>#REF!</v>
      </c>
      <c r="DO9" t="e">
        <f>INDEX('Calcs-control4'!$AH$86:$AY$156,  'Graph-outputs'!$B9, 'Graph-outputs'!DO$2)</f>
        <v>#REF!</v>
      </c>
      <c r="DP9">
        <v>5</v>
      </c>
      <c r="DQ9" t="e">
        <f>INDEX('Calcs-control4'!$AH$170:$AY$240, 'Graph-outputs'!$B9, 'Graph-outputs'!$DB$1)</f>
        <v>#REF!</v>
      </c>
      <c r="DS9" t="e">
        <f t="shared" si="42"/>
        <v>#REF!</v>
      </c>
      <c r="DT9" t="e">
        <f t="shared" si="43"/>
        <v>#REF!</v>
      </c>
      <c r="DU9" t="e">
        <f t="shared" si="44"/>
        <v>#REF!</v>
      </c>
      <c r="DV9" t="e">
        <f>INDEX('Calcs-control4'!$G$386:$X$456,  'Graph-outputs'!$B9, 'Graph-outputs'!DV$2)</f>
        <v>#REF!</v>
      </c>
      <c r="DW9">
        <v>5</v>
      </c>
      <c r="DX9" t="e">
        <f>INDEX('Calcs-control4'!$G$170:$X$240, 'Graph-outputs'!$B9, 'Graph-outputs'!$DB$1)</f>
        <v>#REF!</v>
      </c>
      <c r="DZ9" t="e">
        <f t="shared" si="45"/>
        <v>#REF!</v>
      </c>
      <c r="EA9" t="e">
        <f t="shared" si="46"/>
        <v>#REF!</v>
      </c>
      <c r="EB9" t="e">
        <f t="shared" si="47"/>
        <v>#REF!</v>
      </c>
      <c r="EC9" t="e">
        <f>INDEX('Calcs-control4'!$AH$386:$AY$456,  'Graph-outputs'!$B9, 'Graph-outputs'!EC$2)</f>
        <v>#REF!</v>
      </c>
      <c r="ED9">
        <v>5</v>
      </c>
      <c r="EE9" t="e">
        <f>INDEX('Calcs-control4'!$AH$170:$AY$240, 'Graph-outputs'!$B9, 'Graph-outputs'!$DB$1)</f>
        <v>#REF!</v>
      </c>
    </row>
    <row r="10" spans="1:135" x14ac:dyDescent="0.25">
      <c r="A10">
        <v>6</v>
      </c>
      <c r="B10">
        <v>7</v>
      </c>
      <c r="C10">
        <f>IF(Settings!$N$5=1, 'Graph-outputs'!$J10, 'Graph-outputs'!$Q10)</f>
        <v>1.6758832722697212</v>
      </c>
      <c r="E10">
        <f>IF(Settings!$N$5=1, 'Graph-outputs'!$X10, 'Graph-outputs'!$AE10)</f>
        <v>769.25553237836414</v>
      </c>
      <c r="G10" t="str">
        <f t="shared" si="0"/>
        <v/>
      </c>
      <c r="H10" t="str">
        <f t="shared" si="1"/>
        <v/>
      </c>
      <c r="I10" t="str">
        <f t="shared" si="2"/>
        <v/>
      </c>
      <c r="J10">
        <f>INDEX('Calcs-control1'!$G$86:$X$156,  'Graph-outputs'!$B10, 'Graph-outputs'!J$2)</f>
        <v>1.6758832722697212</v>
      </c>
      <c r="K10">
        <v>6</v>
      </c>
      <c r="L10">
        <f>INDEX('Calcs-control1'!$G$170:$X$240, 'Graph-outputs'!$B10, 'Graph-outputs'!$D$1)</f>
        <v>0</v>
      </c>
      <c r="N10" t="str">
        <f t="shared" si="3"/>
        <v/>
      </c>
      <c r="O10" t="str">
        <f t="shared" si="4"/>
        <v/>
      </c>
      <c r="P10" t="str">
        <f t="shared" si="5"/>
        <v/>
      </c>
      <c r="Q10">
        <f>INDEX('Calcs-control1'!$AH$86:$AY$156,  'Graph-outputs'!$B10, 'Graph-outputs'!Q$2)</f>
        <v>2.1548113055478715</v>
      </c>
      <c r="R10">
        <v>6</v>
      </c>
      <c r="S10">
        <f>INDEX('Calcs-control1'!$AH$170:$AY$240, 'Graph-outputs'!$B10, 'Graph-outputs'!$Q$2)</f>
        <v>0</v>
      </c>
      <c r="U10" t="str">
        <f t="shared" si="6"/>
        <v/>
      </c>
      <c r="V10" t="str">
        <f t="shared" si="7"/>
        <v/>
      </c>
      <c r="W10" t="str">
        <f t="shared" si="8"/>
        <v/>
      </c>
      <c r="X10">
        <f>INDEX('Calcs-control1'!$G$386:$X$456,  'Graph-outputs'!$B10, 'Graph-outputs'!X$2)</f>
        <v>769.25553237836414</v>
      </c>
      <c r="Y10">
        <v>6</v>
      </c>
      <c r="Z10">
        <f>INDEX('Calcs-control1'!$G$170:$X$240, 'Graph-outputs'!$B10, 'Graph-outputs'!$J$2)</f>
        <v>0</v>
      </c>
      <c r="AB10" t="str">
        <f t="shared" si="9"/>
        <v/>
      </c>
      <c r="AC10" t="str">
        <f t="shared" si="10"/>
        <v/>
      </c>
      <c r="AD10" t="str">
        <f t="shared" si="11"/>
        <v/>
      </c>
      <c r="AE10">
        <f>INDEX('Calcs-control1'!$AH$386:$AY$456,  'Graph-outputs'!$B10, 'Graph-outputs'!AE$2)</f>
        <v>989.09067561679615</v>
      </c>
      <c r="AF10">
        <v>6</v>
      </c>
      <c r="AG10">
        <f>INDEX('Calcs-control1'!$AH$170:$AY$240, 'Graph-outputs'!$B10, 'Graph-outputs'!$Q$2)</f>
        <v>0</v>
      </c>
      <c r="AJ10">
        <v>6</v>
      </c>
      <c r="AK10">
        <f>IF(Settings!$N$5=1, 'Graph-outputs'!$AR10, 'Graph-outputs'!$AY10)</f>
        <v>6.7845328455653036</v>
      </c>
      <c r="AM10">
        <f>IF(Settings!$N$5=1, 'Graph-outputs'!$BF10, 'Graph-outputs'!$BM10)</f>
        <v>6548.807627274512</v>
      </c>
      <c r="AO10" t="str">
        <f t="shared" si="12"/>
        <v/>
      </c>
      <c r="AP10" t="str">
        <f t="shared" si="13"/>
        <v/>
      </c>
      <c r="AQ10" t="str">
        <f t="shared" si="14"/>
        <v/>
      </c>
      <c r="AR10">
        <f>INDEX('Calcs-control2'!$G$86:$X$156,  'Graph-outputs'!$B10, 'Graph-outputs'!AR$2)</f>
        <v>6.7845328455653036</v>
      </c>
      <c r="AS10">
        <v>6</v>
      </c>
      <c r="AT10">
        <f>INDEX('Calcs-control2'!$G$170:$X$240, 'Graph-outputs'!$B10, 'Graph-outputs'!$AL$1)</f>
        <v>0.73157882194593316</v>
      </c>
      <c r="AV10" t="str">
        <f t="shared" si="15"/>
        <v/>
      </c>
      <c r="AW10" t="str">
        <f t="shared" si="16"/>
        <v/>
      </c>
      <c r="AX10" t="str">
        <f t="shared" si="17"/>
        <v/>
      </c>
      <c r="AY10">
        <f>INDEX('Calcs-control2'!$AH$86:$AY$156,  'Graph-outputs'!$B10, 'Graph-outputs'!AY$2)</f>
        <v>7.878549844735641</v>
      </c>
      <c r="AZ10">
        <v>6</v>
      </c>
      <c r="BA10">
        <f>INDEX('Calcs-control2'!$AH$170:$AY$240, 'Graph-outputs'!$B10, 'Graph-outputs'!$AL$1)</f>
        <v>0.7912925737137696</v>
      </c>
      <c r="BC10" t="str">
        <f t="shared" si="18"/>
        <v/>
      </c>
      <c r="BD10" t="str">
        <f t="shared" si="19"/>
        <v/>
      </c>
      <c r="BE10" t="str">
        <f t="shared" si="20"/>
        <v/>
      </c>
      <c r="BF10">
        <f>INDEX('Calcs-control2'!$G$386:$X$456,  'Graph-outputs'!$B10, 'Graph-outputs'!BF$2)</f>
        <v>6548.807627274512</v>
      </c>
      <c r="BG10">
        <v>6</v>
      </c>
      <c r="BH10">
        <f>INDEX('Calcs-control2'!$G$170:$X$240, 'Graph-outputs'!$B10, 'Graph-outputs'!$AL$1)</f>
        <v>0.73157882194593316</v>
      </c>
      <c r="BJ10" t="str">
        <f t="shared" si="21"/>
        <v/>
      </c>
      <c r="BK10" t="str">
        <f t="shared" si="22"/>
        <v/>
      </c>
      <c r="BL10" t="str">
        <f t="shared" si="23"/>
        <v/>
      </c>
      <c r="BM10">
        <f>INDEX('Calcs-control2'!$AH$386:$AY$456,  'Graph-outputs'!$B10, 'Graph-outputs'!BM$2)</f>
        <v>7717.7234148345888</v>
      </c>
      <c r="BN10">
        <v>6</v>
      </c>
      <c r="BO10">
        <f>INDEX('Calcs-control2'!$AH$170:$AY$240, 'Graph-outputs'!$B10, 'Graph-outputs'!$AL$1)</f>
        <v>0.7912925737137696</v>
      </c>
      <c r="BR10">
        <v>6</v>
      </c>
      <c r="BS10">
        <f>IF(Settings!$N$5=1, 'Graph-outputs'!$BZ10, 'Graph-outputs'!$CG10)</f>
        <v>4.7590912633620732</v>
      </c>
      <c r="BU10">
        <f>IF(Settings!$N$5=1, 'Graph-outputs'!$CN10, 'Graph-outputs'!$CU10)</f>
        <v>499.70458265301767</v>
      </c>
      <c r="BW10" t="str">
        <f t="shared" si="24"/>
        <v/>
      </c>
      <c r="BX10" t="str">
        <f t="shared" si="25"/>
        <v/>
      </c>
      <c r="BY10" t="str">
        <f t="shared" si="26"/>
        <v/>
      </c>
      <c r="BZ10">
        <f>INDEX('Calcs-control3'!$G$86:$X$156,  'Graph-outputs'!$B10, 'Graph-outputs'!BZ$2)</f>
        <v>4.7590912633620732</v>
      </c>
      <c r="CA10">
        <v>6</v>
      </c>
      <c r="CB10">
        <f>INDEX('Calcs-control3'!$G$170:$X$240, 'Graph-outputs'!$B10, 'Graph-outputs'!$BT$1)</f>
        <v>0</v>
      </c>
      <c r="CD10" t="str">
        <f t="shared" si="27"/>
        <v/>
      </c>
      <c r="CE10" t="str">
        <f t="shared" si="28"/>
        <v/>
      </c>
      <c r="CF10" t="str">
        <f t="shared" si="29"/>
        <v/>
      </c>
      <c r="CG10">
        <f>INDEX('Calcs-control3'!$AH$86:$AY$156,  'Graph-outputs'!$B10, 'Graph-outputs'!CG$2)</f>
        <v>5.4647446028437274</v>
      </c>
      <c r="CH10">
        <v>6</v>
      </c>
      <c r="CI10">
        <f>INDEX('Calcs-control2'!$AH$170:$AY$240, 'Graph-outputs'!$B10, 'Graph-outputs'!$BT$1)</f>
        <v>0</v>
      </c>
      <c r="CK10" t="str">
        <f t="shared" si="30"/>
        <v/>
      </c>
      <c r="CL10" t="str">
        <f t="shared" si="31"/>
        <v/>
      </c>
      <c r="CM10" t="str">
        <f t="shared" si="32"/>
        <v/>
      </c>
      <c r="CN10">
        <f>INDEX('Calcs-control3'!$G$386:$X$456,  'Graph-outputs'!$B10, 'Graph-outputs'!CN$2)</f>
        <v>499.70458265301767</v>
      </c>
      <c r="CO10">
        <v>6</v>
      </c>
      <c r="CP10">
        <f>INDEX('Calcs-control2'!$G$170:$X$240, 'Graph-outputs'!$B10, 'Graph-outputs'!$BT$1)</f>
        <v>0</v>
      </c>
      <c r="CR10" t="str">
        <f t="shared" si="33"/>
        <v/>
      </c>
      <c r="CS10" t="str">
        <f t="shared" si="34"/>
        <v/>
      </c>
      <c r="CT10" t="str">
        <f t="shared" si="35"/>
        <v/>
      </c>
      <c r="CU10">
        <f>INDEX('Calcs-control3'!$AH$386:$AY$456,  'Graph-outputs'!$B10, 'Graph-outputs'!CU$2)</f>
        <v>573.79818329859143</v>
      </c>
      <c r="CV10">
        <v>6</v>
      </c>
      <c r="CW10">
        <f>INDEX('Calcs-control2'!$AH$170:$AY$240, 'Graph-outputs'!$B10, 'Graph-outputs'!$BT$1)</f>
        <v>0</v>
      </c>
      <c r="CZ10">
        <v>6</v>
      </c>
      <c r="DA10" t="e">
        <f>IF(Settings!$N$5=1, 'Graph-outputs'!$DH10, 'Graph-outputs'!$DO10)</f>
        <v>#REF!</v>
      </c>
      <c r="DC10" t="e">
        <f>IF(Settings!$N$5=1, 'Graph-outputs'!$DV10, 'Graph-outputs'!$EC10)</f>
        <v>#REF!</v>
      </c>
      <c r="DE10" t="e">
        <f t="shared" si="36"/>
        <v>#REF!</v>
      </c>
      <c r="DF10" t="e">
        <f t="shared" si="37"/>
        <v>#REF!</v>
      </c>
      <c r="DG10" t="e">
        <f t="shared" si="38"/>
        <v>#REF!</v>
      </c>
      <c r="DH10" t="e">
        <f>INDEX('Calcs-control4'!$G$86:$X$156,  'Graph-outputs'!$B10, 'Graph-outputs'!DH$2)</f>
        <v>#REF!</v>
      </c>
      <c r="DI10">
        <v>6</v>
      </c>
      <c r="DJ10" t="e">
        <f>INDEX('Calcs-control4'!$G$170:$X$240, 'Graph-outputs'!$B10, 'Graph-outputs'!$DB$1)</f>
        <v>#REF!</v>
      </c>
      <c r="DL10" t="e">
        <f t="shared" si="39"/>
        <v>#REF!</v>
      </c>
      <c r="DM10" t="e">
        <f t="shared" si="40"/>
        <v>#REF!</v>
      </c>
      <c r="DN10" t="e">
        <f t="shared" si="41"/>
        <v>#REF!</v>
      </c>
      <c r="DO10" t="e">
        <f>INDEX('Calcs-control4'!$AH$86:$AY$156,  'Graph-outputs'!$B10, 'Graph-outputs'!DO$2)</f>
        <v>#REF!</v>
      </c>
      <c r="DP10">
        <v>6</v>
      </c>
      <c r="DQ10" t="e">
        <f>INDEX('Calcs-control4'!$AH$170:$AY$240, 'Graph-outputs'!$B10, 'Graph-outputs'!$DB$1)</f>
        <v>#REF!</v>
      </c>
      <c r="DS10" t="e">
        <f t="shared" si="42"/>
        <v>#REF!</v>
      </c>
      <c r="DT10" t="e">
        <f t="shared" si="43"/>
        <v>#REF!</v>
      </c>
      <c r="DU10" t="e">
        <f t="shared" si="44"/>
        <v>#REF!</v>
      </c>
      <c r="DV10" t="e">
        <f>INDEX('Calcs-control4'!$G$386:$X$456,  'Graph-outputs'!$B10, 'Graph-outputs'!DV$2)</f>
        <v>#REF!</v>
      </c>
      <c r="DW10">
        <v>6</v>
      </c>
      <c r="DX10" t="e">
        <f>INDEX('Calcs-control4'!$G$170:$X$240, 'Graph-outputs'!$B10, 'Graph-outputs'!$DB$1)</f>
        <v>#REF!</v>
      </c>
      <c r="DZ10" t="e">
        <f t="shared" si="45"/>
        <v>#REF!</v>
      </c>
      <c r="EA10" t="e">
        <f t="shared" si="46"/>
        <v>#REF!</v>
      </c>
      <c r="EB10" t="e">
        <f t="shared" si="47"/>
        <v>#REF!</v>
      </c>
      <c r="EC10" t="e">
        <f>INDEX('Calcs-control4'!$AH$386:$AY$456,  'Graph-outputs'!$B10, 'Graph-outputs'!EC$2)</f>
        <v>#REF!</v>
      </c>
      <c r="ED10">
        <v>6</v>
      </c>
      <c r="EE10" t="e">
        <f>INDEX('Calcs-control4'!$AH$170:$AY$240, 'Graph-outputs'!$B10, 'Graph-outputs'!$DB$1)</f>
        <v>#REF!</v>
      </c>
    </row>
    <row r="11" spans="1:135" x14ac:dyDescent="0.25">
      <c r="A11">
        <v>7</v>
      </c>
      <c r="B11">
        <v>8</v>
      </c>
      <c r="C11">
        <f>IF(Settings!$N$5=1, 'Graph-outputs'!$J11, 'Graph-outputs'!$Q11)</f>
        <v>2.3848722320407485</v>
      </c>
      <c r="E11">
        <f>IF(Settings!$N$5=1, 'Graph-outputs'!$X11, 'Graph-outputs'!$AE11)</f>
        <v>1094.6920879687746</v>
      </c>
      <c r="G11" t="str">
        <f t="shared" si="0"/>
        <v/>
      </c>
      <c r="H11" t="str">
        <f t="shared" si="1"/>
        <v/>
      </c>
      <c r="I11" t="str">
        <f t="shared" si="2"/>
        <v/>
      </c>
      <c r="J11">
        <f>INDEX('Calcs-control1'!$G$86:$X$156,  'Graph-outputs'!$B11, 'Graph-outputs'!J$2)</f>
        <v>2.3848722320407485</v>
      </c>
      <c r="K11">
        <v>7</v>
      </c>
      <c r="L11">
        <f>INDEX('Calcs-control1'!$G$170:$X$240, 'Graph-outputs'!$B11, 'Graph-outputs'!$D$1)</f>
        <v>0</v>
      </c>
      <c r="N11" t="str">
        <f t="shared" si="3"/>
        <v/>
      </c>
      <c r="O11" t="str">
        <f t="shared" si="4"/>
        <v/>
      </c>
      <c r="P11" t="str">
        <f t="shared" si="5"/>
        <v/>
      </c>
      <c r="Q11">
        <f>INDEX('Calcs-control1'!$AH$86:$AY$156,  'Graph-outputs'!$B11, 'Graph-outputs'!Q$2)</f>
        <v>2.4136779796451373</v>
      </c>
      <c r="R11">
        <v>7</v>
      </c>
      <c r="S11">
        <f>INDEX('Calcs-control1'!$AH$170:$AY$240, 'Graph-outputs'!$B11, 'Graph-outputs'!$Q$2)</f>
        <v>0</v>
      </c>
      <c r="U11" t="str">
        <f t="shared" si="6"/>
        <v/>
      </c>
      <c r="V11" t="str">
        <f t="shared" si="7"/>
        <v/>
      </c>
      <c r="W11" t="str">
        <f t="shared" si="8"/>
        <v/>
      </c>
      <c r="X11">
        <f>INDEX('Calcs-control1'!$G$386:$X$456,  'Graph-outputs'!$B11, 'Graph-outputs'!X$2)</f>
        <v>1094.6920879687746</v>
      </c>
      <c r="Y11">
        <v>7</v>
      </c>
      <c r="Z11">
        <f>INDEX('Calcs-control1'!$G$170:$X$240, 'Graph-outputs'!$B11, 'Graph-outputs'!$J$2)</f>
        <v>0</v>
      </c>
      <c r="AB11" t="str">
        <f t="shared" si="9"/>
        <v/>
      </c>
      <c r="AC11" t="str">
        <f t="shared" si="10"/>
        <v/>
      </c>
      <c r="AD11" t="str">
        <f t="shared" si="11"/>
        <v/>
      </c>
      <c r="AE11">
        <f>INDEX('Calcs-control1'!$AH$386:$AY$456,  'Graph-outputs'!$B11, 'Graph-outputs'!AE$2)</f>
        <v>1107.9143577268349</v>
      </c>
      <c r="AF11">
        <v>7</v>
      </c>
      <c r="AG11">
        <f>INDEX('Calcs-control1'!$AH$170:$AY$240, 'Graph-outputs'!$B11, 'Graph-outputs'!$Q$2)</f>
        <v>0</v>
      </c>
      <c r="AJ11">
        <v>7</v>
      </c>
      <c r="AK11">
        <f>IF(Settings!$N$5=1, 'Graph-outputs'!$AR11, 'Graph-outputs'!$AY11)</f>
        <v>8.3759728187677176</v>
      </c>
      <c r="AM11">
        <f>IF(Settings!$N$5=1, 'Graph-outputs'!$BF11, 'Graph-outputs'!$BM11)</f>
        <v>8250.3480730592546</v>
      </c>
      <c r="AO11" t="str">
        <f t="shared" si="12"/>
        <v/>
      </c>
      <c r="AP11" t="str">
        <f t="shared" si="13"/>
        <v/>
      </c>
      <c r="AQ11" t="str">
        <f t="shared" si="14"/>
        <v/>
      </c>
      <c r="AR11">
        <f>INDEX('Calcs-control2'!$G$86:$X$156,  'Graph-outputs'!$B11, 'Graph-outputs'!AR$2)</f>
        <v>8.3759728187677176</v>
      </c>
      <c r="AS11">
        <v>7</v>
      </c>
      <c r="AT11">
        <f>INDEX('Calcs-control2'!$G$170:$X$240, 'Graph-outputs'!$B11, 'Graph-outputs'!$AL$1)</f>
        <v>0.81385496778375821</v>
      </c>
      <c r="AV11" t="str">
        <f t="shared" si="15"/>
        <v/>
      </c>
      <c r="AW11" t="str">
        <f t="shared" si="16"/>
        <v/>
      </c>
      <c r="AX11" t="str">
        <f t="shared" si="17"/>
        <v/>
      </c>
      <c r="AY11">
        <f>INDEX('Calcs-control2'!$AH$86:$AY$156,  'Graph-outputs'!$B11, 'Graph-outputs'!AY$2)</f>
        <v>8.4371970100619436</v>
      </c>
      <c r="AZ11">
        <v>7</v>
      </c>
      <c r="BA11">
        <f>INDEX('Calcs-control2'!$AH$170:$AY$240, 'Graph-outputs'!$B11, 'Graph-outputs'!$AL$1)</f>
        <v>0.81645781189997635</v>
      </c>
      <c r="BC11" t="str">
        <f t="shared" si="18"/>
        <v/>
      </c>
      <c r="BD11" t="str">
        <f t="shared" si="19"/>
        <v/>
      </c>
      <c r="BE11" t="str">
        <f t="shared" si="20"/>
        <v/>
      </c>
      <c r="BF11">
        <f>INDEX('Calcs-control2'!$G$386:$X$456,  'Graph-outputs'!$B11, 'Graph-outputs'!BF$2)</f>
        <v>8250.3480730592546</v>
      </c>
      <c r="BG11">
        <v>7</v>
      </c>
      <c r="BH11">
        <f>INDEX('Calcs-control2'!$G$170:$X$240, 'Graph-outputs'!$B11, 'Graph-outputs'!$AL$1)</f>
        <v>0.81385496778375821</v>
      </c>
      <c r="BJ11" t="str">
        <f t="shared" si="21"/>
        <v/>
      </c>
      <c r="BK11" t="str">
        <f t="shared" si="22"/>
        <v/>
      </c>
      <c r="BL11" t="str">
        <f t="shared" si="23"/>
        <v/>
      </c>
      <c r="BM11">
        <f>INDEX('Calcs-control2'!$AH$386:$AY$456,  'Graph-outputs'!$B11, 'Graph-outputs'!BM$2)</f>
        <v>8315.9245800679291</v>
      </c>
      <c r="BN11">
        <v>7</v>
      </c>
      <c r="BO11">
        <f>INDEX('Calcs-control2'!$AH$170:$AY$240, 'Graph-outputs'!$B11, 'Graph-outputs'!$AL$1)</f>
        <v>0.81645781189997635</v>
      </c>
      <c r="BR11">
        <v>7</v>
      </c>
      <c r="BS11">
        <f>IF(Settings!$N$5=1, 'Graph-outputs'!$BZ11, 'Graph-outputs'!$CG11)</f>
        <v>5.7828460255591203</v>
      </c>
      <c r="BU11">
        <f>IF(Settings!$N$5=1, 'Graph-outputs'!$CN11, 'Graph-outputs'!$CU11)</f>
        <v>607.19883268370768</v>
      </c>
      <c r="BW11" t="str">
        <f t="shared" si="24"/>
        <v/>
      </c>
      <c r="BX11" t="str">
        <f t="shared" si="25"/>
        <v/>
      </c>
      <c r="BY11" t="str">
        <f t="shared" si="26"/>
        <v/>
      </c>
      <c r="BZ11">
        <f>INDEX('Calcs-control3'!$G$86:$X$156,  'Graph-outputs'!$B11, 'Graph-outputs'!BZ$2)</f>
        <v>5.7828460255591203</v>
      </c>
      <c r="CA11">
        <v>7</v>
      </c>
      <c r="CB11">
        <f>INDEX('Calcs-control3'!$G$170:$X$240, 'Graph-outputs'!$B11, 'Graph-outputs'!$BT$1)</f>
        <v>0</v>
      </c>
      <c r="CD11" t="str">
        <f t="shared" si="27"/>
        <v/>
      </c>
      <c r="CE11" t="str">
        <f t="shared" si="28"/>
        <v/>
      </c>
      <c r="CF11" t="str">
        <f t="shared" si="29"/>
        <v/>
      </c>
      <c r="CG11">
        <f>INDEX('Calcs-control3'!$AH$86:$AY$156,  'Graph-outputs'!$B11, 'Graph-outputs'!CG$2)</f>
        <v>5.8218878863632959</v>
      </c>
      <c r="CH11">
        <v>7</v>
      </c>
      <c r="CI11">
        <f>INDEX('Calcs-control2'!$AH$170:$AY$240, 'Graph-outputs'!$B11, 'Graph-outputs'!$BT$1)</f>
        <v>0</v>
      </c>
      <c r="CK11" t="str">
        <f t="shared" si="30"/>
        <v/>
      </c>
      <c r="CL11" t="str">
        <f t="shared" si="31"/>
        <v/>
      </c>
      <c r="CM11" t="str">
        <f t="shared" si="32"/>
        <v/>
      </c>
      <c r="CN11">
        <f>INDEX('Calcs-control3'!$G$386:$X$456,  'Graph-outputs'!$B11, 'Graph-outputs'!CN$2)</f>
        <v>607.19883268370768</v>
      </c>
      <c r="CO11">
        <v>7</v>
      </c>
      <c r="CP11">
        <f>INDEX('Calcs-control2'!$G$170:$X$240, 'Graph-outputs'!$B11, 'Graph-outputs'!$BT$1)</f>
        <v>0</v>
      </c>
      <c r="CR11" t="str">
        <f t="shared" si="33"/>
        <v/>
      </c>
      <c r="CS11" t="str">
        <f t="shared" si="34"/>
        <v/>
      </c>
      <c r="CT11" t="str">
        <f t="shared" si="35"/>
        <v/>
      </c>
      <c r="CU11">
        <f>INDEX('Calcs-control3'!$AH$386:$AY$456,  'Graph-outputs'!$B11, 'Graph-outputs'!CU$2)</f>
        <v>611.29822806814605</v>
      </c>
      <c r="CV11">
        <v>7</v>
      </c>
      <c r="CW11">
        <f>INDEX('Calcs-control2'!$AH$170:$AY$240, 'Graph-outputs'!$B11, 'Graph-outputs'!$BT$1)</f>
        <v>0</v>
      </c>
      <c r="CZ11">
        <v>7</v>
      </c>
      <c r="DA11" t="e">
        <f>IF(Settings!$N$5=1, 'Graph-outputs'!$DH11, 'Graph-outputs'!$DO11)</f>
        <v>#REF!</v>
      </c>
      <c r="DC11" t="e">
        <f>IF(Settings!$N$5=1, 'Graph-outputs'!$DV11, 'Graph-outputs'!$EC11)</f>
        <v>#REF!</v>
      </c>
      <c r="DE11" t="e">
        <f t="shared" si="36"/>
        <v>#REF!</v>
      </c>
      <c r="DF11" t="e">
        <f t="shared" si="37"/>
        <v>#REF!</v>
      </c>
      <c r="DG11" t="e">
        <f t="shared" si="38"/>
        <v>#REF!</v>
      </c>
      <c r="DH11" t="e">
        <f>INDEX('Calcs-control4'!$G$86:$X$156,  'Graph-outputs'!$B11, 'Graph-outputs'!DH$2)</f>
        <v>#REF!</v>
      </c>
      <c r="DI11">
        <v>7</v>
      </c>
      <c r="DJ11" t="e">
        <f>INDEX('Calcs-control4'!$G$170:$X$240, 'Graph-outputs'!$B11, 'Graph-outputs'!$DB$1)</f>
        <v>#REF!</v>
      </c>
      <c r="DL11" t="e">
        <f t="shared" si="39"/>
        <v>#REF!</v>
      </c>
      <c r="DM11" t="e">
        <f t="shared" si="40"/>
        <v>#REF!</v>
      </c>
      <c r="DN11" t="e">
        <f t="shared" si="41"/>
        <v>#REF!</v>
      </c>
      <c r="DO11" t="e">
        <f>INDEX('Calcs-control4'!$AH$86:$AY$156,  'Graph-outputs'!$B11, 'Graph-outputs'!DO$2)</f>
        <v>#REF!</v>
      </c>
      <c r="DP11">
        <v>7</v>
      </c>
      <c r="DQ11" t="e">
        <f>INDEX('Calcs-control4'!$AH$170:$AY$240, 'Graph-outputs'!$B11, 'Graph-outputs'!$DB$1)</f>
        <v>#REF!</v>
      </c>
      <c r="DS11" t="e">
        <f t="shared" si="42"/>
        <v>#REF!</v>
      </c>
      <c r="DT11" t="e">
        <f t="shared" si="43"/>
        <v>#REF!</v>
      </c>
      <c r="DU11" t="e">
        <f t="shared" si="44"/>
        <v>#REF!</v>
      </c>
      <c r="DV11" t="e">
        <f>INDEX('Calcs-control4'!$G$386:$X$456,  'Graph-outputs'!$B11, 'Graph-outputs'!DV$2)</f>
        <v>#REF!</v>
      </c>
      <c r="DW11">
        <v>7</v>
      </c>
      <c r="DX11" t="e">
        <f>INDEX('Calcs-control4'!$G$170:$X$240, 'Graph-outputs'!$B11, 'Graph-outputs'!$DB$1)</f>
        <v>#REF!</v>
      </c>
      <c r="DZ11" t="e">
        <f t="shared" si="45"/>
        <v>#REF!</v>
      </c>
      <c r="EA11" t="e">
        <f t="shared" si="46"/>
        <v>#REF!</v>
      </c>
      <c r="EB11" t="e">
        <f t="shared" si="47"/>
        <v>#REF!</v>
      </c>
      <c r="EC11" t="e">
        <f>INDEX('Calcs-control4'!$AH$386:$AY$456,  'Graph-outputs'!$B11, 'Graph-outputs'!EC$2)</f>
        <v>#REF!</v>
      </c>
      <c r="ED11">
        <v>7</v>
      </c>
      <c r="EE11" t="e">
        <f>INDEX('Calcs-control4'!$AH$170:$AY$240, 'Graph-outputs'!$B11, 'Graph-outputs'!$DB$1)</f>
        <v>#REF!</v>
      </c>
    </row>
    <row r="12" spans="1:135" x14ac:dyDescent="0.25">
      <c r="A12">
        <v>8</v>
      </c>
      <c r="B12">
        <v>9</v>
      </c>
      <c r="C12">
        <f>IF(Settings!$N$5=1, 'Graph-outputs'!$J12, 'Graph-outputs'!$Q12)</f>
        <v>3.1952586204784166</v>
      </c>
      <c r="E12">
        <f>IF(Settings!$N$5=1, 'Graph-outputs'!$X12, 'Graph-outputs'!$AE12)</f>
        <v>1466.6715825940228</v>
      </c>
      <c r="G12" t="str">
        <f t="shared" si="0"/>
        <v/>
      </c>
      <c r="H12" t="str">
        <f t="shared" si="1"/>
        <v/>
      </c>
      <c r="I12" t="str">
        <f t="shared" si="2"/>
        <v/>
      </c>
      <c r="J12">
        <f>INDEX('Calcs-control1'!$G$86:$X$156,  'Graph-outputs'!$B12, 'Graph-outputs'!J$2)</f>
        <v>3.1952586204784166</v>
      </c>
      <c r="K12">
        <v>8</v>
      </c>
      <c r="L12">
        <f>INDEX('Calcs-control1'!$G$170:$X$240, 'Graph-outputs'!$B12, 'Graph-outputs'!$D$1)</f>
        <v>0</v>
      </c>
      <c r="N12" t="str">
        <f t="shared" si="3"/>
        <v/>
      </c>
      <c r="O12" t="str">
        <f t="shared" si="4"/>
        <v/>
      </c>
      <c r="P12" t="str">
        <f t="shared" si="5"/>
        <v/>
      </c>
      <c r="Q12">
        <f>INDEX('Calcs-control1'!$AH$86:$AY$156,  'Graph-outputs'!$B12, 'Graph-outputs'!Q$2)</f>
        <v>2.6989262547298041</v>
      </c>
      <c r="R12">
        <v>8</v>
      </c>
      <c r="S12">
        <f>INDEX('Calcs-control1'!$AH$170:$AY$240, 'Graph-outputs'!$B12, 'Graph-outputs'!$Q$2)</f>
        <v>0</v>
      </c>
      <c r="U12" t="str">
        <f t="shared" si="6"/>
        <v/>
      </c>
      <c r="V12" t="str">
        <f t="shared" si="7"/>
        <v/>
      </c>
      <c r="W12" t="str">
        <f t="shared" si="8"/>
        <v/>
      </c>
      <c r="X12">
        <f>INDEX('Calcs-control1'!$G$386:$X$456,  'Graph-outputs'!$B12, 'Graph-outputs'!X$2)</f>
        <v>1466.6715825940228</v>
      </c>
      <c r="Y12">
        <v>8</v>
      </c>
      <c r="Z12">
        <f>INDEX('Calcs-control1'!$G$170:$X$240, 'Graph-outputs'!$B12, 'Graph-outputs'!$J$2)</f>
        <v>0</v>
      </c>
      <c r="AB12" t="str">
        <f t="shared" si="9"/>
        <v/>
      </c>
      <c r="AC12" t="str">
        <f t="shared" si="10"/>
        <v/>
      </c>
      <c r="AD12" t="str">
        <f t="shared" si="11"/>
        <v/>
      </c>
      <c r="AE12">
        <f>INDEX('Calcs-control1'!$AH$386:$AY$456,  'Graph-outputs'!$B12, 'Graph-outputs'!AE$2)</f>
        <v>1238.8475899758109</v>
      </c>
      <c r="AF12">
        <v>8</v>
      </c>
      <c r="AG12">
        <f>INDEX('Calcs-control1'!$AH$170:$AY$240, 'Graph-outputs'!$B12, 'Graph-outputs'!$Q$2)</f>
        <v>0</v>
      </c>
      <c r="AJ12">
        <v>8</v>
      </c>
      <c r="AK12">
        <f>IF(Settings!$N$5=1, 'Graph-outputs'!$AR12, 'Graph-outputs'!$AY12)</f>
        <v>10.026777830499867</v>
      </c>
      <c r="AM12">
        <f>IF(Settings!$N$5=1, 'Graph-outputs'!$BF12, 'Graph-outputs'!$BM12)</f>
        <v>10017.909975187564</v>
      </c>
      <c r="AO12" t="str">
        <f t="shared" si="12"/>
        <v/>
      </c>
      <c r="AP12" t="str">
        <f t="shared" si="13"/>
        <v/>
      </c>
      <c r="AQ12">
        <f t="shared" si="14"/>
        <v>90</v>
      </c>
      <c r="AR12">
        <f>INDEX('Calcs-control2'!$G$86:$X$156,  'Graph-outputs'!$B12, 'Graph-outputs'!AR$2)</f>
        <v>10.026777830499867</v>
      </c>
      <c r="AS12">
        <v>8</v>
      </c>
      <c r="AT12">
        <f>INDEX('Calcs-control2'!$G$170:$X$240, 'Graph-outputs'!$B12, 'Graph-outputs'!$AL$1)</f>
        <v>0.87266251039647202</v>
      </c>
      <c r="AV12" t="str">
        <f t="shared" si="15"/>
        <v/>
      </c>
      <c r="AW12" t="str">
        <f t="shared" si="16"/>
        <v/>
      </c>
      <c r="AX12" t="str">
        <f t="shared" si="17"/>
        <v/>
      </c>
      <c r="AY12">
        <f>INDEX('Calcs-control2'!$AH$86:$AY$156,  'Graph-outputs'!$B12, 'Graph-outputs'!AY$2)</f>
        <v>9.0322671078446266</v>
      </c>
      <c r="AZ12">
        <v>8</v>
      </c>
      <c r="BA12">
        <f>INDEX('Calcs-control2'!$AH$170:$AY$240, 'Graph-outputs'!$B12, 'Graph-outputs'!$AL$1)</f>
        <v>0.83993524910172523</v>
      </c>
      <c r="BC12" t="str">
        <f t="shared" si="18"/>
        <v/>
      </c>
      <c r="BD12" t="str">
        <f t="shared" si="19"/>
        <v/>
      </c>
      <c r="BE12">
        <f t="shared" si="20"/>
        <v>90</v>
      </c>
      <c r="BF12">
        <f>INDEX('Calcs-control2'!$G$386:$X$456,  'Graph-outputs'!$B12, 'Graph-outputs'!BF$2)</f>
        <v>10017.909975187564</v>
      </c>
      <c r="BG12">
        <v>8</v>
      </c>
      <c r="BH12">
        <f>INDEX('Calcs-control2'!$G$170:$X$240, 'Graph-outputs'!$B12, 'Graph-outputs'!$AL$1)</f>
        <v>0.87266251039647202</v>
      </c>
      <c r="BJ12" t="str">
        <f t="shared" si="21"/>
        <v/>
      </c>
      <c r="BK12" t="str">
        <f t="shared" si="22"/>
        <v/>
      </c>
      <c r="BL12" t="str">
        <f t="shared" si="23"/>
        <v/>
      </c>
      <c r="BM12">
        <f>INDEX('Calcs-control2'!$AH$386:$AY$456,  'Graph-outputs'!$B12, 'Graph-outputs'!BM$2)</f>
        <v>8953.3344872010566</v>
      </c>
      <c r="BN12">
        <v>8</v>
      </c>
      <c r="BO12">
        <f>INDEX('Calcs-control2'!$AH$170:$AY$240, 'Graph-outputs'!$B12, 'Graph-outputs'!$AL$1)</f>
        <v>0.83993524910172523</v>
      </c>
      <c r="BR12">
        <v>8</v>
      </c>
      <c r="BS12">
        <f>IF(Settings!$N$5=1, 'Graph-outputs'!$BZ12, 'Graph-outputs'!$CG12)</f>
        <v>6.8276464092393603</v>
      </c>
      <c r="BU12">
        <f>IF(Settings!$N$5=1, 'Graph-outputs'!$CN12, 'Graph-outputs'!$CU12)</f>
        <v>716.90287297013288</v>
      </c>
      <c r="BW12" t="str">
        <f t="shared" si="24"/>
        <v/>
      </c>
      <c r="BX12" t="str">
        <f t="shared" si="25"/>
        <v/>
      </c>
      <c r="BY12" t="str">
        <f t="shared" si="26"/>
        <v/>
      </c>
      <c r="BZ12">
        <f>INDEX('Calcs-control3'!$G$86:$X$156,  'Graph-outputs'!$B12, 'Graph-outputs'!BZ$2)</f>
        <v>6.8276464092393603</v>
      </c>
      <c r="CA12">
        <v>8</v>
      </c>
      <c r="CB12">
        <f>INDEX('Calcs-control3'!$G$170:$X$240, 'Graph-outputs'!$B12, 'Graph-outputs'!$BT$1)</f>
        <v>0</v>
      </c>
      <c r="CD12" t="str">
        <f t="shared" si="27"/>
        <v/>
      </c>
      <c r="CE12" t="str">
        <f t="shared" si="28"/>
        <v/>
      </c>
      <c r="CF12" t="str">
        <f t="shared" si="29"/>
        <v/>
      </c>
      <c r="CG12">
        <f>INDEX('Calcs-control3'!$AH$86:$AY$156,  'Graph-outputs'!$B12, 'Graph-outputs'!CG$2)</f>
        <v>6.2001414885704849</v>
      </c>
      <c r="CH12">
        <v>8</v>
      </c>
      <c r="CI12">
        <f>INDEX('Calcs-control2'!$AH$170:$AY$240, 'Graph-outputs'!$B12, 'Graph-outputs'!$BT$1)</f>
        <v>0</v>
      </c>
      <c r="CK12" t="str">
        <f t="shared" si="30"/>
        <v/>
      </c>
      <c r="CL12" t="str">
        <f t="shared" si="31"/>
        <v/>
      </c>
      <c r="CM12" t="str">
        <f t="shared" si="32"/>
        <v/>
      </c>
      <c r="CN12">
        <f>INDEX('Calcs-control3'!$G$386:$X$456,  'Graph-outputs'!$B12, 'Graph-outputs'!CN$2)</f>
        <v>716.90287297013288</v>
      </c>
      <c r="CO12">
        <v>8</v>
      </c>
      <c r="CP12">
        <f>INDEX('Calcs-control2'!$G$170:$X$240, 'Graph-outputs'!$B12, 'Graph-outputs'!$BT$1)</f>
        <v>0</v>
      </c>
      <c r="CR12" t="str">
        <f t="shared" si="33"/>
        <v/>
      </c>
      <c r="CS12" t="str">
        <f t="shared" si="34"/>
        <v/>
      </c>
      <c r="CT12" t="str">
        <f t="shared" si="35"/>
        <v/>
      </c>
      <c r="CU12">
        <f>INDEX('Calcs-control3'!$AH$386:$AY$456,  'Graph-outputs'!$B12, 'Graph-outputs'!CU$2)</f>
        <v>651.01485629990088</v>
      </c>
      <c r="CV12">
        <v>8</v>
      </c>
      <c r="CW12">
        <f>INDEX('Calcs-control2'!$AH$170:$AY$240, 'Graph-outputs'!$B12, 'Graph-outputs'!$BT$1)</f>
        <v>0</v>
      </c>
      <c r="CZ12">
        <v>8</v>
      </c>
      <c r="DA12" t="e">
        <f>IF(Settings!$N$5=1, 'Graph-outputs'!$DH12, 'Graph-outputs'!$DO12)</f>
        <v>#REF!</v>
      </c>
      <c r="DC12" t="e">
        <f>IF(Settings!$N$5=1, 'Graph-outputs'!$DV12, 'Graph-outputs'!$EC12)</f>
        <v>#REF!</v>
      </c>
      <c r="DE12" t="e">
        <f t="shared" si="36"/>
        <v>#REF!</v>
      </c>
      <c r="DF12" t="e">
        <f t="shared" si="37"/>
        <v>#REF!</v>
      </c>
      <c r="DG12" t="e">
        <f t="shared" si="38"/>
        <v>#REF!</v>
      </c>
      <c r="DH12" t="e">
        <f>INDEX('Calcs-control4'!$G$86:$X$156,  'Graph-outputs'!$B12, 'Graph-outputs'!DH$2)</f>
        <v>#REF!</v>
      </c>
      <c r="DI12">
        <v>8</v>
      </c>
      <c r="DJ12" t="e">
        <f>INDEX('Calcs-control4'!$G$170:$X$240, 'Graph-outputs'!$B12, 'Graph-outputs'!$DB$1)</f>
        <v>#REF!</v>
      </c>
      <c r="DL12" t="e">
        <f t="shared" si="39"/>
        <v>#REF!</v>
      </c>
      <c r="DM12" t="e">
        <f t="shared" si="40"/>
        <v>#REF!</v>
      </c>
      <c r="DN12" t="e">
        <f t="shared" si="41"/>
        <v>#REF!</v>
      </c>
      <c r="DO12" t="e">
        <f>INDEX('Calcs-control4'!$AH$86:$AY$156,  'Graph-outputs'!$B12, 'Graph-outputs'!DO$2)</f>
        <v>#REF!</v>
      </c>
      <c r="DP12">
        <v>8</v>
      </c>
      <c r="DQ12" t="e">
        <f>INDEX('Calcs-control4'!$AH$170:$AY$240, 'Graph-outputs'!$B12, 'Graph-outputs'!$DB$1)</f>
        <v>#REF!</v>
      </c>
      <c r="DS12" t="e">
        <f t="shared" si="42"/>
        <v>#REF!</v>
      </c>
      <c r="DT12" t="e">
        <f t="shared" si="43"/>
        <v>#REF!</v>
      </c>
      <c r="DU12" t="e">
        <f t="shared" si="44"/>
        <v>#REF!</v>
      </c>
      <c r="DV12" t="e">
        <f>INDEX('Calcs-control4'!$G$386:$X$456,  'Graph-outputs'!$B12, 'Graph-outputs'!DV$2)</f>
        <v>#REF!</v>
      </c>
      <c r="DW12">
        <v>8</v>
      </c>
      <c r="DX12" t="e">
        <f>INDEX('Calcs-control4'!$G$170:$X$240, 'Graph-outputs'!$B12, 'Graph-outputs'!$DB$1)</f>
        <v>#REF!</v>
      </c>
      <c r="DZ12" t="e">
        <f t="shared" si="45"/>
        <v>#REF!</v>
      </c>
      <c r="EA12" t="e">
        <f t="shared" si="46"/>
        <v>#REF!</v>
      </c>
      <c r="EB12" t="e">
        <f t="shared" si="47"/>
        <v>#REF!</v>
      </c>
      <c r="EC12" t="e">
        <f>INDEX('Calcs-control4'!$AH$386:$AY$456,  'Graph-outputs'!$B12, 'Graph-outputs'!EC$2)</f>
        <v>#REF!</v>
      </c>
      <c r="ED12">
        <v>8</v>
      </c>
      <c r="EE12" t="e">
        <f>INDEX('Calcs-control4'!$AH$170:$AY$240, 'Graph-outputs'!$B12, 'Graph-outputs'!$DB$1)</f>
        <v>#REF!</v>
      </c>
    </row>
    <row r="13" spans="1:135" x14ac:dyDescent="0.25">
      <c r="A13">
        <v>9</v>
      </c>
      <c r="B13">
        <v>10</v>
      </c>
      <c r="C13">
        <f>IF(Settings!$N$5=1, 'Graph-outputs'!$J13, 'Graph-outputs'!$Q13)</f>
        <v>4.0898697243145525</v>
      </c>
      <c r="E13">
        <f>IF(Settings!$N$5=1, 'Graph-outputs'!$X13, 'Graph-outputs'!$AE13)</f>
        <v>1877.3114835586196</v>
      </c>
      <c r="G13" t="str">
        <f t="shared" si="0"/>
        <v/>
      </c>
      <c r="H13" t="str">
        <f t="shared" si="1"/>
        <v/>
      </c>
      <c r="I13" t="str">
        <f t="shared" si="2"/>
        <v/>
      </c>
      <c r="J13">
        <f>INDEX('Calcs-control1'!$G$86:$X$156,  'Graph-outputs'!$B13, 'Graph-outputs'!J$2)</f>
        <v>4.0898697243145525</v>
      </c>
      <c r="K13">
        <v>9</v>
      </c>
      <c r="L13">
        <f>INDEX('Calcs-control1'!$G$170:$X$240, 'Graph-outputs'!$B13, 'Graph-outputs'!$D$1)</f>
        <v>0</v>
      </c>
      <c r="N13" t="str">
        <f t="shared" si="3"/>
        <v/>
      </c>
      <c r="O13" t="str">
        <f t="shared" si="4"/>
        <v/>
      </c>
      <c r="P13" t="str">
        <f t="shared" si="5"/>
        <v/>
      </c>
      <c r="Q13">
        <f>INDEX('Calcs-control1'!$AH$86:$AY$156,  'Graph-outputs'!$B13, 'Graph-outputs'!Q$2)</f>
        <v>3.0124116318220393</v>
      </c>
      <c r="R13">
        <v>9</v>
      </c>
      <c r="S13">
        <f>INDEX('Calcs-control1'!$AH$170:$AY$240, 'Graph-outputs'!$B13, 'Graph-outputs'!$Q$2)</f>
        <v>0</v>
      </c>
      <c r="U13" t="str">
        <f t="shared" si="6"/>
        <v/>
      </c>
      <c r="V13" t="str">
        <f t="shared" si="7"/>
        <v/>
      </c>
      <c r="W13" t="str">
        <f t="shared" si="8"/>
        <v/>
      </c>
      <c r="X13">
        <f>INDEX('Calcs-control1'!$G$386:$X$456,  'Graph-outputs'!$B13, 'Graph-outputs'!X$2)</f>
        <v>1877.3114835586196</v>
      </c>
      <c r="Y13">
        <v>9</v>
      </c>
      <c r="Z13">
        <f>INDEX('Calcs-control1'!$G$170:$X$240, 'Graph-outputs'!$B13, 'Graph-outputs'!$J$2)</f>
        <v>0</v>
      </c>
      <c r="AB13" t="str">
        <f t="shared" si="9"/>
        <v/>
      </c>
      <c r="AC13" t="str">
        <f t="shared" si="10"/>
        <v/>
      </c>
      <c r="AD13" t="str">
        <f t="shared" si="11"/>
        <v/>
      </c>
      <c r="AE13">
        <f>INDEX('Calcs-control1'!$AH$386:$AY$456,  'Graph-outputs'!$B13, 'Graph-outputs'!AE$2)</f>
        <v>1382.7420751336699</v>
      </c>
      <c r="AF13">
        <v>9</v>
      </c>
      <c r="AG13">
        <f>INDEX('Calcs-control1'!$AH$170:$AY$240, 'Graph-outputs'!$B13, 'Graph-outputs'!$Q$2)</f>
        <v>0</v>
      </c>
      <c r="AJ13">
        <v>9</v>
      </c>
      <c r="AK13">
        <f>IF(Settings!$N$5=1, 'Graph-outputs'!$AR13, 'Graph-outputs'!$AY13)</f>
        <v>11.723882285846079</v>
      </c>
      <c r="AM13">
        <f>IF(Settings!$N$5=1, 'Graph-outputs'!$BF13, 'Graph-outputs'!$BM13)</f>
        <v>11829.302932741884</v>
      </c>
      <c r="AO13" t="str">
        <f t="shared" si="12"/>
        <v/>
      </c>
      <c r="AP13" t="str">
        <f t="shared" si="13"/>
        <v/>
      </c>
      <c r="AQ13" t="str">
        <f t="shared" si="14"/>
        <v/>
      </c>
      <c r="AR13">
        <f>INDEX('Calcs-control2'!$G$86:$X$156,  'Graph-outputs'!$B13, 'Graph-outputs'!AR$2)</f>
        <v>11.723882285846079</v>
      </c>
      <c r="AS13">
        <v>9</v>
      </c>
      <c r="AT13">
        <f>INDEX('Calcs-control2'!$G$170:$X$240, 'Graph-outputs'!$B13, 'Graph-outputs'!$AL$1)</f>
        <v>0.91381407032297701</v>
      </c>
      <c r="AV13" t="str">
        <f t="shared" si="15"/>
        <v/>
      </c>
      <c r="AW13" t="str">
        <f t="shared" si="16"/>
        <v/>
      </c>
      <c r="AX13">
        <f t="shared" si="17"/>
        <v>90</v>
      </c>
      <c r="AY13">
        <f>INDEX('Calcs-control2'!$AH$86:$AY$156,  'Graph-outputs'!$B13, 'Graph-outputs'!AY$2)</f>
        <v>9.6657308608588473</v>
      </c>
      <c r="AZ13">
        <v>9</v>
      </c>
      <c r="BA13">
        <f>INDEX('Calcs-control2'!$AH$170:$AY$240, 'Graph-outputs'!$B13, 'Graph-outputs'!$AL$1)</f>
        <v>0.86163684823127418</v>
      </c>
      <c r="BC13" t="str">
        <f t="shared" si="18"/>
        <v/>
      </c>
      <c r="BD13" t="str">
        <f t="shared" si="19"/>
        <v/>
      </c>
      <c r="BE13" t="str">
        <f t="shared" si="20"/>
        <v/>
      </c>
      <c r="BF13">
        <f>INDEX('Calcs-control2'!$G$386:$X$456,  'Graph-outputs'!$B13, 'Graph-outputs'!BF$2)</f>
        <v>11829.302932741884</v>
      </c>
      <c r="BG13">
        <v>9</v>
      </c>
      <c r="BH13">
        <f>INDEX('Calcs-control2'!$G$170:$X$240, 'Graph-outputs'!$B13, 'Graph-outputs'!$AL$1)</f>
        <v>0.91381407032297701</v>
      </c>
      <c r="BJ13" t="str">
        <f t="shared" si="21"/>
        <v/>
      </c>
      <c r="BK13" t="str">
        <f t="shared" si="22"/>
        <v/>
      </c>
      <c r="BL13">
        <f t="shared" si="23"/>
        <v>90</v>
      </c>
      <c r="BM13">
        <f>INDEX('Calcs-control2'!$AH$386:$AY$456,  'Graph-outputs'!$B13, 'Graph-outputs'!BM$2)</f>
        <v>9631.6052617835157</v>
      </c>
      <c r="BN13">
        <v>9</v>
      </c>
      <c r="BO13">
        <f>INDEX('Calcs-control2'!$AH$170:$AY$240, 'Graph-outputs'!$B13, 'Graph-outputs'!$AL$1)</f>
        <v>0.86163684823127418</v>
      </c>
      <c r="BR13">
        <v>9</v>
      </c>
      <c r="BS13">
        <f>IF(Settings!$N$5=1, 'Graph-outputs'!$BZ13, 'Graph-outputs'!$CG13)</f>
        <v>7.8863085026735069</v>
      </c>
      <c r="BU13">
        <f>IF(Settings!$N$5=1, 'Graph-outputs'!$CN13, 'Graph-outputs'!$CU13)</f>
        <v>828.06239278071826</v>
      </c>
      <c r="BW13" t="str">
        <f t="shared" si="24"/>
        <v/>
      </c>
      <c r="BX13" t="str">
        <f t="shared" si="25"/>
        <v/>
      </c>
      <c r="BY13" t="str">
        <f t="shared" si="26"/>
        <v/>
      </c>
      <c r="BZ13">
        <f>INDEX('Calcs-control3'!$G$86:$X$156,  'Graph-outputs'!$B13, 'Graph-outputs'!BZ$2)</f>
        <v>7.8863085026735069</v>
      </c>
      <c r="CA13">
        <v>9</v>
      </c>
      <c r="CB13">
        <f>INDEX('Calcs-control3'!$G$170:$X$240, 'Graph-outputs'!$B13, 'Graph-outputs'!$BT$1)</f>
        <v>0</v>
      </c>
      <c r="CD13" t="str">
        <f t="shared" si="27"/>
        <v/>
      </c>
      <c r="CE13" t="str">
        <f t="shared" si="28"/>
        <v/>
      </c>
      <c r="CF13" t="str">
        <f t="shared" si="29"/>
        <v/>
      </c>
      <c r="CG13">
        <f>INDEX('Calcs-control3'!$AH$86:$AY$156,  'Graph-outputs'!$B13, 'Graph-outputs'!CG$2)</f>
        <v>6.6004834607590341</v>
      </c>
      <c r="CH13">
        <v>9</v>
      </c>
      <c r="CI13">
        <f>INDEX('Calcs-control2'!$AH$170:$AY$240, 'Graph-outputs'!$B13, 'Graph-outputs'!$BT$1)</f>
        <v>0</v>
      </c>
      <c r="CK13" t="str">
        <f t="shared" si="30"/>
        <v/>
      </c>
      <c r="CL13" t="str">
        <f t="shared" si="31"/>
        <v/>
      </c>
      <c r="CM13" t="str">
        <f t="shared" si="32"/>
        <v/>
      </c>
      <c r="CN13">
        <f>INDEX('Calcs-control3'!$G$386:$X$456,  'Graph-outputs'!$B13, 'Graph-outputs'!CN$2)</f>
        <v>828.06239278071826</v>
      </c>
      <c r="CO13">
        <v>9</v>
      </c>
      <c r="CP13">
        <f>INDEX('Calcs-control2'!$G$170:$X$240, 'Graph-outputs'!$B13, 'Graph-outputs'!$BT$1)</f>
        <v>0</v>
      </c>
      <c r="CR13" t="str">
        <f t="shared" si="33"/>
        <v/>
      </c>
      <c r="CS13" t="str">
        <f t="shared" si="34"/>
        <v/>
      </c>
      <c r="CT13" t="str">
        <f t="shared" si="35"/>
        <v/>
      </c>
      <c r="CU13">
        <f>INDEX('Calcs-control3'!$AH$386:$AY$456,  'Graph-outputs'!$B13, 'Graph-outputs'!CU$2)</f>
        <v>693.05076337969854</v>
      </c>
      <c r="CV13">
        <v>9</v>
      </c>
      <c r="CW13">
        <f>INDEX('Calcs-control2'!$AH$170:$AY$240, 'Graph-outputs'!$B13, 'Graph-outputs'!$BT$1)</f>
        <v>0</v>
      </c>
      <c r="CZ13">
        <v>9</v>
      </c>
      <c r="DA13" t="e">
        <f>IF(Settings!$N$5=1, 'Graph-outputs'!$DH13, 'Graph-outputs'!$DO13)</f>
        <v>#REF!</v>
      </c>
      <c r="DC13" t="e">
        <f>IF(Settings!$N$5=1, 'Graph-outputs'!$DV13, 'Graph-outputs'!$EC13)</f>
        <v>#REF!</v>
      </c>
      <c r="DE13" t="e">
        <f t="shared" si="36"/>
        <v>#REF!</v>
      </c>
      <c r="DF13" t="e">
        <f t="shared" si="37"/>
        <v>#REF!</v>
      </c>
      <c r="DG13" t="e">
        <f t="shared" si="38"/>
        <v>#REF!</v>
      </c>
      <c r="DH13" t="e">
        <f>INDEX('Calcs-control4'!$G$86:$X$156,  'Graph-outputs'!$B13, 'Graph-outputs'!DH$2)</f>
        <v>#REF!</v>
      </c>
      <c r="DI13">
        <v>9</v>
      </c>
      <c r="DJ13" t="e">
        <f>INDEX('Calcs-control4'!$G$170:$X$240, 'Graph-outputs'!$B13, 'Graph-outputs'!$DB$1)</f>
        <v>#REF!</v>
      </c>
      <c r="DL13" t="e">
        <f t="shared" si="39"/>
        <v>#REF!</v>
      </c>
      <c r="DM13" t="e">
        <f t="shared" si="40"/>
        <v>#REF!</v>
      </c>
      <c r="DN13" t="e">
        <f t="shared" si="41"/>
        <v>#REF!</v>
      </c>
      <c r="DO13" t="e">
        <f>INDEX('Calcs-control4'!$AH$86:$AY$156,  'Graph-outputs'!$B13, 'Graph-outputs'!DO$2)</f>
        <v>#REF!</v>
      </c>
      <c r="DP13">
        <v>9</v>
      </c>
      <c r="DQ13" t="e">
        <f>INDEX('Calcs-control4'!$AH$170:$AY$240, 'Graph-outputs'!$B13, 'Graph-outputs'!$DB$1)</f>
        <v>#REF!</v>
      </c>
      <c r="DS13" t="e">
        <f t="shared" si="42"/>
        <v>#REF!</v>
      </c>
      <c r="DT13" t="e">
        <f t="shared" si="43"/>
        <v>#REF!</v>
      </c>
      <c r="DU13" t="e">
        <f t="shared" si="44"/>
        <v>#REF!</v>
      </c>
      <c r="DV13" t="e">
        <f>INDEX('Calcs-control4'!$G$386:$X$456,  'Graph-outputs'!$B13, 'Graph-outputs'!DV$2)</f>
        <v>#REF!</v>
      </c>
      <c r="DW13">
        <v>9</v>
      </c>
      <c r="DX13" t="e">
        <f>INDEX('Calcs-control4'!$G$170:$X$240, 'Graph-outputs'!$B13, 'Graph-outputs'!$DB$1)</f>
        <v>#REF!</v>
      </c>
      <c r="DZ13" t="e">
        <f t="shared" si="45"/>
        <v>#REF!</v>
      </c>
      <c r="EA13" t="e">
        <f t="shared" si="46"/>
        <v>#REF!</v>
      </c>
      <c r="EB13" t="e">
        <f t="shared" si="47"/>
        <v>#REF!</v>
      </c>
      <c r="EC13" t="e">
        <f>INDEX('Calcs-control4'!$AH$386:$AY$456,  'Graph-outputs'!$B13, 'Graph-outputs'!EC$2)</f>
        <v>#REF!</v>
      </c>
      <c r="ED13">
        <v>9</v>
      </c>
      <c r="EE13" t="e">
        <f>INDEX('Calcs-control4'!$AH$170:$AY$240, 'Graph-outputs'!$B13, 'Graph-outputs'!$DB$1)</f>
        <v>#REF!</v>
      </c>
    </row>
    <row r="14" spans="1:135" x14ac:dyDescent="0.25">
      <c r="A14">
        <v>10</v>
      </c>
      <c r="B14">
        <v>11</v>
      </c>
      <c r="C14">
        <f>IF(Settings!$N$5=1, 'Graph-outputs'!$J14, 'Graph-outputs'!$Q14)</f>
        <v>7.046676150500665</v>
      </c>
      <c r="E14">
        <f>IF(Settings!$N$5=1, 'Graph-outputs'!$X14, 'Graph-outputs'!$AE14)</f>
        <v>3646.1159620830936</v>
      </c>
      <c r="G14">
        <f t="shared" si="0"/>
        <v>10</v>
      </c>
      <c r="H14" t="str">
        <f t="shared" si="1"/>
        <v/>
      </c>
      <c r="I14" t="str">
        <f t="shared" si="2"/>
        <v/>
      </c>
      <c r="J14">
        <f>INDEX('Calcs-control1'!$G$86:$X$156,  'Graph-outputs'!$B14, 'Graph-outputs'!J$2)</f>
        <v>7.046676150500665</v>
      </c>
      <c r="K14">
        <v>10</v>
      </c>
      <c r="L14">
        <f>INDEX('Calcs-control1'!$G$170:$X$240, 'Graph-outputs'!$B14, 'Graph-outputs'!$D$1)</f>
        <v>0.10816395248479194</v>
      </c>
      <c r="N14" t="str">
        <f t="shared" si="3"/>
        <v/>
      </c>
      <c r="O14" t="str">
        <f t="shared" si="4"/>
        <v/>
      </c>
      <c r="P14" t="str">
        <f t="shared" si="5"/>
        <v/>
      </c>
      <c r="Q14">
        <f>INDEX('Calcs-control1'!$AH$86:$AY$156,  'Graph-outputs'!$B14, 'Graph-outputs'!Q$2)</f>
        <v>3.3559741865967392</v>
      </c>
      <c r="R14">
        <v>10</v>
      </c>
      <c r="S14">
        <f>INDEX('Calcs-control1'!$AH$170:$AY$240, 'Graph-outputs'!$B14, 'Graph-outputs'!$Q$2)</f>
        <v>0</v>
      </c>
      <c r="U14">
        <f t="shared" si="6"/>
        <v>10</v>
      </c>
      <c r="V14" t="str">
        <f t="shared" si="7"/>
        <v/>
      </c>
      <c r="W14" t="str">
        <f t="shared" si="8"/>
        <v/>
      </c>
      <c r="X14">
        <f>INDEX('Calcs-control1'!$G$386:$X$456,  'Graph-outputs'!$B14, 'Graph-outputs'!X$2)</f>
        <v>3646.1159620830936</v>
      </c>
      <c r="Y14">
        <v>10</v>
      </c>
      <c r="Z14">
        <f>INDEX('Calcs-control1'!$G$170:$X$240, 'Graph-outputs'!$B14, 'Graph-outputs'!$J$2)</f>
        <v>0.10816395248479194</v>
      </c>
      <c r="AB14" t="str">
        <f t="shared" si="9"/>
        <v/>
      </c>
      <c r="AC14" t="str">
        <f t="shared" si="10"/>
        <v/>
      </c>
      <c r="AD14" t="str">
        <f t="shared" si="11"/>
        <v/>
      </c>
      <c r="AE14">
        <f>INDEX('Calcs-control1'!$AH$386:$AY$456,  'Graph-outputs'!$B14, 'Graph-outputs'!AE$2)</f>
        <v>1540.442435505754</v>
      </c>
      <c r="AF14">
        <v>10</v>
      </c>
      <c r="AG14">
        <f>INDEX('Calcs-control1'!$AH$170:$AY$240, 'Graph-outputs'!$B14, 'Graph-outputs'!$Q$2)</f>
        <v>0</v>
      </c>
      <c r="AJ14">
        <v>10</v>
      </c>
      <c r="AK14">
        <f>IF(Settings!$N$5=1, 'Graph-outputs'!$AR14, 'Graph-outputs'!$AY14)</f>
        <v>13.456496122761786</v>
      </c>
      <c r="AM14">
        <f>IF(Settings!$N$5=1, 'Graph-outputs'!$BF14, 'Graph-outputs'!$BM14)</f>
        <v>13668.980461415065</v>
      </c>
      <c r="AO14" t="str">
        <f t="shared" si="12"/>
        <v/>
      </c>
      <c r="AP14" t="str">
        <f t="shared" si="13"/>
        <v/>
      </c>
      <c r="AQ14" t="str">
        <f t="shared" si="14"/>
        <v/>
      </c>
      <c r="AR14">
        <f>INDEX('Calcs-control2'!$G$86:$X$156,  'Graph-outputs'!$B14, 'Graph-outputs'!AR$2)</f>
        <v>13.456496122761786</v>
      </c>
      <c r="AS14">
        <v>10</v>
      </c>
      <c r="AT14">
        <f>INDEX('Calcs-control2'!$G$170:$X$240, 'Graph-outputs'!$B14, 'Graph-outputs'!$AL$1)</f>
        <v>0.94214118880810716</v>
      </c>
      <c r="AV14" t="str">
        <f t="shared" si="15"/>
        <v/>
      </c>
      <c r="AW14" t="str">
        <f t="shared" si="16"/>
        <v/>
      </c>
      <c r="AX14" t="str">
        <f t="shared" si="17"/>
        <v/>
      </c>
      <c r="AY14">
        <f>INDEX('Calcs-control2'!$AH$86:$AY$156,  'Graph-outputs'!$B14, 'Graph-outputs'!AY$2)</f>
        <v>10.339613740903431</v>
      </c>
      <c r="AZ14">
        <v>10</v>
      </c>
      <c r="BA14">
        <f>INDEX('Calcs-control2'!$AH$170:$AY$240, 'Graph-outputs'!$B14, 'Graph-outputs'!$AL$1)</f>
        <v>0.88150287473920508</v>
      </c>
      <c r="BC14" t="str">
        <f t="shared" si="18"/>
        <v/>
      </c>
      <c r="BD14" t="str">
        <f t="shared" si="19"/>
        <v/>
      </c>
      <c r="BE14" t="str">
        <f t="shared" si="20"/>
        <v/>
      </c>
      <c r="BF14">
        <f>INDEX('Calcs-control2'!$G$386:$X$456,  'Graph-outputs'!$B14, 'Graph-outputs'!BF$2)</f>
        <v>13668.980461415065</v>
      </c>
      <c r="BG14">
        <v>10</v>
      </c>
      <c r="BH14">
        <f>INDEX('Calcs-control2'!$G$170:$X$240, 'Graph-outputs'!$B14, 'Graph-outputs'!$AL$1)</f>
        <v>0.94214118880810716</v>
      </c>
      <c r="BJ14" t="str">
        <f t="shared" si="21"/>
        <v/>
      </c>
      <c r="BK14" t="str">
        <f t="shared" si="22"/>
        <v/>
      </c>
      <c r="BL14" t="str">
        <f t="shared" si="23"/>
        <v/>
      </c>
      <c r="BM14">
        <f>INDEX('Calcs-control2'!$AH$386:$AY$456,  'Graph-outputs'!$B14, 'Graph-outputs'!BM$2)</f>
        <v>10352.406636746242</v>
      </c>
      <c r="BN14">
        <v>10</v>
      </c>
      <c r="BO14">
        <f>INDEX('Calcs-control2'!$AH$170:$AY$240, 'Graph-outputs'!$B14, 'Graph-outputs'!$AL$1)</f>
        <v>0.88150287473920508</v>
      </c>
      <c r="BR14">
        <v>10</v>
      </c>
      <c r="BS14">
        <f>IF(Settings!$N$5=1, 'Graph-outputs'!$BZ14, 'Graph-outputs'!$CG14)</f>
        <v>8.9530695911270168</v>
      </c>
      <c r="BU14">
        <f>IF(Settings!$N$5=1, 'Graph-outputs'!$CN14, 'Graph-outputs'!$CU14)</f>
        <v>940.07230706833673</v>
      </c>
      <c r="BW14" t="str">
        <f t="shared" si="24"/>
        <v/>
      </c>
      <c r="BX14" t="str">
        <f t="shared" si="25"/>
        <v/>
      </c>
      <c r="BY14" t="str">
        <f t="shared" si="26"/>
        <v/>
      </c>
      <c r="BZ14">
        <f>INDEX('Calcs-control3'!$G$86:$X$156,  'Graph-outputs'!$B14, 'Graph-outputs'!BZ$2)</f>
        <v>8.9530695911270168</v>
      </c>
      <c r="CA14">
        <v>10</v>
      </c>
      <c r="CB14">
        <f>INDEX('Calcs-control3'!$G$170:$X$240, 'Graph-outputs'!$B14, 'Graph-outputs'!$BT$1)</f>
        <v>0</v>
      </c>
      <c r="CD14" t="str">
        <f t="shared" si="27"/>
        <v/>
      </c>
      <c r="CE14" t="str">
        <f t="shared" si="28"/>
        <v/>
      </c>
      <c r="CF14" t="str">
        <f t="shared" si="29"/>
        <v/>
      </c>
      <c r="CG14">
        <f>INDEX('Calcs-control3'!$AH$86:$AY$156,  'Graph-outputs'!$B14, 'Graph-outputs'!CG$2)</f>
        <v>7.023903808744123</v>
      </c>
      <c r="CH14">
        <v>10</v>
      </c>
      <c r="CI14">
        <f>INDEX('Calcs-control2'!$AH$170:$AY$240, 'Graph-outputs'!$B14, 'Graph-outputs'!$BT$1)</f>
        <v>0</v>
      </c>
      <c r="CK14" t="str">
        <f t="shared" si="30"/>
        <v/>
      </c>
      <c r="CL14" t="str">
        <f t="shared" si="31"/>
        <v/>
      </c>
      <c r="CM14" t="str">
        <f t="shared" si="32"/>
        <v/>
      </c>
      <c r="CN14">
        <f>INDEX('Calcs-control3'!$G$386:$X$456,  'Graph-outputs'!$B14, 'Graph-outputs'!CN$2)</f>
        <v>940.07230706833673</v>
      </c>
      <c r="CO14">
        <v>10</v>
      </c>
      <c r="CP14">
        <f>INDEX('Calcs-control2'!$G$170:$X$240, 'Graph-outputs'!$B14, 'Graph-outputs'!$BT$1)</f>
        <v>0</v>
      </c>
      <c r="CR14" t="str">
        <f t="shared" si="33"/>
        <v/>
      </c>
      <c r="CS14" t="str">
        <f t="shared" si="34"/>
        <v/>
      </c>
      <c r="CT14" t="str">
        <f t="shared" si="35"/>
        <v/>
      </c>
      <c r="CU14">
        <f>INDEX('Calcs-control3'!$AH$386:$AY$456,  'Graph-outputs'!$B14, 'Graph-outputs'!CU$2)</f>
        <v>737.50989991813287</v>
      </c>
      <c r="CV14">
        <v>10</v>
      </c>
      <c r="CW14">
        <f>INDEX('Calcs-control2'!$AH$170:$AY$240, 'Graph-outputs'!$B14, 'Graph-outputs'!$BT$1)</f>
        <v>0</v>
      </c>
      <c r="CZ14">
        <v>10</v>
      </c>
      <c r="DA14" t="e">
        <f>IF(Settings!$N$5=1, 'Graph-outputs'!$DH14, 'Graph-outputs'!$DO14)</f>
        <v>#REF!</v>
      </c>
      <c r="DC14" t="e">
        <f>IF(Settings!$N$5=1, 'Graph-outputs'!$DV14, 'Graph-outputs'!$EC14)</f>
        <v>#REF!</v>
      </c>
      <c r="DE14" t="e">
        <f t="shared" si="36"/>
        <v>#REF!</v>
      </c>
      <c r="DF14" t="e">
        <f t="shared" si="37"/>
        <v>#REF!</v>
      </c>
      <c r="DG14" t="e">
        <f t="shared" si="38"/>
        <v>#REF!</v>
      </c>
      <c r="DH14" t="e">
        <f>INDEX('Calcs-control4'!$G$86:$X$156,  'Graph-outputs'!$B14, 'Graph-outputs'!DH$2)</f>
        <v>#REF!</v>
      </c>
      <c r="DI14">
        <v>10</v>
      </c>
      <c r="DJ14" t="e">
        <f>INDEX('Calcs-control4'!$G$170:$X$240, 'Graph-outputs'!$B14, 'Graph-outputs'!$DB$1)</f>
        <v>#REF!</v>
      </c>
      <c r="DL14" t="e">
        <f t="shared" si="39"/>
        <v>#REF!</v>
      </c>
      <c r="DM14" t="e">
        <f t="shared" si="40"/>
        <v>#REF!</v>
      </c>
      <c r="DN14" t="e">
        <f t="shared" si="41"/>
        <v>#REF!</v>
      </c>
      <c r="DO14" t="e">
        <f>INDEX('Calcs-control4'!$AH$86:$AY$156,  'Graph-outputs'!$B14, 'Graph-outputs'!DO$2)</f>
        <v>#REF!</v>
      </c>
      <c r="DP14">
        <v>10</v>
      </c>
      <c r="DQ14" t="e">
        <f>INDEX('Calcs-control4'!$AH$170:$AY$240, 'Graph-outputs'!$B14, 'Graph-outputs'!$DB$1)</f>
        <v>#REF!</v>
      </c>
      <c r="DS14" t="e">
        <f t="shared" si="42"/>
        <v>#REF!</v>
      </c>
      <c r="DT14" t="e">
        <f t="shared" si="43"/>
        <v>#REF!</v>
      </c>
      <c r="DU14" t="e">
        <f t="shared" si="44"/>
        <v>#REF!</v>
      </c>
      <c r="DV14" t="e">
        <f>INDEX('Calcs-control4'!$G$386:$X$456,  'Graph-outputs'!$B14, 'Graph-outputs'!DV$2)</f>
        <v>#REF!</v>
      </c>
      <c r="DW14">
        <v>10</v>
      </c>
      <c r="DX14" t="e">
        <f>INDEX('Calcs-control4'!$G$170:$X$240, 'Graph-outputs'!$B14, 'Graph-outputs'!$DB$1)</f>
        <v>#REF!</v>
      </c>
      <c r="DZ14" t="e">
        <f t="shared" si="45"/>
        <v>#REF!</v>
      </c>
      <c r="EA14" t="e">
        <f t="shared" si="46"/>
        <v>#REF!</v>
      </c>
      <c r="EB14" t="e">
        <f t="shared" si="47"/>
        <v>#REF!</v>
      </c>
      <c r="EC14" t="e">
        <f>INDEX('Calcs-control4'!$AH$386:$AY$456,  'Graph-outputs'!$B14, 'Graph-outputs'!EC$2)</f>
        <v>#REF!</v>
      </c>
      <c r="ED14">
        <v>10</v>
      </c>
      <c r="EE14" t="e">
        <f>INDEX('Calcs-control4'!$AH$170:$AY$240, 'Graph-outputs'!$B14, 'Graph-outputs'!$DB$1)</f>
        <v>#REF!</v>
      </c>
    </row>
    <row r="15" spans="1:135" x14ac:dyDescent="0.25">
      <c r="A15">
        <v>11</v>
      </c>
      <c r="B15">
        <v>12</v>
      </c>
      <c r="C15">
        <f>IF(Settings!$N$5=1, 'Graph-outputs'!$J15, 'Graph-outputs'!$Q15)</f>
        <v>11.695692855636219</v>
      </c>
      <c r="E15">
        <f>IF(Settings!$N$5=1, 'Graph-outputs'!$X15, 'Graph-outputs'!$AE15)</f>
        <v>7220.8117065745337</v>
      </c>
      <c r="G15" t="str">
        <f t="shared" si="0"/>
        <v/>
      </c>
      <c r="H15" t="str">
        <f t="shared" si="1"/>
        <v/>
      </c>
      <c r="I15" t="str">
        <f t="shared" si="2"/>
        <v/>
      </c>
      <c r="J15">
        <f>INDEX('Calcs-control1'!$G$86:$X$156,  'Graph-outputs'!$B15, 'Graph-outputs'!J$2)</f>
        <v>11.695692855636219</v>
      </c>
      <c r="K15">
        <v>11</v>
      </c>
      <c r="L15">
        <f>INDEX('Calcs-control1'!$G$170:$X$240, 'Graph-outputs'!$B15, 'Graph-outputs'!$D$1)</f>
        <v>0.29328831777780073</v>
      </c>
      <c r="N15" t="str">
        <f t="shared" si="3"/>
        <v/>
      </c>
      <c r="O15" t="str">
        <f t="shared" si="4"/>
        <v/>
      </c>
      <c r="P15" t="str">
        <f t="shared" si="5"/>
        <v/>
      </c>
      <c r="Q15">
        <f>INDEX('Calcs-control1'!$AH$86:$AY$156,  'Graph-outputs'!$B15, 'Graph-outputs'!Q$2)</f>
        <v>3.7314080541528534</v>
      </c>
      <c r="R15">
        <v>11</v>
      </c>
      <c r="S15">
        <f>INDEX('Calcs-control1'!$AH$170:$AY$240, 'Graph-outputs'!$B15, 'Graph-outputs'!$Q$2)</f>
        <v>0</v>
      </c>
      <c r="U15" t="str">
        <f t="shared" si="6"/>
        <v/>
      </c>
      <c r="V15" t="str">
        <f t="shared" si="7"/>
        <v/>
      </c>
      <c r="W15" t="str">
        <f t="shared" si="8"/>
        <v/>
      </c>
      <c r="X15">
        <f>INDEX('Calcs-control1'!$G$386:$X$456,  'Graph-outputs'!$B15, 'Graph-outputs'!X$2)</f>
        <v>7220.8117065745337</v>
      </c>
      <c r="Y15">
        <v>11</v>
      </c>
      <c r="Z15">
        <f>INDEX('Calcs-control1'!$G$170:$X$240, 'Graph-outputs'!$B15, 'Graph-outputs'!$J$2)</f>
        <v>0.29328831777780073</v>
      </c>
      <c r="AB15" t="str">
        <f t="shared" si="9"/>
        <v/>
      </c>
      <c r="AC15" t="str">
        <f t="shared" si="10"/>
        <v/>
      </c>
      <c r="AD15" t="str">
        <f t="shared" si="11"/>
        <v/>
      </c>
      <c r="AE15">
        <f>INDEX('Calcs-control1'!$AH$386:$AY$456,  'Graph-outputs'!$B15, 'Graph-outputs'!AE$2)</f>
        <v>1712.7722059847006</v>
      </c>
      <c r="AF15">
        <v>11</v>
      </c>
      <c r="AG15">
        <f>INDEX('Calcs-control1'!$AH$170:$AY$240, 'Graph-outputs'!$B15, 'Graph-outputs'!$Q$2)</f>
        <v>0</v>
      </c>
      <c r="AJ15">
        <v>11</v>
      </c>
      <c r="AK15">
        <f>IF(Settings!$N$5=1, 'Graph-outputs'!$AR15, 'Graph-outputs'!$AY15)</f>
        <v>15.215573402791609</v>
      </c>
      <c r="AM15">
        <f>IF(Settings!$N$5=1, 'Graph-outputs'!$BF15, 'Graph-outputs'!$BM15)</f>
        <v>15526.139157114896</v>
      </c>
      <c r="AO15" t="str">
        <f t="shared" si="12"/>
        <v/>
      </c>
      <c r="AP15" t="str">
        <f t="shared" si="13"/>
        <v/>
      </c>
      <c r="AQ15" t="str">
        <f t="shared" si="14"/>
        <v/>
      </c>
      <c r="AR15">
        <f>INDEX('Calcs-control2'!$G$86:$X$156,  'Graph-outputs'!$B15, 'Graph-outputs'!AR$2)</f>
        <v>15.215573402791609</v>
      </c>
      <c r="AS15">
        <v>11</v>
      </c>
      <c r="AT15">
        <f>INDEX('Calcs-control2'!$G$170:$X$240, 'Graph-outputs'!$B15, 'Graph-outputs'!$AL$1)</f>
        <v>0.96139360336615787</v>
      </c>
      <c r="AV15" t="str">
        <f t="shared" si="15"/>
        <v/>
      </c>
      <c r="AW15" t="str">
        <f t="shared" si="16"/>
        <v/>
      </c>
      <c r="AX15" t="str">
        <f t="shared" si="17"/>
        <v/>
      </c>
      <c r="AY15">
        <f>INDEX('Calcs-control2'!$AH$86:$AY$156,  'Graph-outputs'!$B15, 'Graph-outputs'!AY$2)</f>
        <v>11.055990157494739</v>
      </c>
      <c r="AZ15">
        <v>11</v>
      </c>
      <c r="BA15">
        <f>INDEX('Calcs-control2'!$AH$170:$AY$240, 'Graph-outputs'!$B15, 'Graph-outputs'!$AL$1)</f>
        <v>0.89950357798120395</v>
      </c>
      <c r="BC15" t="str">
        <f t="shared" si="18"/>
        <v/>
      </c>
      <c r="BD15" t="str">
        <f t="shared" si="19"/>
        <v/>
      </c>
      <c r="BE15" t="str">
        <f t="shared" si="20"/>
        <v/>
      </c>
      <c r="BF15">
        <f>INDEX('Calcs-control2'!$G$386:$X$456,  'Graph-outputs'!$B15, 'Graph-outputs'!BF$2)</f>
        <v>15526.139157114896</v>
      </c>
      <c r="BG15">
        <v>11</v>
      </c>
      <c r="BH15">
        <f>INDEX('Calcs-control2'!$G$170:$X$240, 'Graph-outputs'!$B15, 'Graph-outputs'!$AL$1)</f>
        <v>0.96139360336615787</v>
      </c>
      <c r="BJ15" t="str">
        <f t="shared" si="21"/>
        <v/>
      </c>
      <c r="BK15" t="str">
        <f t="shared" si="22"/>
        <v/>
      </c>
      <c r="BL15" t="str">
        <f t="shared" si="23"/>
        <v/>
      </c>
      <c r="BM15">
        <f>INDEX('Calcs-control2'!$AH$386:$AY$456,  'Graph-outputs'!$B15, 'Graph-outputs'!BM$2)</f>
        <v>11117.433148010748</v>
      </c>
      <c r="BN15">
        <v>11</v>
      </c>
      <c r="BO15">
        <f>INDEX('Calcs-control2'!$AH$170:$AY$240, 'Graph-outputs'!$B15, 'Graph-outputs'!$AL$1)</f>
        <v>0.89950357798120395</v>
      </c>
      <c r="BR15">
        <v>11</v>
      </c>
      <c r="BS15">
        <f>IF(Settings!$N$5=1, 'Graph-outputs'!$BZ15, 'Graph-outputs'!$CG15)</f>
        <v>10.023234450858652</v>
      </c>
      <c r="BU15">
        <f>IF(Settings!$N$5=1, 'Graph-outputs'!$CN15, 'Graph-outputs'!$CU15)</f>
        <v>1052.4396173401585</v>
      </c>
      <c r="BW15" t="str">
        <f t="shared" si="24"/>
        <v/>
      </c>
      <c r="BX15" t="str">
        <f t="shared" si="25"/>
        <v/>
      </c>
      <c r="BY15" t="str">
        <f t="shared" si="26"/>
        <v/>
      </c>
      <c r="BZ15">
        <f>INDEX('Calcs-control3'!$G$86:$X$156,  'Graph-outputs'!$B15, 'Graph-outputs'!BZ$2)</f>
        <v>10.023234450858652</v>
      </c>
      <c r="CA15">
        <v>11</v>
      </c>
      <c r="CB15">
        <f>INDEX('Calcs-control3'!$G$170:$X$240, 'Graph-outputs'!$B15, 'Graph-outputs'!$BT$1)</f>
        <v>0</v>
      </c>
      <c r="CD15" t="str">
        <f t="shared" si="27"/>
        <v/>
      </c>
      <c r="CE15" t="str">
        <f t="shared" si="28"/>
        <v/>
      </c>
      <c r="CF15" t="str">
        <f t="shared" si="29"/>
        <v/>
      </c>
      <c r="CG15">
        <f>INDEX('Calcs-control3'!$AH$86:$AY$156,  'Graph-outputs'!$B15, 'Graph-outputs'!CG$2)</f>
        <v>7.4713998593346513</v>
      </c>
      <c r="CH15">
        <v>11</v>
      </c>
      <c r="CI15">
        <f>INDEX('Calcs-control2'!$AH$170:$AY$240, 'Graph-outputs'!$B15, 'Graph-outputs'!$BT$1)</f>
        <v>0</v>
      </c>
      <c r="CK15" t="str">
        <f t="shared" si="30"/>
        <v/>
      </c>
      <c r="CL15" t="str">
        <f t="shared" si="31"/>
        <v/>
      </c>
      <c r="CM15" t="str">
        <f t="shared" si="32"/>
        <v/>
      </c>
      <c r="CN15">
        <f>INDEX('Calcs-control3'!$G$386:$X$456,  'Graph-outputs'!$B15, 'Graph-outputs'!CN$2)</f>
        <v>1052.4396173401585</v>
      </c>
      <c r="CO15">
        <v>11</v>
      </c>
      <c r="CP15">
        <f>INDEX('Calcs-control2'!$G$170:$X$240, 'Graph-outputs'!$B15, 'Graph-outputs'!$BT$1)</f>
        <v>0</v>
      </c>
      <c r="CR15" t="str">
        <f t="shared" si="33"/>
        <v/>
      </c>
      <c r="CS15" t="str">
        <f t="shared" si="34"/>
        <v/>
      </c>
      <c r="CT15" t="str">
        <f t="shared" si="35"/>
        <v/>
      </c>
      <c r="CU15">
        <f>INDEX('Calcs-control3'!$AH$386:$AY$456,  'Graph-outputs'!$B15, 'Graph-outputs'!CU$2)</f>
        <v>784.49698523013842</v>
      </c>
      <c r="CV15">
        <v>11</v>
      </c>
      <c r="CW15">
        <f>INDEX('Calcs-control2'!$AH$170:$AY$240, 'Graph-outputs'!$B15, 'Graph-outputs'!$BT$1)</f>
        <v>0</v>
      </c>
      <c r="CZ15">
        <v>11</v>
      </c>
      <c r="DA15" t="e">
        <f>IF(Settings!$N$5=1, 'Graph-outputs'!$DH15, 'Graph-outputs'!$DO15)</f>
        <v>#REF!</v>
      </c>
      <c r="DC15" t="e">
        <f>IF(Settings!$N$5=1, 'Graph-outputs'!$DV15, 'Graph-outputs'!$EC15)</f>
        <v>#REF!</v>
      </c>
      <c r="DE15" t="e">
        <f t="shared" si="36"/>
        <v>#REF!</v>
      </c>
      <c r="DF15" t="e">
        <f t="shared" si="37"/>
        <v>#REF!</v>
      </c>
      <c r="DG15" t="e">
        <f t="shared" si="38"/>
        <v>#REF!</v>
      </c>
      <c r="DH15" t="e">
        <f>INDEX('Calcs-control4'!$G$86:$X$156,  'Graph-outputs'!$B15, 'Graph-outputs'!DH$2)</f>
        <v>#REF!</v>
      </c>
      <c r="DI15">
        <v>11</v>
      </c>
      <c r="DJ15" t="e">
        <f>INDEX('Calcs-control4'!$G$170:$X$240, 'Graph-outputs'!$B15, 'Graph-outputs'!$DB$1)</f>
        <v>#REF!</v>
      </c>
      <c r="DL15" t="e">
        <f t="shared" si="39"/>
        <v>#REF!</v>
      </c>
      <c r="DM15" t="e">
        <f t="shared" si="40"/>
        <v>#REF!</v>
      </c>
      <c r="DN15" t="e">
        <f t="shared" si="41"/>
        <v>#REF!</v>
      </c>
      <c r="DO15" t="e">
        <f>INDEX('Calcs-control4'!$AH$86:$AY$156,  'Graph-outputs'!$B15, 'Graph-outputs'!DO$2)</f>
        <v>#REF!</v>
      </c>
      <c r="DP15">
        <v>11</v>
      </c>
      <c r="DQ15" t="e">
        <f>INDEX('Calcs-control4'!$AH$170:$AY$240, 'Graph-outputs'!$B15, 'Graph-outputs'!$DB$1)</f>
        <v>#REF!</v>
      </c>
      <c r="DS15" t="e">
        <f t="shared" si="42"/>
        <v>#REF!</v>
      </c>
      <c r="DT15" t="e">
        <f t="shared" si="43"/>
        <v>#REF!</v>
      </c>
      <c r="DU15" t="e">
        <f t="shared" si="44"/>
        <v>#REF!</v>
      </c>
      <c r="DV15" t="e">
        <f>INDEX('Calcs-control4'!$G$386:$X$456,  'Graph-outputs'!$B15, 'Graph-outputs'!DV$2)</f>
        <v>#REF!</v>
      </c>
      <c r="DW15">
        <v>11</v>
      </c>
      <c r="DX15" t="e">
        <f>INDEX('Calcs-control4'!$G$170:$X$240, 'Graph-outputs'!$B15, 'Graph-outputs'!$DB$1)</f>
        <v>#REF!</v>
      </c>
      <c r="DZ15" t="e">
        <f t="shared" si="45"/>
        <v>#REF!</v>
      </c>
      <c r="EA15" t="e">
        <f t="shared" si="46"/>
        <v>#REF!</v>
      </c>
      <c r="EB15" t="e">
        <f t="shared" si="47"/>
        <v>#REF!</v>
      </c>
      <c r="EC15" t="e">
        <f>INDEX('Calcs-control4'!$AH$386:$AY$456,  'Graph-outputs'!$B15, 'Graph-outputs'!EC$2)</f>
        <v>#REF!</v>
      </c>
      <c r="ED15">
        <v>11</v>
      </c>
      <c r="EE15" t="e">
        <f>INDEX('Calcs-control4'!$AH$170:$AY$240, 'Graph-outputs'!$B15, 'Graph-outputs'!$DB$1)</f>
        <v>#REF!</v>
      </c>
    </row>
    <row r="16" spans="1:135" x14ac:dyDescent="0.25">
      <c r="A16">
        <v>12</v>
      </c>
      <c r="B16">
        <v>13</v>
      </c>
      <c r="C16">
        <f>IF(Settings!$N$5=1, 'Graph-outputs'!$J16, 'Graph-outputs'!$Q16)</f>
        <v>15.927901970179306</v>
      </c>
      <c r="E16">
        <f>IF(Settings!$N$5=1, 'Graph-outputs'!$X16, 'Graph-outputs'!$AE16)</f>
        <v>11133.640710001409</v>
      </c>
      <c r="G16" t="str">
        <f t="shared" si="0"/>
        <v/>
      </c>
      <c r="H16" t="str">
        <f t="shared" si="1"/>
        <v/>
      </c>
      <c r="I16" t="str">
        <f t="shared" si="2"/>
        <v/>
      </c>
      <c r="J16">
        <f>INDEX('Calcs-control1'!$G$86:$X$156,  'Graph-outputs'!$B16, 'Graph-outputs'!J$2)</f>
        <v>15.927901970179306</v>
      </c>
      <c r="K16">
        <v>12</v>
      </c>
      <c r="L16">
        <f>INDEX('Calcs-control1'!$G$170:$X$240, 'Graph-outputs'!$B16, 'Graph-outputs'!$D$1)</f>
        <v>0.44442102629626024</v>
      </c>
      <c r="N16" t="str">
        <f t="shared" si="3"/>
        <v/>
      </c>
      <c r="O16" t="str">
        <f t="shared" si="4"/>
        <v/>
      </c>
      <c r="P16" t="str">
        <f t="shared" si="5"/>
        <v/>
      </c>
      <c r="Q16">
        <f>INDEX('Calcs-control1'!$AH$86:$AY$156,  'Graph-outputs'!$B16, 'Graph-outputs'!Q$2)</f>
        <v>4.1404264503701942</v>
      </c>
      <c r="R16">
        <v>12</v>
      </c>
      <c r="S16">
        <f>INDEX('Calcs-control1'!$AH$170:$AY$240, 'Graph-outputs'!$B16, 'Graph-outputs'!$Q$2)</f>
        <v>0</v>
      </c>
      <c r="U16" t="str">
        <f t="shared" si="6"/>
        <v/>
      </c>
      <c r="V16" t="str">
        <f t="shared" si="7"/>
        <v/>
      </c>
      <c r="W16" t="str">
        <f t="shared" si="8"/>
        <v/>
      </c>
      <c r="X16">
        <f>INDEX('Calcs-control1'!$G$386:$X$456,  'Graph-outputs'!$B16, 'Graph-outputs'!X$2)</f>
        <v>11133.640710001409</v>
      </c>
      <c r="Y16">
        <v>12</v>
      </c>
      <c r="Z16">
        <f>INDEX('Calcs-control1'!$G$170:$X$240, 'Graph-outputs'!$B16, 'Graph-outputs'!$J$2)</f>
        <v>0.44442102629626024</v>
      </c>
      <c r="AB16" t="str">
        <f t="shared" si="9"/>
        <v/>
      </c>
      <c r="AC16" t="str">
        <f t="shared" si="10"/>
        <v/>
      </c>
      <c r="AD16" t="str">
        <f t="shared" si="11"/>
        <v/>
      </c>
      <c r="AE16">
        <f>INDEX('Calcs-control1'!$AH$386:$AY$456,  'Graph-outputs'!$B16, 'Graph-outputs'!AE$2)</f>
        <v>1900.5177783291188</v>
      </c>
      <c r="AF16">
        <v>12</v>
      </c>
      <c r="AG16">
        <f>INDEX('Calcs-control1'!$AH$170:$AY$240, 'Graph-outputs'!$B16, 'Graph-outputs'!$Q$2)</f>
        <v>0</v>
      </c>
      <c r="AJ16">
        <v>12</v>
      </c>
      <c r="AK16">
        <f>IF(Settings!$N$5=1, 'Graph-outputs'!$AR16, 'Graph-outputs'!$AY16)</f>
        <v>16.993445141245648</v>
      </c>
      <c r="AM16">
        <f>IF(Settings!$N$5=1, 'Graph-outputs'!$BF16, 'Graph-outputs'!$BM16)</f>
        <v>17393.144607094742</v>
      </c>
      <c r="AO16" t="str">
        <f t="shared" si="12"/>
        <v/>
      </c>
      <c r="AP16" t="str">
        <f t="shared" si="13"/>
        <v/>
      </c>
      <c r="AQ16" t="str">
        <f t="shared" si="14"/>
        <v/>
      </c>
      <c r="AR16">
        <f>INDEX('Calcs-control2'!$G$86:$X$156,  'Graph-outputs'!$B16, 'Graph-outputs'!AR$2)</f>
        <v>16.993445141245648</v>
      </c>
      <c r="AS16">
        <v>12</v>
      </c>
      <c r="AT16">
        <f>INDEX('Calcs-control2'!$G$170:$X$240, 'Graph-outputs'!$B16, 'Graph-outputs'!$AL$1)</f>
        <v>0.9743509257640528</v>
      </c>
      <c r="AV16" t="str">
        <f t="shared" si="15"/>
        <v/>
      </c>
      <c r="AW16" t="str">
        <f t="shared" si="16"/>
        <v/>
      </c>
      <c r="AX16" t="str">
        <f t="shared" si="17"/>
        <v/>
      </c>
      <c r="AY16">
        <f>INDEX('Calcs-control2'!$AH$86:$AY$156,  'Graph-outputs'!$B16, 'Graph-outputs'!AY$2)</f>
        <v>11.816976373890009</v>
      </c>
      <c r="AZ16">
        <v>12</v>
      </c>
      <c r="BA16">
        <f>INDEX('Calcs-control2'!$AH$170:$AY$240, 'Graph-outputs'!$B16, 'Graph-outputs'!$AL$1)</f>
        <v>0.91563983636836388</v>
      </c>
      <c r="BC16" t="str">
        <f t="shared" si="18"/>
        <v/>
      </c>
      <c r="BD16" t="str">
        <f t="shared" si="19"/>
        <v/>
      </c>
      <c r="BE16" t="str">
        <f t="shared" si="20"/>
        <v/>
      </c>
      <c r="BF16">
        <f>INDEX('Calcs-control2'!$G$386:$X$456,  'Graph-outputs'!$B16, 'Graph-outputs'!BF$2)</f>
        <v>17393.144607094742</v>
      </c>
      <c r="BG16">
        <v>12</v>
      </c>
      <c r="BH16">
        <f>INDEX('Calcs-control2'!$G$170:$X$240, 'Graph-outputs'!$B16, 'Graph-outputs'!$AL$1)</f>
        <v>0.9743509257640528</v>
      </c>
      <c r="BJ16" t="str">
        <f t="shared" si="21"/>
        <v/>
      </c>
      <c r="BK16" t="str">
        <f t="shared" si="22"/>
        <v/>
      </c>
      <c r="BL16" t="str">
        <f t="shared" si="23"/>
        <v/>
      </c>
      <c r="BM16">
        <f>INDEX('Calcs-control2'!$AH$386:$AY$456,  'Graph-outputs'!$B16, 'Graph-outputs'!BM$2)</f>
        <v>11928.412127047859</v>
      </c>
      <c r="BN16">
        <v>12</v>
      </c>
      <c r="BO16">
        <f>INDEX('Calcs-control2'!$AH$170:$AY$240, 'Graph-outputs'!$B16, 'Graph-outputs'!$AL$1)</f>
        <v>0.91563983636836388</v>
      </c>
      <c r="BR16">
        <v>12</v>
      </c>
      <c r="BS16">
        <f>IF(Settings!$N$5=1, 'Graph-outputs'!$BZ16, 'Graph-outputs'!$CG16)</f>
        <v>11.092934615709376</v>
      </c>
      <c r="BU16">
        <f>IF(Settings!$N$5=1, 'Graph-outputs'!$CN16, 'Graph-outputs'!$CU16)</f>
        <v>1164.7581346494844</v>
      </c>
      <c r="BW16" t="str">
        <f t="shared" si="24"/>
        <v/>
      </c>
      <c r="BX16" t="str">
        <f t="shared" si="25"/>
        <v/>
      </c>
      <c r="BY16" t="str">
        <f t="shared" si="26"/>
        <v/>
      </c>
      <c r="BZ16">
        <f>INDEX('Calcs-control3'!$G$86:$X$156,  'Graph-outputs'!$B16, 'Graph-outputs'!BZ$2)</f>
        <v>11.092934615709376</v>
      </c>
      <c r="CA16">
        <v>12</v>
      </c>
      <c r="CB16">
        <f>INDEX('Calcs-control3'!$G$170:$X$240, 'Graph-outputs'!$B16, 'Graph-outputs'!$BT$1)</f>
        <v>0</v>
      </c>
      <c r="CD16" t="str">
        <f t="shared" si="27"/>
        <v/>
      </c>
      <c r="CE16" t="str">
        <f t="shared" si="28"/>
        <v/>
      </c>
      <c r="CF16" t="str">
        <f t="shared" si="29"/>
        <v/>
      </c>
      <c r="CG16">
        <f>INDEX('Calcs-control3'!$AH$86:$AY$156,  'Graph-outputs'!$B16, 'Graph-outputs'!CG$2)</f>
        <v>7.9439709136244625</v>
      </c>
      <c r="CH16">
        <v>12</v>
      </c>
      <c r="CI16">
        <f>INDEX('Calcs-control2'!$AH$170:$AY$240, 'Graph-outputs'!$B16, 'Graph-outputs'!$BT$1)</f>
        <v>0</v>
      </c>
      <c r="CK16" t="str">
        <f t="shared" si="30"/>
        <v/>
      </c>
      <c r="CL16" t="str">
        <f t="shared" si="31"/>
        <v/>
      </c>
      <c r="CM16" t="str">
        <f t="shared" si="32"/>
        <v/>
      </c>
      <c r="CN16">
        <f>INDEX('Calcs-control3'!$G$386:$X$456,  'Graph-outputs'!$B16, 'Graph-outputs'!CN$2)</f>
        <v>1164.7581346494844</v>
      </c>
      <c r="CO16">
        <v>12</v>
      </c>
      <c r="CP16">
        <f>INDEX('Calcs-control2'!$G$170:$X$240, 'Graph-outputs'!$B16, 'Graph-outputs'!$BT$1)</f>
        <v>0</v>
      </c>
      <c r="CR16" t="str">
        <f t="shared" si="33"/>
        <v/>
      </c>
      <c r="CS16" t="str">
        <f t="shared" si="34"/>
        <v/>
      </c>
      <c r="CT16" t="str">
        <f t="shared" si="35"/>
        <v/>
      </c>
      <c r="CU16">
        <f>INDEX('Calcs-control3'!$AH$386:$AY$456,  'Graph-outputs'!$B16, 'Graph-outputs'!CU$2)</f>
        <v>834.11694593056859</v>
      </c>
      <c r="CV16">
        <v>12</v>
      </c>
      <c r="CW16">
        <f>INDEX('Calcs-control2'!$AH$170:$AY$240, 'Graph-outputs'!$B16, 'Graph-outputs'!$BT$1)</f>
        <v>0</v>
      </c>
      <c r="CZ16">
        <v>12</v>
      </c>
      <c r="DA16" t="e">
        <f>IF(Settings!$N$5=1, 'Graph-outputs'!$DH16, 'Graph-outputs'!$DO16)</f>
        <v>#REF!</v>
      </c>
      <c r="DC16" t="e">
        <f>IF(Settings!$N$5=1, 'Graph-outputs'!$DV16, 'Graph-outputs'!$EC16)</f>
        <v>#REF!</v>
      </c>
      <c r="DE16" t="e">
        <f t="shared" si="36"/>
        <v>#REF!</v>
      </c>
      <c r="DF16" t="e">
        <f t="shared" si="37"/>
        <v>#REF!</v>
      </c>
      <c r="DG16" t="e">
        <f t="shared" si="38"/>
        <v>#REF!</v>
      </c>
      <c r="DH16" t="e">
        <f>INDEX('Calcs-control4'!$G$86:$X$156,  'Graph-outputs'!$B16, 'Graph-outputs'!DH$2)</f>
        <v>#REF!</v>
      </c>
      <c r="DI16">
        <v>12</v>
      </c>
      <c r="DJ16" t="e">
        <f>INDEX('Calcs-control4'!$G$170:$X$240, 'Graph-outputs'!$B16, 'Graph-outputs'!$DB$1)</f>
        <v>#REF!</v>
      </c>
      <c r="DL16" t="e">
        <f t="shared" si="39"/>
        <v>#REF!</v>
      </c>
      <c r="DM16" t="e">
        <f t="shared" si="40"/>
        <v>#REF!</v>
      </c>
      <c r="DN16" t="e">
        <f t="shared" si="41"/>
        <v>#REF!</v>
      </c>
      <c r="DO16" t="e">
        <f>INDEX('Calcs-control4'!$AH$86:$AY$156,  'Graph-outputs'!$B16, 'Graph-outputs'!DO$2)</f>
        <v>#REF!</v>
      </c>
      <c r="DP16">
        <v>12</v>
      </c>
      <c r="DQ16" t="e">
        <f>INDEX('Calcs-control4'!$AH$170:$AY$240, 'Graph-outputs'!$B16, 'Graph-outputs'!$DB$1)</f>
        <v>#REF!</v>
      </c>
      <c r="DS16" t="e">
        <f t="shared" si="42"/>
        <v>#REF!</v>
      </c>
      <c r="DT16" t="e">
        <f t="shared" si="43"/>
        <v>#REF!</v>
      </c>
      <c r="DU16" t="e">
        <f t="shared" si="44"/>
        <v>#REF!</v>
      </c>
      <c r="DV16" t="e">
        <f>INDEX('Calcs-control4'!$G$386:$X$456,  'Graph-outputs'!$B16, 'Graph-outputs'!DV$2)</f>
        <v>#REF!</v>
      </c>
      <c r="DW16">
        <v>12</v>
      </c>
      <c r="DX16" t="e">
        <f>INDEX('Calcs-control4'!$G$170:$X$240, 'Graph-outputs'!$B16, 'Graph-outputs'!$DB$1)</f>
        <v>#REF!</v>
      </c>
      <c r="DZ16" t="e">
        <f t="shared" si="45"/>
        <v>#REF!</v>
      </c>
      <c r="EA16" t="e">
        <f t="shared" si="46"/>
        <v>#REF!</v>
      </c>
      <c r="EB16" t="e">
        <f t="shared" si="47"/>
        <v>#REF!</v>
      </c>
      <c r="EC16" t="e">
        <f>INDEX('Calcs-control4'!$AH$386:$AY$456,  'Graph-outputs'!$B16, 'Graph-outputs'!EC$2)</f>
        <v>#REF!</v>
      </c>
      <c r="ED16">
        <v>12</v>
      </c>
      <c r="EE16" t="e">
        <f>INDEX('Calcs-control4'!$AH$170:$AY$240, 'Graph-outputs'!$B16, 'Graph-outputs'!$DB$1)</f>
        <v>#REF!</v>
      </c>
    </row>
    <row r="17" spans="1:135" x14ac:dyDescent="0.25">
      <c r="A17">
        <v>13</v>
      </c>
      <c r="B17">
        <v>14</v>
      </c>
      <c r="C17">
        <f>IF(Settings!$N$5=1, 'Graph-outputs'!$J17, 'Graph-outputs'!$Q17)</f>
        <v>19.695880816027298</v>
      </c>
      <c r="E17">
        <f>IF(Settings!$N$5=1, 'Graph-outputs'!$X17, 'Graph-outputs'!$AE17)</f>
        <v>15053.025621199738</v>
      </c>
      <c r="G17" t="str">
        <f t="shared" si="0"/>
        <v/>
      </c>
      <c r="H17">
        <f t="shared" si="1"/>
        <v>50</v>
      </c>
      <c r="I17" t="str">
        <f t="shared" si="2"/>
        <v/>
      </c>
      <c r="J17">
        <f>INDEX('Calcs-control1'!$G$86:$X$156,  'Graph-outputs'!$B17, 'Graph-outputs'!J$2)</f>
        <v>19.695880816027298</v>
      </c>
      <c r="K17">
        <v>13</v>
      </c>
      <c r="L17">
        <f>INDEX('Calcs-control1'!$G$170:$X$240, 'Graph-outputs'!$B17, 'Graph-outputs'!$D$1)</f>
        <v>0.56529221927824813</v>
      </c>
      <c r="N17" t="str">
        <f t="shared" si="3"/>
        <v/>
      </c>
      <c r="O17" t="str">
        <f t="shared" si="4"/>
        <v/>
      </c>
      <c r="P17" t="str">
        <f t="shared" si="5"/>
        <v/>
      </c>
      <c r="Q17">
        <f>INDEX('Calcs-control1'!$AH$86:$AY$156,  'Graph-outputs'!$B17, 'Graph-outputs'!Q$2)</f>
        <v>4.7128059267946858</v>
      </c>
      <c r="R17">
        <v>13</v>
      </c>
      <c r="S17">
        <f>INDEX('Calcs-control1'!$AH$170:$AY$240, 'Graph-outputs'!$B17, 'Graph-outputs'!$Q$2)</f>
        <v>7.1067325123885805E-3</v>
      </c>
      <c r="U17" t="str">
        <f t="shared" si="6"/>
        <v/>
      </c>
      <c r="V17">
        <f t="shared" si="7"/>
        <v>50</v>
      </c>
      <c r="W17" t="str">
        <f t="shared" si="8"/>
        <v/>
      </c>
      <c r="X17">
        <f>INDEX('Calcs-control1'!$G$386:$X$456,  'Graph-outputs'!$B17, 'Graph-outputs'!X$2)</f>
        <v>15053.025621199738</v>
      </c>
      <c r="Y17">
        <v>13</v>
      </c>
      <c r="Z17">
        <f>INDEX('Calcs-control1'!$G$170:$X$240, 'Graph-outputs'!$B17, 'Graph-outputs'!$J$2)</f>
        <v>0.56529221927824813</v>
      </c>
      <c r="AB17" t="str">
        <f t="shared" si="9"/>
        <v/>
      </c>
      <c r="AC17" t="str">
        <f t="shared" si="10"/>
        <v/>
      </c>
      <c r="AD17" t="str">
        <f t="shared" si="11"/>
        <v/>
      </c>
      <c r="AE17">
        <f>INDEX('Calcs-control1'!$AH$386:$AY$456,  'Graph-outputs'!$B17, 'Graph-outputs'!AE$2)</f>
        <v>2181.334565787246</v>
      </c>
      <c r="AF17">
        <v>13</v>
      </c>
      <c r="AG17">
        <f>INDEX('Calcs-control1'!$AH$170:$AY$240, 'Graph-outputs'!$B17, 'Graph-outputs'!$Q$2)</f>
        <v>7.1067325123885805E-3</v>
      </c>
      <c r="AJ17">
        <v>13</v>
      </c>
      <c r="AK17">
        <f>IF(Settings!$N$5=1, 'Graph-outputs'!$AR17, 'Graph-outputs'!$AY17)</f>
        <v>18.783554831656318</v>
      </c>
      <c r="AM17">
        <f>IF(Settings!$N$5=1, 'Graph-outputs'!$BF17, 'Graph-outputs'!$BM17)</f>
        <v>19264.382630899756</v>
      </c>
      <c r="AO17" t="str">
        <f t="shared" si="12"/>
        <v/>
      </c>
      <c r="AP17" t="str">
        <f t="shared" si="13"/>
        <v/>
      </c>
      <c r="AQ17" t="str">
        <f t="shared" si="14"/>
        <v/>
      </c>
      <c r="AR17">
        <f>INDEX('Calcs-control2'!$G$86:$X$156,  'Graph-outputs'!$B17, 'Graph-outputs'!AR$2)</f>
        <v>18.783554831656318</v>
      </c>
      <c r="AS17">
        <v>13</v>
      </c>
      <c r="AT17">
        <f>INDEX('Calcs-control2'!$G$170:$X$240, 'Graph-outputs'!$B17, 'Graph-outputs'!$AL$1)</f>
        <v>0.98300732701943683</v>
      </c>
      <c r="AV17" t="str">
        <f t="shared" si="15"/>
        <v/>
      </c>
      <c r="AW17" t="str">
        <f t="shared" si="16"/>
        <v/>
      </c>
      <c r="AX17" t="str">
        <f t="shared" si="17"/>
        <v/>
      </c>
      <c r="AY17">
        <f>INDEX('Calcs-control2'!$AH$86:$AY$156,  'Graph-outputs'!$B17, 'Graph-outputs'!AY$2)</f>
        <v>12.624722023116325</v>
      </c>
      <c r="AZ17">
        <v>13</v>
      </c>
      <c r="BA17">
        <f>INDEX('Calcs-control2'!$AH$170:$AY$240, 'Graph-outputs'!$B17, 'Graph-outputs'!$AL$1)</f>
        <v>0.92994267776813022</v>
      </c>
      <c r="BC17" t="str">
        <f t="shared" si="18"/>
        <v/>
      </c>
      <c r="BD17" t="str">
        <f t="shared" si="19"/>
        <v/>
      </c>
      <c r="BE17" t="str">
        <f t="shared" si="20"/>
        <v/>
      </c>
      <c r="BF17">
        <f>INDEX('Calcs-control2'!$G$386:$X$456,  'Graph-outputs'!$B17, 'Graph-outputs'!BF$2)</f>
        <v>19264.382630899756</v>
      </c>
      <c r="BG17">
        <v>13</v>
      </c>
      <c r="BH17">
        <f>INDEX('Calcs-control2'!$G$170:$X$240, 'Graph-outputs'!$B17, 'Graph-outputs'!$AL$1)</f>
        <v>0.98300732701943683</v>
      </c>
      <c r="BJ17" t="str">
        <f t="shared" si="21"/>
        <v/>
      </c>
      <c r="BK17" t="str">
        <f t="shared" si="22"/>
        <v/>
      </c>
      <c r="BL17" t="str">
        <f t="shared" si="23"/>
        <v/>
      </c>
      <c r="BM17">
        <f>INDEX('Calcs-control2'!$AH$386:$AY$456,  'Graph-outputs'!$B17, 'Graph-outputs'!BM$2)</f>
        <v>12787.111586857067</v>
      </c>
      <c r="BN17">
        <v>13</v>
      </c>
      <c r="BO17">
        <f>INDEX('Calcs-control2'!$AH$170:$AY$240, 'Graph-outputs'!$B17, 'Graph-outputs'!$AL$1)</f>
        <v>0.92994267776813022</v>
      </c>
      <c r="BR17">
        <v>13</v>
      </c>
      <c r="BS17">
        <f>IF(Settings!$N$5=1, 'Graph-outputs'!$BZ17, 'Graph-outputs'!$CG17)</f>
        <v>12.1589574065981</v>
      </c>
      <c r="BU17">
        <f>IF(Settings!$N$5=1, 'Graph-outputs'!$CN17, 'Graph-outputs'!$CU17)</f>
        <v>1276.6905276928005</v>
      </c>
      <c r="BW17" t="str">
        <f t="shared" si="24"/>
        <v/>
      </c>
      <c r="BX17" t="str">
        <f t="shared" si="25"/>
        <v/>
      </c>
      <c r="BY17" t="str">
        <f t="shared" si="26"/>
        <v/>
      </c>
      <c r="BZ17">
        <f>INDEX('Calcs-control3'!$G$86:$X$156,  'Graph-outputs'!$B17, 'Graph-outputs'!BZ$2)</f>
        <v>12.1589574065981</v>
      </c>
      <c r="CA17">
        <v>13</v>
      </c>
      <c r="CB17">
        <f>INDEX('Calcs-control3'!$G$170:$X$240, 'Graph-outputs'!$B17, 'Graph-outputs'!$BT$1)</f>
        <v>0</v>
      </c>
      <c r="CD17" t="str">
        <f t="shared" si="27"/>
        <v/>
      </c>
      <c r="CE17" t="str">
        <f t="shared" si="28"/>
        <v/>
      </c>
      <c r="CF17" t="str">
        <f t="shared" si="29"/>
        <v/>
      </c>
      <c r="CG17">
        <f>INDEX('Calcs-control3'!$AH$86:$AY$156,  'Graph-outputs'!$B17, 'Graph-outputs'!CG$2)</f>
        <v>8.4426121344441825</v>
      </c>
      <c r="CH17">
        <v>13</v>
      </c>
      <c r="CI17">
        <f>INDEX('Calcs-control2'!$AH$170:$AY$240, 'Graph-outputs'!$B17, 'Graph-outputs'!$BT$1)</f>
        <v>0</v>
      </c>
      <c r="CK17" t="str">
        <f t="shared" si="30"/>
        <v/>
      </c>
      <c r="CL17" t="str">
        <f t="shared" si="31"/>
        <v/>
      </c>
      <c r="CM17" t="str">
        <f t="shared" si="32"/>
        <v/>
      </c>
      <c r="CN17">
        <f>INDEX('Calcs-control3'!$G$386:$X$456,  'Graph-outputs'!$B17, 'Graph-outputs'!CN$2)</f>
        <v>1276.6905276928005</v>
      </c>
      <c r="CO17">
        <v>13</v>
      </c>
      <c r="CP17">
        <f>INDEX('Calcs-control2'!$G$170:$X$240, 'Graph-outputs'!$B17, 'Graph-outputs'!$BT$1)</f>
        <v>0</v>
      </c>
      <c r="CR17" t="str">
        <f t="shared" si="33"/>
        <v/>
      </c>
      <c r="CS17" t="str">
        <f t="shared" si="34"/>
        <v/>
      </c>
      <c r="CT17" t="str">
        <f t="shared" si="35"/>
        <v/>
      </c>
      <c r="CU17">
        <f>INDEX('Calcs-control3'!$AH$386:$AY$456,  'Graph-outputs'!$B17, 'Graph-outputs'!CU$2)</f>
        <v>886.47427411663921</v>
      </c>
      <c r="CV17">
        <v>13</v>
      </c>
      <c r="CW17">
        <f>INDEX('Calcs-control2'!$AH$170:$AY$240, 'Graph-outputs'!$B17, 'Graph-outputs'!$BT$1)</f>
        <v>0</v>
      </c>
      <c r="CZ17">
        <v>13</v>
      </c>
      <c r="DA17" t="e">
        <f>IF(Settings!$N$5=1, 'Graph-outputs'!$DH17, 'Graph-outputs'!$DO17)</f>
        <v>#REF!</v>
      </c>
      <c r="DC17" t="e">
        <f>IF(Settings!$N$5=1, 'Graph-outputs'!$DV17, 'Graph-outputs'!$EC17)</f>
        <v>#REF!</v>
      </c>
      <c r="DE17" t="e">
        <f t="shared" si="36"/>
        <v>#REF!</v>
      </c>
      <c r="DF17" t="e">
        <f t="shared" si="37"/>
        <v>#REF!</v>
      </c>
      <c r="DG17" t="e">
        <f t="shared" si="38"/>
        <v>#REF!</v>
      </c>
      <c r="DH17" t="e">
        <f>INDEX('Calcs-control4'!$G$86:$X$156,  'Graph-outputs'!$B17, 'Graph-outputs'!DH$2)</f>
        <v>#REF!</v>
      </c>
      <c r="DI17">
        <v>13</v>
      </c>
      <c r="DJ17" t="e">
        <f>INDEX('Calcs-control4'!$G$170:$X$240, 'Graph-outputs'!$B17, 'Graph-outputs'!$DB$1)</f>
        <v>#REF!</v>
      </c>
      <c r="DL17" t="e">
        <f t="shared" si="39"/>
        <v>#REF!</v>
      </c>
      <c r="DM17" t="e">
        <f t="shared" si="40"/>
        <v>#REF!</v>
      </c>
      <c r="DN17" t="e">
        <f t="shared" si="41"/>
        <v>#REF!</v>
      </c>
      <c r="DO17" t="e">
        <f>INDEX('Calcs-control4'!$AH$86:$AY$156,  'Graph-outputs'!$B17, 'Graph-outputs'!DO$2)</f>
        <v>#REF!</v>
      </c>
      <c r="DP17">
        <v>13</v>
      </c>
      <c r="DQ17" t="e">
        <f>INDEX('Calcs-control4'!$AH$170:$AY$240, 'Graph-outputs'!$B17, 'Graph-outputs'!$DB$1)</f>
        <v>#REF!</v>
      </c>
      <c r="DS17" t="e">
        <f t="shared" si="42"/>
        <v>#REF!</v>
      </c>
      <c r="DT17" t="e">
        <f t="shared" si="43"/>
        <v>#REF!</v>
      </c>
      <c r="DU17" t="e">
        <f t="shared" si="44"/>
        <v>#REF!</v>
      </c>
      <c r="DV17" t="e">
        <f>INDEX('Calcs-control4'!$G$386:$X$456,  'Graph-outputs'!$B17, 'Graph-outputs'!DV$2)</f>
        <v>#REF!</v>
      </c>
      <c r="DW17">
        <v>13</v>
      </c>
      <c r="DX17" t="e">
        <f>INDEX('Calcs-control4'!$G$170:$X$240, 'Graph-outputs'!$B17, 'Graph-outputs'!$DB$1)</f>
        <v>#REF!</v>
      </c>
      <c r="DZ17" t="e">
        <f t="shared" si="45"/>
        <v>#REF!</v>
      </c>
      <c r="EA17" t="e">
        <f t="shared" si="46"/>
        <v>#REF!</v>
      </c>
      <c r="EB17" t="e">
        <f t="shared" si="47"/>
        <v>#REF!</v>
      </c>
      <c r="EC17" t="e">
        <f>INDEX('Calcs-control4'!$AH$386:$AY$456,  'Graph-outputs'!$B17, 'Graph-outputs'!EC$2)</f>
        <v>#REF!</v>
      </c>
      <c r="ED17">
        <v>13</v>
      </c>
      <c r="EE17" t="e">
        <f>INDEX('Calcs-control4'!$AH$170:$AY$240, 'Graph-outputs'!$B17, 'Graph-outputs'!$DB$1)</f>
        <v>#REF!</v>
      </c>
    </row>
    <row r="18" spans="1:135" x14ac:dyDescent="0.25">
      <c r="A18">
        <v>14</v>
      </c>
      <c r="B18">
        <v>15</v>
      </c>
      <c r="C18">
        <f>IF(Settings!$N$5=1, 'Graph-outputs'!$J18, 'Graph-outputs'!$Q18)</f>
        <v>23.008136283851577</v>
      </c>
      <c r="E18">
        <f>IF(Settings!$N$5=1, 'Graph-outputs'!$X18, 'Graph-outputs'!$AE18)</f>
        <v>18767.440351789093</v>
      </c>
      <c r="G18" t="str">
        <f t="shared" si="0"/>
        <v/>
      </c>
      <c r="H18" t="str">
        <f t="shared" si="1"/>
        <v/>
      </c>
      <c r="I18" t="str">
        <f t="shared" si="2"/>
        <v/>
      </c>
      <c r="J18">
        <f>INDEX('Calcs-control1'!$G$86:$X$156,  'Graph-outputs'!$B18, 'Graph-outputs'!J$2)</f>
        <v>23.008136283851577</v>
      </c>
      <c r="K18">
        <v>14</v>
      </c>
      <c r="L18">
        <f>INDEX('Calcs-control1'!$G$170:$X$240, 'Graph-outputs'!$B18, 'Graph-outputs'!$D$1)</f>
        <v>0.66050395104550974</v>
      </c>
      <c r="N18">
        <f t="shared" si="3"/>
        <v>10</v>
      </c>
      <c r="O18" t="str">
        <f t="shared" si="4"/>
        <v/>
      </c>
      <c r="P18" t="str">
        <f t="shared" si="5"/>
        <v/>
      </c>
      <c r="Q18">
        <f>INDEX('Calcs-control1'!$AH$86:$AY$156,  'Graph-outputs'!$B18, 'Graph-outputs'!Q$2)</f>
        <v>7.1153630728005552</v>
      </c>
      <c r="R18">
        <v>14</v>
      </c>
      <c r="S18">
        <f>INDEX('Calcs-control1'!$AH$170:$AY$240, 'Graph-outputs'!$B18, 'Graph-outputs'!$Q$2)</f>
        <v>0.11105214195354252</v>
      </c>
      <c r="U18" t="str">
        <f t="shared" si="6"/>
        <v/>
      </c>
      <c r="V18" t="str">
        <f t="shared" si="7"/>
        <v/>
      </c>
      <c r="W18" t="str">
        <f t="shared" si="8"/>
        <v/>
      </c>
      <c r="X18">
        <f>INDEX('Calcs-control1'!$G$386:$X$456,  'Graph-outputs'!$B18, 'Graph-outputs'!X$2)</f>
        <v>18767.440351789093</v>
      </c>
      <c r="Y18">
        <v>14</v>
      </c>
      <c r="Z18">
        <f>INDEX('Calcs-control1'!$G$170:$X$240, 'Graph-outputs'!$B18, 'Graph-outputs'!$J$2)</f>
        <v>0.66050395104550974</v>
      </c>
      <c r="AB18">
        <f t="shared" si="9"/>
        <v>10</v>
      </c>
      <c r="AC18" t="str">
        <f t="shared" si="10"/>
        <v/>
      </c>
      <c r="AD18" t="str">
        <f t="shared" si="11"/>
        <v/>
      </c>
      <c r="AE18">
        <f>INDEX('Calcs-control1'!$AH$386:$AY$456,  'Graph-outputs'!$B18, 'Graph-outputs'!AE$2)</f>
        <v>3692.7534700557503</v>
      </c>
      <c r="AF18">
        <v>14</v>
      </c>
      <c r="AG18">
        <f>INDEX('Calcs-control1'!$AH$170:$AY$240, 'Graph-outputs'!$B18, 'Graph-outputs'!$Q$2)</f>
        <v>0.11105214195354252</v>
      </c>
      <c r="AJ18">
        <v>14</v>
      </c>
      <c r="AK18">
        <f>IF(Settings!$N$5=1, 'Graph-outputs'!$AR18, 'Graph-outputs'!$AY18)</f>
        <v>20.580261460769304</v>
      </c>
      <c r="AM18">
        <f>IF(Settings!$N$5=1, 'Graph-outputs'!$BF18, 'Graph-outputs'!$BM18)</f>
        <v>21135.49254823909</v>
      </c>
      <c r="AO18" t="str">
        <f t="shared" si="12"/>
        <v/>
      </c>
      <c r="AP18" t="str">
        <f t="shared" si="13"/>
        <v/>
      </c>
      <c r="AQ18" t="str">
        <f t="shared" si="14"/>
        <v/>
      </c>
      <c r="AR18">
        <f>INDEX('Calcs-control2'!$G$86:$X$156,  'Graph-outputs'!$B18, 'Graph-outputs'!AR$2)</f>
        <v>20.580261460769304</v>
      </c>
      <c r="AS18">
        <v>14</v>
      </c>
      <c r="AT18">
        <f>INDEX('Calcs-control2'!$G$170:$X$240, 'Graph-outputs'!$B18, 'Graph-outputs'!$AL$1)</f>
        <v>0.98875931567848652</v>
      </c>
      <c r="AV18" t="str">
        <f t="shared" si="15"/>
        <v/>
      </c>
      <c r="AW18" t="str">
        <f t="shared" si="16"/>
        <v/>
      </c>
      <c r="AX18" t="str">
        <f t="shared" si="17"/>
        <v/>
      </c>
      <c r="AY18">
        <f>INDEX('Calcs-control2'!$AH$86:$AY$156,  'Graph-outputs'!$B18, 'Graph-outputs'!AY$2)</f>
        <v>13.481400094055799</v>
      </c>
      <c r="AZ18">
        <v>14</v>
      </c>
      <c r="BA18">
        <f>INDEX('Calcs-control2'!$AH$170:$AY$240, 'Graph-outputs'!$B18, 'Graph-outputs'!$AL$1)</f>
        <v>0.94247165173288405</v>
      </c>
      <c r="BC18" t="str">
        <f t="shared" si="18"/>
        <v/>
      </c>
      <c r="BD18" t="str">
        <f t="shared" si="19"/>
        <v/>
      </c>
      <c r="BE18" t="str">
        <f t="shared" si="20"/>
        <v/>
      </c>
      <c r="BF18">
        <f>INDEX('Calcs-control2'!$G$386:$X$456,  'Graph-outputs'!$B18, 'Graph-outputs'!BF$2)</f>
        <v>21135.49254823909</v>
      </c>
      <c r="BG18">
        <v>14</v>
      </c>
      <c r="BH18">
        <f>INDEX('Calcs-control2'!$G$170:$X$240, 'Graph-outputs'!$B18, 'Graph-outputs'!$AL$1)</f>
        <v>0.98875931567848652</v>
      </c>
      <c r="BJ18" t="str">
        <f t="shared" si="21"/>
        <v/>
      </c>
      <c r="BK18" t="str">
        <f t="shared" si="22"/>
        <v/>
      </c>
      <c r="BL18" t="str">
        <f t="shared" si="23"/>
        <v/>
      </c>
      <c r="BM18">
        <f>INDEX('Calcs-control2'!$AH$386:$AY$456,  'Graph-outputs'!$B18, 'Graph-outputs'!BM$2)</f>
        <v>13695.34690270747</v>
      </c>
      <c r="BN18">
        <v>14</v>
      </c>
      <c r="BO18">
        <f>INDEX('Calcs-control2'!$AH$170:$AY$240, 'Graph-outputs'!$B18, 'Graph-outputs'!$AL$1)</f>
        <v>0.94247165173288405</v>
      </c>
      <c r="BR18">
        <v>14</v>
      </c>
      <c r="BS18">
        <f>IF(Settings!$N$5=1, 'Graph-outputs'!$BZ18, 'Graph-outputs'!$CG18)</f>
        <v>13.218620288034307</v>
      </c>
      <c r="BU18">
        <f>IF(Settings!$N$5=1, 'Graph-outputs'!$CN18, 'Graph-outputs'!$CU18)</f>
        <v>1387.9551302436023</v>
      </c>
      <c r="BW18" t="str">
        <f t="shared" si="24"/>
        <v/>
      </c>
      <c r="BX18" t="str">
        <f t="shared" si="25"/>
        <v/>
      </c>
      <c r="BY18" t="str">
        <f t="shared" si="26"/>
        <v/>
      </c>
      <c r="BZ18">
        <f>INDEX('Calcs-control3'!$G$86:$X$156,  'Graph-outputs'!$B18, 'Graph-outputs'!BZ$2)</f>
        <v>13.218620288034307</v>
      </c>
      <c r="CA18">
        <v>14</v>
      </c>
      <c r="CB18">
        <f>INDEX('Calcs-control3'!$G$170:$X$240, 'Graph-outputs'!$B18, 'Graph-outputs'!$BT$1)</f>
        <v>0</v>
      </c>
      <c r="CD18" t="str">
        <f t="shared" si="27"/>
        <v/>
      </c>
      <c r="CE18" t="str">
        <f t="shared" si="28"/>
        <v/>
      </c>
      <c r="CF18" t="str">
        <f t="shared" si="29"/>
        <v/>
      </c>
      <c r="CG18">
        <f>INDEX('Calcs-control3'!$AH$86:$AY$156,  'Graph-outputs'!$B18, 'Graph-outputs'!CG$2)</f>
        <v>8.9683076172278771</v>
      </c>
      <c r="CH18">
        <v>14</v>
      </c>
      <c r="CI18">
        <f>INDEX('Calcs-control2'!$AH$170:$AY$240, 'Graph-outputs'!$B18, 'Graph-outputs'!$BT$1)</f>
        <v>0</v>
      </c>
      <c r="CK18" t="str">
        <f t="shared" si="30"/>
        <v/>
      </c>
      <c r="CL18" t="str">
        <f t="shared" si="31"/>
        <v/>
      </c>
      <c r="CM18" t="str">
        <f t="shared" si="32"/>
        <v/>
      </c>
      <c r="CN18">
        <f>INDEX('Calcs-control3'!$G$386:$X$456,  'Graph-outputs'!$B18, 'Graph-outputs'!CN$2)</f>
        <v>1387.9551302436023</v>
      </c>
      <c r="CO18">
        <v>14</v>
      </c>
      <c r="CP18">
        <f>INDEX('Calcs-control2'!$G$170:$X$240, 'Graph-outputs'!$B18, 'Graph-outputs'!$BT$1)</f>
        <v>0</v>
      </c>
      <c r="CR18" t="str">
        <f t="shared" si="33"/>
        <v/>
      </c>
      <c r="CS18" t="str">
        <f t="shared" si="34"/>
        <v/>
      </c>
      <c r="CT18" t="str">
        <f t="shared" si="35"/>
        <v/>
      </c>
      <c r="CU18">
        <f>INDEX('Calcs-control3'!$AH$386:$AY$456,  'Graph-outputs'!$B18, 'Graph-outputs'!CU$2)</f>
        <v>941.67229980892705</v>
      </c>
      <c r="CV18">
        <v>14</v>
      </c>
      <c r="CW18">
        <f>INDEX('Calcs-control2'!$AH$170:$AY$240, 'Graph-outputs'!$B18, 'Graph-outputs'!$BT$1)</f>
        <v>0</v>
      </c>
      <c r="CZ18">
        <v>14</v>
      </c>
      <c r="DA18" t="e">
        <f>IF(Settings!$N$5=1, 'Graph-outputs'!$DH18, 'Graph-outputs'!$DO18)</f>
        <v>#REF!</v>
      </c>
      <c r="DC18" t="e">
        <f>IF(Settings!$N$5=1, 'Graph-outputs'!$DV18, 'Graph-outputs'!$EC18)</f>
        <v>#REF!</v>
      </c>
      <c r="DE18" t="e">
        <f t="shared" si="36"/>
        <v>#REF!</v>
      </c>
      <c r="DF18" t="e">
        <f t="shared" si="37"/>
        <v>#REF!</v>
      </c>
      <c r="DG18" t="e">
        <f t="shared" si="38"/>
        <v>#REF!</v>
      </c>
      <c r="DH18" t="e">
        <f>INDEX('Calcs-control4'!$G$86:$X$156,  'Graph-outputs'!$B18, 'Graph-outputs'!DH$2)</f>
        <v>#REF!</v>
      </c>
      <c r="DI18">
        <v>14</v>
      </c>
      <c r="DJ18" t="e">
        <f>INDEX('Calcs-control4'!$G$170:$X$240, 'Graph-outputs'!$B18, 'Graph-outputs'!$DB$1)</f>
        <v>#REF!</v>
      </c>
      <c r="DL18" t="e">
        <f t="shared" si="39"/>
        <v>#REF!</v>
      </c>
      <c r="DM18" t="e">
        <f t="shared" si="40"/>
        <v>#REF!</v>
      </c>
      <c r="DN18" t="e">
        <f t="shared" si="41"/>
        <v>#REF!</v>
      </c>
      <c r="DO18" t="e">
        <f>INDEX('Calcs-control4'!$AH$86:$AY$156,  'Graph-outputs'!$B18, 'Graph-outputs'!DO$2)</f>
        <v>#REF!</v>
      </c>
      <c r="DP18">
        <v>14</v>
      </c>
      <c r="DQ18" t="e">
        <f>INDEX('Calcs-control4'!$AH$170:$AY$240, 'Graph-outputs'!$B18, 'Graph-outputs'!$DB$1)</f>
        <v>#REF!</v>
      </c>
      <c r="DS18" t="e">
        <f t="shared" si="42"/>
        <v>#REF!</v>
      </c>
      <c r="DT18" t="e">
        <f t="shared" si="43"/>
        <v>#REF!</v>
      </c>
      <c r="DU18" t="e">
        <f t="shared" si="44"/>
        <v>#REF!</v>
      </c>
      <c r="DV18" t="e">
        <f>INDEX('Calcs-control4'!$G$386:$X$456,  'Graph-outputs'!$B18, 'Graph-outputs'!DV$2)</f>
        <v>#REF!</v>
      </c>
      <c r="DW18">
        <v>14</v>
      </c>
      <c r="DX18" t="e">
        <f>INDEX('Calcs-control4'!$G$170:$X$240, 'Graph-outputs'!$B18, 'Graph-outputs'!$DB$1)</f>
        <v>#REF!</v>
      </c>
      <c r="DZ18" t="e">
        <f t="shared" si="45"/>
        <v>#REF!</v>
      </c>
      <c r="EA18" t="e">
        <f t="shared" si="46"/>
        <v>#REF!</v>
      </c>
      <c r="EB18" t="e">
        <f t="shared" si="47"/>
        <v>#REF!</v>
      </c>
      <c r="EC18" t="e">
        <f>INDEX('Calcs-control4'!$AH$386:$AY$456,  'Graph-outputs'!$B18, 'Graph-outputs'!EC$2)</f>
        <v>#REF!</v>
      </c>
      <c r="ED18">
        <v>14</v>
      </c>
      <c r="EE18" t="e">
        <f>INDEX('Calcs-control4'!$AH$170:$AY$240, 'Graph-outputs'!$B18, 'Graph-outputs'!$DB$1)</f>
        <v>#REF!</v>
      </c>
    </row>
    <row r="19" spans="1:135" x14ac:dyDescent="0.25">
      <c r="A19">
        <v>15</v>
      </c>
      <c r="B19">
        <v>16</v>
      </c>
      <c r="C19">
        <f>IF(Settings!$N$5=1, 'Graph-outputs'!$J19, 'Graph-outputs'!$Q19)</f>
        <v>25.903979988582929</v>
      </c>
      <c r="E19">
        <f>IF(Settings!$N$5=1, 'Graph-outputs'!$X19, 'Graph-outputs'!$AE19)</f>
        <v>22167.484469832703</v>
      </c>
      <c r="G19" t="str">
        <f t="shared" si="0"/>
        <v/>
      </c>
      <c r="H19" t="str">
        <f t="shared" si="1"/>
        <v/>
      </c>
      <c r="I19" t="str">
        <f t="shared" si="2"/>
        <v/>
      </c>
      <c r="J19">
        <f>INDEX('Calcs-control1'!$G$86:$X$156,  'Graph-outputs'!$B19, 'Graph-outputs'!J$2)</f>
        <v>25.903979988582929</v>
      </c>
      <c r="K19">
        <v>15</v>
      </c>
      <c r="L19">
        <f>INDEX('Calcs-control1'!$G$170:$X$240, 'Graph-outputs'!$B19, 'Graph-outputs'!$D$1)</f>
        <v>0.73470545554821065</v>
      </c>
      <c r="N19" t="str">
        <f t="shared" si="3"/>
        <v/>
      </c>
      <c r="O19" t="str">
        <f t="shared" si="4"/>
        <v/>
      </c>
      <c r="P19" t="str">
        <f t="shared" si="5"/>
        <v/>
      </c>
      <c r="Q19">
        <f>INDEX('Calcs-control1'!$AH$86:$AY$156,  'Graph-outputs'!$B19, 'Graph-outputs'!Q$2)</f>
        <v>9.5651430025086874</v>
      </c>
      <c r="R19">
        <v>15</v>
      </c>
      <c r="S19">
        <f>INDEX('Calcs-control1'!$AH$170:$AY$240, 'Graph-outputs'!$B19, 'Graph-outputs'!$Q$2)</f>
        <v>0.2110095539454041</v>
      </c>
      <c r="U19" t="str">
        <f t="shared" si="6"/>
        <v/>
      </c>
      <c r="V19" t="str">
        <f t="shared" si="7"/>
        <v/>
      </c>
      <c r="W19" t="str">
        <f t="shared" si="8"/>
        <v/>
      </c>
      <c r="X19">
        <f>INDEX('Calcs-control1'!$G$386:$X$456,  'Graph-outputs'!$B19, 'Graph-outputs'!X$2)</f>
        <v>22167.484469832703</v>
      </c>
      <c r="Y19">
        <v>15</v>
      </c>
      <c r="Z19">
        <f>INDEX('Calcs-control1'!$G$170:$X$240, 'Graph-outputs'!$B19, 'Graph-outputs'!$J$2)</f>
        <v>0.73470545554821065</v>
      </c>
      <c r="AB19" t="str">
        <f t="shared" si="9"/>
        <v/>
      </c>
      <c r="AC19" t="str">
        <f t="shared" si="10"/>
        <v/>
      </c>
      <c r="AD19" t="str">
        <f t="shared" si="11"/>
        <v/>
      </c>
      <c r="AE19">
        <f>INDEX('Calcs-control1'!$AH$386:$AY$456,  'Graph-outputs'!$B19, 'Graph-outputs'!AE$2)</f>
        <v>5480.4456979116949</v>
      </c>
      <c r="AF19">
        <v>15</v>
      </c>
      <c r="AG19">
        <f>INDEX('Calcs-control1'!$AH$170:$AY$240, 'Graph-outputs'!$B19, 'Graph-outputs'!$Q$2)</f>
        <v>0.2110095539454041</v>
      </c>
      <c r="AJ19">
        <v>15</v>
      </c>
      <c r="AK19">
        <f>IF(Settings!$N$5=1, 'Graph-outputs'!$AR19, 'Graph-outputs'!$AY19)</f>
        <v>22.378688713227977</v>
      </c>
      <c r="AM19">
        <f>IF(Settings!$N$5=1, 'Graph-outputs'!$BF19, 'Graph-outputs'!$BM19)</f>
        <v>23002.890995699672</v>
      </c>
      <c r="AO19" t="str">
        <f t="shared" si="12"/>
        <v/>
      </c>
      <c r="AP19" t="str">
        <f t="shared" si="13"/>
        <v/>
      </c>
      <c r="AQ19" t="str">
        <f t="shared" si="14"/>
        <v/>
      </c>
      <c r="AR19">
        <f>INDEX('Calcs-control2'!$G$86:$X$156,  'Graph-outputs'!$B19, 'Graph-outputs'!AR$2)</f>
        <v>22.378688713227977</v>
      </c>
      <c r="AS19">
        <v>15</v>
      </c>
      <c r="AT19">
        <f>INDEX('Calcs-control2'!$G$170:$X$240, 'Graph-outputs'!$B19, 'Graph-outputs'!$AL$1)</f>
        <v>0.99256720877888427</v>
      </c>
      <c r="AV19" t="str">
        <f t="shared" si="15"/>
        <v/>
      </c>
      <c r="AW19" t="str">
        <f t="shared" si="16"/>
        <v/>
      </c>
      <c r="AX19" t="str">
        <f t="shared" si="17"/>
        <v/>
      </c>
      <c r="AY19">
        <f>INDEX('Calcs-control2'!$AH$86:$AY$156,  'Graph-outputs'!$B19, 'Graph-outputs'!AY$2)</f>
        <v>14.389195256937613</v>
      </c>
      <c r="AZ19">
        <v>15</v>
      </c>
      <c r="BA19">
        <f>INDEX('Calcs-control2'!$AH$170:$AY$240, 'Graph-outputs'!$B19, 'Graph-outputs'!$AL$1)</f>
        <v>0.95331210365424301</v>
      </c>
      <c r="BC19" t="str">
        <f t="shared" si="18"/>
        <v/>
      </c>
      <c r="BD19" t="str">
        <f t="shared" si="19"/>
        <v/>
      </c>
      <c r="BE19" t="str">
        <f t="shared" si="20"/>
        <v/>
      </c>
      <c r="BF19">
        <f>INDEX('Calcs-control2'!$G$386:$X$456,  'Graph-outputs'!$B19, 'Graph-outputs'!BF$2)</f>
        <v>23002.890995699672</v>
      </c>
      <c r="BG19">
        <v>15</v>
      </c>
      <c r="BH19">
        <f>INDEX('Calcs-control2'!$G$170:$X$240, 'Graph-outputs'!$B19, 'Graph-outputs'!$AL$1)</f>
        <v>0.99256720877888427</v>
      </c>
      <c r="BJ19" t="str">
        <f t="shared" si="21"/>
        <v/>
      </c>
      <c r="BK19" t="str">
        <f t="shared" si="22"/>
        <v/>
      </c>
      <c r="BL19" t="str">
        <f t="shared" si="23"/>
        <v/>
      </c>
      <c r="BM19">
        <f>INDEX('Calcs-control2'!$AH$386:$AY$456,  'Graph-outputs'!$B19, 'Graph-outputs'!BM$2)</f>
        <v>14654.985063132408</v>
      </c>
      <c r="BN19">
        <v>15</v>
      </c>
      <c r="BO19">
        <f>INDEX('Calcs-control2'!$AH$170:$AY$240, 'Graph-outputs'!$B19, 'Graph-outputs'!$AL$1)</f>
        <v>0.95331210365424301</v>
      </c>
      <c r="BR19">
        <v>15</v>
      </c>
      <c r="BS19">
        <f>IF(Settings!$N$5=1, 'Graph-outputs'!$BZ19, 'Graph-outputs'!$CG19)</f>
        <v>14.269675917808428</v>
      </c>
      <c r="BU19">
        <f>IF(Settings!$N$5=1, 'Graph-outputs'!$CN19, 'Graph-outputs'!$CU19)</f>
        <v>1498.3159713698849</v>
      </c>
      <c r="BW19" t="str">
        <f t="shared" si="24"/>
        <v/>
      </c>
      <c r="BX19" t="str">
        <f t="shared" si="25"/>
        <v/>
      </c>
      <c r="BY19" t="str">
        <f t="shared" si="26"/>
        <v/>
      </c>
      <c r="BZ19">
        <f>INDEX('Calcs-control3'!$G$86:$X$156,  'Graph-outputs'!$B19, 'Graph-outputs'!BZ$2)</f>
        <v>14.269675917808428</v>
      </c>
      <c r="CA19">
        <v>15</v>
      </c>
      <c r="CB19">
        <f>INDEX('Calcs-control3'!$G$170:$X$240, 'Graph-outputs'!$B19, 'Graph-outputs'!$BT$1)</f>
        <v>0</v>
      </c>
      <c r="CD19" t="str">
        <f t="shared" si="27"/>
        <v/>
      </c>
      <c r="CE19" t="str">
        <f t="shared" si="28"/>
        <v/>
      </c>
      <c r="CF19" t="str">
        <f t="shared" si="29"/>
        <v/>
      </c>
      <c r="CG19">
        <f>INDEX('Calcs-control3'!$AH$86:$AY$156,  'Graph-outputs'!$B19, 'Graph-outputs'!CG$2)</f>
        <v>9.5220225968284087</v>
      </c>
      <c r="CH19">
        <v>15</v>
      </c>
      <c r="CI19">
        <f>INDEX('Calcs-control2'!$AH$170:$AY$240, 'Graph-outputs'!$B19, 'Graph-outputs'!$BT$1)</f>
        <v>0</v>
      </c>
      <c r="CK19" t="str">
        <f t="shared" si="30"/>
        <v/>
      </c>
      <c r="CL19" t="str">
        <f t="shared" si="31"/>
        <v/>
      </c>
      <c r="CM19" t="str">
        <f t="shared" si="32"/>
        <v/>
      </c>
      <c r="CN19">
        <f>INDEX('Calcs-control3'!$G$386:$X$456,  'Graph-outputs'!$B19, 'Graph-outputs'!CN$2)</f>
        <v>1498.3159713698849</v>
      </c>
      <c r="CO19">
        <v>15</v>
      </c>
      <c r="CP19">
        <f>INDEX('Calcs-control2'!$G$170:$X$240, 'Graph-outputs'!$B19, 'Graph-outputs'!$BT$1)</f>
        <v>0</v>
      </c>
      <c r="CR19" t="str">
        <f t="shared" si="33"/>
        <v/>
      </c>
      <c r="CS19" t="str">
        <f t="shared" si="34"/>
        <v/>
      </c>
      <c r="CT19" t="str">
        <f t="shared" si="35"/>
        <v/>
      </c>
      <c r="CU19">
        <f>INDEX('Calcs-control3'!$AH$386:$AY$456,  'Graph-outputs'!$B19, 'Graph-outputs'!CU$2)</f>
        <v>999.81237266698292</v>
      </c>
      <c r="CV19">
        <v>15</v>
      </c>
      <c r="CW19">
        <f>INDEX('Calcs-control2'!$AH$170:$AY$240, 'Graph-outputs'!$B19, 'Graph-outputs'!$BT$1)</f>
        <v>0</v>
      </c>
      <c r="CZ19">
        <v>15</v>
      </c>
      <c r="DA19" t="e">
        <f>IF(Settings!$N$5=1, 'Graph-outputs'!$DH19, 'Graph-outputs'!$DO19)</f>
        <v>#REF!</v>
      </c>
      <c r="DC19" t="e">
        <f>IF(Settings!$N$5=1, 'Graph-outputs'!$DV19, 'Graph-outputs'!$EC19)</f>
        <v>#REF!</v>
      </c>
      <c r="DE19" t="e">
        <f t="shared" si="36"/>
        <v>#REF!</v>
      </c>
      <c r="DF19" t="e">
        <f t="shared" si="37"/>
        <v>#REF!</v>
      </c>
      <c r="DG19" t="e">
        <f t="shared" si="38"/>
        <v>#REF!</v>
      </c>
      <c r="DH19" t="e">
        <f>INDEX('Calcs-control4'!$G$86:$X$156,  'Graph-outputs'!$B19, 'Graph-outputs'!DH$2)</f>
        <v>#REF!</v>
      </c>
      <c r="DI19">
        <v>15</v>
      </c>
      <c r="DJ19" t="e">
        <f>INDEX('Calcs-control4'!$G$170:$X$240, 'Graph-outputs'!$B19, 'Graph-outputs'!$DB$1)</f>
        <v>#REF!</v>
      </c>
      <c r="DL19" t="e">
        <f t="shared" si="39"/>
        <v>#REF!</v>
      </c>
      <c r="DM19" t="e">
        <f t="shared" si="40"/>
        <v>#REF!</v>
      </c>
      <c r="DN19" t="e">
        <f t="shared" si="41"/>
        <v>#REF!</v>
      </c>
      <c r="DO19" t="e">
        <f>INDEX('Calcs-control4'!$AH$86:$AY$156,  'Graph-outputs'!$B19, 'Graph-outputs'!DO$2)</f>
        <v>#REF!</v>
      </c>
      <c r="DP19">
        <v>15</v>
      </c>
      <c r="DQ19" t="e">
        <f>INDEX('Calcs-control4'!$AH$170:$AY$240, 'Graph-outputs'!$B19, 'Graph-outputs'!$DB$1)</f>
        <v>#REF!</v>
      </c>
      <c r="DS19" t="e">
        <f t="shared" si="42"/>
        <v>#REF!</v>
      </c>
      <c r="DT19" t="e">
        <f t="shared" si="43"/>
        <v>#REF!</v>
      </c>
      <c r="DU19" t="e">
        <f t="shared" si="44"/>
        <v>#REF!</v>
      </c>
      <c r="DV19" t="e">
        <f>INDEX('Calcs-control4'!$G$386:$X$456,  'Graph-outputs'!$B19, 'Graph-outputs'!DV$2)</f>
        <v>#REF!</v>
      </c>
      <c r="DW19">
        <v>15</v>
      </c>
      <c r="DX19" t="e">
        <f>INDEX('Calcs-control4'!$G$170:$X$240, 'Graph-outputs'!$B19, 'Graph-outputs'!$DB$1)</f>
        <v>#REF!</v>
      </c>
      <c r="DZ19" t="e">
        <f t="shared" si="45"/>
        <v>#REF!</v>
      </c>
      <c r="EA19" t="e">
        <f t="shared" si="46"/>
        <v>#REF!</v>
      </c>
      <c r="EB19" t="e">
        <f t="shared" si="47"/>
        <v>#REF!</v>
      </c>
      <c r="EC19" t="e">
        <f>INDEX('Calcs-control4'!$AH$386:$AY$456,  'Graph-outputs'!$B19, 'Graph-outputs'!EC$2)</f>
        <v>#REF!</v>
      </c>
      <c r="ED19">
        <v>15</v>
      </c>
      <c r="EE19" t="e">
        <f>INDEX('Calcs-control4'!$AH$170:$AY$240, 'Graph-outputs'!$B19, 'Graph-outputs'!$DB$1)</f>
        <v>#REF!</v>
      </c>
    </row>
    <row r="20" spans="1:135" x14ac:dyDescent="0.25">
      <c r="A20">
        <v>16</v>
      </c>
      <c r="B20">
        <v>17</v>
      </c>
      <c r="C20">
        <f>IF(Settings!$N$5=1, 'Graph-outputs'!$J20, 'Graph-outputs'!$Q20)</f>
        <v>28.435755033699149</v>
      </c>
      <c r="E20">
        <f>IF(Settings!$N$5=1, 'Graph-outputs'!$X20, 'Graph-outputs'!$AE20)</f>
        <v>25215.876659416772</v>
      </c>
      <c r="G20" t="str">
        <f t="shared" si="0"/>
        <v/>
      </c>
      <c r="H20" t="str">
        <f t="shared" si="1"/>
        <v/>
      </c>
      <c r="I20" t="str">
        <f t="shared" si="2"/>
        <v/>
      </c>
      <c r="J20">
        <f>INDEX('Calcs-control1'!$G$86:$X$156,  'Graph-outputs'!$B20, 'Graph-outputs'!J$2)</f>
        <v>28.435755033699149</v>
      </c>
      <c r="K20">
        <v>16</v>
      </c>
      <c r="L20">
        <f>INDEX('Calcs-control1'!$G$170:$X$240, 'Graph-outputs'!$B20, 'Graph-outputs'!$D$1)</f>
        <v>0.79213254844967385</v>
      </c>
      <c r="N20" t="str">
        <f t="shared" si="3"/>
        <v/>
      </c>
      <c r="O20" t="str">
        <f t="shared" si="4"/>
        <v/>
      </c>
      <c r="P20" t="str">
        <f t="shared" si="5"/>
        <v/>
      </c>
      <c r="Q20">
        <f>INDEX('Calcs-control1'!$AH$86:$AY$156,  'Graph-outputs'!$B20, 'Graph-outputs'!Q$2)</f>
        <v>12.033440006795711</v>
      </c>
      <c r="R20">
        <v>16</v>
      </c>
      <c r="S20">
        <f>INDEX('Calcs-control1'!$AH$170:$AY$240, 'Graph-outputs'!$B20, 'Graph-outputs'!$Q$2)</f>
        <v>0.30594596560245213</v>
      </c>
      <c r="U20" t="str">
        <f t="shared" si="6"/>
        <v/>
      </c>
      <c r="V20" t="str">
        <f t="shared" si="7"/>
        <v/>
      </c>
      <c r="W20" t="str">
        <f t="shared" si="8"/>
        <v/>
      </c>
      <c r="X20">
        <f>INDEX('Calcs-control1'!$G$386:$X$456,  'Graph-outputs'!$B20, 'Graph-outputs'!X$2)</f>
        <v>25215.876659416772</v>
      </c>
      <c r="Y20">
        <v>16</v>
      </c>
      <c r="Z20">
        <f>INDEX('Calcs-control1'!$G$170:$X$240, 'Graph-outputs'!$B20, 'Graph-outputs'!$J$2)</f>
        <v>0.79213254844967385</v>
      </c>
      <c r="AB20" t="str">
        <f t="shared" si="9"/>
        <v/>
      </c>
      <c r="AC20" t="str">
        <f t="shared" si="10"/>
        <v/>
      </c>
      <c r="AD20" t="str">
        <f t="shared" si="11"/>
        <v/>
      </c>
      <c r="AE20">
        <f>INDEX('Calcs-control1'!$AH$386:$AY$456,  'Graph-outputs'!$B20, 'Graph-outputs'!AE$2)</f>
        <v>7511.5837728951656</v>
      </c>
      <c r="AF20">
        <v>16</v>
      </c>
      <c r="AG20">
        <f>INDEX('Calcs-control1'!$AH$170:$AY$240, 'Graph-outputs'!$B20, 'Graph-outputs'!$Q$2)</f>
        <v>0.30594596560245213</v>
      </c>
      <c r="AJ20">
        <v>16</v>
      </c>
      <c r="AK20">
        <f>IF(Settings!$N$5=1, 'Graph-outputs'!$AR20, 'Graph-outputs'!$AY20)</f>
        <v>24.174606870763071</v>
      </c>
      <c r="AM20">
        <f>IF(Settings!$N$5=1, 'Graph-outputs'!$BF20, 'Graph-outputs'!$BM20)</f>
        <v>24863.494519039068</v>
      </c>
      <c r="AO20" t="str">
        <f t="shared" si="12"/>
        <v/>
      </c>
      <c r="AP20" t="str">
        <f t="shared" si="13"/>
        <v/>
      </c>
      <c r="AQ20" t="str">
        <f t="shared" si="14"/>
        <v/>
      </c>
      <c r="AR20">
        <f>INDEX('Calcs-control2'!$G$86:$X$156,  'Graph-outputs'!$B20, 'Graph-outputs'!AR$2)</f>
        <v>24.174606870763071</v>
      </c>
      <c r="AS20">
        <v>16</v>
      </c>
      <c r="AT20">
        <f>INDEX('Calcs-control2'!$G$170:$X$240, 'Graph-outputs'!$B20, 'Graph-outputs'!$AL$1)</f>
        <v>0.995082303248219</v>
      </c>
      <c r="AV20" t="str">
        <f t="shared" si="15"/>
        <v/>
      </c>
      <c r="AW20" t="str">
        <f t="shared" si="16"/>
        <v/>
      </c>
      <c r="AX20" t="str">
        <f t="shared" si="17"/>
        <v/>
      </c>
      <c r="AY20">
        <f>INDEX('Calcs-control2'!$AH$86:$AY$156,  'Graph-outputs'!$B20, 'Graph-outputs'!AY$2)</f>
        <v>15.350290399281851</v>
      </c>
      <c r="AZ20">
        <v>16</v>
      </c>
      <c r="BA20">
        <f>INDEX('Calcs-control2'!$AH$170:$AY$240, 'Graph-outputs'!$B20, 'Graph-outputs'!$AL$1)</f>
        <v>0.96257147667663645</v>
      </c>
      <c r="BC20" t="str">
        <f t="shared" si="18"/>
        <v/>
      </c>
      <c r="BD20" t="str">
        <f t="shared" si="19"/>
        <v/>
      </c>
      <c r="BE20" t="str">
        <f t="shared" si="20"/>
        <v/>
      </c>
      <c r="BF20">
        <f>INDEX('Calcs-control2'!$G$386:$X$456,  'Graph-outputs'!$B20, 'Graph-outputs'!BF$2)</f>
        <v>24863.494519039068</v>
      </c>
      <c r="BG20">
        <v>16</v>
      </c>
      <c r="BH20">
        <f>INDEX('Calcs-control2'!$G$170:$X$240, 'Graph-outputs'!$B20, 'Graph-outputs'!$AL$1)</f>
        <v>0.995082303248219</v>
      </c>
      <c r="BJ20" t="str">
        <f t="shared" si="21"/>
        <v/>
      </c>
      <c r="BK20" t="str">
        <f t="shared" si="22"/>
        <v/>
      </c>
      <c r="BL20" t="str">
        <f t="shared" si="23"/>
        <v/>
      </c>
      <c r="BM20">
        <f>INDEX('Calcs-control2'!$AH$386:$AY$456,  'Graph-outputs'!$B20, 'Graph-outputs'!BM$2)</f>
        <v>15667.945235659374</v>
      </c>
      <c r="BN20">
        <v>16</v>
      </c>
      <c r="BO20">
        <f>INDEX('Calcs-control2'!$AH$170:$AY$240, 'Graph-outputs'!$B20, 'Graph-outputs'!$AL$1)</f>
        <v>0.96257147667663645</v>
      </c>
      <c r="BR20">
        <v>16</v>
      </c>
      <c r="BS20">
        <f>IF(Settings!$N$5=1, 'Graph-outputs'!$BZ20, 'Graph-outputs'!$CG20)</f>
        <v>15.310238705809169</v>
      </c>
      <c r="BU20">
        <f>IF(Settings!$N$5=1, 'Graph-outputs'!$CN20, 'Graph-outputs'!$CU20)</f>
        <v>1607.5750641099628</v>
      </c>
      <c r="BW20" t="str">
        <f t="shared" si="24"/>
        <v/>
      </c>
      <c r="BX20" t="str">
        <f t="shared" si="25"/>
        <v/>
      </c>
      <c r="BY20" t="str">
        <f t="shared" si="26"/>
        <v/>
      </c>
      <c r="BZ20">
        <f>INDEX('Calcs-control3'!$G$86:$X$156,  'Graph-outputs'!$B20, 'Graph-outputs'!BZ$2)</f>
        <v>15.310238705809169</v>
      </c>
      <c r="CA20">
        <v>16</v>
      </c>
      <c r="CB20">
        <f>INDEX('Calcs-control3'!$G$170:$X$240, 'Graph-outputs'!$B20, 'Graph-outputs'!$BT$1)</f>
        <v>0</v>
      </c>
      <c r="CD20" t="str">
        <f t="shared" si="27"/>
        <v/>
      </c>
      <c r="CE20" t="str">
        <f t="shared" si="28"/>
        <v/>
      </c>
      <c r="CF20" t="str">
        <f t="shared" si="29"/>
        <v/>
      </c>
      <c r="CG20">
        <f>INDEX('Calcs-control3'!$AH$86:$AY$156,  'Graph-outputs'!$B20, 'Graph-outputs'!CG$2)</f>
        <v>10.104694747704713</v>
      </c>
      <c r="CH20">
        <v>16</v>
      </c>
      <c r="CI20">
        <f>INDEX('Calcs-control2'!$AH$170:$AY$240, 'Graph-outputs'!$B20, 'Graph-outputs'!$BT$1)</f>
        <v>0</v>
      </c>
      <c r="CK20" t="str">
        <f t="shared" si="30"/>
        <v/>
      </c>
      <c r="CL20" t="str">
        <f t="shared" si="31"/>
        <v/>
      </c>
      <c r="CM20" t="str">
        <f t="shared" si="32"/>
        <v/>
      </c>
      <c r="CN20">
        <f>INDEX('Calcs-control3'!$G$386:$X$456,  'Graph-outputs'!$B20, 'Graph-outputs'!CN$2)</f>
        <v>1607.5750641099628</v>
      </c>
      <c r="CO20">
        <v>16</v>
      </c>
      <c r="CP20">
        <f>INDEX('Calcs-control2'!$G$170:$X$240, 'Graph-outputs'!$B20, 'Graph-outputs'!$BT$1)</f>
        <v>0</v>
      </c>
      <c r="CR20" t="str">
        <f t="shared" si="33"/>
        <v/>
      </c>
      <c r="CS20" t="str">
        <f t="shared" si="34"/>
        <v/>
      </c>
      <c r="CT20" t="str">
        <f t="shared" si="35"/>
        <v/>
      </c>
      <c r="CU20">
        <f>INDEX('Calcs-control3'!$AH$386:$AY$456,  'Graph-outputs'!$B20, 'Graph-outputs'!CU$2)</f>
        <v>1060.9929485089949</v>
      </c>
      <c r="CV20">
        <v>16</v>
      </c>
      <c r="CW20">
        <f>INDEX('Calcs-control2'!$AH$170:$AY$240, 'Graph-outputs'!$B20, 'Graph-outputs'!$BT$1)</f>
        <v>0</v>
      </c>
      <c r="CZ20">
        <v>16</v>
      </c>
      <c r="DA20" t="e">
        <f>IF(Settings!$N$5=1, 'Graph-outputs'!$DH20, 'Graph-outputs'!$DO20)</f>
        <v>#REF!</v>
      </c>
      <c r="DC20" t="e">
        <f>IF(Settings!$N$5=1, 'Graph-outputs'!$DV20, 'Graph-outputs'!$EC20)</f>
        <v>#REF!</v>
      </c>
      <c r="DE20" t="e">
        <f t="shared" si="36"/>
        <v>#REF!</v>
      </c>
      <c r="DF20" t="e">
        <f t="shared" si="37"/>
        <v>#REF!</v>
      </c>
      <c r="DG20" t="e">
        <f t="shared" si="38"/>
        <v>#REF!</v>
      </c>
      <c r="DH20" t="e">
        <f>INDEX('Calcs-control4'!$G$86:$X$156,  'Graph-outputs'!$B20, 'Graph-outputs'!DH$2)</f>
        <v>#REF!</v>
      </c>
      <c r="DI20">
        <v>16</v>
      </c>
      <c r="DJ20" t="e">
        <f>INDEX('Calcs-control4'!$G$170:$X$240, 'Graph-outputs'!$B20, 'Graph-outputs'!$DB$1)</f>
        <v>#REF!</v>
      </c>
      <c r="DL20" t="e">
        <f t="shared" si="39"/>
        <v>#REF!</v>
      </c>
      <c r="DM20" t="e">
        <f t="shared" si="40"/>
        <v>#REF!</v>
      </c>
      <c r="DN20" t="e">
        <f t="shared" si="41"/>
        <v>#REF!</v>
      </c>
      <c r="DO20" t="e">
        <f>INDEX('Calcs-control4'!$AH$86:$AY$156,  'Graph-outputs'!$B20, 'Graph-outputs'!DO$2)</f>
        <v>#REF!</v>
      </c>
      <c r="DP20">
        <v>16</v>
      </c>
      <c r="DQ20" t="e">
        <f>INDEX('Calcs-control4'!$AH$170:$AY$240, 'Graph-outputs'!$B20, 'Graph-outputs'!$DB$1)</f>
        <v>#REF!</v>
      </c>
      <c r="DS20" t="e">
        <f t="shared" si="42"/>
        <v>#REF!</v>
      </c>
      <c r="DT20" t="e">
        <f t="shared" si="43"/>
        <v>#REF!</v>
      </c>
      <c r="DU20" t="e">
        <f t="shared" si="44"/>
        <v>#REF!</v>
      </c>
      <c r="DV20" t="e">
        <f>INDEX('Calcs-control4'!$G$386:$X$456,  'Graph-outputs'!$B20, 'Graph-outputs'!DV$2)</f>
        <v>#REF!</v>
      </c>
      <c r="DW20">
        <v>16</v>
      </c>
      <c r="DX20" t="e">
        <f>INDEX('Calcs-control4'!$G$170:$X$240, 'Graph-outputs'!$B20, 'Graph-outputs'!$DB$1)</f>
        <v>#REF!</v>
      </c>
      <c r="DZ20" t="e">
        <f t="shared" si="45"/>
        <v>#REF!</v>
      </c>
      <c r="EA20" t="e">
        <f t="shared" si="46"/>
        <v>#REF!</v>
      </c>
      <c r="EB20" t="e">
        <f t="shared" si="47"/>
        <v>#REF!</v>
      </c>
      <c r="EC20" t="e">
        <f>INDEX('Calcs-control4'!$AH$386:$AY$456,  'Graph-outputs'!$B20, 'Graph-outputs'!EC$2)</f>
        <v>#REF!</v>
      </c>
      <c r="ED20">
        <v>16</v>
      </c>
      <c r="EE20" t="e">
        <f>INDEX('Calcs-control4'!$AH$170:$AY$240, 'Graph-outputs'!$B20, 'Graph-outputs'!$DB$1)</f>
        <v>#REF!</v>
      </c>
    </row>
    <row r="21" spans="1:135" x14ac:dyDescent="0.25">
      <c r="A21">
        <v>17</v>
      </c>
      <c r="B21">
        <v>18</v>
      </c>
      <c r="C21">
        <f>IF(Settings!$N$5=1, 'Graph-outputs'!$J21, 'Graph-outputs'!$Q21)</f>
        <v>30.657787148858468</v>
      </c>
      <c r="E21">
        <f>IF(Settings!$N$5=1, 'Graph-outputs'!$X21, 'Graph-outputs'!$AE21)</f>
        <v>27919.272462440778</v>
      </c>
      <c r="G21" t="str">
        <f t="shared" si="0"/>
        <v/>
      </c>
      <c r="H21" t="str">
        <f t="shared" si="1"/>
        <v/>
      </c>
      <c r="I21" t="str">
        <f t="shared" si="2"/>
        <v/>
      </c>
      <c r="J21">
        <f>INDEX('Calcs-control1'!$G$86:$X$156,  'Graph-outputs'!$B21, 'Graph-outputs'!J$2)</f>
        <v>30.657787148858468</v>
      </c>
      <c r="K21">
        <v>17</v>
      </c>
      <c r="L21">
        <f>INDEX('Calcs-control1'!$G$170:$X$240, 'Graph-outputs'!$B21, 'Graph-outputs'!$D$1)</f>
        <v>0.83640696404180526</v>
      </c>
      <c r="N21" t="str">
        <f t="shared" si="3"/>
        <v/>
      </c>
      <c r="O21" t="str">
        <f t="shared" si="4"/>
        <v/>
      </c>
      <c r="P21" t="str">
        <f t="shared" si="5"/>
        <v/>
      </c>
      <c r="Q21">
        <f>INDEX('Calcs-control1'!$AH$86:$AY$156,  'Graph-outputs'!$B21, 'Graph-outputs'!Q$2)</f>
        <v>14.492316787037581</v>
      </c>
      <c r="R21">
        <v>17</v>
      </c>
      <c r="S21">
        <f>INDEX('Calcs-control1'!$AH$170:$AY$240, 'Graph-outputs'!$B21, 'Graph-outputs'!$Q$2)</f>
        <v>0.39497057514072142</v>
      </c>
      <c r="U21" t="str">
        <f t="shared" si="6"/>
        <v/>
      </c>
      <c r="V21" t="str">
        <f t="shared" si="7"/>
        <v/>
      </c>
      <c r="W21" t="str">
        <f t="shared" si="8"/>
        <v/>
      </c>
      <c r="X21">
        <f>INDEX('Calcs-control1'!$G$386:$X$456,  'Graph-outputs'!$B21, 'Graph-outputs'!X$2)</f>
        <v>27919.272462440778</v>
      </c>
      <c r="Y21">
        <v>17</v>
      </c>
      <c r="Z21">
        <f>INDEX('Calcs-control1'!$G$170:$X$240, 'Graph-outputs'!$B21, 'Graph-outputs'!$J$2)</f>
        <v>0.83640696404180526</v>
      </c>
      <c r="AB21" t="str">
        <f t="shared" si="9"/>
        <v/>
      </c>
      <c r="AC21" t="str">
        <f t="shared" si="10"/>
        <v/>
      </c>
      <c r="AD21" t="str">
        <f t="shared" si="11"/>
        <v/>
      </c>
      <c r="AE21">
        <f>INDEX('Calcs-control1'!$AH$386:$AY$456,  'Graph-outputs'!$B21, 'Graph-outputs'!AE$2)</f>
        <v>9743.1714453407094</v>
      </c>
      <c r="AF21">
        <v>17</v>
      </c>
      <c r="AG21">
        <f>INDEX('Calcs-control1'!$AH$170:$AY$240, 'Graph-outputs'!$B21, 'Graph-outputs'!$Q$2)</f>
        <v>0.39497057514072142</v>
      </c>
      <c r="AJ21">
        <v>17</v>
      </c>
      <c r="AK21">
        <f>IF(Settings!$N$5=1, 'Graph-outputs'!$AR21, 'Graph-outputs'!$AY21)</f>
        <v>25.964338521266686</v>
      </c>
      <c r="AM21">
        <f>IF(Settings!$N$5=1, 'Graph-outputs'!$BF21, 'Graph-outputs'!$BM21)</f>
        <v>26714.567464853182</v>
      </c>
      <c r="AO21" t="str">
        <f t="shared" si="12"/>
        <v/>
      </c>
      <c r="AP21" t="str">
        <f t="shared" si="13"/>
        <v/>
      </c>
      <c r="AQ21" t="str">
        <f t="shared" si="14"/>
        <v/>
      </c>
      <c r="AR21">
        <f>INDEX('Calcs-control2'!$G$86:$X$156,  'Graph-outputs'!$B21, 'Graph-outputs'!AR$2)</f>
        <v>25.964338521266686</v>
      </c>
      <c r="AS21">
        <v>17</v>
      </c>
      <c r="AT21">
        <f>INDEX('Calcs-control2'!$G$170:$X$240, 'Graph-outputs'!$B21, 'Graph-outputs'!$AL$1)</f>
        <v>0.99674171168286518</v>
      </c>
      <c r="AV21" t="str">
        <f t="shared" si="15"/>
        <v/>
      </c>
      <c r="AW21" t="str">
        <f t="shared" si="16"/>
        <v/>
      </c>
      <c r="AX21" t="str">
        <f t="shared" si="17"/>
        <v/>
      </c>
      <c r="AY21">
        <f>INDEX('Calcs-control2'!$AH$86:$AY$156,  'Graph-outputs'!$B21, 'Graph-outputs'!AY$2)</f>
        <v>16.366851247954223</v>
      </c>
      <c r="AZ21">
        <v>17</v>
      </c>
      <c r="BA21">
        <f>INDEX('Calcs-control2'!$AH$170:$AY$240, 'Graph-outputs'!$B21, 'Graph-outputs'!$AL$1)</f>
        <v>0.97037483780856548</v>
      </c>
      <c r="BC21" t="str">
        <f t="shared" si="18"/>
        <v/>
      </c>
      <c r="BD21" t="str">
        <f t="shared" si="19"/>
        <v/>
      </c>
      <c r="BE21" t="str">
        <f t="shared" si="20"/>
        <v/>
      </c>
      <c r="BF21">
        <f>INDEX('Calcs-control2'!$G$386:$X$456,  'Graph-outputs'!$B21, 'Graph-outputs'!BF$2)</f>
        <v>26714.567464853182</v>
      </c>
      <c r="BG21">
        <v>17</v>
      </c>
      <c r="BH21">
        <f>INDEX('Calcs-control2'!$G$170:$X$240, 'Graph-outputs'!$B21, 'Graph-outputs'!$AL$1)</f>
        <v>0.99674171168286518</v>
      </c>
      <c r="BJ21" t="str">
        <f t="shared" si="21"/>
        <v/>
      </c>
      <c r="BK21" t="str">
        <f t="shared" si="22"/>
        <v/>
      </c>
      <c r="BL21" t="str">
        <f t="shared" si="23"/>
        <v/>
      </c>
      <c r="BM21">
        <f>INDEX('Calcs-control2'!$AH$386:$AY$456,  'Graph-outputs'!$B21, 'Graph-outputs'!BM$2)</f>
        <v>16736.194473004634</v>
      </c>
      <c r="BN21">
        <v>17</v>
      </c>
      <c r="BO21">
        <f>INDEX('Calcs-control2'!$AH$170:$AY$240, 'Graph-outputs'!$B21, 'Graph-outputs'!$AL$1)</f>
        <v>0.97037483780856548</v>
      </c>
      <c r="BR21">
        <v>17</v>
      </c>
      <c r="BS21">
        <f>IF(Settings!$N$5=1, 'Graph-outputs'!$BZ21, 'Graph-outputs'!$CG21)</f>
        <v>16.338726888369099</v>
      </c>
      <c r="BU21">
        <f>IF(Settings!$N$5=1, 'Graph-outputs'!$CN21, 'Graph-outputs'!$CU21)</f>
        <v>1715.5663232787554</v>
      </c>
      <c r="BW21" t="str">
        <f t="shared" si="24"/>
        <v/>
      </c>
      <c r="BX21" t="str">
        <f t="shared" si="25"/>
        <v/>
      </c>
      <c r="BY21" t="str">
        <f t="shared" si="26"/>
        <v/>
      </c>
      <c r="BZ21">
        <f>INDEX('Calcs-control3'!$G$86:$X$156,  'Graph-outputs'!$B21, 'Graph-outputs'!BZ$2)</f>
        <v>16.338726888369099</v>
      </c>
      <c r="CA21">
        <v>17</v>
      </c>
      <c r="CB21">
        <f>INDEX('Calcs-control3'!$G$170:$X$240, 'Graph-outputs'!$B21, 'Graph-outputs'!$BT$1)</f>
        <v>0</v>
      </c>
      <c r="CD21" t="str">
        <f t="shared" si="27"/>
        <v/>
      </c>
      <c r="CE21" t="str">
        <f t="shared" si="28"/>
        <v/>
      </c>
      <c r="CF21" t="str">
        <f t="shared" si="29"/>
        <v/>
      </c>
      <c r="CG21">
        <f>INDEX('Calcs-control3'!$AH$86:$AY$156,  'Graph-outputs'!$B21, 'Graph-outputs'!CG$2)</f>
        <v>10.717224541661441</v>
      </c>
      <c r="CH21">
        <v>17</v>
      </c>
      <c r="CI21">
        <f>INDEX('Calcs-control2'!$AH$170:$AY$240, 'Graph-outputs'!$B21, 'Graph-outputs'!$BT$1)</f>
        <v>0</v>
      </c>
      <c r="CK21" t="str">
        <f t="shared" si="30"/>
        <v/>
      </c>
      <c r="CL21" t="str">
        <f t="shared" si="31"/>
        <v/>
      </c>
      <c r="CM21" t="str">
        <f t="shared" si="32"/>
        <v/>
      </c>
      <c r="CN21">
        <f>INDEX('Calcs-control3'!$G$386:$X$456,  'Graph-outputs'!$B21, 'Graph-outputs'!CN$2)</f>
        <v>1715.5663232787554</v>
      </c>
      <c r="CO21">
        <v>17</v>
      </c>
      <c r="CP21">
        <f>INDEX('Calcs-control2'!$G$170:$X$240, 'Graph-outputs'!$B21, 'Graph-outputs'!$BT$1)</f>
        <v>0</v>
      </c>
      <c r="CR21" t="str">
        <f t="shared" si="33"/>
        <v/>
      </c>
      <c r="CS21" t="str">
        <f t="shared" si="34"/>
        <v/>
      </c>
      <c r="CT21" t="str">
        <f t="shared" si="35"/>
        <v/>
      </c>
      <c r="CU21">
        <f>INDEX('Calcs-control3'!$AH$386:$AY$456,  'Graph-outputs'!$B21, 'Graph-outputs'!CU$2)</f>
        <v>1125.3085768744513</v>
      </c>
      <c r="CV21">
        <v>17</v>
      </c>
      <c r="CW21">
        <f>INDEX('Calcs-control2'!$AH$170:$AY$240, 'Graph-outputs'!$B21, 'Graph-outputs'!$BT$1)</f>
        <v>0</v>
      </c>
      <c r="CZ21">
        <v>17</v>
      </c>
      <c r="DA21" t="e">
        <f>IF(Settings!$N$5=1, 'Graph-outputs'!$DH21, 'Graph-outputs'!$DO21)</f>
        <v>#REF!</v>
      </c>
      <c r="DC21" t="e">
        <f>IF(Settings!$N$5=1, 'Graph-outputs'!$DV21, 'Graph-outputs'!$EC21)</f>
        <v>#REF!</v>
      </c>
      <c r="DE21" t="e">
        <f t="shared" si="36"/>
        <v>#REF!</v>
      </c>
      <c r="DF21" t="e">
        <f t="shared" si="37"/>
        <v>#REF!</v>
      </c>
      <c r="DG21" t="e">
        <f t="shared" si="38"/>
        <v>#REF!</v>
      </c>
      <c r="DH21" t="e">
        <f>INDEX('Calcs-control4'!$G$86:$X$156,  'Graph-outputs'!$B21, 'Graph-outputs'!DH$2)</f>
        <v>#REF!</v>
      </c>
      <c r="DI21">
        <v>17</v>
      </c>
      <c r="DJ21" t="e">
        <f>INDEX('Calcs-control4'!$G$170:$X$240, 'Graph-outputs'!$B21, 'Graph-outputs'!$DB$1)</f>
        <v>#REF!</v>
      </c>
      <c r="DL21" t="e">
        <f t="shared" si="39"/>
        <v>#REF!</v>
      </c>
      <c r="DM21" t="e">
        <f t="shared" si="40"/>
        <v>#REF!</v>
      </c>
      <c r="DN21" t="e">
        <f t="shared" si="41"/>
        <v>#REF!</v>
      </c>
      <c r="DO21" t="e">
        <f>INDEX('Calcs-control4'!$AH$86:$AY$156,  'Graph-outputs'!$B21, 'Graph-outputs'!DO$2)</f>
        <v>#REF!</v>
      </c>
      <c r="DP21">
        <v>17</v>
      </c>
      <c r="DQ21" t="e">
        <f>INDEX('Calcs-control4'!$AH$170:$AY$240, 'Graph-outputs'!$B21, 'Graph-outputs'!$DB$1)</f>
        <v>#REF!</v>
      </c>
      <c r="DS21" t="e">
        <f t="shared" si="42"/>
        <v>#REF!</v>
      </c>
      <c r="DT21" t="e">
        <f t="shared" si="43"/>
        <v>#REF!</v>
      </c>
      <c r="DU21" t="e">
        <f t="shared" si="44"/>
        <v>#REF!</v>
      </c>
      <c r="DV21" t="e">
        <f>INDEX('Calcs-control4'!$G$386:$X$456,  'Graph-outputs'!$B21, 'Graph-outputs'!DV$2)</f>
        <v>#REF!</v>
      </c>
      <c r="DW21">
        <v>17</v>
      </c>
      <c r="DX21" t="e">
        <f>INDEX('Calcs-control4'!$G$170:$X$240, 'Graph-outputs'!$B21, 'Graph-outputs'!$DB$1)</f>
        <v>#REF!</v>
      </c>
      <c r="DZ21" t="e">
        <f t="shared" si="45"/>
        <v>#REF!</v>
      </c>
      <c r="EA21" t="e">
        <f t="shared" si="46"/>
        <v>#REF!</v>
      </c>
      <c r="EB21" t="e">
        <f t="shared" si="47"/>
        <v>#REF!</v>
      </c>
      <c r="EC21" t="e">
        <f>INDEX('Calcs-control4'!$AH$386:$AY$456,  'Graph-outputs'!$B21, 'Graph-outputs'!EC$2)</f>
        <v>#REF!</v>
      </c>
      <c r="ED21">
        <v>17</v>
      </c>
      <c r="EE21" t="e">
        <f>INDEX('Calcs-control4'!$AH$170:$AY$240, 'Graph-outputs'!$B21, 'Graph-outputs'!$DB$1)</f>
        <v>#REF!</v>
      </c>
    </row>
    <row r="22" spans="1:135" x14ac:dyDescent="0.25">
      <c r="A22">
        <v>18</v>
      </c>
      <c r="B22">
        <v>19</v>
      </c>
      <c r="C22">
        <f>IF(Settings!$N$5=1, 'Graph-outputs'!$J22, 'Graph-outputs'!$Q22)</f>
        <v>32.620413485877606</v>
      </c>
      <c r="E22">
        <f>IF(Settings!$N$5=1, 'Graph-outputs'!$X22, 'Graph-outputs'!$AE22)</f>
        <v>30307.090272960802</v>
      </c>
      <c r="G22" t="str">
        <f t="shared" si="0"/>
        <v/>
      </c>
      <c r="H22" t="str">
        <f t="shared" si="1"/>
        <v/>
      </c>
      <c r="I22">
        <f t="shared" si="2"/>
        <v>90</v>
      </c>
      <c r="J22">
        <f>INDEX('Calcs-control1'!$G$86:$X$156,  'Graph-outputs'!$B22, 'Graph-outputs'!J$2)</f>
        <v>32.620413485877606</v>
      </c>
      <c r="K22">
        <v>18</v>
      </c>
      <c r="L22">
        <f>INDEX('Calcs-control1'!$G$170:$X$240, 'Graph-outputs'!$B22, 'Graph-outputs'!$D$1)</f>
        <v>0.87049738583246616</v>
      </c>
      <c r="N22" t="str">
        <f t="shared" si="3"/>
        <v/>
      </c>
      <c r="O22">
        <f t="shared" si="4"/>
        <v>50</v>
      </c>
      <c r="P22" t="str">
        <f t="shared" si="5"/>
        <v/>
      </c>
      <c r="Q22">
        <f>INDEX('Calcs-control1'!$AH$86:$AY$156,  'Graph-outputs'!$B22, 'Graph-outputs'!Q$2)</f>
        <v>16.915885135716316</v>
      </c>
      <c r="R22">
        <v>18</v>
      </c>
      <c r="S22">
        <f>INDEX('Calcs-control1'!$AH$170:$AY$240, 'Graph-outputs'!$B22, 'Graph-outputs'!$Q$2)</f>
        <v>0.4773710188836976</v>
      </c>
      <c r="U22" t="str">
        <f t="shared" si="6"/>
        <v/>
      </c>
      <c r="V22" t="str">
        <f t="shared" si="7"/>
        <v/>
      </c>
      <c r="W22">
        <f t="shared" si="8"/>
        <v>90</v>
      </c>
      <c r="X22">
        <f>INDEX('Calcs-control1'!$G$386:$X$456,  'Graph-outputs'!$B22, 'Graph-outputs'!X$2)</f>
        <v>30307.090272960802</v>
      </c>
      <c r="Y22">
        <v>18</v>
      </c>
      <c r="Z22">
        <f>INDEX('Calcs-control1'!$G$170:$X$240, 'Graph-outputs'!$B22, 'Graph-outputs'!$J$2)</f>
        <v>0.87049738583246616</v>
      </c>
      <c r="AB22" t="str">
        <f t="shared" si="9"/>
        <v/>
      </c>
      <c r="AC22">
        <f t="shared" si="10"/>
        <v>50</v>
      </c>
      <c r="AD22" t="str">
        <f t="shared" si="11"/>
        <v/>
      </c>
      <c r="AE22">
        <f>INDEX('Calcs-control1'!$AH$386:$AY$456,  'Graph-outputs'!$B22, 'Graph-outputs'!AE$2)</f>
        <v>12125.227528716898</v>
      </c>
      <c r="AF22">
        <v>18</v>
      </c>
      <c r="AG22">
        <f>INDEX('Calcs-control1'!$AH$170:$AY$240, 'Graph-outputs'!$B22, 'Graph-outputs'!$Q$2)</f>
        <v>0.4773710188836976</v>
      </c>
      <c r="AJ22">
        <v>18</v>
      </c>
      <c r="AK22">
        <f>IF(Settings!$N$5=1, 'Graph-outputs'!$AR22, 'Graph-outputs'!$AY22)</f>
        <v>27.74468203472718</v>
      </c>
      <c r="AM22">
        <f>IF(Settings!$N$5=1, 'Graph-outputs'!$BF22, 'Graph-outputs'!$BM22)</f>
        <v>28553.643230738176</v>
      </c>
      <c r="AO22" t="str">
        <f t="shared" si="12"/>
        <v/>
      </c>
      <c r="AP22" t="str">
        <f t="shared" si="13"/>
        <v/>
      </c>
      <c r="AQ22" t="str">
        <f t="shared" si="14"/>
        <v/>
      </c>
      <c r="AR22">
        <f>INDEX('Calcs-control2'!$G$86:$X$156,  'Graph-outputs'!$B22, 'Graph-outputs'!AR$2)</f>
        <v>27.74468203472718</v>
      </c>
      <c r="AS22">
        <v>18</v>
      </c>
      <c r="AT22">
        <f>INDEX('Calcs-control2'!$G$170:$X$240, 'Graph-outputs'!$B22, 'Graph-outputs'!$AL$1)</f>
        <v>0.9978365092757352</v>
      </c>
      <c r="AV22" t="str">
        <f t="shared" si="15"/>
        <v/>
      </c>
      <c r="AW22" t="str">
        <f t="shared" si="16"/>
        <v/>
      </c>
      <c r="AX22" t="str">
        <f t="shared" si="17"/>
        <v/>
      </c>
      <c r="AY22">
        <f>INDEX('Calcs-control2'!$AH$86:$AY$156,  'Graph-outputs'!$B22, 'Graph-outputs'!AY$2)</f>
        <v>17.441008961101964</v>
      </c>
      <c r="AZ22">
        <v>18</v>
      </c>
      <c r="BA22">
        <f>INDEX('Calcs-control2'!$AH$170:$AY$240, 'Graph-outputs'!$B22, 'Graph-outputs'!$AL$1)</f>
        <v>0.9768598824839716</v>
      </c>
      <c r="BC22" t="str">
        <f t="shared" si="18"/>
        <v/>
      </c>
      <c r="BD22" t="str">
        <f t="shared" si="19"/>
        <v/>
      </c>
      <c r="BE22" t="str">
        <f t="shared" si="20"/>
        <v/>
      </c>
      <c r="BF22">
        <f>INDEX('Calcs-control2'!$G$386:$X$456,  'Graph-outputs'!$B22, 'Graph-outputs'!BF$2)</f>
        <v>28553.643230738176</v>
      </c>
      <c r="BG22">
        <v>18</v>
      </c>
      <c r="BH22">
        <f>INDEX('Calcs-control2'!$G$170:$X$240, 'Graph-outputs'!$B22, 'Graph-outputs'!$AL$1)</f>
        <v>0.9978365092757352</v>
      </c>
      <c r="BJ22" t="str">
        <f t="shared" si="21"/>
        <v/>
      </c>
      <c r="BK22" t="str">
        <f t="shared" si="22"/>
        <v/>
      </c>
      <c r="BL22" t="str">
        <f t="shared" si="23"/>
        <v/>
      </c>
      <c r="BM22">
        <f>INDEX('Calcs-control2'!$AH$386:$AY$456,  'Graph-outputs'!$B22, 'Graph-outputs'!BM$2)</f>
        <v>17861.73758392717</v>
      </c>
      <c r="BN22">
        <v>18</v>
      </c>
      <c r="BO22">
        <f>INDEX('Calcs-control2'!$AH$170:$AY$240, 'Graph-outputs'!$B22, 'Graph-outputs'!$AL$1)</f>
        <v>0.9768598824839716</v>
      </c>
      <c r="BR22">
        <v>18</v>
      </c>
      <c r="BS22">
        <f>IF(Settings!$N$5=1, 'Graph-outputs'!$BZ22, 'Graph-outputs'!$CG22)</f>
        <v>17.353816074790412</v>
      </c>
      <c r="BU22">
        <f>IF(Settings!$N$5=1, 'Graph-outputs'!$CN22, 'Graph-outputs'!$CU22)</f>
        <v>1822.1506878529933</v>
      </c>
      <c r="BW22" t="str">
        <f t="shared" si="24"/>
        <v/>
      </c>
      <c r="BX22" t="str">
        <f t="shared" si="25"/>
        <v/>
      </c>
      <c r="BY22" t="str">
        <f t="shared" si="26"/>
        <v/>
      </c>
      <c r="BZ22">
        <f>INDEX('Calcs-control3'!$G$86:$X$156,  'Graph-outputs'!$B22, 'Graph-outputs'!BZ$2)</f>
        <v>17.353816074790412</v>
      </c>
      <c r="CA22">
        <v>18</v>
      </c>
      <c r="CB22">
        <f>INDEX('Calcs-control3'!$G$170:$X$240, 'Graph-outputs'!$B22, 'Graph-outputs'!$BT$1)</f>
        <v>0</v>
      </c>
      <c r="CD22" t="str">
        <f t="shared" si="27"/>
        <v/>
      </c>
      <c r="CE22" t="str">
        <f t="shared" si="28"/>
        <v/>
      </c>
      <c r="CF22" t="str">
        <f t="shared" si="29"/>
        <v/>
      </c>
      <c r="CG22">
        <f>INDEX('Calcs-control3'!$AH$86:$AY$156,  'Graph-outputs'!$B22, 'Graph-outputs'!CG$2)</f>
        <v>11.360464636218795</v>
      </c>
      <c r="CH22">
        <v>18</v>
      </c>
      <c r="CI22">
        <f>INDEX('Calcs-control2'!$AH$170:$AY$240, 'Graph-outputs'!$B22, 'Graph-outputs'!$BT$1)</f>
        <v>0</v>
      </c>
      <c r="CK22" t="str">
        <f t="shared" si="30"/>
        <v/>
      </c>
      <c r="CL22" t="str">
        <f t="shared" si="31"/>
        <v/>
      </c>
      <c r="CM22" t="str">
        <f t="shared" si="32"/>
        <v/>
      </c>
      <c r="CN22">
        <f>INDEX('Calcs-control3'!$G$386:$X$456,  'Graph-outputs'!$B22, 'Graph-outputs'!CN$2)</f>
        <v>1822.1506878529933</v>
      </c>
      <c r="CO22">
        <v>18</v>
      </c>
      <c r="CP22">
        <f>INDEX('Calcs-control2'!$G$170:$X$240, 'Graph-outputs'!$B22, 'Graph-outputs'!$BT$1)</f>
        <v>0</v>
      </c>
      <c r="CR22" t="str">
        <f t="shared" si="33"/>
        <v/>
      </c>
      <c r="CS22" t="str">
        <f t="shared" si="34"/>
        <v/>
      </c>
      <c r="CT22" t="str">
        <f t="shared" si="35"/>
        <v/>
      </c>
      <c r="CU22">
        <f>INDEX('Calcs-control3'!$AH$386:$AY$456,  'Graph-outputs'!$B22, 'Graph-outputs'!CU$2)</f>
        <v>1192.8487868029736</v>
      </c>
      <c r="CV22">
        <v>18</v>
      </c>
      <c r="CW22">
        <f>INDEX('Calcs-control2'!$AH$170:$AY$240, 'Graph-outputs'!$B22, 'Graph-outputs'!$BT$1)</f>
        <v>0</v>
      </c>
      <c r="CZ22">
        <v>18</v>
      </c>
      <c r="DA22" t="e">
        <f>IF(Settings!$N$5=1, 'Graph-outputs'!$DH22, 'Graph-outputs'!$DO22)</f>
        <v>#REF!</v>
      </c>
      <c r="DC22" t="e">
        <f>IF(Settings!$N$5=1, 'Graph-outputs'!$DV22, 'Graph-outputs'!$EC22)</f>
        <v>#REF!</v>
      </c>
      <c r="DE22" t="e">
        <f t="shared" si="36"/>
        <v>#REF!</v>
      </c>
      <c r="DF22" t="e">
        <f t="shared" si="37"/>
        <v>#REF!</v>
      </c>
      <c r="DG22" t="e">
        <f t="shared" si="38"/>
        <v>#REF!</v>
      </c>
      <c r="DH22" t="e">
        <f>INDEX('Calcs-control4'!$G$86:$X$156,  'Graph-outputs'!$B22, 'Graph-outputs'!DH$2)</f>
        <v>#REF!</v>
      </c>
      <c r="DI22">
        <v>18</v>
      </c>
      <c r="DJ22" t="e">
        <f>INDEX('Calcs-control4'!$G$170:$X$240, 'Graph-outputs'!$B22, 'Graph-outputs'!$DB$1)</f>
        <v>#REF!</v>
      </c>
      <c r="DL22" t="e">
        <f t="shared" si="39"/>
        <v>#REF!</v>
      </c>
      <c r="DM22" t="e">
        <f t="shared" si="40"/>
        <v>#REF!</v>
      </c>
      <c r="DN22" t="e">
        <f t="shared" si="41"/>
        <v>#REF!</v>
      </c>
      <c r="DO22" t="e">
        <f>INDEX('Calcs-control4'!$AH$86:$AY$156,  'Graph-outputs'!$B22, 'Graph-outputs'!DO$2)</f>
        <v>#REF!</v>
      </c>
      <c r="DP22">
        <v>18</v>
      </c>
      <c r="DQ22" t="e">
        <f>INDEX('Calcs-control4'!$AH$170:$AY$240, 'Graph-outputs'!$B22, 'Graph-outputs'!$DB$1)</f>
        <v>#REF!</v>
      </c>
      <c r="DS22" t="e">
        <f t="shared" si="42"/>
        <v>#REF!</v>
      </c>
      <c r="DT22" t="e">
        <f t="shared" si="43"/>
        <v>#REF!</v>
      </c>
      <c r="DU22" t="e">
        <f t="shared" si="44"/>
        <v>#REF!</v>
      </c>
      <c r="DV22" t="e">
        <f>INDEX('Calcs-control4'!$G$386:$X$456,  'Graph-outputs'!$B22, 'Graph-outputs'!DV$2)</f>
        <v>#REF!</v>
      </c>
      <c r="DW22">
        <v>18</v>
      </c>
      <c r="DX22" t="e">
        <f>INDEX('Calcs-control4'!$G$170:$X$240, 'Graph-outputs'!$B22, 'Graph-outputs'!$DB$1)</f>
        <v>#REF!</v>
      </c>
      <c r="DZ22" t="e">
        <f t="shared" si="45"/>
        <v>#REF!</v>
      </c>
      <c r="EA22" t="e">
        <f t="shared" si="46"/>
        <v>#REF!</v>
      </c>
      <c r="EB22" t="e">
        <f t="shared" si="47"/>
        <v>#REF!</v>
      </c>
      <c r="EC22" t="e">
        <f>INDEX('Calcs-control4'!$AH$386:$AY$456,  'Graph-outputs'!$B22, 'Graph-outputs'!EC$2)</f>
        <v>#REF!</v>
      </c>
      <c r="ED22">
        <v>18</v>
      </c>
      <c r="EE22" t="e">
        <f>INDEX('Calcs-control4'!$AH$170:$AY$240, 'Graph-outputs'!$B22, 'Graph-outputs'!$DB$1)</f>
        <v>#REF!</v>
      </c>
    </row>
    <row r="23" spans="1:135" x14ac:dyDescent="0.25">
      <c r="A23">
        <v>19</v>
      </c>
      <c r="B23">
        <v>20</v>
      </c>
      <c r="C23">
        <f>IF(Settings!$N$5=1, 'Graph-outputs'!$J23, 'Graph-outputs'!$Q23)</f>
        <v>34.367380300187222</v>
      </c>
      <c r="E23">
        <f>IF(Settings!$N$5=1, 'Graph-outputs'!$X23, 'Graph-outputs'!$AE23)</f>
        <v>32417.699416459487</v>
      </c>
      <c r="G23" t="str">
        <f t="shared" si="0"/>
        <v/>
      </c>
      <c r="H23" t="str">
        <f t="shared" si="1"/>
        <v/>
      </c>
      <c r="I23" t="str">
        <f t="shared" si="2"/>
        <v/>
      </c>
      <c r="J23">
        <f>INDEX('Calcs-control1'!$G$86:$X$156,  'Graph-outputs'!$B23, 'Graph-outputs'!J$2)</f>
        <v>34.367380300187222</v>
      </c>
      <c r="K23">
        <v>19</v>
      </c>
      <c r="L23">
        <f>INDEX('Calcs-control1'!$G$170:$X$240, 'Graph-outputs'!$B23, 'Graph-outputs'!$D$1)</f>
        <v>0.89676750397277827</v>
      </c>
      <c r="N23" t="str">
        <f t="shared" si="3"/>
        <v/>
      </c>
      <c r="O23" t="str">
        <f t="shared" si="4"/>
        <v/>
      </c>
      <c r="P23" t="str">
        <f t="shared" si="5"/>
        <v/>
      </c>
      <c r="Q23">
        <f>INDEX('Calcs-control1'!$AH$86:$AY$156,  'Graph-outputs'!$B23, 'Graph-outputs'!Q$2)</f>
        <v>19.281434947298628</v>
      </c>
      <c r="R23">
        <v>19</v>
      </c>
      <c r="S23">
        <f>INDEX('Calcs-control1'!$AH$170:$AY$240, 'Graph-outputs'!$B23, 'Graph-outputs'!$Q$2)</f>
        <v>0.55263905698142279</v>
      </c>
      <c r="U23" t="str">
        <f t="shared" si="6"/>
        <v/>
      </c>
      <c r="V23" t="str">
        <f t="shared" si="7"/>
        <v/>
      </c>
      <c r="W23" t="str">
        <f t="shared" si="8"/>
        <v/>
      </c>
      <c r="X23">
        <f>INDEX('Calcs-control1'!$G$386:$X$456,  'Graph-outputs'!$B23, 'Graph-outputs'!X$2)</f>
        <v>32417.699416459487</v>
      </c>
      <c r="Y23">
        <v>19</v>
      </c>
      <c r="Z23">
        <f>INDEX('Calcs-control1'!$G$170:$X$240, 'Graph-outputs'!$B23, 'Graph-outputs'!$J$2)</f>
        <v>0.89676750397277827</v>
      </c>
      <c r="AB23" t="str">
        <f t="shared" si="9"/>
        <v/>
      </c>
      <c r="AC23" t="str">
        <f t="shared" si="10"/>
        <v/>
      </c>
      <c r="AD23" t="str">
        <f t="shared" si="11"/>
        <v/>
      </c>
      <c r="AE23">
        <f>INDEX('Calcs-control1'!$AH$386:$AY$456,  'Graph-outputs'!$B23, 'Graph-outputs'!AE$2)</f>
        <v>14604.531516322288</v>
      </c>
      <c r="AF23">
        <v>19</v>
      </c>
      <c r="AG23">
        <f>INDEX('Calcs-control1'!$AH$170:$AY$240, 'Graph-outputs'!$B23, 'Graph-outputs'!$Q$2)</f>
        <v>0.55263905698142279</v>
      </c>
      <c r="AJ23">
        <v>19</v>
      </c>
      <c r="AK23">
        <f>IF(Settings!$N$5=1, 'Graph-outputs'!$AR23, 'Graph-outputs'!$AY23)</f>
        <v>29.512848578876714</v>
      </c>
      <c r="AM23">
        <f>IF(Settings!$N$5=1, 'Graph-outputs'!$BF23, 'Graph-outputs'!$BM23)</f>
        <v>30378.485260960235</v>
      </c>
      <c r="AO23" t="str">
        <f t="shared" si="12"/>
        <v/>
      </c>
      <c r="AP23" t="str">
        <f t="shared" si="13"/>
        <v/>
      </c>
      <c r="AQ23" t="str">
        <f t="shared" si="14"/>
        <v/>
      </c>
      <c r="AR23">
        <f>INDEX('Calcs-control2'!$G$86:$X$156,  'Graph-outputs'!$B23, 'Graph-outputs'!AR$2)</f>
        <v>29.512848578876714</v>
      </c>
      <c r="AS23">
        <v>19</v>
      </c>
      <c r="AT23">
        <f>INDEX('Calcs-control2'!$G$170:$X$240, 'Graph-outputs'!$B23, 'Graph-outputs'!$AL$1)</f>
        <v>0.99855942161651423</v>
      </c>
      <c r="AV23" t="str">
        <f t="shared" si="15"/>
        <v/>
      </c>
      <c r="AW23" t="str">
        <f t="shared" si="16"/>
        <v/>
      </c>
      <c r="AX23" t="str">
        <f t="shared" si="17"/>
        <v/>
      </c>
      <c r="AY23">
        <f>INDEX('Calcs-control2'!$AH$86:$AY$156,  'Graph-outputs'!$B23, 'Graph-outputs'!AY$2)</f>
        <v>18.574840585975533</v>
      </c>
      <c r="AZ23">
        <v>19</v>
      </c>
      <c r="BA23">
        <f>INDEX('Calcs-control2'!$AH$170:$AY$240, 'Graph-outputs'!$B23, 'Graph-outputs'!$AL$1)</f>
        <v>0.9821717099106313</v>
      </c>
      <c r="BC23" t="str">
        <f t="shared" si="18"/>
        <v/>
      </c>
      <c r="BD23" t="str">
        <f t="shared" si="19"/>
        <v/>
      </c>
      <c r="BE23" t="str">
        <f t="shared" si="20"/>
        <v/>
      </c>
      <c r="BF23">
        <f>INDEX('Calcs-control2'!$G$386:$X$456,  'Graph-outputs'!$B23, 'Graph-outputs'!BF$2)</f>
        <v>30378.485260960235</v>
      </c>
      <c r="BG23">
        <v>19</v>
      </c>
      <c r="BH23">
        <f>INDEX('Calcs-control2'!$G$170:$X$240, 'Graph-outputs'!$B23, 'Graph-outputs'!$AL$1)</f>
        <v>0.99855942161651423</v>
      </c>
      <c r="BJ23" t="str">
        <f t="shared" si="21"/>
        <v/>
      </c>
      <c r="BK23" t="str">
        <f t="shared" si="22"/>
        <v/>
      </c>
      <c r="BL23" t="str">
        <f t="shared" si="23"/>
        <v/>
      </c>
      <c r="BM23">
        <f>INDEX('Calcs-control2'!$AH$386:$AY$456,  'Graph-outputs'!$B23, 'Graph-outputs'!BM$2)</f>
        <v>19046.600498158172</v>
      </c>
      <c r="BN23">
        <v>19</v>
      </c>
      <c r="BO23">
        <f>INDEX('Calcs-control2'!$AH$170:$AY$240, 'Graph-outputs'!$B23, 'Graph-outputs'!$AL$1)</f>
        <v>0.9821717099106313</v>
      </c>
      <c r="BR23">
        <v>19</v>
      </c>
      <c r="BS23">
        <f>IF(Settings!$N$5=1, 'Graph-outputs'!$BZ23, 'Graph-outputs'!$CG23)</f>
        <v>18.354401459490276</v>
      </c>
      <c r="BU23">
        <f>IF(Settings!$N$5=1, 'Graph-outputs'!$CN23, 'Graph-outputs'!$CU23)</f>
        <v>1927.2121532464789</v>
      </c>
      <c r="BW23" t="str">
        <f t="shared" si="24"/>
        <v/>
      </c>
      <c r="BX23" t="str">
        <f t="shared" si="25"/>
        <v/>
      </c>
      <c r="BY23" t="str">
        <f t="shared" si="26"/>
        <v/>
      </c>
      <c r="BZ23">
        <f>INDEX('Calcs-control3'!$G$86:$X$156,  'Graph-outputs'!$B23, 'Graph-outputs'!BZ$2)</f>
        <v>18.354401459490276</v>
      </c>
      <c r="CA23">
        <v>19</v>
      </c>
      <c r="CB23">
        <f>INDEX('Calcs-control3'!$G$170:$X$240, 'Graph-outputs'!$B23, 'Graph-outputs'!$BT$1)</f>
        <v>0</v>
      </c>
      <c r="CD23" t="str">
        <f t="shared" si="27"/>
        <v/>
      </c>
      <c r="CE23" t="str">
        <f t="shared" si="28"/>
        <v/>
      </c>
      <c r="CF23" t="str">
        <f t="shared" si="29"/>
        <v/>
      </c>
      <c r="CG23">
        <f>INDEX('Calcs-control3'!$AH$86:$AY$156,  'Graph-outputs'!$B23, 'Graph-outputs'!CG$2)</f>
        <v>12.035208278006813</v>
      </c>
      <c r="CH23">
        <v>19</v>
      </c>
      <c r="CI23">
        <f>INDEX('Calcs-control2'!$AH$170:$AY$240, 'Graph-outputs'!$B23, 'Graph-outputs'!$BT$1)</f>
        <v>0</v>
      </c>
      <c r="CK23" t="str">
        <f t="shared" si="30"/>
        <v/>
      </c>
      <c r="CL23" t="str">
        <f t="shared" si="31"/>
        <v/>
      </c>
      <c r="CM23" t="str">
        <f t="shared" si="32"/>
        <v/>
      </c>
      <c r="CN23">
        <f>INDEX('Calcs-control3'!$G$386:$X$456,  'Graph-outputs'!$B23, 'Graph-outputs'!CN$2)</f>
        <v>1927.2121532464789</v>
      </c>
      <c r="CO23">
        <v>19</v>
      </c>
      <c r="CP23">
        <f>INDEX('Calcs-control2'!$G$170:$X$240, 'Graph-outputs'!$B23, 'Graph-outputs'!$BT$1)</f>
        <v>0</v>
      </c>
      <c r="CR23" t="str">
        <f t="shared" si="33"/>
        <v/>
      </c>
      <c r="CS23" t="str">
        <f t="shared" si="34"/>
        <v/>
      </c>
      <c r="CT23" t="str">
        <f t="shared" si="35"/>
        <v/>
      </c>
      <c r="CU23">
        <f>INDEX('Calcs-control3'!$AH$386:$AY$456,  'Graph-outputs'!$B23, 'Graph-outputs'!CU$2)</f>
        <v>1263.6968691907155</v>
      </c>
      <c r="CV23">
        <v>19</v>
      </c>
      <c r="CW23">
        <f>INDEX('Calcs-control2'!$AH$170:$AY$240, 'Graph-outputs'!$B23, 'Graph-outputs'!$BT$1)</f>
        <v>0</v>
      </c>
      <c r="CZ23">
        <v>19</v>
      </c>
      <c r="DA23" t="e">
        <f>IF(Settings!$N$5=1, 'Graph-outputs'!$DH23, 'Graph-outputs'!$DO23)</f>
        <v>#REF!</v>
      </c>
      <c r="DC23" t="e">
        <f>IF(Settings!$N$5=1, 'Graph-outputs'!$DV23, 'Graph-outputs'!$EC23)</f>
        <v>#REF!</v>
      </c>
      <c r="DE23" t="e">
        <f t="shared" si="36"/>
        <v>#REF!</v>
      </c>
      <c r="DF23" t="e">
        <f t="shared" si="37"/>
        <v>#REF!</v>
      </c>
      <c r="DG23" t="e">
        <f t="shared" si="38"/>
        <v>#REF!</v>
      </c>
      <c r="DH23" t="e">
        <f>INDEX('Calcs-control4'!$G$86:$X$156,  'Graph-outputs'!$B23, 'Graph-outputs'!DH$2)</f>
        <v>#REF!</v>
      </c>
      <c r="DI23">
        <v>19</v>
      </c>
      <c r="DJ23" t="e">
        <f>INDEX('Calcs-control4'!$G$170:$X$240, 'Graph-outputs'!$B23, 'Graph-outputs'!$DB$1)</f>
        <v>#REF!</v>
      </c>
      <c r="DL23" t="e">
        <f t="shared" si="39"/>
        <v>#REF!</v>
      </c>
      <c r="DM23" t="e">
        <f t="shared" si="40"/>
        <v>#REF!</v>
      </c>
      <c r="DN23" t="e">
        <f t="shared" si="41"/>
        <v>#REF!</v>
      </c>
      <c r="DO23" t="e">
        <f>INDEX('Calcs-control4'!$AH$86:$AY$156,  'Graph-outputs'!$B23, 'Graph-outputs'!DO$2)</f>
        <v>#REF!</v>
      </c>
      <c r="DP23">
        <v>19</v>
      </c>
      <c r="DQ23" t="e">
        <f>INDEX('Calcs-control4'!$AH$170:$AY$240, 'Graph-outputs'!$B23, 'Graph-outputs'!$DB$1)</f>
        <v>#REF!</v>
      </c>
      <c r="DS23" t="e">
        <f t="shared" si="42"/>
        <v>#REF!</v>
      </c>
      <c r="DT23" t="e">
        <f t="shared" si="43"/>
        <v>#REF!</v>
      </c>
      <c r="DU23" t="e">
        <f t="shared" si="44"/>
        <v>#REF!</v>
      </c>
      <c r="DV23" t="e">
        <f>INDEX('Calcs-control4'!$G$386:$X$456,  'Graph-outputs'!$B23, 'Graph-outputs'!DV$2)</f>
        <v>#REF!</v>
      </c>
      <c r="DW23">
        <v>19</v>
      </c>
      <c r="DX23" t="e">
        <f>INDEX('Calcs-control4'!$G$170:$X$240, 'Graph-outputs'!$B23, 'Graph-outputs'!$DB$1)</f>
        <v>#REF!</v>
      </c>
      <c r="DZ23" t="e">
        <f t="shared" si="45"/>
        <v>#REF!</v>
      </c>
      <c r="EA23" t="e">
        <f t="shared" si="46"/>
        <v>#REF!</v>
      </c>
      <c r="EB23" t="e">
        <f t="shared" si="47"/>
        <v>#REF!</v>
      </c>
      <c r="EC23" t="e">
        <f>INDEX('Calcs-control4'!$AH$386:$AY$456,  'Graph-outputs'!$B23, 'Graph-outputs'!EC$2)</f>
        <v>#REF!</v>
      </c>
      <c r="ED23">
        <v>19</v>
      </c>
      <c r="EE23" t="e">
        <f>INDEX('Calcs-control4'!$AH$170:$AY$240, 'Graph-outputs'!$B23, 'Graph-outputs'!$DB$1)</f>
        <v>#REF!</v>
      </c>
    </row>
    <row r="24" spans="1:135" x14ac:dyDescent="0.25">
      <c r="A24">
        <v>20</v>
      </c>
      <c r="B24">
        <v>21</v>
      </c>
      <c r="C24">
        <f>IF(Settings!$N$5=1, 'Graph-outputs'!$J24, 'Graph-outputs'!$Q24)</f>
        <v>35.935239112775214</v>
      </c>
      <c r="E24">
        <f>IF(Settings!$N$5=1, 'Graph-outputs'!$X24, 'Graph-outputs'!$AE24)</f>
        <v>34290.422542921013</v>
      </c>
      <c r="G24" t="str">
        <f t="shared" si="0"/>
        <v/>
      </c>
      <c r="H24" t="str">
        <f t="shared" si="1"/>
        <v/>
      </c>
      <c r="I24" t="str">
        <f t="shared" si="2"/>
        <v/>
      </c>
      <c r="J24">
        <f>INDEX('Calcs-control1'!$G$86:$X$156,  'Graph-outputs'!$B24, 'Graph-outputs'!J$2)</f>
        <v>35.935239112775214</v>
      </c>
      <c r="K24">
        <v>20</v>
      </c>
      <c r="L24">
        <f>INDEX('Calcs-control1'!$G$170:$X$240, 'Graph-outputs'!$B24, 'Graph-outputs'!$D$1)</f>
        <v>0.91706171877991771</v>
      </c>
      <c r="N24" t="str">
        <f t="shared" si="3"/>
        <v/>
      </c>
      <c r="O24" t="str">
        <f t="shared" si="4"/>
        <v/>
      </c>
      <c r="P24" t="str">
        <f t="shared" si="5"/>
        <v/>
      </c>
      <c r="Q24">
        <f>INDEX('Calcs-control1'!$AH$86:$AY$156,  'Graph-outputs'!$B24, 'Graph-outputs'!Q$2)</f>
        <v>21.570309697521367</v>
      </c>
      <c r="R24">
        <v>20</v>
      </c>
      <c r="S24">
        <f>INDEX('Calcs-control1'!$AH$170:$AY$240, 'Graph-outputs'!$B24, 'Graph-outputs'!$Q$2)</f>
        <v>0.62048349275094017</v>
      </c>
      <c r="U24" t="str">
        <f t="shared" si="6"/>
        <v/>
      </c>
      <c r="V24" t="str">
        <f t="shared" si="7"/>
        <v/>
      </c>
      <c r="W24" t="str">
        <f t="shared" si="8"/>
        <v/>
      </c>
      <c r="X24">
        <f>INDEX('Calcs-control1'!$G$386:$X$456,  'Graph-outputs'!$B24, 'Graph-outputs'!X$2)</f>
        <v>34290.422542921013</v>
      </c>
      <c r="Y24">
        <v>20</v>
      </c>
      <c r="Z24">
        <f>INDEX('Calcs-control1'!$G$170:$X$240, 'Graph-outputs'!$B24, 'Graph-outputs'!$J$2)</f>
        <v>0.91706171877991771</v>
      </c>
      <c r="AB24" t="str">
        <f t="shared" si="9"/>
        <v/>
      </c>
      <c r="AC24" t="str">
        <f t="shared" si="10"/>
        <v/>
      </c>
      <c r="AD24" t="str">
        <f t="shared" si="11"/>
        <v/>
      </c>
      <c r="AE24">
        <f>INDEX('Calcs-control1'!$AH$386:$AY$456,  'Graph-outputs'!$B24, 'Graph-outputs'!AE$2)</f>
        <v>17128.466741898672</v>
      </c>
      <c r="AF24">
        <v>20</v>
      </c>
      <c r="AG24">
        <f>INDEX('Calcs-control1'!$AH$170:$AY$240, 'Graph-outputs'!$B24, 'Graph-outputs'!$Q$2)</f>
        <v>0.62048349275094017</v>
      </c>
      <c r="AJ24">
        <v>20</v>
      </c>
      <c r="AK24">
        <f>IF(Settings!$N$5=1, 'Graph-outputs'!$AR24, 'Graph-outputs'!$AY24)</f>
        <v>31.266409644590144</v>
      </c>
      <c r="AM24">
        <f>IF(Settings!$N$5=1, 'Graph-outputs'!$BF24, 'Graph-outputs'!$BM24)</f>
        <v>32187.067602770752</v>
      </c>
      <c r="AO24" t="str">
        <f t="shared" si="12"/>
        <v/>
      </c>
      <c r="AP24" t="str">
        <f t="shared" si="13"/>
        <v/>
      </c>
      <c r="AQ24" t="str">
        <f t="shared" si="14"/>
        <v/>
      </c>
      <c r="AR24">
        <f>INDEX('Calcs-control2'!$G$86:$X$156,  'Graph-outputs'!$B24, 'Graph-outputs'!AR$2)</f>
        <v>31.266409644590144</v>
      </c>
      <c r="AS24">
        <v>20</v>
      </c>
      <c r="AT24">
        <f>INDEX('Calcs-control2'!$G$170:$X$240, 'Graph-outputs'!$B24, 'Graph-outputs'!$AL$1)</f>
        <v>0.99903755114988457</v>
      </c>
      <c r="AV24" t="str">
        <f t="shared" si="15"/>
        <v/>
      </c>
      <c r="AW24" t="str">
        <f t="shared" si="16"/>
        <v/>
      </c>
      <c r="AX24" t="str">
        <f t="shared" si="17"/>
        <v/>
      </c>
      <c r="AY24">
        <f>INDEX('Calcs-control2'!$AH$86:$AY$156,  'Graph-outputs'!$B24, 'Graph-outputs'!AY$2)</f>
        <v>19.770347295666454</v>
      </c>
      <c r="AZ24">
        <v>20</v>
      </c>
      <c r="BA24">
        <f>INDEX('Calcs-control2'!$AH$170:$AY$240, 'Graph-outputs'!$B24, 'Graph-outputs'!$AL$1)</f>
        <v>0.98645767476845148</v>
      </c>
      <c r="BC24" t="str">
        <f t="shared" si="18"/>
        <v/>
      </c>
      <c r="BD24" t="str">
        <f t="shared" si="19"/>
        <v/>
      </c>
      <c r="BE24" t="str">
        <f t="shared" si="20"/>
        <v/>
      </c>
      <c r="BF24">
        <f>INDEX('Calcs-control2'!$G$386:$X$456,  'Graph-outputs'!$B24, 'Graph-outputs'!BF$2)</f>
        <v>32187.067602770752</v>
      </c>
      <c r="BG24">
        <v>20</v>
      </c>
      <c r="BH24">
        <f>INDEX('Calcs-control2'!$G$170:$X$240, 'Graph-outputs'!$B24, 'Graph-outputs'!$AL$1)</f>
        <v>0.99903755114988457</v>
      </c>
      <c r="BJ24" t="str">
        <f t="shared" si="21"/>
        <v/>
      </c>
      <c r="BK24" t="str">
        <f t="shared" si="22"/>
        <v/>
      </c>
      <c r="BL24" t="str">
        <f t="shared" si="23"/>
        <v/>
      </c>
      <c r="BM24">
        <f>INDEX('Calcs-control2'!$AH$386:$AY$456,  'Graph-outputs'!$B24, 'Graph-outputs'!BM$2)</f>
        <v>20292.806840254892</v>
      </c>
      <c r="BN24">
        <v>20</v>
      </c>
      <c r="BO24">
        <f>INDEX('Calcs-control2'!$AH$170:$AY$240, 'Graph-outputs'!$B24, 'Graph-outputs'!$AL$1)</f>
        <v>0.98645767476845148</v>
      </c>
      <c r="BR24">
        <v>20</v>
      </c>
      <c r="BS24">
        <f>IF(Settings!$N$5=1, 'Graph-outputs'!$BZ24, 'Graph-outputs'!$CG24)</f>
        <v>19.339566702797192</v>
      </c>
      <c r="BU24">
        <f>IF(Settings!$N$5=1, 'Graph-outputs'!$CN24, 'Graph-outputs'!$CU24)</f>
        <v>2030.6545037937053</v>
      </c>
      <c r="BW24" t="str">
        <f t="shared" si="24"/>
        <v/>
      </c>
      <c r="BX24" t="str">
        <f t="shared" si="25"/>
        <v/>
      </c>
      <c r="BY24" t="str">
        <f t="shared" si="26"/>
        <v/>
      </c>
      <c r="BZ24">
        <f>INDEX('Calcs-control3'!$G$86:$X$156,  'Graph-outputs'!$B24, 'Graph-outputs'!BZ$2)</f>
        <v>19.339566702797192</v>
      </c>
      <c r="CA24">
        <v>20</v>
      </c>
      <c r="CB24">
        <f>INDEX('Calcs-control3'!$G$170:$X$240, 'Graph-outputs'!$B24, 'Graph-outputs'!$BT$1)</f>
        <v>0</v>
      </c>
      <c r="CD24" t="str">
        <f t="shared" si="27"/>
        <v/>
      </c>
      <c r="CE24" t="str">
        <f t="shared" si="28"/>
        <v/>
      </c>
      <c r="CF24" t="str">
        <f t="shared" si="29"/>
        <v/>
      </c>
      <c r="CG24">
        <f>INDEX('Calcs-control3'!$AH$86:$AY$156,  'Graph-outputs'!$B24, 'Graph-outputs'!CG$2)</f>
        <v>12.742176719594031</v>
      </c>
      <c r="CH24">
        <v>20</v>
      </c>
      <c r="CI24">
        <f>INDEX('Calcs-control2'!$AH$170:$AY$240, 'Graph-outputs'!$B24, 'Graph-outputs'!$BT$1)</f>
        <v>0</v>
      </c>
      <c r="CK24" t="str">
        <f t="shared" si="30"/>
        <v/>
      </c>
      <c r="CL24" t="str">
        <f t="shared" si="31"/>
        <v/>
      </c>
      <c r="CM24" t="str">
        <f t="shared" si="32"/>
        <v/>
      </c>
      <c r="CN24">
        <f>INDEX('Calcs-control3'!$G$386:$X$456,  'Graph-outputs'!$B24, 'Graph-outputs'!CN$2)</f>
        <v>2030.6545037937053</v>
      </c>
      <c r="CO24">
        <v>20</v>
      </c>
      <c r="CP24">
        <f>INDEX('Calcs-control2'!$G$170:$X$240, 'Graph-outputs'!$B24, 'Graph-outputs'!$BT$1)</f>
        <v>0</v>
      </c>
      <c r="CR24" t="str">
        <f t="shared" si="33"/>
        <v/>
      </c>
      <c r="CS24" t="str">
        <f t="shared" si="34"/>
        <v/>
      </c>
      <c r="CT24" t="str">
        <f t="shared" si="35"/>
        <v/>
      </c>
      <c r="CU24">
        <f>INDEX('Calcs-control3'!$AH$386:$AY$456,  'Graph-outputs'!$B24, 'Graph-outputs'!CU$2)</f>
        <v>1337.9285555573733</v>
      </c>
      <c r="CV24">
        <v>20</v>
      </c>
      <c r="CW24">
        <f>INDEX('Calcs-control2'!$AH$170:$AY$240, 'Graph-outputs'!$B24, 'Graph-outputs'!$BT$1)</f>
        <v>0</v>
      </c>
      <c r="CZ24">
        <v>20</v>
      </c>
      <c r="DA24" t="e">
        <f>IF(Settings!$N$5=1, 'Graph-outputs'!$DH24, 'Graph-outputs'!$DO24)</f>
        <v>#REF!</v>
      </c>
      <c r="DC24" t="e">
        <f>IF(Settings!$N$5=1, 'Graph-outputs'!$DV24, 'Graph-outputs'!$EC24)</f>
        <v>#REF!</v>
      </c>
      <c r="DE24" t="e">
        <f t="shared" si="36"/>
        <v>#REF!</v>
      </c>
      <c r="DF24" t="e">
        <f t="shared" si="37"/>
        <v>#REF!</v>
      </c>
      <c r="DG24" t="e">
        <f t="shared" si="38"/>
        <v>#REF!</v>
      </c>
      <c r="DH24" t="e">
        <f>INDEX('Calcs-control4'!$G$86:$X$156,  'Graph-outputs'!$B24, 'Graph-outputs'!DH$2)</f>
        <v>#REF!</v>
      </c>
      <c r="DI24">
        <v>20</v>
      </c>
      <c r="DJ24" t="e">
        <f>INDEX('Calcs-control4'!$G$170:$X$240, 'Graph-outputs'!$B24, 'Graph-outputs'!$DB$1)</f>
        <v>#REF!</v>
      </c>
      <c r="DL24" t="e">
        <f t="shared" si="39"/>
        <v>#REF!</v>
      </c>
      <c r="DM24" t="e">
        <f t="shared" si="40"/>
        <v>#REF!</v>
      </c>
      <c r="DN24" t="e">
        <f t="shared" si="41"/>
        <v>#REF!</v>
      </c>
      <c r="DO24" t="e">
        <f>INDEX('Calcs-control4'!$AH$86:$AY$156,  'Graph-outputs'!$B24, 'Graph-outputs'!DO$2)</f>
        <v>#REF!</v>
      </c>
      <c r="DP24">
        <v>20</v>
      </c>
      <c r="DQ24" t="e">
        <f>INDEX('Calcs-control4'!$AH$170:$AY$240, 'Graph-outputs'!$B24, 'Graph-outputs'!$DB$1)</f>
        <v>#REF!</v>
      </c>
      <c r="DS24" t="e">
        <f t="shared" si="42"/>
        <v>#REF!</v>
      </c>
      <c r="DT24" t="e">
        <f t="shared" si="43"/>
        <v>#REF!</v>
      </c>
      <c r="DU24" t="e">
        <f t="shared" si="44"/>
        <v>#REF!</v>
      </c>
      <c r="DV24" t="e">
        <f>INDEX('Calcs-control4'!$G$386:$X$456,  'Graph-outputs'!$B24, 'Graph-outputs'!DV$2)</f>
        <v>#REF!</v>
      </c>
      <c r="DW24">
        <v>20</v>
      </c>
      <c r="DX24" t="e">
        <f>INDEX('Calcs-control4'!$G$170:$X$240, 'Graph-outputs'!$B24, 'Graph-outputs'!$DB$1)</f>
        <v>#REF!</v>
      </c>
      <c r="DZ24" t="e">
        <f t="shared" si="45"/>
        <v>#REF!</v>
      </c>
      <c r="EA24" t="e">
        <f t="shared" si="46"/>
        <v>#REF!</v>
      </c>
      <c r="EB24" t="e">
        <f t="shared" si="47"/>
        <v>#REF!</v>
      </c>
      <c r="EC24" t="e">
        <f>INDEX('Calcs-control4'!$AH$386:$AY$456,  'Graph-outputs'!$B24, 'Graph-outputs'!EC$2)</f>
        <v>#REF!</v>
      </c>
      <c r="ED24">
        <v>20</v>
      </c>
      <c r="EE24" t="e">
        <f>INDEX('Calcs-control4'!$AH$170:$AY$240, 'Graph-outputs'!$B24, 'Graph-outputs'!$DB$1)</f>
        <v>#REF!</v>
      </c>
    </row>
    <row r="25" spans="1:135" x14ac:dyDescent="0.25">
      <c r="A25">
        <v>21</v>
      </c>
      <c r="B25">
        <v>22</v>
      </c>
      <c r="C25">
        <f>IF(Settings!$N$5=1, 'Graph-outputs'!$J25, 'Graph-outputs'!$Q25)</f>
        <v>37.353789217150592</v>
      </c>
      <c r="E25">
        <f>IF(Settings!$N$5=1, 'Graph-outputs'!$X25, 'Graph-outputs'!$AE25)</f>
        <v>35961.490173657789</v>
      </c>
      <c r="G25" t="str">
        <f t="shared" si="0"/>
        <v/>
      </c>
      <c r="H25" t="str">
        <f t="shared" si="1"/>
        <v/>
      </c>
      <c r="I25" t="str">
        <f t="shared" si="2"/>
        <v/>
      </c>
      <c r="J25">
        <f>INDEX('Calcs-control1'!$G$86:$X$156,  'Graph-outputs'!$B25, 'Graph-outputs'!J$2)</f>
        <v>37.353789217150592</v>
      </c>
      <c r="K25">
        <v>21</v>
      </c>
      <c r="L25">
        <f>INDEX('Calcs-control1'!$G$170:$X$240, 'Graph-outputs'!$B25, 'Graph-outputs'!$D$1)</f>
        <v>0.93279947263917629</v>
      </c>
      <c r="N25" t="str">
        <f t="shared" si="3"/>
        <v/>
      </c>
      <c r="O25" t="str">
        <f t="shared" si="4"/>
        <v/>
      </c>
      <c r="P25" t="str">
        <f t="shared" si="5"/>
        <v/>
      </c>
      <c r="Q25">
        <f>INDEX('Calcs-control1'!$AH$86:$AY$156,  'Graph-outputs'!$B25, 'Graph-outputs'!Q$2)</f>
        <v>23.768454248390569</v>
      </c>
      <c r="R25">
        <v>21</v>
      </c>
      <c r="S25">
        <f>INDEX('Calcs-control1'!$AH$170:$AY$240, 'Graph-outputs'!$B25, 'Graph-outputs'!$Q$2)</f>
        <v>0.68082940400384939</v>
      </c>
      <c r="U25" t="str">
        <f t="shared" si="6"/>
        <v/>
      </c>
      <c r="V25" t="str">
        <f t="shared" si="7"/>
        <v/>
      </c>
      <c r="W25" t="str">
        <f t="shared" si="8"/>
        <v/>
      </c>
      <c r="X25">
        <f>INDEX('Calcs-control1'!$G$386:$X$456,  'Graph-outputs'!$B25, 'Graph-outputs'!X$2)</f>
        <v>35961.490173657789</v>
      </c>
      <c r="Y25">
        <v>21</v>
      </c>
      <c r="Z25">
        <f>INDEX('Calcs-control1'!$G$170:$X$240, 'Graph-outputs'!$B25, 'Graph-outputs'!$J$2)</f>
        <v>0.93279947263917629</v>
      </c>
      <c r="AB25" t="str">
        <f t="shared" si="9"/>
        <v/>
      </c>
      <c r="AC25" t="str">
        <f t="shared" si="10"/>
        <v/>
      </c>
      <c r="AD25" t="str">
        <f t="shared" si="11"/>
        <v/>
      </c>
      <c r="AE25">
        <f>INDEX('Calcs-control1'!$AH$386:$AY$456,  'Graph-outputs'!$B25, 'Graph-outputs'!AE$2)</f>
        <v>19648.498403557685</v>
      </c>
      <c r="AF25">
        <v>21</v>
      </c>
      <c r="AG25">
        <f>INDEX('Calcs-control1'!$AH$170:$AY$240, 'Graph-outputs'!$B25, 'Graph-outputs'!$Q$2)</f>
        <v>0.68082940400384939</v>
      </c>
      <c r="AJ25">
        <v>21</v>
      </c>
      <c r="AK25">
        <f>IF(Settings!$N$5=1, 'Graph-outputs'!$AR25, 'Graph-outputs'!$AY25)</f>
        <v>33.003252862144912</v>
      </c>
      <c r="AM25">
        <f>IF(Settings!$N$5=1, 'Graph-outputs'!$BF25, 'Graph-outputs'!$BM25)</f>
        <v>33977.563773521892</v>
      </c>
      <c r="AO25" t="str">
        <f t="shared" si="12"/>
        <v/>
      </c>
      <c r="AP25" t="str">
        <f t="shared" si="13"/>
        <v/>
      </c>
      <c r="AQ25" t="str">
        <f t="shared" si="14"/>
        <v/>
      </c>
      <c r="AR25">
        <f>INDEX('Calcs-control2'!$G$86:$X$156,  'Graph-outputs'!$B25, 'Graph-outputs'!AR$2)</f>
        <v>33.003252862144912</v>
      </c>
      <c r="AS25">
        <v>21</v>
      </c>
      <c r="AT25">
        <f>INDEX('Calcs-control2'!$G$170:$X$240, 'Graph-outputs'!$B25, 'Graph-outputs'!$AL$1)</f>
        <v>0.99935451176626799</v>
      </c>
      <c r="AV25" t="str">
        <f t="shared" si="15"/>
        <v/>
      </c>
      <c r="AW25" t="str">
        <f t="shared" si="16"/>
        <v/>
      </c>
      <c r="AX25" t="str">
        <f t="shared" si="17"/>
        <v/>
      </c>
      <c r="AY25">
        <f>INDEX('Calcs-control2'!$AH$86:$AY$156,  'Graph-outputs'!$B25, 'Graph-outputs'!AY$2)</f>
        <v>21.029430340304266</v>
      </c>
      <c r="AZ25">
        <v>21</v>
      </c>
      <c r="BA25">
        <f>INDEX('Calcs-control2'!$AH$170:$AY$240, 'Graph-outputs'!$B25, 'Graph-outputs'!$AL$1)</f>
        <v>0.98986260681244953</v>
      </c>
      <c r="BC25" t="str">
        <f t="shared" si="18"/>
        <v/>
      </c>
      <c r="BD25" t="str">
        <f t="shared" si="19"/>
        <v/>
      </c>
      <c r="BE25" t="str">
        <f t="shared" si="20"/>
        <v/>
      </c>
      <c r="BF25">
        <f>INDEX('Calcs-control2'!$G$386:$X$456,  'Graph-outputs'!$B25, 'Graph-outputs'!BF$2)</f>
        <v>33977.563773521892</v>
      </c>
      <c r="BG25">
        <v>21</v>
      </c>
      <c r="BH25">
        <f>INDEX('Calcs-control2'!$G$170:$X$240, 'Graph-outputs'!$B25, 'Graph-outputs'!$AL$1)</f>
        <v>0.99935451176626799</v>
      </c>
      <c r="BJ25" t="str">
        <f t="shared" si="21"/>
        <v/>
      </c>
      <c r="BK25" t="str">
        <f t="shared" si="22"/>
        <v/>
      </c>
      <c r="BL25" t="str">
        <f t="shared" si="23"/>
        <v/>
      </c>
      <c r="BM25">
        <f>INDEX('Calcs-control2'!$AH$386:$AY$456,  'Graph-outputs'!$B25, 'Graph-outputs'!BM$2)</f>
        <v>21602.347852505452</v>
      </c>
      <c r="BN25">
        <v>21</v>
      </c>
      <c r="BO25">
        <f>INDEX('Calcs-control2'!$AH$170:$AY$240, 'Graph-outputs'!$B25, 'Graph-outputs'!$AL$1)</f>
        <v>0.98986260681244953</v>
      </c>
      <c r="BR25">
        <v>21</v>
      </c>
      <c r="BS25">
        <f>IF(Settings!$N$5=1, 'Graph-outputs'!$BZ25, 'Graph-outputs'!$CG25)</f>
        <v>20.308558028232493</v>
      </c>
      <c r="BU25">
        <f>IF(Settings!$N$5=1, 'Graph-outputs'!$CN25, 'Graph-outputs'!$CU25)</f>
        <v>2132.3985929644118</v>
      </c>
      <c r="BW25" t="str">
        <f t="shared" si="24"/>
        <v/>
      </c>
      <c r="BX25" t="str">
        <f t="shared" si="25"/>
        <v/>
      </c>
      <c r="BY25" t="str">
        <f t="shared" si="26"/>
        <v/>
      </c>
      <c r="BZ25">
        <f>INDEX('Calcs-control3'!$G$86:$X$156,  'Graph-outputs'!$B25, 'Graph-outputs'!BZ$2)</f>
        <v>20.308558028232493</v>
      </c>
      <c r="CA25">
        <v>21</v>
      </c>
      <c r="CB25">
        <f>INDEX('Calcs-control3'!$G$170:$X$240, 'Graph-outputs'!$B25, 'Graph-outputs'!$BT$1)</f>
        <v>0</v>
      </c>
      <c r="CD25" t="str">
        <f t="shared" si="27"/>
        <v/>
      </c>
      <c r="CE25" t="str">
        <f t="shared" si="28"/>
        <v/>
      </c>
      <c r="CF25" t="str">
        <f t="shared" si="29"/>
        <v/>
      </c>
      <c r="CG25">
        <f>INDEX('Calcs-control3'!$AH$86:$AY$156,  'Graph-outputs'!$B25, 'Graph-outputs'!CG$2)</f>
        <v>13.48200566514476</v>
      </c>
      <c r="CH25">
        <v>21</v>
      </c>
      <c r="CI25">
        <f>INDEX('Calcs-control2'!$AH$170:$AY$240, 'Graph-outputs'!$B25, 'Graph-outputs'!$BT$1)</f>
        <v>0</v>
      </c>
      <c r="CK25" t="str">
        <f t="shared" si="30"/>
        <v/>
      </c>
      <c r="CL25" t="str">
        <f t="shared" si="31"/>
        <v/>
      </c>
      <c r="CM25" t="str">
        <f t="shared" si="32"/>
        <v/>
      </c>
      <c r="CN25">
        <f>INDEX('Calcs-control3'!$G$386:$X$456,  'Graph-outputs'!$B25, 'Graph-outputs'!CN$2)</f>
        <v>2132.3985929644118</v>
      </c>
      <c r="CO25">
        <v>21</v>
      </c>
      <c r="CP25">
        <f>INDEX('Calcs-control2'!$G$170:$X$240, 'Graph-outputs'!$B25, 'Graph-outputs'!$BT$1)</f>
        <v>0</v>
      </c>
      <c r="CR25" t="str">
        <f t="shared" si="33"/>
        <v/>
      </c>
      <c r="CS25" t="str">
        <f t="shared" si="34"/>
        <v/>
      </c>
      <c r="CT25" t="str">
        <f t="shared" si="35"/>
        <v/>
      </c>
      <c r="CU25">
        <f>INDEX('Calcs-control3'!$AH$386:$AY$456,  'Graph-outputs'!$B25, 'Graph-outputs'!CU$2)</f>
        <v>1415.6105948401998</v>
      </c>
      <c r="CV25">
        <v>21</v>
      </c>
      <c r="CW25">
        <f>INDEX('Calcs-control2'!$AH$170:$AY$240, 'Graph-outputs'!$B25, 'Graph-outputs'!$BT$1)</f>
        <v>0</v>
      </c>
      <c r="CZ25">
        <v>21</v>
      </c>
      <c r="DA25" t="e">
        <f>IF(Settings!$N$5=1, 'Graph-outputs'!$DH25, 'Graph-outputs'!$DO25)</f>
        <v>#REF!</v>
      </c>
      <c r="DC25" t="e">
        <f>IF(Settings!$N$5=1, 'Graph-outputs'!$DV25, 'Graph-outputs'!$EC25)</f>
        <v>#REF!</v>
      </c>
      <c r="DE25" t="e">
        <f t="shared" si="36"/>
        <v>#REF!</v>
      </c>
      <c r="DF25" t="e">
        <f t="shared" si="37"/>
        <v>#REF!</v>
      </c>
      <c r="DG25" t="e">
        <f t="shared" si="38"/>
        <v>#REF!</v>
      </c>
      <c r="DH25" t="e">
        <f>INDEX('Calcs-control4'!$G$86:$X$156,  'Graph-outputs'!$B25, 'Graph-outputs'!DH$2)</f>
        <v>#REF!</v>
      </c>
      <c r="DI25">
        <v>21</v>
      </c>
      <c r="DJ25" t="e">
        <f>INDEX('Calcs-control4'!$G$170:$X$240, 'Graph-outputs'!$B25, 'Graph-outputs'!$DB$1)</f>
        <v>#REF!</v>
      </c>
      <c r="DL25" t="e">
        <f t="shared" si="39"/>
        <v>#REF!</v>
      </c>
      <c r="DM25" t="e">
        <f t="shared" si="40"/>
        <v>#REF!</v>
      </c>
      <c r="DN25" t="e">
        <f t="shared" si="41"/>
        <v>#REF!</v>
      </c>
      <c r="DO25" t="e">
        <f>INDEX('Calcs-control4'!$AH$86:$AY$156,  'Graph-outputs'!$B25, 'Graph-outputs'!DO$2)</f>
        <v>#REF!</v>
      </c>
      <c r="DP25">
        <v>21</v>
      </c>
      <c r="DQ25" t="e">
        <f>INDEX('Calcs-control4'!$AH$170:$AY$240, 'Graph-outputs'!$B25, 'Graph-outputs'!$DB$1)</f>
        <v>#REF!</v>
      </c>
      <c r="DS25" t="e">
        <f t="shared" si="42"/>
        <v>#REF!</v>
      </c>
      <c r="DT25" t="e">
        <f t="shared" si="43"/>
        <v>#REF!</v>
      </c>
      <c r="DU25" t="e">
        <f t="shared" si="44"/>
        <v>#REF!</v>
      </c>
      <c r="DV25" t="e">
        <f>INDEX('Calcs-control4'!$G$386:$X$456,  'Graph-outputs'!$B25, 'Graph-outputs'!DV$2)</f>
        <v>#REF!</v>
      </c>
      <c r="DW25">
        <v>21</v>
      </c>
      <c r="DX25" t="e">
        <f>INDEX('Calcs-control4'!$G$170:$X$240, 'Graph-outputs'!$B25, 'Graph-outputs'!$DB$1)</f>
        <v>#REF!</v>
      </c>
      <c r="DZ25" t="e">
        <f t="shared" si="45"/>
        <v>#REF!</v>
      </c>
      <c r="EA25" t="e">
        <f t="shared" si="46"/>
        <v>#REF!</v>
      </c>
      <c r="EB25" t="e">
        <f t="shared" si="47"/>
        <v>#REF!</v>
      </c>
      <c r="EC25" t="e">
        <f>INDEX('Calcs-control4'!$AH$386:$AY$456,  'Graph-outputs'!$B25, 'Graph-outputs'!EC$2)</f>
        <v>#REF!</v>
      </c>
      <c r="ED25">
        <v>21</v>
      </c>
      <c r="EE25" t="e">
        <f>INDEX('Calcs-control4'!$AH$170:$AY$240, 'Graph-outputs'!$B25, 'Graph-outputs'!$DB$1)</f>
        <v>#REF!</v>
      </c>
    </row>
    <row r="26" spans="1:135" x14ac:dyDescent="0.25">
      <c r="A26">
        <v>22</v>
      </c>
      <c r="B26">
        <v>23</v>
      </c>
      <c r="C26">
        <f>IF(Settings!$N$5=1, 'Graph-outputs'!$J26, 'Graph-outputs'!$Q26)</f>
        <v>38.646971415774011</v>
      </c>
      <c r="E26">
        <f>IF(Settings!$N$5=1, 'Graph-outputs'!$X26, 'Graph-outputs'!$AE26)</f>
        <v>37462.408702045359</v>
      </c>
      <c r="G26" t="str">
        <f t="shared" si="0"/>
        <v/>
      </c>
      <c r="H26" t="str">
        <f t="shared" si="1"/>
        <v/>
      </c>
      <c r="I26" t="str">
        <f t="shared" si="2"/>
        <v/>
      </c>
      <c r="J26">
        <f>INDEX('Calcs-control1'!$G$86:$X$156,  'Graph-outputs'!$B26, 'Graph-outputs'!J$2)</f>
        <v>38.646971415774011</v>
      </c>
      <c r="K26">
        <v>22</v>
      </c>
      <c r="L26">
        <f>INDEX('Calcs-control1'!$G$170:$X$240, 'Graph-outputs'!$B26, 'Graph-outputs'!$D$1)</f>
        <v>0.94506326240682481</v>
      </c>
      <c r="N26" t="str">
        <f t="shared" si="3"/>
        <v/>
      </c>
      <c r="O26" t="str">
        <f t="shared" si="4"/>
        <v/>
      </c>
      <c r="P26" t="str">
        <f t="shared" si="5"/>
        <v/>
      </c>
      <c r="Q26">
        <f>INDEX('Calcs-control1'!$AH$86:$AY$156,  'Graph-outputs'!$B26, 'Graph-outputs'!Q$2)</f>
        <v>25.86659933851718</v>
      </c>
      <c r="R26">
        <v>22</v>
      </c>
      <c r="S26">
        <f>INDEX('Calcs-control1'!$AH$170:$AY$240, 'Graph-outputs'!$B26, 'Graph-outputs'!$Q$2)</f>
        <v>0.73380420656066825</v>
      </c>
      <c r="U26" t="str">
        <f t="shared" si="6"/>
        <v/>
      </c>
      <c r="V26" t="str">
        <f t="shared" si="7"/>
        <v/>
      </c>
      <c r="W26" t="str">
        <f t="shared" si="8"/>
        <v/>
      </c>
      <c r="X26">
        <f>INDEX('Calcs-control1'!$G$386:$X$456,  'Graph-outputs'!$B26, 'Graph-outputs'!X$2)</f>
        <v>37462.408702045359</v>
      </c>
      <c r="Y26">
        <v>22</v>
      </c>
      <c r="Z26">
        <f>INDEX('Calcs-control1'!$G$170:$X$240, 'Graph-outputs'!$B26, 'Graph-outputs'!$J$2)</f>
        <v>0.94506326240682481</v>
      </c>
      <c r="AB26" t="str">
        <f t="shared" si="9"/>
        <v/>
      </c>
      <c r="AC26" t="str">
        <f t="shared" si="10"/>
        <v/>
      </c>
      <c r="AD26" t="str">
        <f t="shared" si="11"/>
        <v/>
      </c>
      <c r="AE26">
        <f>INDEX('Calcs-control1'!$AH$386:$AY$456,  'Graph-outputs'!$B26, 'Graph-outputs'!AE$2)</f>
        <v>22122.90714380367</v>
      </c>
      <c r="AF26">
        <v>22</v>
      </c>
      <c r="AG26">
        <f>INDEX('Calcs-control1'!$AH$170:$AY$240, 'Graph-outputs'!$B26, 'Graph-outputs'!$Q$2)</f>
        <v>0.73380420656066825</v>
      </c>
      <c r="AJ26">
        <v>22</v>
      </c>
      <c r="AK26">
        <f>IF(Settings!$N$5=1, 'Graph-outputs'!$AR26, 'Graph-outputs'!$AY26)</f>
        <v>34.721544452262187</v>
      </c>
      <c r="AM26">
        <f>IF(Settings!$N$5=1, 'Graph-outputs'!$BF26, 'Graph-outputs'!$BM26)</f>
        <v>35748.338202489911</v>
      </c>
      <c r="AO26" t="str">
        <f t="shared" si="12"/>
        <v/>
      </c>
      <c r="AP26" t="str">
        <f t="shared" si="13"/>
        <v/>
      </c>
      <c r="AQ26" t="str">
        <f t="shared" si="14"/>
        <v/>
      </c>
      <c r="AR26">
        <f>INDEX('Calcs-control2'!$G$86:$X$156,  'Graph-outputs'!$B26, 'Graph-outputs'!AR$2)</f>
        <v>34.721544452262187</v>
      </c>
      <c r="AS26">
        <v>22</v>
      </c>
      <c r="AT26">
        <f>INDEX('Calcs-control2'!$G$170:$X$240, 'Graph-outputs'!$B26, 'Graph-outputs'!$AL$1)</f>
        <v>0.99956523749509996</v>
      </c>
      <c r="AV26" t="str">
        <f t="shared" si="15"/>
        <v/>
      </c>
      <c r="AW26" t="str">
        <f t="shared" si="16"/>
        <v/>
      </c>
      <c r="AX26" t="str">
        <f t="shared" si="17"/>
        <v/>
      </c>
      <c r="AY26">
        <f>INDEX('Calcs-control2'!$AH$86:$AY$156,  'Graph-outputs'!$B26, 'Graph-outputs'!AY$2)</f>
        <v>22.353864676967191</v>
      </c>
      <c r="AZ26">
        <v>22</v>
      </c>
      <c r="BA26">
        <f>INDEX('Calcs-control2'!$AH$170:$AY$240, 'Graph-outputs'!$B26, 'Graph-outputs'!$AL$1)</f>
        <v>0.99252464966614629</v>
      </c>
      <c r="BC26" t="str">
        <f t="shared" si="18"/>
        <v/>
      </c>
      <c r="BD26" t="str">
        <f t="shared" si="19"/>
        <v/>
      </c>
      <c r="BE26" t="str">
        <f t="shared" si="20"/>
        <v/>
      </c>
      <c r="BF26">
        <f>INDEX('Calcs-control2'!$G$386:$X$456,  'Graph-outputs'!$B26, 'Graph-outputs'!BF$2)</f>
        <v>35748.338202489911</v>
      </c>
      <c r="BG26">
        <v>22</v>
      </c>
      <c r="BH26">
        <f>INDEX('Calcs-control2'!$G$170:$X$240, 'Graph-outputs'!$B26, 'Graph-outputs'!$AL$1)</f>
        <v>0.99956523749509996</v>
      </c>
      <c r="BJ26" t="str">
        <f t="shared" si="21"/>
        <v/>
      </c>
      <c r="BK26" t="str">
        <f t="shared" si="22"/>
        <v/>
      </c>
      <c r="BL26" t="str">
        <f t="shared" si="23"/>
        <v/>
      </c>
      <c r="BM26">
        <f>INDEX('Calcs-control2'!$AH$386:$AY$456,  'Graph-outputs'!$B26, 'Graph-outputs'!BM$2)</f>
        <v>22977.146223230284</v>
      </c>
      <c r="BN26">
        <v>22</v>
      </c>
      <c r="BO26">
        <f>INDEX('Calcs-control2'!$AH$170:$AY$240, 'Graph-outputs'!$B26, 'Graph-outputs'!$AL$1)</f>
        <v>0.99252464966614629</v>
      </c>
      <c r="BR26">
        <v>22</v>
      </c>
      <c r="BS26">
        <f>IF(Settings!$N$5=1, 'Graph-outputs'!$BZ26, 'Graph-outputs'!$CG26)</f>
        <v>21.260762459754069</v>
      </c>
      <c r="BU26">
        <f>IF(Settings!$N$5=1, 'Graph-outputs'!$CN26, 'Graph-outputs'!$CU26)</f>
        <v>2232.3800582741774</v>
      </c>
      <c r="BW26" t="str">
        <f t="shared" si="24"/>
        <v/>
      </c>
      <c r="BX26" t="str">
        <f t="shared" si="25"/>
        <v/>
      </c>
      <c r="BY26" t="str">
        <f t="shared" si="26"/>
        <v/>
      </c>
      <c r="BZ26">
        <f>INDEX('Calcs-control3'!$G$86:$X$156,  'Graph-outputs'!$B26, 'Graph-outputs'!BZ$2)</f>
        <v>21.260762459754069</v>
      </c>
      <c r="CA26">
        <v>22</v>
      </c>
      <c r="CB26">
        <f>INDEX('Calcs-control3'!$G$170:$X$240, 'Graph-outputs'!$B26, 'Graph-outputs'!$BT$1)</f>
        <v>0</v>
      </c>
      <c r="CD26" t="str">
        <f t="shared" si="27"/>
        <v/>
      </c>
      <c r="CE26" t="str">
        <f t="shared" si="28"/>
        <v/>
      </c>
      <c r="CF26" t="str">
        <f t="shared" si="29"/>
        <v/>
      </c>
      <c r="CG26">
        <f>INDEX('Calcs-control3'!$AH$86:$AY$156,  'Graph-outputs'!$B26, 'Graph-outputs'!CG$2)</f>
        <v>14.25523078050027</v>
      </c>
      <c r="CH26">
        <v>22</v>
      </c>
      <c r="CI26">
        <f>INDEX('Calcs-control2'!$AH$170:$AY$240, 'Graph-outputs'!$B26, 'Graph-outputs'!$BT$1)</f>
        <v>0</v>
      </c>
      <c r="CK26" t="str">
        <f t="shared" si="30"/>
        <v/>
      </c>
      <c r="CL26" t="str">
        <f t="shared" si="31"/>
        <v/>
      </c>
      <c r="CM26" t="str">
        <f t="shared" si="32"/>
        <v/>
      </c>
      <c r="CN26">
        <f>INDEX('Calcs-control3'!$G$386:$X$456,  'Graph-outputs'!$B26, 'Graph-outputs'!CN$2)</f>
        <v>2232.3800582741774</v>
      </c>
      <c r="CO26">
        <v>22</v>
      </c>
      <c r="CP26">
        <f>INDEX('Calcs-control2'!$G$170:$X$240, 'Graph-outputs'!$B26, 'Graph-outputs'!$BT$1)</f>
        <v>0</v>
      </c>
      <c r="CR26" t="str">
        <f t="shared" si="33"/>
        <v/>
      </c>
      <c r="CS26" t="str">
        <f t="shared" si="34"/>
        <v/>
      </c>
      <c r="CT26" t="str">
        <f t="shared" si="35"/>
        <v/>
      </c>
      <c r="CU26">
        <f>INDEX('Calcs-control3'!$AH$386:$AY$456,  'Graph-outputs'!$B26, 'Graph-outputs'!CU$2)</f>
        <v>1496.7992319525283</v>
      </c>
      <c r="CV26">
        <v>22</v>
      </c>
      <c r="CW26">
        <f>INDEX('Calcs-control2'!$AH$170:$AY$240, 'Graph-outputs'!$B26, 'Graph-outputs'!$BT$1)</f>
        <v>0</v>
      </c>
      <c r="CZ26">
        <v>22</v>
      </c>
      <c r="DA26" t="e">
        <f>IF(Settings!$N$5=1, 'Graph-outputs'!$DH26, 'Graph-outputs'!$DO26)</f>
        <v>#REF!</v>
      </c>
      <c r="DC26" t="e">
        <f>IF(Settings!$N$5=1, 'Graph-outputs'!$DV26, 'Graph-outputs'!$EC26)</f>
        <v>#REF!</v>
      </c>
      <c r="DE26" t="e">
        <f t="shared" si="36"/>
        <v>#REF!</v>
      </c>
      <c r="DF26" t="e">
        <f t="shared" si="37"/>
        <v>#REF!</v>
      </c>
      <c r="DG26" t="e">
        <f t="shared" si="38"/>
        <v>#REF!</v>
      </c>
      <c r="DH26" t="e">
        <f>INDEX('Calcs-control4'!$G$86:$X$156,  'Graph-outputs'!$B26, 'Graph-outputs'!DH$2)</f>
        <v>#REF!</v>
      </c>
      <c r="DI26">
        <v>22</v>
      </c>
      <c r="DJ26" t="e">
        <f>INDEX('Calcs-control4'!$G$170:$X$240, 'Graph-outputs'!$B26, 'Graph-outputs'!$DB$1)</f>
        <v>#REF!</v>
      </c>
      <c r="DL26" t="e">
        <f t="shared" si="39"/>
        <v>#REF!</v>
      </c>
      <c r="DM26" t="e">
        <f t="shared" si="40"/>
        <v>#REF!</v>
      </c>
      <c r="DN26" t="e">
        <f t="shared" si="41"/>
        <v>#REF!</v>
      </c>
      <c r="DO26" t="e">
        <f>INDEX('Calcs-control4'!$AH$86:$AY$156,  'Graph-outputs'!$B26, 'Graph-outputs'!DO$2)</f>
        <v>#REF!</v>
      </c>
      <c r="DP26">
        <v>22</v>
      </c>
      <c r="DQ26" t="e">
        <f>INDEX('Calcs-control4'!$AH$170:$AY$240, 'Graph-outputs'!$B26, 'Graph-outputs'!$DB$1)</f>
        <v>#REF!</v>
      </c>
      <c r="DS26" t="e">
        <f t="shared" si="42"/>
        <v>#REF!</v>
      </c>
      <c r="DT26" t="e">
        <f t="shared" si="43"/>
        <v>#REF!</v>
      </c>
      <c r="DU26" t="e">
        <f t="shared" si="44"/>
        <v>#REF!</v>
      </c>
      <c r="DV26" t="e">
        <f>INDEX('Calcs-control4'!$G$386:$X$456,  'Graph-outputs'!$B26, 'Graph-outputs'!DV$2)</f>
        <v>#REF!</v>
      </c>
      <c r="DW26">
        <v>22</v>
      </c>
      <c r="DX26" t="e">
        <f>INDEX('Calcs-control4'!$G$170:$X$240, 'Graph-outputs'!$B26, 'Graph-outputs'!$DB$1)</f>
        <v>#REF!</v>
      </c>
      <c r="DZ26" t="e">
        <f t="shared" si="45"/>
        <v>#REF!</v>
      </c>
      <c r="EA26" t="e">
        <f t="shared" si="46"/>
        <v>#REF!</v>
      </c>
      <c r="EB26" t="e">
        <f t="shared" si="47"/>
        <v>#REF!</v>
      </c>
      <c r="EC26" t="e">
        <f>INDEX('Calcs-control4'!$AH$386:$AY$456,  'Graph-outputs'!$B26, 'Graph-outputs'!EC$2)</f>
        <v>#REF!</v>
      </c>
      <c r="ED26">
        <v>22</v>
      </c>
      <c r="EE26" t="e">
        <f>INDEX('Calcs-control4'!$AH$170:$AY$240, 'Graph-outputs'!$B26, 'Graph-outputs'!$DB$1)</f>
        <v>#REF!</v>
      </c>
    </row>
    <row r="27" spans="1:135" x14ac:dyDescent="0.25">
      <c r="A27">
        <v>23</v>
      </c>
      <c r="B27">
        <v>24</v>
      </c>
      <c r="C27">
        <f>IF(Settings!$N$5=1, 'Graph-outputs'!$J27, 'Graph-outputs'!$Q27)</f>
        <v>39.833875563487553</v>
      </c>
      <c r="E27">
        <f>IF(Settings!$N$5=1, 'Graph-outputs'!$X27, 'Graph-outputs'!$AE27)</f>
        <v>38819.664711454432</v>
      </c>
      <c r="G27" t="str">
        <f t="shared" si="0"/>
        <v/>
      </c>
      <c r="H27" t="str">
        <f t="shared" si="1"/>
        <v/>
      </c>
      <c r="I27" t="str">
        <f t="shared" si="2"/>
        <v/>
      </c>
      <c r="J27">
        <f>INDEX('Calcs-control1'!$G$86:$X$156,  'Graph-outputs'!$B27, 'Graph-outputs'!J$2)</f>
        <v>39.833875563487553</v>
      </c>
      <c r="K27">
        <v>23</v>
      </c>
      <c r="L27">
        <f>INDEX('Calcs-control1'!$G$170:$X$240, 'Graph-outputs'!$B27, 'Graph-outputs'!$D$1)</f>
        <v>0.954674079442412</v>
      </c>
      <c r="N27" t="str">
        <f t="shared" si="3"/>
        <v/>
      </c>
      <c r="O27" t="str">
        <f t="shared" si="4"/>
        <v/>
      </c>
      <c r="P27" t="str">
        <f t="shared" si="5"/>
        <v/>
      </c>
      <c r="Q27">
        <f>INDEX('Calcs-control1'!$AH$86:$AY$156,  'Graph-outputs'!$B27, 'Graph-outputs'!Q$2)</f>
        <v>27.860090117935023</v>
      </c>
      <c r="R27">
        <v>23</v>
      </c>
      <c r="S27">
        <f>INDEX('Calcs-control1'!$AH$170:$AY$240, 'Graph-outputs'!$B27, 'Graph-outputs'!$Q$2)</f>
        <v>0.77971243699933657</v>
      </c>
      <c r="U27" t="str">
        <f t="shared" si="6"/>
        <v/>
      </c>
      <c r="V27" t="str">
        <f t="shared" si="7"/>
        <v/>
      </c>
      <c r="W27" t="str">
        <f t="shared" si="8"/>
        <v/>
      </c>
      <c r="X27">
        <f>INDEX('Calcs-control1'!$G$386:$X$456,  'Graph-outputs'!$B27, 'Graph-outputs'!X$2)</f>
        <v>38819.664711454432</v>
      </c>
      <c r="Y27">
        <v>23</v>
      </c>
      <c r="Z27">
        <f>INDEX('Calcs-control1'!$G$170:$X$240, 'Graph-outputs'!$B27, 'Graph-outputs'!$J$2)</f>
        <v>0.954674079442412</v>
      </c>
      <c r="AB27" t="str">
        <f t="shared" si="9"/>
        <v/>
      </c>
      <c r="AC27" t="str">
        <f t="shared" si="10"/>
        <v/>
      </c>
      <c r="AD27" t="str">
        <f t="shared" si="11"/>
        <v/>
      </c>
      <c r="AE27">
        <f>INDEX('Calcs-control1'!$AH$386:$AY$456,  'Graph-outputs'!$B27, 'Graph-outputs'!AE$2)</f>
        <v>24518.542533499603</v>
      </c>
      <c r="AF27">
        <v>23</v>
      </c>
      <c r="AG27">
        <f>INDEX('Calcs-control1'!$AH$170:$AY$240, 'Graph-outputs'!$B27, 'Graph-outputs'!$Q$2)</f>
        <v>0.77971243699933657</v>
      </c>
      <c r="AJ27">
        <v>23</v>
      </c>
      <c r="AK27">
        <f>IF(Settings!$N$5=1, 'Graph-outputs'!$AR27, 'Graph-outputs'!$AY27)</f>
        <v>36.419697054788038</v>
      </c>
      <c r="AM27">
        <f>IF(Settings!$N$5=1, 'Graph-outputs'!$BF27, 'Graph-outputs'!$BM27)</f>
        <v>37497.937685164557</v>
      </c>
      <c r="AO27" t="str">
        <f t="shared" si="12"/>
        <v/>
      </c>
      <c r="AP27" t="str">
        <f t="shared" si="13"/>
        <v/>
      </c>
      <c r="AQ27" t="str">
        <f t="shared" si="14"/>
        <v/>
      </c>
      <c r="AR27">
        <f>INDEX('Calcs-control2'!$G$86:$X$156,  'Graph-outputs'!$B27, 'Graph-outputs'!AR$2)</f>
        <v>36.419697054788038</v>
      </c>
      <c r="AS27">
        <v>23</v>
      </c>
      <c r="AT27">
        <f>INDEX('Calcs-control2'!$G$170:$X$240, 'Graph-outputs'!$B27, 'Graph-outputs'!$AL$1)</f>
        <v>0.99970581029402505</v>
      </c>
      <c r="AV27" t="str">
        <f t="shared" si="15"/>
        <v/>
      </c>
      <c r="AW27" t="str">
        <f t="shared" si="16"/>
        <v/>
      </c>
      <c r="AX27" t="str">
        <f t="shared" si="17"/>
        <v/>
      </c>
      <c r="AY27">
        <f>INDEX('Calcs-control2'!$AH$86:$AY$156,  'Graph-outputs'!$B27, 'Graph-outputs'!AY$2)</f>
        <v>23.745270278168213</v>
      </c>
      <c r="AZ27">
        <v>23</v>
      </c>
      <c r="BA27">
        <f>INDEX('Calcs-control2'!$AH$170:$AY$240, 'Graph-outputs'!$B27, 'Graph-outputs'!$AL$1)</f>
        <v>0.99457190796566231</v>
      </c>
      <c r="BC27" t="str">
        <f t="shared" si="18"/>
        <v/>
      </c>
      <c r="BD27" t="str">
        <f t="shared" si="19"/>
        <v/>
      </c>
      <c r="BE27" t="str">
        <f t="shared" si="20"/>
        <v/>
      </c>
      <c r="BF27">
        <f>INDEX('Calcs-control2'!$G$386:$X$456,  'Graph-outputs'!$B27, 'Graph-outputs'!BF$2)</f>
        <v>37497.937685164557</v>
      </c>
      <c r="BG27">
        <v>23</v>
      </c>
      <c r="BH27">
        <f>INDEX('Calcs-control2'!$G$170:$X$240, 'Graph-outputs'!$B27, 'Graph-outputs'!$AL$1)</f>
        <v>0.99970581029402505</v>
      </c>
      <c r="BJ27" t="str">
        <f t="shared" si="21"/>
        <v/>
      </c>
      <c r="BK27" t="str">
        <f t="shared" si="22"/>
        <v/>
      </c>
      <c r="BL27" t="str">
        <f t="shared" si="23"/>
        <v/>
      </c>
      <c r="BM27">
        <f>INDEX('Calcs-control2'!$AH$386:$AY$456,  'Graph-outputs'!$B27, 'Graph-outputs'!BM$2)</f>
        <v>24419.014734175431</v>
      </c>
      <c r="BN27">
        <v>23</v>
      </c>
      <c r="BO27">
        <f>INDEX('Calcs-control2'!$AH$170:$AY$240, 'Graph-outputs'!$B27, 'Graph-outputs'!$AL$1)</f>
        <v>0.99457190796566231</v>
      </c>
      <c r="BR27">
        <v>23</v>
      </c>
      <c r="BS27">
        <f>IF(Settings!$N$5=1, 'Graph-outputs'!$BZ27, 'Graph-outputs'!$CG27)</f>
        <v>22.195689387099268</v>
      </c>
      <c r="BU27">
        <f>IF(Settings!$N$5=1, 'Graph-outputs'!$CN27, 'Graph-outputs'!$CU27)</f>
        <v>2330.5473856454232</v>
      </c>
      <c r="BW27" t="str">
        <f t="shared" si="24"/>
        <v/>
      </c>
      <c r="BX27" t="str">
        <f t="shared" si="25"/>
        <v/>
      </c>
      <c r="BY27" t="str">
        <f t="shared" si="26"/>
        <v/>
      </c>
      <c r="BZ27">
        <f>INDEX('Calcs-control3'!$G$86:$X$156,  'Graph-outputs'!$B27, 'Graph-outputs'!BZ$2)</f>
        <v>22.195689387099268</v>
      </c>
      <c r="CA27">
        <v>23</v>
      </c>
      <c r="CB27">
        <f>INDEX('Calcs-control3'!$G$170:$X$240, 'Graph-outputs'!$B27, 'Graph-outputs'!$BT$1)</f>
        <v>0</v>
      </c>
      <c r="CD27" t="str">
        <f t="shared" si="27"/>
        <v/>
      </c>
      <c r="CE27" t="str">
        <f t="shared" si="28"/>
        <v/>
      </c>
      <c r="CF27" t="str">
        <f t="shared" si="29"/>
        <v/>
      </c>
      <c r="CG27">
        <f>INDEX('Calcs-control3'!$AH$86:$AY$156,  'Graph-outputs'!$B27, 'Graph-outputs'!CG$2)</f>
        <v>15.062272326906612</v>
      </c>
      <c r="CH27">
        <v>23</v>
      </c>
      <c r="CI27">
        <f>INDEX('Calcs-control2'!$AH$170:$AY$240, 'Graph-outputs'!$B27, 'Graph-outputs'!$BT$1)</f>
        <v>0</v>
      </c>
      <c r="CK27" t="str">
        <f t="shared" si="30"/>
        <v/>
      </c>
      <c r="CL27" t="str">
        <f t="shared" si="31"/>
        <v/>
      </c>
      <c r="CM27" t="str">
        <f t="shared" si="32"/>
        <v/>
      </c>
      <c r="CN27">
        <f>INDEX('Calcs-control3'!$G$386:$X$456,  'Graph-outputs'!$B27, 'Graph-outputs'!CN$2)</f>
        <v>2330.5473856454232</v>
      </c>
      <c r="CO27">
        <v>23</v>
      </c>
      <c r="CP27">
        <f>INDEX('Calcs-control2'!$G$170:$X$240, 'Graph-outputs'!$B27, 'Graph-outputs'!$BT$1)</f>
        <v>0</v>
      </c>
      <c r="CR27" t="str">
        <f t="shared" si="33"/>
        <v/>
      </c>
      <c r="CS27" t="str">
        <f t="shared" si="34"/>
        <v/>
      </c>
      <c r="CT27" t="str">
        <f t="shared" si="35"/>
        <v/>
      </c>
      <c r="CU27">
        <f>INDEX('Calcs-control3'!$AH$386:$AY$456,  'Graph-outputs'!$B27, 'Graph-outputs'!CU$2)</f>
        <v>1581.5385943251943</v>
      </c>
      <c r="CV27">
        <v>23</v>
      </c>
      <c r="CW27">
        <f>INDEX('Calcs-control2'!$AH$170:$AY$240, 'Graph-outputs'!$B27, 'Graph-outputs'!$BT$1)</f>
        <v>0</v>
      </c>
      <c r="CZ27">
        <v>23</v>
      </c>
      <c r="DA27" t="e">
        <f>IF(Settings!$N$5=1, 'Graph-outputs'!$DH27, 'Graph-outputs'!$DO27)</f>
        <v>#REF!</v>
      </c>
      <c r="DC27" t="e">
        <f>IF(Settings!$N$5=1, 'Graph-outputs'!$DV27, 'Graph-outputs'!$EC27)</f>
        <v>#REF!</v>
      </c>
      <c r="DE27" t="e">
        <f t="shared" si="36"/>
        <v>#REF!</v>
      </c>
      <c r="DF27" t="e">
        <f t="shared" si="37"/>
        <v>#REF!</v>
      </c>
      <c r="DG27" t="e">
        <f t="shared" si="38"/>
        <v>#REF!</v>
      </c>
      <c r="DH27" t="e">
        <f>INDEX('Calcs-control4'!$G$86:$X$156,  'Graph-outputs'!$B27, 'Graph-outputs'!DH$2)</f>
        <v>#REF!</v>
      </c>
      <c r="DI27">
        <v>23</v>
      </c>
      <c r="DJ27" t="e">
        <f>INDEX('Calcs-control4'!$G$170:$X$240, 'Graph-outputs'!$B27, 'Graph-outputs'!$DB$1)</f>
        <v>#REF!</v>
      </c>
      <c r="DL27" t="e">
        <f t="shared" si="39"/>
        <v>#REF!</v>
      </c>
      <c r="DM27" t="e">
        <f t="shared" si="40"/>
        <v>#REF!</v>
      </c>
      <c r="DN27" t="e">
        <f t="shared" si="41"/>
        <v>#REF!</v>
      </c>
      <c r="DO27" t="e">
        <f>INDEX('Calcs-control4'!$AH$86:$AY$156,  'Graph-outputs'!$B27, 'Graph-outputs'!DO$2)</f>
        <v>#REF!</v>
      </c>
      <c r="DP27">
        <v>23</v>
      </c>
      <c r="DQ27" t="e">
        <f>INDEX('Calcs-control4'!$AH$170:$AY$240, 'Graph-outputs'!$B27, 'Graph-outputs'!$DB$1)</f>
        <v>#REF!</v>
      </c>
      <c r="DS27" t="e">
        <f t="shared" si="42"/>
        <v>#REF!</v>
      </c>
      <c r="DT27" t="e">
        <f t="shared" si="43"/>
        <v>#REF!</v>
      </c>
      <c r="DU27" t="e">
        <f t="shared" si="44"/>
        <v>#REF!</v>
      </c>
      <c r="DV27" t="e">
        <f>INDEX('Calcs-control4'!$G$386:$X$456,  'Graph-outputs'!$B27, 'Graph-outputs'!DV$2)</f>
        <v>#REF!</v>
      </c>
      <c r="DW27">
        <v>23</v>
      </c>
      <c r="DX27" t="e">
        <f>INDEX('Calcs-control4'!$G$170:$X$240, 'Graph-outputs'!$B27, 'Graph-outputs'!$DB$1)</f>
        <v>#REF!</v>
      </c>
      <c r="DZ27" t="e">
        <f t="shared" si="45"/>
        <v>#REF!</v>
      </c>
      <c r="EA27" t="e">
        <f t="shared" si="46"/>
        <v>#REF!</v>
      </c>
      <c r="EB27" t="e">
        <f t="shared" si="47"/>
        <v>#REF!</v>
      </c>
      <c r="EC27" t="e">
        <f>INDEX('Calcs-control4'!$AH$386:$AY$456,  'Graph-outputs'!$B27, 'Graph-outputs'!EC$2)</f>
        <v>#REF!</v>
      </c>
      <c r="ED27">
        <v>23</v>
      </c>
      <c r="EE27" t="e">
        <f>INDEX('Calcs-control4'!$AH$170:$AY$240, 'Graph-outputs'!$B27, 'Graph-outputs'!$DB$1)</f>
        <v>#REF!</v>
      </c>
    </row>
    <row r="28" spans="1:135" x14ac:dyDescent="0.25">
      <c r="A28">
        <v>24</v>
      </c>
      <c r="B28">
        <v>25</v>
      </c>
      <c r="C28">
        <f>IF(Settings!$N$5=1, 'Graph-outputs'!$J28, 'Graph-outputs'!$Q28)</f>
        <v>40.929691373836576</v>
      </c>
      <c r="E28">
        <f>IF(Settings!$N$5=1, 'Graph-outputs'!$X28, 'Graph-outputs'!$AE28)</f>
        <v>40055.086631274236</v>
      </c>
      <c r="G28" t="str">
        <f t="shared" si="0"/>
        <v/>
      </c>
      <c r="H28" t="str">
        <f t="shared" si="1"/>
        <v/>
      </c>
      <c r="I28" t="str">
        <f t="shared" si="2"/>
        <v/>
      </c>
      <c r="J28">
        <f>INDEX('Calcs-control1'!$G$86:$X$156,  'Graph-outputs'!$B28, 'Graph-outputs'!J$2)</f>
        <v>40.929691373836576</v>
      </c>
      <c r="K28">
        <v>24</v>
      </c>
      <c r="L28">
        <f>INDEX('Calcs-control1'!$G$170:$X$240, 'Graph-outputs'!$B28, 'Graph-outputs'!$D$1)</f>
        <v>0.96225287041860541</v>
      </c>
      <c r="N28" t="str">
        <f t="shared" si="3"/>
        <v/>
      </c>
      <c r="O28" t="str">
        <f t="shared" si="4"/>
        <v/>
      </c>
      <c r="P28" t="str">
        <f t="shared" si="5"/>
        <v/>
      </c>
      <c r="Q28">
        <f>INDEX('Calcs-control1'!$AH$86:$AY$156,  'Graph-outputs'!$B28, 'Graph-outputs'!Q$2)</f>
        <v>29.748406308294527</v>
      </c>
      <c r="R28">
        <v>24</v>
      </c>
      <c r="S28">
        <f>INDEX('Calcs-control1'!$AH$170:$AY$240, 'Graph-outputs'!$B28, 'Graph-outputs'!$Q$2)</f>
        <v>0.81900221883277879</v>
      </c>
      <c r="U28" t="str">
        <f t="shared" si="6"/>
        <v/>
      </c>
      <c r="V28" t="str">
        <f t="shared" si="7"/>
        <v/>
      </c>
      <c r="W28" t="str">
        <f t="shared" si="8"/>
        <v/>
      </c>
      <c r="X28">
        <f>INDEX('Calcs-control1'!$G$386:$X$456,  'Graph-outputs'!$B28, 'Graph-outputs'!X$2)</f>
        <v>40055.086631274236</v>
      </c>
      <c r="Y28">
        <v>24</v>
      </c>
      <c r="Z28">
        <f>INDEX('Calcs-control1'!$G$170:$X$240, 'Graph-outputs'!$B28, 'Graph-outputs'!$J$2)</f>
        <v>0.96225287041860541</v>
      </c>
      <c r="AB28" t="str">
        <f t="shared" si="9"/>
        <v/>
      </c>
      <c r="AC28" t="str">
        <f t="shared" si="10"/>
        <v/>
      </c>
      <c r="AD28" t="str">
        <f t="shared" si="11"/>
        <v/>
      </c>
      <c r="AE28">
        <f>INDEX('Calcs-control1'!$AH$386:$AY$456,  'Graph-outputs'!$B28, 'Graph-outputs'!AE$2)</f>
        <v>26811.530044917901</v>
      </c>
      <c r="AF28">
        <v>24</v>
      </c>
      <c r="AG28">
        <f>INDEX('Calcs-control1'!$AH$170:$AY$240, 'Graph-outputs'!$B28, 'Graph-outputs'!$Q$2)</f>
        <v>0.81900221883277879</v>
      </c>
      <c r="AJ28">
        <v>24</v>
      </c>
      <c r="AK28">
        <f>IF(Settings!$N$5=1, 'Graph-outputs'!$AR28, 'Graph-outputs'!$AY28)</f>
        <v>38.096341966085205</v>
      </c>
      <c r="AM28">
        <f>IF(Settings!$N$5=1, 'Graph-outputs'!$BF28, 'Graph-outputs'!$BM28)</f>
        <v>39225.081980822848</v>
      </c>
      <c r="AO28" t="str">
        <f t="shared" si="12"/>
        <v/>
      </c>
      <c r="AP28" t="str">
        <f t="shared" si="13"/>
        <v/>
      </c>
      <c r="AQ28" t="str">
        <f t="shared" si="14"/>
        <v/>
      </c>
      <c r="AR28">
        <f>INDEX('Calcs-control2'!$G$86:$X$156,  'Graph-outputs'!$B28, 'Graph-outputs'!AR$2)</f>
        <v>38.096341966085205</v>
      </c>
      <c r="AS28">
        <v>24</v>
      </c>
      <c r="AT28">
        <f>INDEX('Calcs-control2'!$G$170:$X$240, 'Graph-outputs'!$B28, 'Graph-outputs'!$AL$1)</f>
        <v>0.9997999441679043</v>
      </c>
      <c r="AV28" t="str">
        <f t="shared" si="15"/>
        <v/>
      </c>
      <c r="AW28" t="str">
        <f t="shared" si="16"/>
        <v/>
      </c>
      <c r="AX28" t="str">
        <f t="shared" si="17"/>
        <v/>
      </c>
      <c r="AY28">
        <f>INDEX('Calcs-control2'!$AH$86:$AY$156,  'Graph-outputs'!$B28, 'Graph-outputs'!AY$2)</f>
        <v>25.205081161947728</v>
      </c>
      <c r="AZ28">
        <v>24</v>
      </c>
      <c r="BA28">
        <f>INDEX('Calcs-control2'!$AH$170:$AY$240, 'Graph-outputs'!$B28, 'Graph-outputs'!$AL$1)</f>
        <v>0.99612001536320605</v>
      </c>
      <c r="BC28" t="str">
        <f t="shared" si="18"/>
        <v/>
      </c>
      <c r="BD28" t="str">
        <f t="shared" si="19"/>
        <v/>
      </c>
      <c r="BE28" t="str">
        <f t="shared" si="20"/>
        <v/>
      </c>
      <c r="BF28">
        <f>INDEX('Calcs-control2'!$G$386:$X$456,  'Graph-outputs'!$B28, 'Graph-outputs'!BF$2)</f>
        <v>39225.081980822848</v>
      </c>
      <c r="BG28">
        <v>24</v>
      </c>
      <c r="BH28">
        <f>INDEX('Calcs-control2'!$G$170:$X$240, 'Graph-outputs'!$B28, 'Graph-outputs'!$AL$1)</f>
        <v>0.9997999441679043</v>
      </c>
      <c r="BJ28" t="str">
        <f t="shared" si="21"/>
        <v/>
      </c>
      <c r="BK28" t="str">
        <f t="shared" si="22"/>
        <v/>
      </c>
      <c r="BL28" t="str">
        <f t="shared" si="23"/>
        <v/>
      </c>
      <c r="BM28">
        <f>INDEX('Calcs-control2'!$AH$386:$AY$456,  'Graph-outputs'!$B28, 'Graph-outputs'!BM$2)</f>
        <v>25929.61089714435</v>
      </c>
      <c r="BN28">
        <v>24</v>
      </c>
      <c r="BO28">
        <f>INDEX('Calcs-control2'!$AH$170:$AY$240, 'Graph-outputs'!$B28, 'Graph-outputs'!$AL$1)</f>
        <v>0.99612001536320605</v>
      </c>
      <c r="BR28">
        <v>24</v>
      </c>
      <c r="BS28">
        <f>IF(Settings!$N$5=1, 'Graph-outputs'!$BZ28, 'Graph-outputs'!$CG28)</f>
        <v>23.112954837462073</v>
      </c>
      <c r="BU28">
        <f>IF(Settings!$N$5=1, 'Graph-outputs'!$CN28, 'Graph-outputs'!$CU28)</f>
        <v>2426.8602579335179</v>
      </c>
      <c r="BW28" t="str">
        <f t="shared" si="24"/>
        <v/>
      </c>
      <c r="BX28" t="str">
        <f t="shared" si="25"/>
        <v/>
      </c>
      <c r="BY28" t="str">
        <f t="shared" si="26"/>
        <v/>
      </c>
      <c r="BZ28">
        <f>INDEX('Calcs-control3'!$G$86:$X$156,  'Graph-outputs'!$B28, 'Graph-outputs'!BZ$2)</f>
        <v>23.112954837462073</v>
      </c>
      <c r="CA28">
        <v>24</v>
      </c>
      <c r="CB28">
        <f>INDEX('Calcs-control3'!$G$170:$X$240, 'Graph-outputs'!$B28, 'Graph-outputs'!$BT$1)</f>
        <v>0</v>
      </c>
      <c r="CD28" t="str">
        <f t="shared" si="27"/>
        <v/>
      </c>
      <c r="CE28" t="str">
        <f t="shared" si="28"/>
        <v/>
      </c>
      <c r="CF28" t="str">
        <f t="shared" si="29"/>
        <v/>
      </c>
      <c r="CG28">
        <f>INDEX('Calcs-control3'!$AH$86:$AY$156,  'Graph-outputs'!$B28, 'Graph-outputs'!CG$2)</f>
        <v>15.903419004819838</v>
      </c>
      <c r="CH28">
        <v>24</v>
      </c>
      <c r="CI28">
        <f>INDEX('Calcs-control2'!$AH$170:$AY$240, 'Graph-outputs'!$B28, 'Graph-outputs'!$BT$1)</f>
        <v>0</v>
      </c>
      <c r="CK28" t="str">
        <f t="shared" si="30"/>
        <v/>
      </c>
      <c r="CL28" t="str">
        <f t="shared" si="31"/>
        <v/>
      </c>
      <c r="CM28" t="str">
        <f t="shared" si="32"/>
        <v/>
      </c>
      <c r="CN28">
        <f>INDEX('Calcs-control3'!$G$386:$X$456,  'Graph-outputs'!$B28, 'Graph-outputs'!CN$2)</f>
        <v>2426.8602579335179</v>
      </c>
      <c r="CO28">
        <v>24</v>
      </c>
      <c r="CP28">
        <f>INDEX('Calcs-control2'!$G$170:$X$240, 'Graph-outputs'!$B28, 'Graph-outputs'!$BT$1)</f>
        <v>0</v>
      </c>
      <c r="CR28" t="str">
        <f t="shared" si="33"/>
        <v/>
      </c>
      <c r="CS28" t="str">
        <f t="shared" si="34"/>
        <v/>
      </c>
      <c r="CT28" t="str">
        <f t="shared" si="35"/>
        <v/>
      </c>
      <c r="CU28">
        <f>INDEX('Calcs-control3'!$AH$386:$AY$456,  'Graph-outputs'!$B28, 'Graph-outputs'!CU$2)</f>
        <v>1669.8589955060829</v>
      </c>
      <c r="CV28">
        <v>24</v>
      </c>
      <c r="CW28">
        <f>INDEX('Calcs-control2'!$AH$170:$AY$240, 'Graph-outputs'!$B28, 'Graph-outputs'!$BT$1)</f>
        <v>0</v>
      </c>
      <c r="CZ28">
        <v>24</v>
      </c>
      <c r="DA28" t="e">
        <f>IF(Settings!$N$5=1, 'Graph-outputs'!$DH28, 'Graph-outputs'!$DO28)</f>
        <v>#REF!</v>
      </c>
      <c r="DC28" t="e">
        <f>IF(Settings!$N$5=1, 'Graph-outputs'!$DV28, 'Graph-outputs'!$EC28)</f>
        <v>#REF!</v>
      </c>
      <c r="DE28" t="e">
        <f t="shared" si="36"/>
        <v>#REF!</v>
      </c>
      <c r="DF28" t="e">
        <f t="shared" si="37"/>
        <v>#REF!</v>
      </c>
      <c r="DG28" t="e">
        <f t="shared" si="38"/>
        <v>#REF!</v>
      </c>
      <c r="DH28" t="e">
        <f>INDEX('Calcs-control4'!$G$86:$X$156,  'Graph-outputs'!$B28, 'Graph-outputs'!DH$2)</f>
        <v>#REF!</v>
      </c>
      <c r="DI28">
        <v>24</v>
      </c>
      <c r="DJ28" t="e">
        <f>INDEX('Calcs-control4'!$G$170:$X$240, 'Graph-outputs'!$B28, 'Graph-outputs'!$DB$1)</f>
        <v>#REF!</v>
      </c>
      <c r="DL28" t="e">
        <f t="shared" si="39"/>
        <v>#REF!</v>
      </c>
      <c r="DM28" t="e">
        <f t="shared" si="40"/>
        <v>#REF!</v>
      </c>
      <c r="DN28" t="e">
        <f t="shared" si="41"/>
        <v>#REF!</v>
      </c>
      <c r="DO28" t="e">
        <f>INDEX('Calcs-control4'!$AH$86:$AY$156,  'Graph-outputs'!$B28, 'Graph-outputs'!DO$2)</f>
        <v>#REF!</v>
      </c>
      <c r="DP28">
        <v>24</v>
      </c>
      <c r="DQ28" t="e">
        <f>INDEX('Calcs-control4'!$AH$170:$AY$240, 'Graph-outputs'!$B28, 'Graph-outputs'!$DB$1)</f>
        <v>#REF!</v>
      </c>
      <c r="DS28" t="e">
        <f t="shared" si="42"/>
        <v>#REF!</v>
      </c>
      <c r="DT28" t="e">
        <f t="shared" si="43"/>
        <v>#REF!</v>
      </c>
      <c r="DU28" t="e">
        <f t="shared" si="44"/>
        <v>#REF!</v>
      </c>
      <c r="DV28" t="e">
        <f>INDEX('Calcs-control4'!$G$386:$X$456,  'Graph-outputs'!$B28, 'Graph-outputs'!DV$2)</f>
        <v>#REF!</v>
      </c>
      <c r="DW28">
        <v>24</v>
      </c>
      <c r="DX28" t="e">
        <f>INDEX('Calcs-control4'!$G$170:$X$240, 'Graph-outputs'!$B28, 'Graph-outputs'!$DB$1)</f>
        <v>#REF!</v>
      </c>
      <c r="DZ28" t="e">
        <f t="shared" si="45"/>
        <v>#REF!</v>
      </c>
      <c r="EA28" t="e">
        <f t="shared" si="46"/>
        <v>#REF!</v>
      </c>
      <c r="EB28" t="e">
        <f t="shared" si="47"/>
        <v>#REF!</v>
      </c>
      <c r="EC28" t="e">
        <f>INDEX('Calcs-control4'!$AH$386:$AY$456,  'Graph-outputs'!$B28, 'Graph-outputs'!EC$2)</f>
        <v>#REF!</v>
      </c>
      <c r="ED28">
        <v>24</v>
      </c>
      <c r="EE28" t="e">
        <f>INDEX('Calcs-control4'!$AH$170:$AY$240, 'Graph-outputs'!$B28, 'Graph-outputs'!$DB$1)</f>
        <v>#REF!</v>
      </c>
    </row>
    <row r="29" spans="1:135" x14ac:dyDescent="0.25">
      <c r="A29">
        <v>25</v>
      </c>
      <c r="B29">
        <v>26</v>
      </c>
      <c r="C29">
        <f>IF(Settings!$N$5=1, 'Graph-outputs'!$J29, 'Graph-outputs'!$Q29)</f>
        <v>41.946530967045717</v>
      </c>
      <c r="E29">
        <f>IF(Settings!$N$5=1, 'Graph-outputs'!$X29, 'Graph-outputs'!$AE29)</f>
        <v>41186.469964250398</v>
      </c>
      <c r="G29" t="str">
        <f t="shared" si="0"/>
        <v/>
      </c>
      <c r="H29" t="str">
        <f t="shared" si="1"/>
        <v/>
      </c>
      <c r="I29" t="str">
        <f t="shared" si="2"/>
        <v/>
      </c>
      <c r="J29">
        <f>INDEX('Calcs-control1'!$G$86:$X$156,  'Graph-outputs'!$B29, 'Graph-outputs'!J$2)</f>
        <v>41.946530967045717</v>
      </c>
      <c r="K29">
        <v>25</v>
      </c>
      <c r="L29">
        <f>INDEX('Calcs-control1'!$G$170:$X$240, 'Graph-outputs'!$B29, 'Graph-outputs'!$D$1)</f>
        <v>0.96826899687053425</v>
      </c>
      <c r="N29" t="str">
        <f t="shared" si="3"/>
        <v/>
      </c>
      <c r="O29" t="str">
        <f t="shared" si="4"/>
        <v/>
      </c>
      <c r="P29">
        <f t="shared" si="5"/>
        <v>90</v>
      </c>
      <c r="Q29">
        <f>INDEX('Calcs-control1'!$AH$86:$AY$156,  'Graph-outputs'!$B29, 'Graph-outputs'!Q$2)</f>
        <v>31.534452404436081</v>
      </c>
      <c r="R29">
        <v>25</v>
      </c>
      <c r="S29">
        <f>INDEX('Calcs-control1'!$AH$170:$AY$240, 'Graph-outputs'!$B29, 'Graph-outputs'!$Q$2)</f>
        <v>0.85222700456470668</v>
      </c>
      <c r="U29" t="str">
        <f t="shared" si="6"/>
        <v/>
      </c>
      <c r="V29" t="str">
        <f t="shared" si="7"/>
        <v/>
      </c>
      <c r="W29" t="str">
        <f t="shared" si="8"/>
        <v/>
      </c>
      <c r="X29">
        <f>INDEX('Calcs-control1'!$G$386:$X$456,  'Graph-outputs'!$B29, 'Graph-outputs'!X$2)</f>
        <v>41186.469964250398</v>
      </c>
      <c r="Y29">
        <v>25</v>
      </c>
      <c r="Z29">
        <f>INDEX('Calcs-control1'!$G$170:$X$240, 'Graph-outputs'!$B29, 'Graph-outputs'!$J$2)</f>
        <v>0.96826899687053425</v>
      </c>
      <c r="AB29" t="str">
        <f t="shared" si="9"/>
        <v/>
      </c>
      <c r="AC29" t="str">
        <f t="shared" si="10"/>
        <v/>
      </c>
      <c r="AD29">
        <f t="shared" si="11"/>
        <v>90</v>
      </c>
      <c r="AE29">
        <f>INDEX('Calcs-control1'!$AH$386:$AY$456,  'Graph-outputs'!$B29, 'Graph-outputs'!AE$2)</f>
        <v>28987.02257965945</v>
      </c>
      <c r="AF29">
        <v>25</v>
      </c>
      <c r="AG29">
        <f>INDEX('Calcs-control1'!$AH$170:$AY$240, 'Graph-outputs'!$B29, 'Graph-outputs'!$Q$2)</f>
        <v>0.85222700456470668</v>
      </c>
      <c r="AJ29">
        <v>25</v>
      </c>
      <c r="AK29">
        <f>IF(Settings!$N$5=1, 'Graph-outputs'!$AR29, 'Graph-outputs'!$AY29)</f>
        <v>39.750305028020087</v>
      </c>
      <c r="AM29">
        <f>IF(Settings!$N$5=1, 'Graph-outputs'!$BF29, 'Graph-outputs'!$BM29)</f>
        <v>40928.653500334163</v>
      </c>
      <c r="AO29" t="str">
        <f t="shared" si="12"/>
        <v/>
      </c>
      <c r="AP29" t="str">
        <f t="shared" si="13"/>
        <v/>
      </c>
      <c r="AQ29" t="str">
        <f t="shared" si="14"/>
        <v/>
      </c>
      <c r="AR29">
        <f>INDEX('Calcs-control2'!$G$86:$X$156,  'Graph-outputs'!$B29, 'Graph-outputs'!AR$2)</f>
        <v>39.750305028020087</v>
      </c>
      <c r="AS29">
        <v>25</v>
      </c>
      <c r="AT29">
        <f>INDEX('Calcs-control2'!$G$170:$X$240, 'Graph-outputs'!$B29, 'Graph-outputs'!$AL$1)</f>
        <v>0.99986324582324637</v>
      </c>
      <c r="AV29" t="str">
        <f t="shared" si="15"/>
        <v/>
      </c>
      <c r="AW29" t="str">
        <f t="shared" si="16"/>
        <v/>
      </c>
      <c r="AX29" t="str">
        <f t="shared" si="17"/>
        <v/>
      </c>
      <c r="AY29">
        <f>INDEX('Calcs-control2'!$AH$86:$AY$156,  'Graph-outputs'!$B29, 'Graph-outputs'!AY$2)</f>
        <v>26.73451223791924</v>
      </c>
      <c r="AZ29">
        <v>25</v>
      </c>
      <c r="BA29">
        <f>INDEX('Calcs-control2'!$AH$170:$AY$240, 'Graph-outputs'!$B29, 'Graph-outputs'!$AL$1)</f>
        <v>0.99727065392765435</v>
      </c>
      <c r="BC29" t="str">
        <f t="shared" si="18"/>
        <v/>
      </c>
      <c r="BD29" t="str">
        <f t="shared" si="19"/>
        <v/>
      </c>
      <c r="BE29" t="str">
        <f t="shared" si="20"/>
        <v/>
      </c>
      <c r="BF29">
        <f>INDEX('Calcs-control2'!$G$386:$X$456,  'Graph-outputs'!$B29, 'Graph-outputs'!BF$2)</f>
        <v>40928.653500334163</v>
      </c>
      <c r="BG29">
        <v>25</v>
      </c>
      <c r="BH29">
        <f>INDEX('Calcs-control2'!$G$170:$X$240, 'Graph-outputs'!$B29, 'Graph-outputs'!$AL$1)</f>
        <v>0.99986324582324637</v>
      </c>
      <c r="BJ29" t="str">
        <f t="shared" si="21"/>
        <v/>
      </c>
      <c r="BK29" t="str">
        <f t="shared" si="22"/>
        <v/>
      </c>
      <c r="BL29" t="str">
        <f t="shared" si="23"/>
        <v/>
      </c>
      <c r="BM29">
        <f>INDEX('Calcs-control2'!$AH$386:$AY$456,  'Graph-outputs'!$B29, 'Graph-outputs'!BM$2)</f>
        <v>27510.388879189701</v>
      </c>
      <c r="BN29">
        <v>25</v>
      </c>
      <c r="BO29">
        <f>INDEX('Calcs-control2'!$AH$170:$AY$240, 'Graph-outputs'!$B29, 'Graph-outputs'!$AL$1)</f>
        <v>0.99727065392765435</v>
      </c>
      <c r="BR29">
        <v>25</v>
      </c>
      <c r="BS29">
        <f>IF(Settings!$N$5=1, 'Graph-outputs'!$BZ29, 'Graph-outputs'!$CG29)</f>
        <v>24.012267970673896</v>
      </c>
      <c r="BU29">
        <f>IF(Settings!$N$5=1, 'Graph-outputs'!$CN29, 'Graph-outputs'!$CU29)</f>
        <v>2521.2881369207589</v>
      </c>
      <c r="BW29" t="str">
        <f t="shared" si="24"/>
        <v/>
      </c>
      <c r="BX29" t="str">
        <f t="shared" si="25"/>
        <v/>
      </c>
      <c r="BY29" t="str">
        <f t="shared" si="26"/>
        <v/>
      </c>
      <c r="BZ29">
        <f>INDEX('Calcs-control3'!$G$86:$X$156,  'Graph-outputs'!$B29, 'Graph-outputs'!BZ$2)</f>
        <v>24.012267970673896</v>
      </c>
      <c r="CA29">
        <v>25</v>
      </c>
      <c r="CB29">
        <f>INDEX('Calcs-control3'!$G$170:$X$240, 'Graph-outputs'!$B29, 'Graph-outputs'!$BT$1)</f>
        <v>0</v>
      </c>
      <c r="CD29" t="str">
        <f t="shared" si="27"/>
        <v/>
      </c>
      <c r="CE29" t="str">
        <f t="shared" si="28"/>
        <v/>
      </c>
      <c r="CF29" t="str">
        <f t="shared" si="29"/>
        <v/>
      </c>
      <c r="CG29">
        <f>INDEX('Calcs-control3'!$AH$86:$AY$156,  'Graph-outputs'!$B29, 'Graph-outputs'!CG$2)</f>
        <v>16.778811125084072</v>
      </c>
      <c r="CH29">
        <v>25</v>
      </c>
      <c r="CI29">
        <f>INDEX('Calcs-control2'!$AH$170:$AY$240, 'Graph-outputs'!$B29, 'Graph-outputs'!$BT$1)</f>
        <v>0</v>
      </c>
      <c r="CK29" t="str">
        <f t="shared" si="30"/>
        <v/>
      </c>
      <c r="CL29" t="str">
        <f t="shared" si="31"/>
        <v/>
      </c>
      <c r="CM29" t="str">
        <f t="shared" si="32"/>
        <v/>
      </c>
      <c r="CN29">
        <f>INDEX('Calcs-control3'!$G$386:$X$456,  'Graph-outputs'!$B29, 'Graph-outputs'!CN$2)</f>
        <v>2521.2881369207589</v>
      </c>
      <c r="CO29">
        <v>25</v>
      </c>
      <c r="CP29">
        <f>INDEX('Calcs-control2'!$G$170:$X$240, 'Graph-outputs'!$B29, 'Graph-outputs'!$BT$1)</f>
        <v>0</v>
      </c>
      <c r="CR29" t="str">
        <f t="shared" si="33"/>
        <v/>
      </c>
      <c r="CS29" t="str">
        <f t="shared" si="34"/>
        <v/>
      </c>
      <c r="CT29" t="str">
        <f t="shared" si="35"/>
        <v/>
      </c>
      <c r="CU29">
        <f>INDEX('Calcs-control3'!$AH$386:$AY$456,  'Graph-outputs'!$B29, 'Graph-outputs'!CU$2)</f>
        <v>1761.7751681338275</v>
      </c>
      <c r="CV29">
        <v>25</v>
      </c>
      <c r="CW29">
        <f>INDEX('Calcs-control2'!$AH$170:$AY$240, 'Graph-outputs'!$B29, 'Graph-outputs'!$BT$1)</f>
        <v>0</v>
      </c>
      <c r="CZ29">
        <v>25</v>
      </c>
      <c r="DA29" t="e">
        <f>IF(Settings!$N$5=1, 'Graph-outputs'!$DH29, 'Graph-outputs'!$DO29)</f>
        <v>#REF!</v>
      </c>
      <c r="DC29" t="e">
        <f>IF(Settings!$N$5=1, 'Graph-outputs'!$DV29, 'Graph-outputs'!$EC29)</f>
        <v>#REF!</v>
      </c>
      <c r="DE29" t="e">
        <f t="shared" si="36"/>
        <v>#REF!</v>
      </c>
      <c r="DF29" t="e">
        <f t="shared" si="37"/>
        <v>#REF!</v>
      </c>
      <c r="DG29" t="e">
        <f t="shared" si="38"/>
        <v>#REF!</v>
      </c>
      <c r="DH29" t="e">
        <f>INDEX('Calcs-control4'!$G$86:$X$156,  'Graph-outputs'!$B29, 'Graph-outputs'!DH$2)</f>
        <v>#REF!</v>
      </c>
      <c r="DI29">
        <v>25</v>
      </c>
      <c r="DJ29" t="e">
        <f>INDEX('Calcs-control4'!$G$170:$X$240, 'Graph-outputs'!$B29, 'Graph-outputs'!$DB$1)</f>
        <v>#REF!</v>
      </c>
      <c r="DL29" t="e">
        <f t="shared" si="39"/>
        <v>#REF!</v>
      </c>
      <c r="DM29" t="e">
        <f t="shared" si="40"/>
        <v>#REF!</v>
      </c>
      <c r="DN29" t="e">
        <f t="shared" si="41"/>
        <v>#REF!</v>
      </c>
      <c r="DO29" t="e">
        <f>INDEX('Calcs-control4'!$AH$86:$AY$156,  'Graph-outputs'!$B29, 'Graph-outputs'!DO$2)</f>
        <v>#REF!</v>
      </c>
      <c r="DP29">
        <v>25</v>
      </c>
      <c r="DQ29" t="e">
        <f>INDEX('Calcs-control4'!$AH$170:$AY$240, 'Graph-outputs'!$B29, 'Graph-outputs'!$DB$1)</f>
        <v>#REF!</v>
      </c>
      <c r="DS29" t="e">
        <f t="shared" si="42"/>
        <v>#REF!</v>
      </c>
      <c r="DT29" t="e">
        <f t="shared" si="43"/>
        <v>#REF!</v>
      </c>
      <c r="DU29" t="e">
        <f t="shared" si="44"/>
        <v>#REF!</v>
      </c>
      <c r="DV29" t="e">
        <f>INDEX('Calcs-control4'!$G$386:$X$456,  'Graph-outputs'!$B29, 'Graph-outputs'!DV$2)</f>
        <v>#REF!</v>
      </c>
      <c r="DW29">
        <v>25</v>
      </c>
      <c r="DX29" t="e">
        <f>INDEX('Calcs-control4'!$G$170:$X$240, 'Graph-outputs'!$B29, 'Graph-outputs'!$DB$1)</f>
        <v>#REF!</v>
      </c>
      <c r="DZ29" t="e">
        <f t="shared" si="45"/>
        <v>#REF!</v>
      </c>
      <c r="EA29" t="e">
        <f t="shared" si="46"/>
        <v>#REF!</v>
      </c>
      <c r="EB29" t="e">
        <f t="shared" si="47"/>
        <v>#REF!</v>
      </c>
      <c r="EC29" t="e">
        <f>INDEX('Calcs-control4'!$AH$386:$AY$456,  'Graph-outputs'!$B29, 'Graph-outputs'!EC$2)</f>
        <v>#REF!</v>
      </c>
      <c r="ED29">
        <v>25</v>
      </c>
      <c r="EE29" t="e">
        <f>INDEX('Calcs-control4'!$AH$170:$AY$240, 'Graph-outputs'!$B29, 'Graph-outputs'!$DB$1)</f>
        <v>#REF!</v>
      </c>
    </row>
    <row r="30" spans="1:135" x14ac:dyDescent="0.25">
      <c r="A30">
        <v>26</v>
      </c>
      <c r="B30">
        <v>27</v>
      </c>
      <c r="C30">
        <f>IF(Settings!$N$5=1, 'Graph-outputs'!$J30, 'Graph-outputs'!$Q30)</f>
        <v>42.89410551533031</v>
      </c>
      <c r="E30">
        <f>IF(Settings!$N$5=1, 'Graph-outputs'!$X30, 'Graph-outputs'!$AE30)</f>
        <v>42228.25596729594</v>
      </c>
      <c r="G30" t="str">
        <f t="shared" si="0"/>
        <v/>
      </c>
      <c r="H30" t="str">
        <f t="shared" si="1"/>
        <v/>
      </c>
      <c r="I30" t="str">
        <f t="shared" si="2"/>
        <v/>
      </c>
      <c r="J30">
        <f>INDEX('Calcs-control1'!$G$86:$X$156,  'Graph-outputs'!$B30, 'Graph-outputs'!J$2)</f>
        <v>42.89410551533031</v>
      </c>
      <c r="K30">
        <v>26</v>
      </c>
      <c r="L30">
        <f>INDEX('Calcs-control1'!$G$170:$X$240, 'Graph-outputs'!$B30, 'Graph-outputs'!$D$1)</f>
        <v>0.97307762082395588</v>
      </c>
      <c r="N30" t="str">
        <f t="shared" si="3"/>
        <v/>
      </c>
      <c r="O30" t="str">
        <f t="shared" si="4"/>
        <v/>
      </c>
      <c r="P30" t="str">
        <f t="shared" si="5"/>
        <v/>
      </c>
      <c r="Q30">
        <f>INDEX('Calcs-control1'!$AH$86:$AY$156,  'Graph-outputs'!$B30, 'Graph-outputs'!Q$2)</f>
        <v>33.223713334256246</v>
      </c>
      <c r="R30">
        <v>26</v>
      </c>
      <c r="S30">
        <f>INDEX('Calcs-control1'!$AH$170:$AY$240, 'Graph-outputs'!$B30, 'Graph-outputs'!$Q$2)</f>
        <v>0.88000629561310373</v>
      </c>
      <c r="U30" t="str">
        <f t="shared" si="6"/>
        <v/>
      </c>
      <c r="V30" t="str">
        <f t="shared" si="7"/>
        <v/>
      </c>
      <c r="W30" t="str">
        <f t="shared" si="8"/>
        <v/>
      </c>
      <c r="X30">
        <f>INDEX('Calcs-control1'!$G$386:$X$456,  'Graph-outputs'!$B30, 'Graph-outputs'!X$2)</f>
        <v>42228.25596729594</v>
      </c>
      <c r="Y30">
        <v>26</v>
      </c>
      <c r="Z30">
        <f>INDEX('Calcs-control1'!$G$170:$X$240, 'Graph-outputs'!$B30, 'Graph-outputs'!$J$2)</f>
        <v>0.97307762082395588</v>
      </c>
      <c r="AB30" t="str">
        <f t="shared" si="9"/>
        <v/>
      </c>
      <c r="AC30" t="str">
        <f t="shared" si="10"/>
        <v/>
      </c>
      <c r="AD30" t="str">
        <f t="shared" si="11"/>
        <v/>
      </c>
      <c r="AE30">
        <f>INDEX('Calcs-control1'!$AH$386:$AY$456,  'Graph-outputs'!$B30, 'Graph-outputs'!AE$2)</f>
        <v>31038.203748963686</v>
      </c>
      <c r="AF30">
        <v>26</v>
      </c>
      <c r="AG30">
        <f>INDEX('Calcs-control1'!$AH$170:$AY$240, 'Graph-outputs'!$B30, 'Graph-outputs'!$Q$2)</f>
        <v>0.88000629561310373</v>
      </c>
      <c r="AJ30">
        <v>26</v>
      </c>
      <c r="AK30">
        <f>IF(Settings!$N$5=1, 'Graph-outputs'!$AR30, 'Graph-outputs'!$AY30)</f>
        <v>41.380585569526986</v>
      </c>
      <c r="AM30">
        <f>IF(Settings!$N$5=1, 'Graph-outputs'!$BF30, 'Graph-outputs'!$BM30)</f>
        <v>42607.686361391432</v>
      </c>
      <c r="AO30" t="str">
        <f t="shared" si="12"/>
        <v/>
      </c>
      <c r="AP30" t="str">
        <f t="shared" si="13"/>
        <v/>
      </c>
      <c r="AQ30" t="str">
        <f t="shared" si="14"/>
        <v/>
      </c>
      <c r="AR30">
        <f>INDEX('Calcs-control2'!$G$86:$X$156,  'Graph-outputs'!$B30, 'Graph-outputs'!AR$2)</f>
        <v>41.380585569526986</v>
      </c>
      <c r="AS30">
        <v>26</v>
      </c>
      <c r="AT30">
        <f>INDEX('Calcs-control2'!$G$170:$X$240, 'Graph-outputs'!$B30, 'Graph-outputs'!$AL$1)</f>
        <v>0.99990600698610177</v>
      </c>
      <c r="AV30" t="str">
        <f t="shared" si="15"/>
        <v/>
      </c>
      <c r="AW30" t="str">
        <f t="shared" si="16"/>
        <v/>
      </c>
      <c r="AX30" t="str">
        <f t="shared" si="17"/>
        <v/>
      </c>
      <c r="AY30">
        <f>INDEX('Calcs-control2'!$AH$86:$AY$156,  'Graph-outputs'!$B30, 'Graph-outputs'!AY$2)</f>
        <v>28.334524123548448</v>
      </c>
      <c r="AZ30">
        <v>26</v>
      </c>
      <c r="BA30">
        <f>INDEX('Calcs-control2'!$AH$170:$AY$240, 'Graph-outputs'!$B30, 'Graph-outputs'!$AL$1)</f>
        <v>0.99811097785257186</v>
      </c>
      <c r="BC30" t="str">
        <f t="shared" si="18"/>
        <v/>
      </c>
      <c r="BD30" t="str">
        <f t="shared" si="19"/>
        <v/>
      </c>
      <c r="BE30" t="str">
        <f t="shared" si="20"/>
        <v/>
      </c>
      <c r="BF30">
        <f>INDEX('Calcs-control2'!$G$386:$X$456,  'Graph-outputs'!$B30, 'Graph-outputs'!BF$2)</f>
        <v>42607.686361391432</v>
      </c>
      <c r="BG30">
        <v>26</v>
      </c>
      <c r="BH30">
        <f>INDEX('Calcs-control2'!$G$170:$X$240, 'Graph-outputs'!$B30, 'Graph-outputs'!$AL$1)</f>
        <v>0.99990600698610177</v>
      </c>
      <c r="BJ30" t="str">
        <f t="shared" si="21"/>
        <v/>
      </c>
      <c r="BK30" t="str">
        <f t="shared" si="22"/>
        <v/>
      </c>
      <c r="BL30" t="str">
        <f t="shared" si="23"/>
        <v/>
      </c>
      <c r="BM30">
        <f>INDEX('Calcs-control2'!$AH$386:$AY$456,  'Graph-outputs'!$B30, 'Graph-outputs'!BM$2)</f>
        <v>29162.550012113512</v>
      </c>
      <c r="BN30">
        <v>26</v>
      </c>
      <c r="BO30">
        <f>INDEX('Calcs-control2'!$AH$170:$AY$240, 'Graph-outputs'!$B30, 'Graph-outputs'!$AL$1)</f>
        <v>0.99811097785257186</v>
      </c>
      <c r="BR30">
        <v>26</v>
      </c>
      <c r="BS30">
        <f>IF(Settings!$N$5=1, 'Graph-outputs'!$BZ30, 'Graph-outputs'!$CG30)</f>
        <v>24.893419418204406</v>
      </c>
      <c r="BU30">
        <f>IF(Settings!$N$5=1, 'Graph-outputs'!$CN30, 'Graph-outputs'!$CU30)</f>
        <v>2613.8090389114627</v>
      </c>
      <c r="BW30" t="str">
        <f t="shared" si="24"/>
        <v/>
      </c>
      <c r="BX30" t="str">
        <f t="shared" si="25"/>
        <v/>
      </c>
      <c r="BY30" t="str">
        <f t="shared" si="26"/>
        <v/>
      </c>
      <c r="BZ30">
        <f>INDEX('Calcs-control3'!$G$86:$X$156,  'Graph-outputs'!$B30, 'Graph-outputs'!BZ$2)</f>
        <v>24.893419418204406</v>
      </c>
      <c r="CA30">
        <v>26</v>
      </c>
      <c r="CB30">
        <f>INDEX('Calcs-control3'!$G$170:$X$240, 'Graph-outputs'!$B30, 'Graph-outputs'!$BT$1)</f>
        <v>0</v>
      </c>
      <c r="CD30" t="str">
        <f t="shared" si="27"/>
        <v/>
      </c>
      <c r="CE30" t="str">
        <f t="shared" si="28"/>
        <v/>
      </c>
      <c r="CF30" t="str">
        <f t="shared" si="29"/>
        <v/>
      </c>
      <c r="CG30">
        <f>INDEX('Calcs-control3'!$AH$86:$AY$156,  'Graph-outputs'!$B30, 'Graph-outputs'!CG$2)</f>
        <v>17.688423259271207</v>
      </c>
      <c r="CH30">
        <v>26</v>
      </c>
      <c r="CI30">
        <f>INDEX('Calcs-control2'!$AH$170:$AY$240, 'Graph-outputs'!$B30, 'Graph-outputs'!$BT$1)</f>
        <v>0</v>
      </c>
      <c r="CK30" t="str">
        <f t="shared" si="30"/>
        <v/>
      </c>
      <c r="CL30" t="str">
        <f t="shared" si="31"/>
        <v/>
      </c>
      <c r="CM30" t="str">
        <f t="shared" si="32"/>
        <v/>
      </c>
      <c r="CN30">
        <f>INDEX('Calcs-control3'!$G$386:$X$456,  'Graph-outputs'!$B30, 'Graph-outputs'!CN$2)</f>
        <v>2613.8090389114627</v>
      </c>
      <c r="CO30">
        <v>26</v>
      </c>
      <c r="CP30">
        <f>INDEX('Calcs-control2'!$G$170:$X$240, 'Graph-outputs'!$B30, 'Graph-outputs'!$BT$1)</f>
        <v>0</v>
      </c>
      <c r="CR30" t="str">
        <f t="shared" si="33"/>
        <v/>
      </c>
      <c r="CS30" t="str">
        <f t="shared" si="34"/>
        <v/>
      </c>
      <c r="CT30" t="str">
        <f t="shared" si="35"/>
        <v/>
      </c>
      <c r="CU30">
        <f>INDEX('Calcs-control3'!$AH$386:$AY$456,  'Graph-outputs'!$B30, 'Graph-outputs'!CU$2)</f>
        <v>1857.2844422234768</v>
      </c>
      <c r="CV30">
        <v>26</v>
      </c>
      <c r="CW30">
        <f>INDEX('Calcs-control2'!$AH$170:$AY$240, 'Graph-outputs'!$B30, 'Graph-outputs'!$BT$1)</f>
        <v>0</v>
      </c>
      <c r="CZ30">
        <v>26</v>
      </c>
      <c r="DA30" t="e">
        <f>IF(Settings!$N$5=1, 'Graph-outputs'!$DH30, 'Graph-outputs'!$DO30)</f>
        <v>#REF!</v>
      </c>
      <c r="DC30" t="e">
        <f>IF(Settings!$N$5=1, 'Graph-outputs'!$DV30, 'Graph-outputs'!$EC30)</f>
        <v>#REF!</v>
      </c>
      <c r="DE30" t="e">
        <f t="shared" si="36"/>
        <v>#REF!</v>
      </c>
      <c r="DF30" t="e">
        <f t="shared" si="37"/>
        <v>#REF!</v>
      </c>
      <c r="DG30" t="e">
        <f t="shared" si="38"/>
        <v>#REF!</v>
      </c>
      <c r="DH30" t="e">
        <f>INDEX('Calcs-control4'!$G$86:$X$156,  'Graph-outputs'!$B30, 'Graph-outputs'!DH$2)</f>
        <v>#REF!</v>
      </c>
      <c r="DI30">
        <v>26</v>
      </c>
      <c r="DJ30" t="e">
        <f>INDEX('Calcs-control4'!$G$170:$X$240, 'Graph-outputs'!$B30, 'Graph-outputs'!$DB$1)</f>
        <v>#REF!</v>
      </c>
      <c r="DL30" t="e">
        <f t="shared" si="39"/>
        <v>#REF!</v>
      </c>
      <c r="DM30" t="e">
        <f t="shared" si="40"/>
        <v>#REF!</v>
      </c>
      <c r="DN30" t="e">
        <f t="shared" si="41"/>
        <v>#REF!</v>
      </c>
      <c r="DO30" t="e">
        <f>INDEX('Calcs-control4'!$AH$86:$AY$156,  'Graph-outputs'!$B30, 'Graph-outputs'!DO$2)</f>
        <v>#REF!</v>
      </c>
      <c r="DP30">
        <v>26</v>
      </c>
      <c r="DQ30" t="e">
        <f>INDEX('Calcs-control4'!$AH$170:$AY$240, 'Graph-outputs'!$B30, 'Graph-outputs'!$DB$1)</f>
        <v>#REF!</v>
      </c>
      <c r="DS30" t="e">
        <f t="shared" si="42"/>
        <v>#REF!</v>
      </c>
      <c r="DT30" t="e">
        <f t="shared" si="43"/>
        <v>#REF!</v>
      </c>
      <c r="DU30" t="e">
        <f t="shared" si="44"/>
        <v>#REF!</v>
      </c>
      <c r="DV30" t="e">
        <f>INDEX('Calcs-control4'!$G$386:$X$456,  'Graph-outputs'!$B30, 'Graph-outputs'!DV$2)</f>
        <v>#REF!</v>
      </c>
      <c r="DW30">
        <v>26</v>
      </c>
      <c r="DX30" t="e">
        <f>INDEX('Calcs-control4'!$G$170:$X$240, 'Graph-outputs'!$B30, 'Graph-outputs'!$DB$1)</f>
        <v>#REF!</v>
      </c>
      <c r="DZ30" t="e">
        <f t="shared" si="45"/>
        <v>#REF!</v>
      </c>
      <c r="EA30" t="e">
        <f t="shared" si="46"/>
        <v>#REF!</v>
      </c>
      <c r="EB30" t="e">
        <f t="shared" si="47"/>
        <v>#REF!</v>
      </c>
      <c r="EC30" t="e">
        <f>INDEX('Calcs-control4'!$AH$386:$AY$456,  'Graph-outputs'!$B30, 'Graph-outputs'!EC$2)</f>
        <v>#REF!</v>
      </c>
      <c r="ED30">
        <v>26</v>
      </c>
      <c r="EE30" t="e">
        <f>INDEX('Calcs-control4'!$AH$170:$AY$240, 'Graph-outputs'!$B30, 'Graph-outputs'!$DB$1)</f>
        <v>#REF!</v>
      </c>
    </row>
    <row r="31" spans="1:135" x14ac:dyDescent="0.25">
      <c r="A31">
        <v>27</v>
      </c>
      <c r="B31">
        <v>28</v>
      </c>
      <c r="C31">
        <f>IF(Settings!$N$5=1, 'Graph-outputs'!$J31, 'Graph-outputs'!$Q31)</f>
        <v>43.780264611842973</v>
      </c>
      <c r="E31">
        <f>IF(Settings!$N$5=1, 'Graph-outputs'!$X31, 'Graph-outputs'!$AE31)</f>
        <v>43192.163177920986</v>
      </c>
      <c r="G31" t="str">
        <f t="shared" si="0"/>
        <v/>
      </c>
      <c r="H31" t="str">
        <f t="shared" si="1"/>
        <v/>
      </c>
      <c r="I31" t="str">
        <f t="shared" si="2"/>
        <v/>
      </c>
      <c r="J31">
        <f>INDEX('Calcs-control1'!$G$86:$X$156,  'Graph-outputs'!$B31, 'Graph-outputs'!J$2)</f>
        <v>43.780264611842973</v>
      </c>
      <c r="K31">
        <v>27</v>
      </c>
      <c r="L31">
        <f>INDEX('Calcs-control1'!$G$170:$X$240, 'Graph-outputs'!$B31, 'Graph-outputs'!$D$1)</f>
        <v>0.97694813071929343</v>
      </c>
      <c r="N31" t="str">
        <f t="shared" si="3"/>
        <v/>
      </c>
      <c r="O31" t="str">
        <f t="shared" si="4"/>
        <v/>
      </c>
      <c r="P31" t="str">
        <f t="shared" si="5"/>
        <v/>
      </c>
      <c r="Q31">
        <f>INDEX('Calcs-control1'!$AH$86:$AY$156,  'Graph-outputs'!$B31, 'Graph-outputs'!Q$2)</f>
        <v>34.823372766278865</v>
      </c>
      <c r="R31">
        <v>27</v>
      </c>
      <c r="S31">
        <f>INDEX('Calcs-control1'!$AH$170:$AY$240, 'Graph-outputs'!$B31, 'Graph-outputs'!$Q$2)</f>
        <v>0.9029886635662191</v>
      </c>
      <c r="U31" t="str">
        <f t="shared" si="6"/>
        <v/>
      </c>
      <c r="V31" t="str">
        <f t="shared" si="7"/>
        <v/>
      </c>
      <c r="W31" t="str">
        <f t="shared" si="8"/>
        <v/>
      </c>
      <c r="X31">
        <f>INDEX('Calcs-control1'!$G$386:$X$456,  'Graph-outputs'!$B31, 'Graph-outputs'!X$2)</f>
        <v>43192.163177920986</v>
      </c>
      <c r="Y31">
        <v>27</v>
      </c>
      <c r="Z31">
        <f>INDEX('Calcs-control1'!$G$170:$X$240, 'Graph-outputs'!$B31, 'Graph-outputs'!$J$2)</f>
        <v>0.97694813071929343</v>
      </c>
      <c r="AB31" t="str">
        <f t="shared" si="9"/>
        <v/>
      </c>
      <c r="AC31" t="str">
        <f t="shared" si="10"/>
        <v/>
      </c>
      <c r="AD31" t="str">
        <f t="shared" si="11"/>
        <v/>
      </c>
      <c r="AE31">
        <f>INDEX('Calcs-control1'!$AH$386:$AY$456,  'Graph-outputs'!$B31, 'Graph-outputs'!AE$2)</f>
        <v>32964.809722719336</v>
      </c>
      <c r="AF31">
        <v>27</v>
      </c>
      <c r="AG31">
        <f>INDEX('Calcs-control1'!$AH$170:$AY$240, 'Graph-outputs'!$B31, 'Graph-outputs'!$Q$2)</f>
        <v>0.9029886635662191</v>
      </c>
      <c r="AJ31">
        <v>27</v>
      </c>
      <c r="AK31">
        <f>IF(Settings!$N$5=1, 'Graph-outputs'!$AR31, 'Graph-outputs'!$AY31)</f>
        <v>42.986337921412193</v>
      </c>
      <c r="AM31">
        <f>IF(Settings!$N$5=1, 'Graph-outputs'!$BF31, 'Graph-outputs'!$BM31)</f>
        <v>44261.355169975926</v>
      </c>
      <c r="AO31" t="str">
        <f t="shared" si="12"/>
        <v/>
      </c>
      <c r="AP31" t="str">
        <f t="shared" si="13"/>
        <v/>
      </c>
      <c r="AQ31" t="str">
        <f t="shared" si="14"/>
        <v/>
      </c>
      <c r="AR31">
        <f>INDEX('Calcs-control2'!$G$86:$X$156,  'Graph-outputs'!$B31, 'Graph-outputs'!AR$2)</f>
        <v>42.986337921412193</v>
      </c>
      <c r="AS31">
        <v>27</v>
      </c>
      <c r="AT31">
        <f>INDEX('Calcs-control2'!$G$170:$X$240, 'Graph-outputs'!$B31, 'Graph-outputs'!$AL$1)</f>
        <v>0.99993503183255361</v>
      </c>
      <c r="AV31" t="str">
        <f t="shared" si="15"/>
        <v/>
      </c>
      <c r="AW31" t="str">
        <f t="shared" si="16"/>
        <v/>
      </c>
      <c r="AX31" t="str">
        <f t="shared" si="17"/>
        <v/>
      </c>
      <c r="AY31">
        <f>INDEX('Calcs-control2'!$AH$86:$AY$156,  'Graph-outputs'!$B31, 'Graph-outputs'!AY$2)</f>
        <v>30.005786153795494</v>
      </c>
      <c r="AZ31">
        <v>27</v>
      </c>
      <c r="BA31">
        <f>INDEX('Calcs-control2'!$AH$170:$AY$240, 'Graph-outputs'!$B31, 'Graph-outputs'!$AL$1)</f>
        <v>0.99871382969647871</v>
      </c>
      <c r="BC31" t="str">
        <f t="shared" si="18"/>
        <v/>
      </c>
      <c r="BD31" t="str">
        <f t="shared" si="19"/>
        <v/>
      </c>
      <c r="BE31" t="str">
        <f t="shared" si="20"/>
        <v/>
      </c>
      <c r="BF31">
        <f>INDEX('Calcs-control2'!$G$386:$X$456,  'Graph-outputs'!$B31, 'Graph-outputs'!BF$2)</f>
        <v>44261.355169975926</v>
      </c>
      <c r="BG31">
        <v>27</v>
      </c>
      <c r="BH31">
        <f>INDEX('Calcs-control2'!$G$170:$X$240, 'Graph-outputs'!$B31, 'Graph-outputs'!$AL$1)</f>
        <v>0.99993503183255361</v>
      </c>
      <c r="BJ31" t="str">
        <f t="shared" si="21"/>
        <v/>
      </c>
      <c r="BK31" t="str">
        <f t="shared" si="22"/>
        <v/>
      </c>
      <c r="BL31" t="str">
        <f t="shared" si="23"/>
        <v/>
      </c>
      <c r="BM31">
        <f>INDEX('Calcs-control2'!$AH$386:$AY$456,  'Graph-outputs'!$B31, 'Graph-outputs'!BM$2)</f>
        <v>30886.993062327019</v>
      </c>
      <c r="BN31">
        <v>27</v>
      </c>
      <c r="BO31">
        <f>INDEX('Calcs-control2'!$AH$170:$AY$240, 'Graph-outputs'!$B31, 'Graph-outputs'!$AL$1)</f>
        <v>0.99871382969647871</v>
      </c>
      <c r="BR31">
        <v>27</v>
      </c>
      <c r="BS31">
        <f>IF(Settings!$N$5=1, 'Graph-outputs'!$BZ31, 'Graph-outputs'!$CG31)</f>
        <v>25.756271163978301</v>
      </c>
      <c r="BU31">
        <f>IF(Settings!$N$5=1, 'Graph-outputs'!$CN31, 'Graph-outputs'!$CU31)</f>
        <v>2704.4084722177217</v>
      </c>
      <c r="BW31" t="str">
        <f t="shared" si="24"/>
        <v/>
      </c>
      <c r="BX31" t="str">
        <f t="shared" si="25"/>
        <v/>
      </c>
      <c r="BY31" t="str">
        <f t="shared" si="26"/>
        <v/>
      </c>
      <c r="BZ31">
        <f>INDEX('Calcs-control3'!$G$86:$X$156,  'Graph-outputs'!$B31, 'Graph-outputs'!BZ$2)</f>
        <v>25.756271163978301</v>
      </c>
      <c r="CA31">
        <v>27</v>
      </c>
      <c r="CB31">
        <f>INDEX('Calcs-control3'!$G$170:$X$240, 'Graph-outputs'!$B31, 'Graph-outputs'!$BT$1)</f>
        <v>0</v>
      </c>
      <c r="CD31" t="str">
        <f t="shared" si="27"/>
        <v/>
      </c>
      <c r="CE31" t="str">
        <f t="shared" si="28"/>
        <v/>
      </c>
      <c r="CF31" t="str">
        <f t="shared" si="29"/>
        <v/>
      </c>
      <c r="CG31">
        <f>INDEX('Calcs-control3'!$AH$86:$AY$156,  'Graph-outputs'!$B31, 'Graph-outputs'!CG$2)</f>
        <v>18.632046558934931</v>
      </c>
      <c r="CH31">
        <v>27</v>
      </c>
      <c r="CI31">
        <f>INDEX('Calcs-control2'!$AH$170:$AY$240, 'Graph-outputs'!$B31, 'Graph-outputs'!$BT$1)</f>
        <v>0</v>
      </c>
      <c r="CK31" t="str">
        <f t="shared" si="30"/>
        <v/>
      </c>
      <c r="CL31" t="str">
        <f t="shared" si="31"/>
        <v/>
      </c>
      <c r="CM31" t="str">
        <f t="shared" si="32"/>
        <v/>
      </c>
      <c r="CN31">
        <f>INDEX('Calcs-control3'!$G$386:$X$456,  'Graph-outputs'!$B31, 'Graph-outputs'!CN$2)</f>
        <v>2704.4084722177217</v>
      </c>
      <c r="CO31">
        <v>27</v>
      </c>
      <c r="CP31">
        <f>INDEX('Calcs-control2'!$G$170:$X$240, 'Graph-outputs'!$B31, 'Graph-outputs'!$BT$1)</f>
        <v>0</v>
      </c>
      <c r="CR31" t="str">
        <f t="shared" si="33"/>
        <v/>
      </c>
      <c r="CS31" t="str">
        <f t="shared" si="34"/>
        <v/>
      </c>
      <c r="CT31" t="str">
        <f t="shared" si="35"/>
        <v/>
      </c>
      <c r="CU31">
        <f>INDEX('Calcs-control3'!$AH$386:$AY$456,  'Graph-outputs'!$B31, 'Graph-outputs'!CU$2)</f>
        <v>1956.3648886881679</v>
      </c>
      <c r="CV31">
        <v>27</v>
      </c>
      <c r="CW31">
        <f>INDEX('Calcs-control2'!$AH$170:$AY$240, 'Graph-outputs'!$B31, 'Graph-outputs'!$BT$1)</f>
        <v>0</v>
      </c>
      <c r="CZ31">
        <v>27</v>
      </c>
      <c r="DA31" t="e">
        <f>IF(Settings!$N$5=1, 'Graph-outputs'!$DH31, 'Graph-outputs'!$DO31)</f>
        <v>#REF!</v>
      </c>
      <c r="DC31" t="e">
        <f>IF(Settings!$N$5=1, 'Graph-outputs'!$DV31, 'Graph-outputs'!$EC31)</f>
        <v>#REF!</v>
      </c>
      <c r="DE31" t="e">
        <f t="shared" si="36"/>
        <v>#REF!</v>
      </c>
      <c r="DF31" t="e">
        <f t="shared" si="37"/>
        <v>#REF!</v>
      </c>
      <c r="DG31" t="e">
        <f t="shared" si="38"/>
        <v>#REF!</v>
      </c>
      <c r="DH31" t="e">
        <f>INDEX('Calcs-control4'!$G$86:$X$156,  'Graph-outputs'!$B31, 'Graph-outputs'!DH$2)</f>
        <v>#REF!</v>
      </c>
      <c r="DI31">
        <v>27</v>
      </c>
      <c r="DJ31" t="e">
        <f>INDEX('Calcs-control4'!$G$170:$X$240, 'Graph-outputs'!$B31, 'Graph-outputs'!$DB$1)</f>
        <v>#REF!</v>
      </c>
      <c r="DL31" t="e">
        <f t="shared" si="39"/>
        <v>#REF!</v>
      </c>
      <c r="DM31" t="e">
        <f t="shared" si="40"/>
        <v>#REF!</v>
      </c>
      <c r="DN31" t="e">
        <f t="shared" si="41"/>
        <v>#REF!</v>
      </c>
      <c r="DO31" t="e">
        <f>INDEX('Calcs-control4'!$AH$86:$AY$156,  'Graph-outputs'!$B31, 'Graph-outputs'!DO$2)</f>
        <v>#REF!</v>
      </c>
      <c r="DP31">
        <v>27</v>
      </c>
      <c r="DQ31" t="e">
        <f>INDEX('Calcs-control4'!$AH$170:$AY$240, 'Graph-outputs'!$B31, 'Graph-outputs'!$DB$1)</f>
        <v>#REF!</v>
      </c>
      <c r="DS31" t="e">
        <f t="shared" si="42"/>
        <v>#REF!</v>
      </c>
      <c r="DT31" t="e">
        <f t="shared" si="43"/>
        <v>#REF!</v>
      </c>
      <c r="DU31" t="e">
        <f t="shared" si="44"/>
        <v>#REF!</v>
      </c>
      <c r="DV31" t="e">
        <f>INDEX('Calcs-control4'!$G$386:$X$456,  'Graph-outputs'!$B31, 'Graph-outputs'!DV$2)</f>
        <v>#REF!</v>
      </c>
      <c r="DW31">
        <v>27</v>
      </c>
      <c r="DX31" t="e">
        <f>INDEX('Calcs-control4'!$G$170:$X$240, 'Graph-outputs'!$B31, 'Graph-outputs'!$DB$1)</f>
        <v>#REF!</v>
      </c>
      <c r="DZ31" t="e">
        <f t="shared" si="45"/>
        <v>#REF!</v>
      </c>
      <c r="EA31" t="e">
        <f t="shared" si="46"/>
        <v>#REF!</v>
      </c>
      <c r="EB31" t="e">
        <f t="shared" si="47"/>
        <v>#REF!</v>
      </c>
      <c r="EC31" t="e">
        <f>INDEX('Calcs-control4'!$AH$386:$AY$456,  'Graph-outputs'!$B31, 'Graph-outputs'!EC$2)</f>
        <v>#REF!</v>
      </c>
      <c r="ED31">
        <v>27</v>
      </c>
      <c r="EE31" t="e">
        <f>INDEX('Calcs-control4'!$AH$170:$AY$240, 'Graph-outputs'!$B31, 'Graph-outputs'!$DB$1)</f>
        <v>#REF!</v>
      </c>
    </row>
    <row r="32" spans="1:135" x14ac:dyDescent="0.25">
      <c r="A32">
        <v>28</v>
      </c>
      <c r="B32">
        <v>29</v>
      </c>
      <c r="C32">
        <f>IF(Settings!$N$5=1, 'Graph-outputs'!$J32, 'Graph-outputs'!$Q32)</f>
        <v>44.611417585807381</v>
      </c>
      <c r="E32">
        <f>IF(Settings!$N$5=1, 'Graph-outputs'!$X32, 'Graph-outputs'!$AE32)</f>
        <v>44087.732216604127</v>
      </c>
      <c r="G32" t="str">
        <f t="shared" si="0"/>
        <v/>
      </c>
      <c r="H32" t="str">
        <f t="shared" si="1"/>
        <v/>
      </c>
      <c r="I32" t="str">
        <f t="shared" si="2"/>
        <v/>
      </c>
      <c r="J32">
        <f>INDEX('Calcs-control1'!$G$86:$X$156,  'Graph-outputs'!$B32, 'Graph-outputs'!J$2)</f>
        <v>44.611417585807381</v>
      </c>
      <c r="K32">
        <v>28</v>
      </c>
      <c r="L32">
        <f>INDEX('Calcs-control1'!$G$170:$X$240, 'Graph-outputs'!$B32, 'Graph-outputs'!$D$1)</f>
        <v>0.98008555060378666</v>
      </c>
      <c r="N32" t="str">
        <f t="shared" si="3"/>
        <v/>
      </c>
      <c r="O32" t="str">
        <f t="shared" si="4"/>
        <v/>
      </c>
      <c r="P32" t="str">
        <f t="shared" si="5"/>
        <v/>
      </c>
      <c r="Q32">
        <f>INDEX('Calcs-control1'!$AH$86:$AY$156,  'Graph-outputs'!$B32, 'Graph-outputs'!Q$2)</f>
        <v>36.341479505301848</v>
      </c>
      <c r="R32">
        <v>28</v>
      </c>
      <c r="S32">
        <f>INDEX('Calcs-control1'!$AH$170:$AY$240, 'Graph-outputs'!$B32, 'Graph-outputs'!$Q$2)</f>
        <v>0.92181964654663107</v>
      </c>
      <c r="U32" t="str">
        <f t="shared" si="6"/>
        <v/>
      </c>
      <c r="V32" t="str">
        <f t="shared" si="7"/>
        <v/>
      </c>
      <c r="W32" t="str">
        <f t="shared" si="8"/>
        <v/>
      </c>
      <c r="X32">
        <f>INDEX('Calcs-control1'!$G$386:$X$456,  'Graph-outputs'!$B32, 'Graph-outputs'!X$2)</f>
        <v>44087.732216604127</v>
      </c>
      <c r="Y32">
        <v>28</v>
      </c>
      <c r="Z32">
        <f>INDEX('Calcs-control1'!$G$170:$X$240, 'Graph-outputs'!$B32, 'Graph-outputs'!$J$2)</f>
        <v>0.98008555060378666</v>
      </c>
      <c r="AB32" t="str">
        <f t="shared" si="9"/>
        <v/>
      </c>
      <c r="AC32" t="str">
        <f t="shared" si="10"/>
        <v/>
      </c>
      <c r="AD32" t="str">
        <f t="shared" si="11"/>
        <v/>
      </c>
      <c r="AE32">
        <f>INDEX('Calcs-control1'!$AH$386:$AY$456,  'Graph-outputs'!$B32, 'Graph-outputs'!AE$2)</f>
        <v>34771.440099343708</v>
      </c>
      <c r="AF32">
        <v>28</v>
      </c>
      <c r="AG32">
        <f>INDEX('Calcs-control1'!$AH$170:$AY$240, 'Graph-outputs'!$B32, 'Graph-outputs'!$Q$2)</f>
        <v>0.92181964654663107</v>
      </c>
      <c r="AJ32">
        <v>28</v>
      </c>
      <c r="AK32">
        <f>IF(Settings!$N$5=1, 'Graph-outputs'!$AR32, 'Graph-outputs'!$AY32)</f>
        <v>44.566855116832748</v>
      </c>
      <c r="AM32">
        <f>IF(Settings!$N$5=1, 'Graph-outputs'!$BF32, 'Graph-outputs'!$BM32)</f>
        <v>45888.963855306174</v>
      </c>
      <c r="AO32" t="str">
        <f t="shared" si="12"/>
        <v/>
      </c>
      <c r="AP32" t="str">
        <f t="shared" si="13"/>
        <v/>
      </c>
      <c r="AQ32" t="str">
        <f t="shared" si="14"/>
        <v/>
      </c>
      <c r="AR32">
        <f>INDEX('Calcs-control2'!$G$86:$X$156,  'Graph-outputs'!$B32, 'Graph-outputs'!AR$2)</f>
        <v>44.566855116832748</v>
      </c>
      <c r="AS32">
        <v>28</v>
      </c>
      <c r="AT32">
        <f>INDEX('Calcs-control2'!$G$170:$X$240, 'Graph-outputs'!$B32, 'Graph-outputs'!$AL$1)</f>
        <v>0.9999548324701113</v>
      </c>
      <c r="AV32" t="str">
        <f t="shared" si="15"/>
        <v/>
      </c>
      <c r="AW32" t="str">
        <f t="shared" si="16"/>
        <v/>
      </c>
      <c r="AX32" t="str">
        <f t="shared" si="17"/>
        <v/>
      </c>
      <c r="AY32">
        <f>INDEX('Calcs-control2'!$AH$86:$AY$156,  'Graph-outputs'!$B32, 'Graph-outputs'!AY$2)</f>
        <v>31.748637885083024</v>
      </c>
      <c r="AZ32">
        <v>28</v>
      </c>
      <c r="BA32">
        <f>INDEX('Calcs-control2'!$AH$170:$AY$240, 'Graph-outputs'!$B32, 'Graph-outputs'!$AL$1)</f>
        <v>0.99913859185621767</v>
      </c>
      <c r="BC32" t="str">
        <f t="shared" si="18"/>
        <v/>
      </c>
      <c r="BD32" t="str">
        <f t="shared" si="19"/>
        <v/>
      </c>
      <c r="BE32" t="str">
        <f t="shared" si="20"/>
        <v/>
      </c>
      <c r="BF32">
        <f>INDEX('Calcs-control2'!$G$386:$X$456,  'Graph-outputs'!$B32, 'Graph-outputs'!BF$2)</f>
        <v>45888.963855306174</v>
      </c>
      <c r="BG32">
        <v>28</v>
      </c>
      <c r="BH32">
        <f>INDEX('Calcs-control2'!$G$170:$X$240, 'Graph-outputs'!$B32, 'Graph-outputs'!$AL$1)</f>
        <v>0.9999548324701113</v>
      </c>
      <c r="BJ32" t="str">
        <f t="shared" si="21"/>
        <v/>
      </c>
      <c r="BK32" t="str">
        <f t="shared" si="22"/>
        <v/>
      </c>
      <c r="BL32" t="str">
        <f t="shared" si="23"/>
        <v/>
      </c>
      <c r="BM32">
        <f>INDEX('Calcs-control2'!$AH$386:$AY$456,  'Graph-outputs'!$B32, 'Graph-outputs'!BM$2)</f>
        <v>32684.265236689538</v>
      </c>
      <c r="BN32">
        <v>28</v>
      </c>
      <c r="BO32">
        <f>INDEX('Calcs-control2'!$AH$170:$AY$240, 'Graph-outputs'!$B32, 'Graph-outputs'!$AL$1)</f>
        <v>0.99913859185621767</v>
      </c>
      <c r="BR32">
        <v>28</v>
      </c>
      <c r="BS32">
        <f>IF(Settings!$N$5=1, 'Graph-outputs'!$BZ32, 'Graph-outputs'!$CG32)</f>
        <v>26.600747724271329</v>
      </c>
      <c r="BU32">
        <f>IF(Settings!$N$5=1, 'Graph-outputs'!$CN32, 'Graph-outputs'!$CU32)</f>
        <v>2793.0785110484894</v>
      </c>
      <c r="BW32" t="str">
        <f t="shared" si="24"/>
        <v/>
      </c>
      <c r="BX32" t="str">
        <f t="shared" si="25"/>
        <v/>
      </c>
      <c r="BY32" t="str">
        <f t="shared" si="26"/>
        <v/>
      </c>
      <c r="BZ32">
        <f>INDEX('Calcs-control3'!$G$86:$X$156,  'Graph-outputs'!$B32, 'Graph-outputs'!BZ$2)</f>
        <v>26.600747724271329</v>
      </c>
      <c r="CA32">
        <v>28</v>
      </c>
      <c r="CB32">
        <f>INDEX('Calcs-control3'!$G$170:$X$240, 'Graph-outputs'!$B32, 'Graph-outputs'!$BT$1)</f>
        <v>0</v>
      </c>
      <c r="CD32" t="str">
        <f t="shared" si="27"/>
        <v/>
      </c>
      <c r="CE32" t="str">
        <f t="shared" si="28"/>
        <v/>
      </c>
      <c r="CF32" t="str">
        <f t="shared" si="29"/>
        <v/>
      </c>
      <c r="CG32">
        <f>INDEX('Calcs-control3'!$AH$86:$AY$156,  'Graph-outputs'!$B32, 'Graph-outputs'!CG$2)</f>
        <v>19.609270974644794</v>
      </c>
      <c r="CH32">
        <v>28</v>
      </c>
      <c r="CI32">
        <f>INDEX('Calcs-control2'!$AH$170:$AY$240, 'Graph-outputs'!$B32, 'Graph-outputs'!$BT$1)</f>
        <v>0</v>
      </c>
      <c r="CK32" t="str">
        <f t="shared" si="30"/>
        <v/>
      </c>
      <c r="CL32" t="str">
        <f t="shared" si="31"/>
        <v/>
      </c>
      <c r="CM32" t="str">
        <f t="shared" si="32"/>
        <v/>
      </c>
      <c r="CN32">
        <f>INDEX('Calcs-control3'!$G$386:$X$456,  'Graph-outputs'!$B32, 'Graph-outputs'!CN$2)</f>
        <v>2793.0785110484894</v>
      </c>
      <c r="CO32">
        <v>28</v>
      </c>
      <c r="CP32">
        <f>INDEX('Calcs-control2'!$G$170:$X$240, 'Graph-outputs'!$B32, 'Graph-outputs'!$BT$1)</f>
        <v>0</v>
      </c>
      <c r="CR32" t="str">
        <f t="shared" si="33"/>
        <v/>
      </c>
      <c r="CS32" t="str">
        <f t="shared" si="34"/>
        <v/>
      </c>
      <c r="CT32" t="str">
        <f t="shared" si="35"/>
        <v/>
      </c>
      <c r="CU32">
        <f>INDEX('Calcs-control3'!$AH$386:$AY$456,  'Graph-outputs'!$B32, 'Graph-outputs'!CU$2)</f>
        <v>2058.9734523377033</v>
      </c>
      <c r="CV32">
        <v>28</v>
      </c>
      <c r="CW32">
        <f>INDEX('Calcs-control2'!$AH$170:$AY$240, 'Graph-outputs'!$B32, 'Graph-outputs'!$BT$1)</f>
        <v>0</v>
      </c>
      <c r="CZ32">
        <v>28</v>
      </c>
      <c r="DA32" t="e">
        <f>IF(Settings!$N$5=1, 'Graph-outputs'!$DH32, 'Graph-outputs'!$DO32)</f>
        <v>#REF!</v>
      </c>
      <c r="DC32" t="e">
        <f>IF(Settings!$N$5=1, 'Graph-outputs'!$DV32, 'Graph-outputs'!$EC32)</f>
        <v>#REF!</v>
      </c>
      <c r="DE32" t="e">
        <f t="shared" si="36"/>
        <v>#REF!</v>
      </c>
      <c r="DF32" t="e">
        <f t="shared" si="37"/>
        <v>#REF!</v>
      </c>
      <c r="DG32" t="e">
        <f t="shared" si="38"/>
        <v>#REF!</v>
      </c>
      <c r="DH32" t="e">
        <f>INDEX('Calcs-control4'!$G$86:$X$156,  'Graph-outputs'!$B32, 'Graph-outputs'!DH$2)</f>
        <v>#REF!</v>
      </c>
      <c r="DI32">
        <v>28</v>
      </c>
      <c r="DJ32" t="e">
        <f>INDEX('Calcs-control4'!$G$170:$X$240, 'Graph-outputs'!$B32, 'Graph-outputs'!$DB$1)</f>
        <v>#REF!</v>
      </c>
      <c r="DL32" t="e">
        <f t="shared" si="39"/>
        <v>#REF!</v>
      </c>
      <c r="DM32" t="e">
        <f t="shared" si="40"/>
        <v>#REF!</v>
      </c>
      <c r="DN32" t="e">
        <f t="shared" si="41"/>
        <v>#REF!</v>
      </c>
      <c r="DO32" t="e">
        <f>INDEX('Calcs-control4'!$AH$86:$AY$156,  'Graph-outputs'!$B32, 'Graph-outputs'!DO$2)</f>
        <v>#REF!</v>
      </c>
      <c r="DP32">
        <v>28</v>
      </c>
      <c r="DQ32" t="e">
        <f>INDEX('Calcs-control4'!$AH$170:$AY$240, 'Graph-outputs'!$B32, 'Graph-outputs'!$DB$1)</f>
        <v>#REF!</v>
      </c>
      <c r="DS32" t="e">
        <f t="shared" si="42"/>
        <v>#REF!</v>
      </c>
      <c r="DT32" t="e">
        <f t="shared" si="43"/>
        <v>#REF!</v>
      </c>
      <c r="DU32" t="e">
        <f t="shared" si="44"/>
        <v>#REF!</v>
      </c>
      <c r="DV32" t="e">
        <f>INDEX('Calcs-control4'!$G$386:$X$456,  'Graph-outputs'!$B32, 'Graph-outputs'!DV$2)</f>
        <v>#REF!</v>
      </c>
      <c r="DW32">
        <v>28</v>
      </c>
      <c r="DX32" t="e">
        <f>INDEX('Calcs-control4'!$G$170:$X$240, 'Graph-outputs'!$B32, 'Graph-outputs'!$DB$1)</f>
        <v>#REF!</v>
      </c>
      <c r="DZ32" t="e">
        <f t="shared" si="45"/>
        <v>#REF!</v>
      </c>
      <c r="EA32" t="e">
        <f t="shared" si="46"/>
        <v>#REF!</v>
      </c>
      <c r="EB32" t="e">
        <f t="shared" si="47"/>
        <v>#REF!</v>
      </c>
      <c r="EC32" t="e">
        <f>INDEX('Calcs-control4'!$AH$386:$AY$456,  'Graph-outputs'!$B32, 'Graph-outputs'!EC$2)</f>
        <v>#REF!</v>
      </c>
      <c r="ED32">
        <v>28</v>
      </c>
      <c r="EE32" t="e">
        <f>INDEX('Calcs-control4'!$AH$170:$AY$240, 'Graph-outputs'!$B32, 'Graph-outputs'!$DB$1)</f>
        <v>#REF!</v>
      </c>
    </row>
    <row r="33" spans="1:135" x14ac:dyDescent="0.25">
      <c r="A33">
        <v>29</v>
      </c>
      <c r="B33">
        <v>30</v>
      </c>
      <c r="C33">
        <f>IF(Settings!$N$5=1, 'Graph-outputs'!$J33, 'Graph-outputs'!$Q33)</f>
        <v>45.392858365047097</v>
      </c>
      <c r="E33">
        <f>IF(Settings!$N$5=1, 'Graph-outputs'!$X33, 'Graph-outputs'!$AE33)</f>
        <v>44922.775896724837</v>
      </c>
      <c r="G33" t="str">
        <f t="shared" si="0"/>
        <v/>
      </c>
      <c r="H33" t="str">
        <f t="shared" si="1"/>
        <v/>
      </c>
      <c r="I33" t="str">
        <f t="shared" si="2"/>
        <v/>
      </c>
      <c r="J33">
        <f>INDEX('Calcs-control1'!$G$86:$X$156,  'Graph-outputs'!$B33, 'Graph-outputs'!J$2)</f>
        <v>45.392858365047097</v>
      </c>
      <c r="K33">
        <v>29</v>
      </c>
      <c r="L33">
        <f>INDEX('Calcs-control1'!$G$170:$X$240, 'Graph-outputs'!$B33, 'Graph-outputs'!$D$1)</f>
        <v>0.98264657073360884</v>
      </c>
      <c r="N33" t="str">
        <f t="shared" si="3"/>
        <v/>
      </c>
      <c r="O33" t="str">
        <f t="shared" si="4"/>
        <v/>
      </c>
      <c r="P33" t="str">
        <f t="shared" si="5"/>
        <v/>
      </c>
      <c r="Q33">
        <f>INDEX('Calcs-control1'!$AH$86:$AY$156,  'Graph-outputs'!$B33, 'Graph-outputs'!Q$2)</f>
        <v>37.786226203365885</v>
      </c>
      <c r="R33">
        <v>29</v>
      </c>
      <c r="S33">
        <f>INDEX('Calcs-control1'!$AH$170:$AY$240, 'Graph-outputs'!$B33, 'Graph-outputs'!$Q$2)</f>
        <v>0.93711614270528099</v>
      </c>
      <c r="U33" t="str">
        <f t="shared" si="6"/>
        <v/>
      </c>
      <c r="V33" t="str">
        <f t="shared" si="7"/>
        <v/>
      </c>
      <c r="W33" t="str">
        <f t="shared" si="8"/>
        <v/>
      </c>
      <c r="X33">
        <f>INDEX('Calcs-control1'!$G$386:$X$456,  'Graph-outputs'!$B33, 'Graph-outputs'!X$2)</f>
        <v>44922.775896724837</v>
      </c>
      <c r="Y33">
        <v>29</v>
      </c>
      <c r="Z33">
        <f>INDEX('Calcs-control1'!$G$170:$X$240, 'Graph-outputs'!$B33, 'Graph-outputs'!$J$2)</f>
        <v>0.98264657073360884</v>
      </c>
      <c r="AB33" t="str">
        <f t="shared" si="9"/>
        <v/>
      </c>
      <c r="AC33" t="str">
        <f t="shared" si="10"/>
        <v/>
      </c>
      <c r="AD33" t="str">
        <f t="shared" si="11"/>
        <v/>
      </c>
      <c r="AE33">
        <f>INDEX('Calcs-control1'!$AH$386:$AY$456,  'Graph-outputs'!$B33, 'Graph-outputs'!AE$2)</f>
        <v>36465.888568398448</v>
      </c>
      <c r="AF33">
        <v>29</v>
      </c>
      <c r="AG33">
        <f>INDEX('Calcs-control1'!$AH$170:$AY$240, 'Graph-outputs'!$B33, 'Graph-outputs'!$Q$2)</f>
        <v>0.93711614270528099</v>
      </c>
      <c r="AJ33">
        <v>29</v>
      </c>
      <c r="AK33">
        <f>IF(Settings!$N$5=1, 'Graph-outputs'!$AR33, 'Graph-outputs'!$AY33)</f>
        <v>46.121554461093396</v>
      </c>
      <c r="AM33">
        <f>IF(Settings!$N$5=1, 'Graph-outputs'!$BF33, 'Graph-outputs'!$BM33)</f>
        <v>47489.934813224318</v>
      </c>
      <c r="AO33" t="str">
        <f t="shared" si="12"/>
        <v/>
      </c>
      <c r="AP33" t="str">
        <f t="shared" si="13"/>
        <v/>
      </c>
      <c r="AQ33" t="str">
        <f t="shared" si="14"/>
        <v/>
      </c>
      <c r="AR33">
        <f>INDEX('Calcs-control2'!$G$86:$X$156,  'Graph-outputs'!$B33, 'Graph-outputs'!AR$2)</f>
        <v>46.121554461093396</v>
      </c>
      <c r="AS33">
        <v>29</v>
      </c>
      <c r="AT33">
        <f>INDEX('Calcs-control2'!$G$170:$X$240, 'Graph-outputs'!$B33, 'Graph-outputs'!$AL$1)</f>
        <v>0.99996841135835968</v>
      </c>
      <c r="AV33" t="str">
        <f t="shared" si="15"/>
        <v/>
      </c>
      <c r="AW33" t="str">
        <f t="shared" si="16"/>
        <v/>
      </c>
      <c r="AX33" t="str">
        <f t="shared" si="17"/>
        <v/>
      </c>
      <c r="AY33">
        <f>INDEX('Calcs-control2'!$AH$86:$AY$156,  'Graph-outputs'!$B33, 'Graph-outputs'!AY$2)</f>
        <v>33.563049481133746</v>
      </c>
      <c r="AZ33">
        <v>29</v>
      </c>
      <c r="BA33">
        <f>INDEX('Calcs-control2'!$AH$170:$AY$240, 'Graph-outputs'!$B33, 'Graph-outputs'!$AL$1)</f>
        <v>0.99943249261663403</v>
      </c>
      <c r="BC33" t="str">
        <f t="shared" si="18"/>
        <v/>
      </c>
      <c r="BD33" t="str">
        <f t="shared" si="19"/>
        <v/>
      </c>
      <c r="BE33" t="str">
        <f t="shared" si="20"/>
        <v/>
      </c>
      <c r="BF33">
        <f>INDEX('Calcs-control2'!$G$386:$X$456,  'Graph-outputs'!$B33, 'Graph-outputs'!BF$2)</f>
        <v>47489.934813224318</v>
      </c>
      <c r="BG33">
        <v>29</v>
      </c>
      <c r="BH33">
        <f>INDEX('Calcs-control2'!$G$170:$X$240, 'Graph-outputs'!$B33, 'Graph-outputs'!$AL$1)</f>
        <v>0.99996841135835968</v>
      </c>
      <c r="BJ33" t="str">
        <f t="shared" si="21"/>
        <v/>
      </c>
      <c r="BK33" t="str">
        <f t="shared" si="22"/>
        <v/>
      </c>
      <c r="BL33" t="str">
        <f t="shared" si="23"/>
        <v/>
      </c>
      <c r="BM33">
        <f>INDEX('Calcs-control2'!$AH$386:$AY$456,  'Graph-outputs'!$B33, 'Graph-outputs'!BM$2)</f>
        <v>34554.514665720526</v>
      </c>
      <c r="BN33">
        <v>29</v>
      </c>
      <c r="BO33">
        <f>INDEX('Calcs-control2'!$AH$170:$AY$240, 'Graph-outputs'!$B33, 'Graph-outputs'!$AL$1)</f>
        <v>0.99943249261663403</v>
      </c>
      <c r="BR33">
        <v>29</v>
      </c>
      <c r="BS33">
        <f>IF(Settings!$N$5=1, 'Graph-outputs'!$BZ33, 'Graph-outputs'!$CG33)</f>
        <v>27.42682842971227</v>
      </c>
      <c r="BU33">
        <f>IF(Settings!$N$5=1, 'Graph-outputs'!$CN33, 'Graph-outputs'!$CU33)</f>
        <v>2879.8169851197881</v>
      </c>
      <c r="BW33" t="str">
        <f t="shared" si="24"/>
        <v/>
      </c>
      <c r="BX33" t="str">
        <f t="shared" si="25"/>
        <v/>
      </c>
      <c r="BY33" t="str">
        <f t="shared" si="26"/>
        <v/>
      </c>
      <c r="BZ33">
        <f>INDEX('Calcs-control3'!$G$86:$X$156,  'Graph-outputs'!$B33, 'Graph-outputs'!BZ$2)</f>
        <v>27.42682842971227</v>
      </c>
      <c r="CA33">
        <v>29</v>
      </c>
      <c r="CB33">
        <f>INDEX('Calcs-control3'!$G$170:$X$240, 'Graph-outputs'!$B33, 'Graph-outputs'!$BT$1)</f>
        <v>0</v>
      </c>
      <c r="CD33" t="str">
        <f t="shared" si="27"/>
        <v/>
      </c>
      <c r="CE33" t="str">
        <f t="shared" si="28"/>
        <v/>
      </c>
      <c r="CF33" t="str">
        <f t="shared" si="29"/>
        <v/>
      </c>
      <c r="CG33">
        <f>INDEX('Calcs-control3'!$AH$86:$AY$156,  'Graph-outputs'!$B33, 'Graph-outputs'!CG$2)</f>
        <v>20.619467649411455</v>
      </c>
      <c r="CH33">
        <v>29</v>
      </c>
      <c r="CI33">
        <f>INDEX('Calcs-control2'!$AH$170:$AY$240, 'Graph-outputs'!$B33, 'Graph-outputs'!$BT$1)</f>
        <v>0</v>
      </c>
      <c r="CK33" t="str">
        <f t="shared" si="30"/>
        <v/>
      </c>
      <c r="CL33" t="str">
        <f t="shared" si="31"/>
        <v/>
      </c>
      <c r="CM33" t="str">
        <f t="shared" si="32"/>
        <v/>
      </c>
      <c r="CN33">
        <f>INDEX('Calcs-control3'!$G$386:$X$456,  'Graph-outputs'!$B33, 'Graph-outputs'!CN$2)</f>
        <v>2879.8169851197881</v>
      </c>
      <c r="CO33">
        <v>29</v>
      </c>
      <c r="CP33">
        <f>INDEX('Calcs-control2'!$G$170:$X$240, 'Graph-outputs'!$B33, 'Graph-outputs'!$BT$1)</f>
        <v>0</v>
      </c>
      <c r="CR33" t="str">
        <f t="shared" si="33"/>
        <v/>
      </c>
      <c r="CS33" t="str">
        <f t="shared" si="34"/>
        <v/>
      </c>
      <c r="CT33" t="str">
        <f t="shared" si="35"/>
        <v/>
      </c>
      <c r="CU33">
        <f>INDEX('Calcs-control3'!$AH$386:$AY$456,  'Graph-outputs'!$B33, 'Graph-outputs'!CU$2)</f>
        <v>2165.0441031882028</v>
      </c>
      <c r="CV33">
        <v>29</v>
      </c>
      <c r="CW33">
        <f>INDEX('Calcs-control2'!$AH$170:$AY$240, 'Graph-outputs'!$B33, 'Graph-outputs'!$BT$1)</f>
        <v>0</v>
      </c>
      <c r="CZ33">
        <v>29</v>
      </c>
      <c r="DA33" t="e">
        <f>IF(Settings!$N$5=1, 'Graph-outputs'!$DH33, 'Graph-outputs'!$DO33)</f>
        <v>#REF!</v>
      </c>
      <c r="DC33" t="e">
        <f>IF(Settings!$N$5=1, 'Graph-outputs'!$DV33, 'Graph-outputs'!$EC33)</f>
        <v>#REF!</v>
      </c>
      <c r="DE33" t="e">
        <f t="shared" si="36"/>
        <v>#REF!</v>
      </c>
      <c r="DF33" t="e">
        <f t="shared" si="37"/>
        <v>#REF!</v>
      </c>
      <c r="DG33" t="e">
        <f t="shared" si="38"/>
        <v>#REF!</v>
      </c>
      <c r="DH33" t="e">
        <f>INDEX('Calcs-control4'!$G$86:$X$156,  'Graph-outputs'!$B33, 'Graph-outputs'!DH$2)</f>
        <v>#REF!</v>
      </c>
      <c r="DI33">
        <v>29</v>
      </c>
      <c r="DJ33" t="e">
        <f>INDEX('Calcs-control4'!$G$170:$X$240, 'Graph-outputs'!$B33, 'Graph-outputs'!$DB$1)</f>
        <v>#REF!</v>
      </c>
      <c r="DL33" t="e">
        <f t="shared" si="39"/>
        <v>#REF!</v>
      </c>
      <c r="DM33" t="e">
        <f t="shared" si="40"/>
        <v>#REF!</v>
      </c>
      <c r="DN33" t="e">
        <f t="shared" si="41"/>
        <v>#REF!</v>
      </c>
      <c r="DO33" t="e">
        <f>INDEX('Calcs-control4'!$AH$86:$AY$156,  'Graph-outputs'!$B33, 'Graph-outputs'!DO$2)</f>
        <v>#REF!</v>
      </c>
      <c r="DP33">
        <v>29</v>
      </c>
      <c r="DQ33" t="e">
        <f>INDEX('Calcs-control4'!$AH$170:$AY$240, 'Graph-outputs'!$B33, 'Graph-outputs'!$DB$1)</f>
        <v>#REF!</v>
      </c>
      <c r="DS33" t="e">
        <f t="shared" si="42"/>
        <v>#REF!</v>
      </c>
      <c r="DT33" t="e">
        <f t="shared" si="43"/>
        <v>#REF!</v>
      </c>
      <c r="DU33" t="e">
        <f t="shared" si="44"/>
        <v>#REF!</v>
      </c>
      <c r="DV33" t="e">
        <f>INDEX('Calcs-control4'!$G$386:$X$456,  'Graph-outputs'!$B33, 'Graph-outputs'!DV$2)</f>
        <v>#REF!</v>
      </c>
      <c r="DW33">
        <v>29</v>
      </c>
      <c r="DX33" t="e">
        <f>INDEX('Calcs-control4'!$G$170:$X$240, 'Graph-outputs'!$B33, 'Graph-outputs'!$DB$1)</f>
        <v>#REF!</v>
      </c>
      <c r="DZ33" t="e">
        <f t="shared" si="45"/>
        <v>#REF!</v>
      </c>
      <c r="EA33" t="e">
        <f t="shared" si="46"/>
        <v>#REF!</v>
      </c>
      <c r="EB33" t="e">
        <f t="shared" si="47"/>
        <v>#REF!</v>
      </c>
      <c r="EC33" t="e">
        <f>INDEX('Calcs-control4'!$AH$386:$AY$456,  'Graph-outputs'!$B33, 'Graph-outputs'!EC$2)</f>
        <v>#REF!</v>
      </c>
      <c r="ED33">
        <v>29</v>
      </c>
      <c r="EE33" t="e">
        <f>INDEX('Calcs-control4'!$AH$170:$AY$240, 'Graph-outputs'!$B33, 'Graph-outputs'!$DB$1)</f>
        <v>#REF!</v>
      </c>
    </row>
    <row r="34" spans="1:135" x14ac:dyDescent="0.25">
      <c r="A34">
        <v>30</v>
      </c>
      <c r="B34">
        <v>31</v>
      </c>
      <c r="C34">
        <f>IF(Settings!$N$5=1, 'Graph-outputs'!$J34, 'Graph-outputs'!$Q34)</f>
        <v>46.129014001443657</v>
      </c>
      <c r="E34">
        <f>IF(Settings!$N$5=1, 'Graph-outputs'!$X34, 'Graph-outputs'!$AE34)</f>
        <v>45703.74142548113</v>
      </c>
      <c r="G34" t="str">
        <f t="shared" si="0"/>
        <v/>
      </c>
      <c r="H34" t="str">
        <f t="shared" si="1"/>
        <v/>
      </c>
      <c r="I34" t="str">
        <f t="shared" si="2"/>
        <v/>
      </c>
      <c r="J34">
        <f>INDEX('Calcs-control1'!$G$86:$X$156,  'Graph-outputs'!$B34, 'Graph-outputs'!J$2)</f>
        <v>46.129014001443657</v>
      </c>
      <c r="K34">
        <v>30</v>
      </c>
      <c r="L34">
        <f>INDEX('Calcs-control1'!$G$170:$X$240, 'Graph-outputs'!$B34, 'Graph-outputs'!$D$1)</f>
        <v>0.98475151344860545</v>
      </c>
      <c r="N34" t="str">
        <f t="shared" si="3"/>
        <v/>
      </c>
      <c r="O34" t="str">
        <f t="shared" si="4"/>
        <v/>
      </c>
      <c r="P34" t="str">
        <f t="shared" si="5"/>
        <v/>
      </c>
      <c r="Q34">
        <f>INDEX('Calcs-control1'!$AH$86:$AY$156,  'Graph-outputs'!$B34, 'Graph-outputs'!Q$2)</f>
        <v>39.165379096406298</v>
      </c>
      <c r="R34">
        <v>30</v>
      </c>
      <c r="S34">
        <f>INDEX('Calcs-control1'!$AH$170:$AY$240, 'Graph-outputs'!$B34, 'Graph-outputs'!$Q$2)</f>
        <v>0.9494479477270944</v>
      </c>
      <c r="U34" t="str">
        <f t="shared" si="6"/>
        <v/>
      </c>
      <c r="V34" t="str">
        <f t="shared" si="7"/>
        <v/>
      </c>
      <c r="W34" t="str">
        <f t="shared" si="8"/>
        <v/>
      </c>
      <c r="X34">
        <f>INDEX('Calcs-control1'!$G$386:$X$456,  'Graph-outputs'!$B34, 'Graph-outputs'!X$2)</f>
        <v>45703.74142548113</v>
      </c>
      <c r="Y34">
        <v>30</v>
      </c>
      <c r="Z34">
        <f>INDEX('Calcs-control1'!$G$170:$X$240, 'Graph-outputs'!$B34, 'Graph-outputs'!$J$2)</f>
        <v>0.98475151344860545</v>
      </c>
      <c r="AB34" t="str">
        <f t="shared" si="9"/>
        <v/>
      </c>
      <c r="AC34" t="str">
        <f t="shared" si="10"/>
        <v/>
      </c>
      <c r="AD34" t="str">
        <f t="shared" si="11"/>
        <v/>
      </c>
      <c r="AE34">
        <f>INDEX('Calcs-control1'!$AH$386:$AY$456,  'Graph-outputs'!$B34, 'Graph-outputs'!AE$2)</f>
        <v>38057.65978997718</v>
      </c>
      <c r="AF34">
        <v>30</v>
      </c>
      <c r="AG34">
        <f>INDEX('Calcs-control1'!$AH$170:$AY$240, 'Graph-outputs'!$B34, 'Graph-outputs'!$Q$2)</f>
        <v>0.9494479477270944</v>
      </c>
      <c r="AJ34">
        <v>30</v>
      </c>
      <c r="AK34">
        <f>IF(Settings!$N$5=1, 'Graph-outputs'!$AR34, 'Graph-outputs'!$AY34)</f>
        <v>47.649964710264555</v>
      </c>
      <c r="AM34">
        <f>IF(Settings!$N$5=1, 'Graph-outputs'!$BF34, 'Graph-outputs'!$BM34)</f>
        <v>49063.798535482754</v>
      </c>
      <c r="AO34" t="str">
        <f t="shared" si="12"/>
        <v/>
      </c>
      <c r="AP34" t="str">
        <f t="shared" si="13"/>
        <v/>
      </c>
      <c r="AQ34" t="str">
        <f t="shared" si="14"/>
        <v/>
      </c>
      <c r="AR34">
        <f>INDEX('Calcs-control2'!$G$86:$X$156,  'Graph-outputs'!$B34, 'Graph-outputs'!AR$2)</f>
        <v>47.649964710264555</v>
      </c>
      <c r="AS34">
        <v>30</v>
      </c>
      <c r="AT34">
        <f>INDEX('Calcs-control2'!$G$170:$X$240, 'Graph-outputs'!$B34, 'Graph-outputs'!$AL$1)</f>
        <v>0.99997777398928389</v>
      </c>
      <c r="AV34" t="str">
        <f t="shared" si="15"/>
        <v/>
      </c>
      <c r="AW34" t="str">
        <f t="shared" si="16"/>
        <v/>
      </c>
      <c r="AX34" t="str">
        <f t="shared" si="17"/>
        <v/>
      </c>
      <c r="AY34">
        <f>INDEX('Calcs-control2'!$AH$86:$AY$156,  'Graph-outputs'!$B34, 'Graph-outputs'!AY$2)</f>
        <v>35.448581462939217</v>
      </c>
      <c r="AZ34">
        <v>30</v>
      </c>
      <c r="BA34">
        <f>INDEX('Calcs-control2'!$AH$170:$AY$240, 'Graph-outputs'!$B34, 'Graph-outputs'!$AL$1)</f>
        <v>0.99963218451837554</v>
      </c>
      <c r="BC34" t="str">
        <f t="shared" si="18"/>
        <v/>
      </c>
      <c r="BD34" t="str">
        <f t="shared" si="19"/>
        <v/>
      </c>
      <c r="BE34" t="str">
        <f t="shared" si="20"/>
        <v/>
      </c>
      <c r="BF34">
        <f>INDEX('Calcs-control2'!$G$386:$X$456,  'Graph-outputs'!$B34, 'Graph-outputs'!BF$2)</f>
        <v>49063.798535482754</v>
      </c>
      <c r="BG34">
        <v>30</v>
      </c>
      <c r="BH34">
        <f>INDEX('Calcs-control2'!$G$170:$X$240, 'Graph-outputs'!$B34, 'Graph-outputs'!$AL$1)</f>
        <v>0.99997777398928389</v>
      </c>
      <c r="BJ34" t="str">
        <f t="shared" si="21"/>
        <v/>
      </c>
      <c r="BK34" t="str">
        <f t="shared" si="22"/>
        <v/>
      </c>
      <c r="BL34" t="str">
        <f t="shared" si="23"/>
        <v/>
      </c>
      <c r="BM34">
        <f>INDEX('Calcs-control2'!$AH$386:$AY$456,  'Graph-outputs'!$B34, 'Graph-outputs'!BM$2)</f>
        <v>36497.444886618185</v>
      </c>
      <c r="BN34">
        <v>30</v>
      </c>
      <c r="BO34">
        <f>INDEX('Calcs-control2'!$AH$170:$AY$240, 'Graph-outputs'!$B34, 'Graph-outputs'!$AL$1)</f>
        <v>0.99963218451837554</v>
      </c>
      <c r="BR34">
        <v>30</v>
      </c>
      <c r="BS34">
        <f>IF(Settings!$N$5=1, 'Graph-outputs'!$BZ34, 'Graph-outputs'!$CG34)</f>
        <v>28.234540648144574</v>
      </c>
      <c r="BU34">
        <f>IF(Settings!$N$5=1, 'Graph-outputs'!$CN34, 'Graph-outputs'!$CU34)</f>
        <v>2964.62676805518</v>
      </c>
      <c r="BW34" t="str">
        <f t="shared" si="24"/>
        <v/>
      </c>
      <c r="BX34" t="str">
        <f t="shared" si="25"/>
        <v/>
      </c>
      <c r="BY34" t="str">
        <f t="shared" si="26"/>
        <v/>
      </c>
      <c r="BZ34">
        <f>INDEX('Calcs-control3'!$G$86:$X$156,  'Graph-outputs'!$B34, 'Graph-outputs'!BZ$2)</f>
        <v>28.234540648144574</v>
      </c>
      <c r="CA34">
        <v>30</v>
      </c>
      <c r="CB34">
        <f>INDEX('Calcs-control3'!$G$170:$X$240, 'Graph-outputs'!$B34, 'Graph-outputs'!$BT$1)</f>
        <v>0</v>
      </c>
      <c r="CD34" t="str">
        <f t="shared" si="27"/>
        <v/>
      </c>
      <c r="CE34" t="str">
        <f t="shared" si="28"/>
        <v/>
      </c>
      <c r="CF34" t="str">
        <f t="shared" si="29"/>
        <v/>
      </c>
      <c r="CG34">
        <f>INDEX('Calcs-control3'!$AH$86:$AY$156,  'Graph-outputs'!$B34, 'Graph-outputs'!CG$2)</f>
        <v>21.66177180674697</v>
      </c>
      <c r="CH34">
        <v>30</v>
      </c>
      <c r="CI34">
        <f>INDEX('Calcs-control2'!$AH$170:$AY$240, 'Graph-outputs'!$B34, 'Graph-outputs'!$BT$1)</f>
        <v>0</v>
      </c>
      <c r="CK34" t="str">
        <f t="shared" si="30"/>
        <v/>
      </c>
      <c r="CL34" t="str">
        <f t="shared" si="31"/>
        <v/>
      </c>
      <c r="CM34" t="str">
        <f t="shared" si="32"/>
        <v/>
      </c>
      <c r="CN34">
        <f>INDEX('Calcs-control3'!$G$386:$X$456,  'Graph-outputs'!$B34, 'Graph-outputs'!CN$2)</f>
        <v>2964.62676805518</v>
      </c>
      <c r="CO34">
        <v>30</v>
      </c>
      <c r="CP34">
        <f>INDEX('Calcs-control2'!$G$170:$X$240, 'Graph-outputs'!$B34, 'Graph-outputs'!$BT$1)</f>
        <v>0</v>
      </c>
      <c r="CR34" t="str">
        <f t="shared" si="33"/>
        <v/>
      </c>
      <c r="CS34" t="str">
        <f t="shared" si="34"/>
        <v/>
      </c>
      <c r="CT34" t="str">
        <f t="shared" si="35"/>
        <v/>
      </c>
      <c r="CU34">
        <f>INDEX('Calcs-control3'!$AH$386:$AY$456,  'Graph-outputs'!$B34, 'Graph-outputs'!CU$2)</f>
        <v>2274.4860397084317</v>
      </c>
      <c r="CV34">
        <v>30</v>
      </c>
      <c r="CW34">
        <f>INDEX('Calcs-control2'!$AH$170:$AY$240, 'Graph-outputs'!$B34, 'Graph-outputs'!$BT$1)</f>
        <v>0</v>
      </c>
      <c r="CZ34">
        <v>30</v>
      </c>
      <c r="DA34" t="e">
        <f>IF(Settings!$N$5=1, 'Graph-outputs'!$DH34, 'Graph-outputs'!$DO34)</f>
        <v>#REF!</v>
      </c>
      <c r="DC34" t="e">
        <f>IF(Settings!$N$5=1, 'Graph-outputs'!$DV34, 'Graph-outputs'!$EC34)</f>
        <v>#REF!</v>
      </c>
      <c r="DE34" t="e">
        <f t="shared" si="36"/>
        <v>#REF!</v>
      </c>
      <c r="DF34" t="e">
        <f t="shared" si="37"/>
        <v>#REF!</v>
      </c>
      <c r="DG34" t="e">
        <f t="shared" si="38"/>
        <v>#REF!</v>
      </c>
      <c r="DH34" t="e">
        <f>INDEX('Calcs-control4'!$G$86:$X$156,  'Graph-outputs'!$B34, 'Graph-outputs'!DH$2)</f>
        <v>#REF!</v>
      </c>
      <c r="DI34">
        <v>30</v>
      </c>
      <c r="DJ34" t="e">
        <f>INDEX('Calcs-control4'!$G$170:$X$240, 'Graph-outputs'!$B34, 'Graph-outputs'!$DB$1)</f>
        <v>#REF!</v>
      </c>
      <c r="DL34" t="e">
        <f t="shared" si="39"/>
        <v>#REF!</v>
      </c>
      <c r="DM34" t="e">
        <f t="shared" si="40"/>
        <v>#REF!</v>
      </c>
      <c r="DN34" t="e">
        <f t="shared" si="41"/>
        <v>#REF!</v>
      </c>
      <c r="DO34" t="e">
        <f>INDEX('Calcs-control4'!$AH$86:$AY$156,  'Graph-outputs'!$B34, 'Graph-outputs'!DO$2)</f>
        <v>#REF!</v>
      </c>
      <c r="DP34">
        <v>30</v>
      </c>
      <c r="DQ34" t="e">
        <f>INDEX('Calcs-control4'!$AH$170:$AY$240, 'Graph-outputs'!$B34, 'Graph-outputs'!$DB$1)</f>
        <v>#REF!</v>
      </c>
      <c r="DS34" t="e">
        <f t="shared" si="42"/>
        <v>#REF!</v>
      </c>
      <c r="DT34" t="e">
        <f t="shared" si="43"/>
        <v>#REF!</v>
      </c>
      <c r="DU34" t="e">
        <f t="shared" si="44"/>
        <v>#REF!</v>
      </c>
      <c r="DV34" t="e">
        <f>INDEX('Calcs-control4'!$G$386:$X$456,  'Graph-outputs'!$B34, 'Graph-outputs'!DV$2)</f>
        <v>#REF!</v>
      </c>
      <c r="DW34">
        <v>30</v>
      </c>
      <c r="DX34" t="e">
        <f>INDEX('Calcs-control4'!$G$170:$X$240, 'Graph-outputs'!$B34, 'Graph-outputs'!$DB$1)</f>
        <v>#REF!</v>
      </c>
      <c r="DZ34" t="e">
        <f t="shared" si="45"/>
        <v>#REF!</v>
      </c>
      <c r="EA34" t="e">
        <f t="shared" si="46"/>
        <v>#REF!</v>
      </c>
      <c r="EB34" t="e">
        <f t="shared" si="47"/>
        <v>#REF!</v>
      </c>
      <c r="EC34" t="e">
        <f>INDEX('Calcs-control4'!$AH$386:$AY$456,  'Graph-outputs'!$B34, 'Graph-outputs'!EC$2)</f>
        <v>#REF!</v>
      </c>
      <c r="ED34">
        <v>30</v>
      </c>
      <c r="EE34" t="e">
        <f>INDEX('Calcs-control4'!$AH$170:$AY$240, 'Graph-outputs'!$B34, 'Graph-outputs'!$DB$1)</f>
        <v>#REF!</v>
      </c>
    </row>
    <row r="35" spans="1:135" x14ac:dyDescent="0.25">
      <c r="A35">
        <v>31</v>
      </c>
      <c r="B35">
        <v>32</v>
      </c>
      <c r="C35">
        <f>IF(Settings!$N$5=1, 'Graph-outputs'!$J35, 'Graph-outputs'!$Q35)</f>
        <v>46.823634005809808</v>
      </c>
      <c r="E35">
        <f>IF(Settings!$N$5=1, 'Graph-outputs'!$X35, 'Graph-outputs'!$AE35)</f>
        <v>46435.997123360467</v>
      </c>
      <c r="G35" t="str">
        <f t="shared" si="0"/>
        <v/>
      </c>
      <c r="H35" t="str">
        <f t="shared" si="1"/>
        <v/>
      </c>
      <c r="I35" t="str">
        <f t="shared" si="2"/>
        <v/>
      </c>
      <c r="J35">
        <f>INDEX('Calcs-control1'!$G$86:$X$156,  'Graph-outputs'!$B35, 'Graph-outputs'!J$2)</f>
        <v>46.823634005809808</v>
      </c>
      <c r="K35">
        <v>31</v>
      </c>
      <c r="L35">
        <f>INDEX('Calcs-control1'!$G$170:$X$240, 'Graph-outputs'!$B35, 'Graph-outputs'!$D$1)</f>
        <v>0.98649325549760747</v>
      </c>
      <c r="N35" t="str">
        <f t="shared" si="3"/>
        <v/>
      </c>
      <c r="O35" t="str">
        <f t="shared" si="4"/>
        <v/>
      </c>
      <c r="P35" t="str">
        <f t="shared" si="5"/>
        <v/>
      </c>
      <c r="Q35">
        <f>INDEX('Calcs-control1'!$AH$86:$AY$156,  'Graph-outputs'!$B35, 'Graph-outputs'!Q$2)</f>
        <v>40.485872598829104</v>
      </c>
      <c r="R35">
        <v>31</v>
      </c>
      <c r="S35">
        <f>INDEX('Calcs-control1'!$AH$170:$AY$240, 'Graph-outputs'!$B35, 'Graph-outputs'!$Q$2)</f>
        <v>0.95932623445222198</v>
      </c>
      <c r="U35" t="str">
        <f t="shared" si="6"/>
        <v/>
      </c>
      <c r="V35" t="str">
        <f t="shared" si="7"/>
        <v/>
      </c>
      <c r="W35" t="str">
        <f t="shared" si="8"/>
        <v/>
      </c>
      <c r="X35">
        <f>INDEX('Calcs-control1'!$G$386:$X$456,  'Graph-outputs'!$B35, 'Graph-outputs'!X$2)</f>
        <v>46435.997123360467</v>
      </c>
      <c r="Y35">
        <v>31</v>
      </c>
      <c r="Z35">
        <f>INDEX('Calcs-control1'!$G$170:$X$240, 'Graph-outputs'!$B35, 'Graph-outputs'!$J$2)</f>
        <v>0.98649325549760747</v>
      </c>
      <c r="AB35" t="str">
        <f t="shared" si="9"/>
        <v/>
      </c>
      <c r="AC35" t="str">
        <f t="shared" si="10"/>
        <v/>
      </c>
      <c r="AD35" t="str">
        <f t="shared" si="11"/>
        <v/>
      </c>
      <c r="AE35">
        <f>INDEX('Calcs-control1'!$AH$386:$AY$456,  'Graph-outputs'!$B35, 'Graph-outputs'!AE$2)</f>
        <v>39556.768381057263</v>
      </c>
      <c r="AF35">
        <v>31</v>
      </c>
      <c r="AG35">
        <f>INDEX('Calcs-control1'!$AH$170:$AY$240, 'Graph-outputs'!$B35, 'Graph-outputs'!$Q$2)</f>
        <v>0.95932623445222198</v>
      </c>
      <c r="AJ35">
        <v>31</v>
      </c>
      <c r="AK35">
        <f>IF(Settings!$N$5=1, 'Graph-outputs'!$AR35, 'Graph-outputs'!$AY35)</f>
        <v>49.151714642382707</v>
      </c>
      <c r="AM35">
        <f>IF(Settings!$N$5=1, 'Graph-outputs'!$BF35, 'Graph-outputs'!$BM35)</f>
        <v>50610.183834880358</v>
      </c>
      <c r="AO35" t="str">
        <f t="shared" si="12"/>
        <v/>
      </c>
      <c r="AP35" t="str">
        <f t="shared" si="13"/>
        <v/>
      </c>
      <c r="AQ35" t="str">
        <f t="shared" si="14"/>
        <v/>
      </c>
      <c r="AR35">
        <f>INDEX('Calcs-control2'!$G$86:$X$156,  'Graph-outputs'!$B35, 'Graph-outputs'!AR$2)</f>
        <v>49.151714642382707</v>
      </c>
      <c r="AS35">
        <v>31</v>
      </c>
      <c r="AT35">
        <f>INDEX('Calcs-control2'!$G$170:$X$240, 'Graph-outputs'!$B35, 'Graph-outputs'!$AL$1)</f>
        <v>0.99998426542103147</v>
      </c>
      <c r="AV35" t="str">
        <f t="shared" si="15"/>
        <v/>
      </c>
      <c r="AW35" t="str">
        <f t="shared" si="16"/>
        <v/>
      </c>
      <c r="AX35" t="str">
        <f t="shared" si="17"/>
        <v/>
      </c>
      <c r="AY35">
        <f>INDEX('Calcs-control2'!$AH$86:$AY$156,  'Graph-outputs'!$B35, 'Graph-outputs'!AY$2)</f>
        <v>37.40434440690521</v>
      </c>
      <c r="AZ35">
        <v>31</v>
      </c>
      <c r="BA35">
        <f>INDEX('Calcs-control2'!$AH$170:$AY$240, 'Graph-outputs'!$B35, 'Graph-outputs'!$AL$1)</f>
        <v>0.99976542955997549</v>
      </c>
      <c r="BC35" t="str">
        <f t="shared" si="18"/>
        <v/>
      </c>
      <c r="BD35" t="str">
        <f t="shared" si="19"/>
        <v/>
      </c>
      <c r="BE35" t="str">
        <f t="shared" si="20"/>
        <v/>
      </c>
      <c r="BF35">
        <f>INDEX('Calcs-control2'!$G$386:$X$456,  'Graph-outputs'!$B35, 'Graph-outputs'!BF$2)</f>
        <v>50610.183834880358</v>
      </c>
      <c r="BG35">
        <v>31</v>
      </c>
      <c r="BH35">
        <f>INDEX('Calcs-control2'!$G$170:$X$240, 'Graph-outputs'!$B35, 'Graph-outputs'!$AL$1)</f>
        <v>0.99998426542103147</v>
      </c>
      <c r="BJ35" t="str">
        <f t="shared" si="21"/>
        <v/>
      </c>
      <c r="BK35" t="str">
        <f t="shared" si="22"/>
        <v/>
      </c>
      <c r="BL35" t="str">
        <f t="shared" si="23"/>
        <v/>
      </c>
      <c r="BM35">
        <f>INDEX('Calcs-control2'!$AH$386:$AY$456,  'Graph-outputs'!$B35, 'Graph-outputs'!BM$2)</f>
        <v>38512.271686591965</v>
      </c>
      <c r="BN35">
        <v>31</v>
      </c>
      <c r="BO35">
        <f>INDEX('Calcs-control2'!$AH$170:$AY$240, 'Graph-outputs'!$B35, 'Graph-outputs'!$AL$1)</f>
        <v>0.99976542955997549</v>
      </c>
      <c r="BR35">
        <v>31</v>
      </c>
      <c r="BS35">
        <f>IF(Settings!$N$5=1, 'Graph-outputs'!$BZ35, 'Graph-outputs'!$CG35)</f>
        <v>29.023953815277707</v>
      </c>
      <c r="BU35">
        <f>IF(Settings!$N$5=1, 'Graph-outputs'!$CN35, 'Graph-outputs'!$CU35)</f>
        <v>3047.5151506041593</v>
      </c>
      <c r="BW35" t="str">
        <f t="shared" si="24"/>
        <v/>
      </c>
      <c r="BX35" t="str">
        <f t="shared" si="25"/>
        <v/>
      </c>
      <c r="BY35" t="str">
        <f t="shared" si="26"/>
        <v/>
      </c>
      <c r="BZ35">
        <f>INDEX('Calcs-control3'!$G$86:$X$156,  'Graph-outputs'!$B35, 'Graph-outputs'!BZ$2)</f>
        <v>29.023953815277707</v>
      </c>
      <c r="CA35">
        <v>31</v>
      </c>
      <c r="CB35">
        <f>INDEX('Calcs-control3'!$G$170:$X$240, 'Graph-outputs'!$B35, 'Graph-outputs'!$BT$1)</f>
        <v>0</v>
      </c>
      <c r="CD35" t="str">
        <f t="shared" si="27"/>
        <v/>
      </c>
      <c r="CE35" t="str">
        <f t="shared" si="28"/>
        <v/>
      </c>
      <c r="CF35" t="str">
        <f t="shared" si="29"/>
        <v/>
      </c>
      <c r="CG35">
        <f>INDEX('Calcs-control3'!$AH$86:$AY$156,  'Graph-outputs'!$B35, 'Graph-outputs'!CG$2)</f>
        <v>22.735066500117753</v>
      </c>
      <c r="CH35">
        <v>31</v>
      </c>
      <c r="CI35">
        <f>INDEX('Calcs-control2'!$AH$170:$AY$240, 'Graph-outputs'!$B35, 'Graph-outputs'!$BT$1)</f>
        <v>0</v>
      </c>
      <c r="CK35" t="str">
        <f t="shared" si="30"/>
        <v/>
      </c>
      <c r="CL35" t="str">
        <f t="shared" si="31"/>
        <v/>
      </c>
      <c r="CM35" t="str">
        <f t="shared" si="32"/>
        <v/>
      </c>
      <c r="CN35">
        <f>INDEX('Calcs-control3'!$G$386:$X$456,  'Graph-outputs'!$B35, 'Graph-outputs'!CN$2)</f>
        <v>3047.5151506041593</v>
      </c>
      <c r="CO35">
        <v>31</v>
      </c>
      <c r="CP35">
        <f>INDEX('Calcs-control2'!$G$170:$X$240, 'Graph-outputs'!$B35, 'Graph-outputs'!$BT$1)</f>
        <v>0</v>
      </c>
      <c r="CR35" t="str">
        <f t="shared" si="33"/>
        <v/>
      </c>
      <c r="CS35" t="str">
        <f t="shared" si="34"/>
        <v/>
      </c>
      <c r="CT35" t="str">
        <f t="shared" si="35"/>
        <v/>
      </c>
      <c r="CU35">
        <f>INDEX('Calcs-control3'!$AH$386:$AY$456,  'Graph-outputs'!$B35, 'Graph-outputs'!CU$2)</f>
        <v>2387.1819825123639</v>
      </c>
      <c r="CV35">
        <v>31</v>
      </c>
      <c r="CW35">
        <f>INDEX('Calcs-control2'!$AH$170:$AY$240, 'Graph-outputs'!$B35, 'Graph-outputs'!$BT$1)</f>
        <v>0</v>
      </c>
      <c r="CZ35">
        <v>31</v>
      </c>
      <c r="DA35" t="e">
        <f>IF(Settings!$N$5=1, 'Graph-outputs'!$DH35, 'Graph-outputs'!$DO35)</f>
        <v>#REF!</v>
      </c>
      <c r="DC35" t="e">
        <f>IF(Settings!$N$5=1, 'Graph-outputs'!$DV35, 'Graph-outputs'!$EC35)</f>
        <v>#REF!</v>
      </c>
      <c r="DE35" t="e">
        <f t="shared" si="36"/>
        <v>#REF!</v>
      </c>
      <c r="DF35" t="e">
        <f t="shared" si="37"/>
        <v>#REF!</v>
      </c>
      <c r="DG35" t="e">
        <f t="shared" si="38"/>
        <v>#REF!</v>
      </c>
      <c r="DH35" t="e">
        <f>INDEX('Calcs-control4'!$G$86:$X$156,  'Graph-outputs'!$B35, 'Graph-outputs'!DH$2)</f>
        <v>#REF!</v>
      </c>
      <c r="DI35">
        <v>31</v>
      </c>
      <c r="DJ35" t="e">
        <f>INDEX('Calcs-control4'!$G$170:$X$240, 'Graph-outputs'!$B35, 'Graph-outputs'!$DB$1)</f>
        <v>#REF!</v>
      </c>
      <c r="DL35" t="e">
        <f t="shared" si="39"/>
        <v>#REF!</v>
      </c>
      <c r="DM35" t="e">
        <f t="shared" si="40"/>
        <v>#REF!</v>
      </c>
      <c r="DN35" t="e">
        <f t="shared" si="41"/>
        <v>#REF!</v>
      </c>
      <c r="DO35" t="e">
        <f>INDEX('Calcs-control4'!$AH$86:$AY$156,  'Graph-outputs'!$B35, 'Graph-outputs'!DO$2)</f>
        <v>#REF!</v>
      </c>
      <c r="DP35">
        <v>31</v>
      </c>
      <c r="DQ35" t="e">
        <f>INDEX('Calcs-control4'!$AH$170:$AY$240, 'Graph-outputs'!$B35, 'Graph-outputs'!$DB$1)</f>
        <v>#REF!</v>
      </c>
      <c r="DS35" t="e">
        <f t="shared" si="42"/>
        <v>#REF!</v>
      </c>
      <c r="DT35" t="e">
        <f t="shared" si="43"/>
        <v>#REF!</v>
      </c>
      <c r="DU35" t="e">
        <f t="shared" si="44"/>
        <v>#REF!</v>
      </c>
      <c r="DV35" t="e">
        <f>INDEX('Calcs-control4'!$G$386:$X$456,  'Graph-outputs'!$B35, 'Graph-outputs'!DV$2)</f>
        <v>#REF!</v>
      </c>
      <c r="DW35">
        <v>31</v>
      </c>
      <c r="DX35" t="e">
        <f>INDEX('Calcs-control4'!$G$170:$X$240, 'Graph-outputs'!$B35, 'Graph-outputs'!$DB$1)</f>
        <v>#REF!</v>
      </c>
      <c r="DZ35" t="e">
        <f t="shared" si="45"/>
        <v>#REF!</v>
      </c>
      <c r="EA35" t="e">
        <f t="shared" si="46"/>
        <v>#REF!</v>
      </c>
      <c r="EB35" t="e">
        <f t="shared" si="47"/>
        <v>#REF!</v>
      </c>
      <c r="EC35" t="e">
        <f>INDEX('Calcs-control4'!$AH$386:$AY$456,  'Graph-outputs'!$B35, 'Graph-outputs'!EC$2)</f>
        <v>#REF!</v>
      </c>
      <c r="ED35">
        <v>31</v>
      </c>
      <c r="EE35" t="e">
        <f>INDEX('Calcs-control4'!$AH$170:$AY$240, 'Graph-outputs'!$B35, 'Graph-outputs'!$DB$1)</f>
        <v>#REF!</v>
      </c>
    </row>
    <row r="36" spans="1:135" x14ac:dyDescent="0.25">
      <c r="A36">
        <v>32</v>
      </c>
      <c r="B36">
        <v>33</v>
      </c>
      <c r="C36">
        <f>IF(Settings!$N$5=1, 'Graph-outputs'!$J36, 'Graph-outputs'!$Q36)</f>
        <v>47.479934392960104</v>
      </c>
      <c r="E36">
        <f>IF(Settings!$N$5=1, 'Graph-outputs'!$X36, 'Graph-outputs'!$AE36)</f>
        <v>47124.057135886294</v>
      </c>
      <c r="G36" t="str">
        <f t="shared" si="0"/>
        <v/>
      </c>
      <c r="H36" t="str">
        <f t="shared" si="1"/>
        <v/>
      </c>
      <c r="I36" t="str">
        <f t="shared" si="2"/>
        <v/>
      </c>
      <c r="J36">
        <f>INDEX('Calcs-control1'!$G$86:$X$156,  'Graph-outputs'!$B36, 'Graph-outputs'!J$2)</f>
        <v>47.479934392960104</v>
      </c>
      <c r="K36">
        <v>32</v>
      </c>
      <c r="L36">
        <f>INDEX('Calcs-control1'!$G$170:$X$240, 'Graph-outputs'!$B36, 'Graph-outputs'!$D$1)</f>
        <v>0.98794388436441616</v>
      </c>
      <c r="N36" t="str">
        <f t="shared" si="3"/>
        <v/>
      </c>
      <c r="O36" t="str">
        <f t="shared" si="4"/>
        <v/>
      </c>
      <c r="P36" t="str">
        <f t="shared" si="5"/>
        <v/>
      </c>
      <c r="Q36">
        <f>INDEX('Calcs-control1'!$AH$86:$AY$156,  'Graph-outputs'!$B36, 'Graph-outputs'!Q$2)</f>
        <v>41.753562061961965</v>
      </c>
      <c r="R36">
        <v>32</v>
      </c>
      <c r="S36">
        <f>INDEX('Calcs-control1'!$AH$170:$AY$240, 'Graph-outputs'!$B36, 'Graph-outputs'!$Q$2)</f>
        <v>0.96719814637314339</v>
      </c>
      <c r="U36" t="str">
        <f t="shared" si="6"/>
        <v/>
      </c>
      <c r="V36" t="str">
        <f t="shared" si="7"/>
        <v/>
      </c>
      <c r="W36" t="str">
        <f t="shared" si="8"/>
        <v/>
      </c>
      <c r="X36">
        <f>INDEX('Calcs-control1'!$G$386:$X$456,  'Graph-outputs'!$B36, 'Graph-outputs'!X$2)</f>
        <v>47124.057135886294</v>
      </c>
      <c r="Y36">
        <v>32</v>
      </c>
      <c r="Z36">
        <f>INDEX('Calcs-control1'!$G$170:$X$240, 'Graph-outputs'!$B36, 'Graph-outputs'!$J$2)</f>
        <v>0.98794388436441616</v>
      </c>
      <c r="AB36" t="str">
        <f t="shared" si="9"/>
        <v/>
      </c>
      <c r="AC36" t="str">
        <f t="shared" si="10"/>
        <v/>
      </c>
      <c r="AD36" t="str">
        <f t="shared" si="11"/>
        <v/>
      </c>
      <c r="AE36">
        <f>INDEX('Calcs-control1'!$AH$386:$AY$456,  'Graph-outputs'!$B36, 'Graph-outputs'!AE$2)</f>
        <v>40972.853224827842</v>
      </c>
      <c r="AF36">
        <v>32</v>
      </c>
      <c r="AG36">
        <f>INDEX('Calcs-control1'!$AH$170:$AY$240, 'Graph-outputs'!$B36, 'Graph-outputs'!$Q$2)</f>
        <v>0.96719814637314339</v>
      </c>
      <c r="AJ36">
        <v>32</v>
      </c>
      <c r="AK36">
        <f>IF(Settings!$N$5=1, 'Graph-outputs'!$AR36, 'Graph-outputs'!$AY36)</f>
        <v>50.626522840393427</v>
      </c>
      <c r="AM36">
        <f>IF(Settings!$N$5=1, 'Graph-outputs'!$BF36, 'Graph-outputs'!$BM36)</f>
        <v>52128.808723319024</v>
      </c>
      <c r="AO36" t="str">
        <f t="shared" si="12"/>
        <v/>
      </c>
      <c r="AP36" t="str">
        <f t="shared" si="13"/>
        <v/>
      </c>
      <c r="AQ36" t="str">
        <f t="shared" si="14"/>
        <v/>
      </c>
      <c r="AR36">
        <f>INDEX('Calcs-control2'!$G$86:$X$156,  'Graph-outputs'!$B36, 'Graph-outputs'!AR$2)</f>
        <v>50.626522840393427</v>
      </c>
      <c r="AS36">
        <v>32</v>
      </c>
      <c r="AT36">
        <f>INDEX('Calcs-control2'!$G$170:$X$240, 'Graph-outputs'!$B36, 'Graph-outputs'!$AL$1)</f>
        <v>0.99998879169650634</v>
      </c>
      <c r="AV36" t="str">
        <f t="shared" si="15"/>
        <v/>
      </c>
      <c r="AW36" t="str">
        <f t="shared" si="16"/>
        <v/>
      </c>
      <c r="AX36" t="str">
        <f t="shared" si="17"/>
        <v/>
      </c>
      <c r="AY36">
        <f>INDEX('Calcs-control2'!$AH$86:$AY$156,  'Graph-outputs'!$B36, 'Graph-outputs'!AY$2)</f>
        <v>39.42895928245332</v>
      </c>
      <c r="AZ36">
        <v>32</v>
      </c>
      <c r="BA36">
        <f>INDEX('Calcs-control2'!$AH$170:$AY$240, 'Graph-outputs'!$B36, 'Graph-outputs'!$AL$1)</f>
        <v>0.9998527554948593</v>
      </c>
      <c r="BC36" t="str">
        <f t="shared" si="18"/>
        <v/>
      </c>
      <c r="BD36" t="str">
        <f t="shared" si="19"/>
        <v/>
      </c>
      <c r="BE36" t="str">
        <f t="shared" si="20"/>
        <v/>
      </c>
      <c r="BF36">
        <f>INDEX('Calcs-control2'!$G$386:$X$456,  'Graph-outputs'!$B36, 'Graph-outputs'!BF$2)</f>
        <v>52128.808723319024</v>
      </c>
      <c r="BG36">
        <v>32</v>
      </c>
      <c r="BH36">
        <f>INDEX('Calcs-control2'!$G$170:$X$240, 'Graph-outputs'!$B36, 'Graph-outputs'!$AL$1)</f>
        <v>0.99998879169650634</v>
      </c>
      <c r="BJ36" t="str">
        <f t="shared" si="21"/>
        <v/>
      </c>
      <c r="BK36" t="str">
        <f t="shared" si="22"/>
        <v/>
      </c>
      <c r="BL36" t="str">
        <f t="shared" si="23"/>
        <v/>
      </c>
      <c r="BM36">
        <f>INDEX('Calcs-control2'!$AH$386:$AY$456,  'Graph-outputs'!$B36, 'Graph-outputs'!BM$2)</f>
        <v>40597.682589394812</v>
      </c>
      <c r="BN36">
        <v>32</v>
      </c>
      <c r="BO36">
        <f>INDEX('Calcs-control2'!$AH$170:$AY$240, 'Graph-outputs'!$B36, 'Graph-outputs'!$AL$1)</f>
        <v>0.9998527554948593</v>
      </c>
      <c r="BR36">
        <v>32</v>
      </c>
      <c r="BS36">
        <f>IF(Settings!$N$5=1, 'Graph-outputs'!$BZ36, 'Graph-outputs'!$CG36)</f>
        <v>29.795174162489634</v>
      </c>
      <c r="BU36">
        <f>IF(Settings!$N$5=1, 'Graph-outputs'!$CN36, 'Graph-outputs'!$CU36)</f>
        <v>3128.4932870614116</v>
      </c>
      <c r="BW36" t="str">
        <f t="shared" si="24"/>
        <v/>
      </c>
      <c r="BX36" t="str">
        <f t="shared" si="25"/>
        <v/>
      </c>
      <c r="BY36" t="str">
        <f t="shared" si="26"/>
        <v/>
      </c>
      <c r="BZ36">
        <f>INDEX('Calcs-control3'!$G$86:$X$156,  'Graph-outputs'!$B36, 'Graph-outputs'!BZ$2)</f>
        <v>29.795174162489634</v>
      </c>
      <c r="CA36">
        <v>32</v>
      </c>
      <c r="CB36">
        <f>INDEX('Calcs-control3'!$G$170:$X$240, 'Graph-outputs'!$B36, 'Graph-outputs'!$BT$1)</f>
        <v>0</v>
      </c>
      <c r="CD36" t="str">
        <f t="shared" si="27"/>
        <v/>
      </c>
      <c r="CE36" t="str">
        <f t="shared" si="28"/>
        <v/>
      </c>
      <c r="CF36" t="str">
        <f t="shared" si="29"/>
        <v/>
      </c>
      <c r="CG36">
        <f>INDEX('Calcs-control3'!$AH$86:$AY$156,  'Graph-outputs'!$B36, 'Graph-outputs'!CG$2)</f>
        <v>23.837967636644048</v>
      </c>
      <c r="CH36">
        <v>32</v>
      </c>
      <c r="CI36">
        <f>INDEX('Calcs-control2'!$AH$170:$AY$240, 'Graph-outputs'!$B36, 'Graph-outputs'!$BT$1)</f>
        <v>0</v>
      </c>
      <c r="CK36" t="str">
        <f t="shared" si="30"/>
        <v/>
      </c>
      <c r="CL36" t="str">
        <f t="shared" si="31"/>
        <v/>
      </c>
      <c r="CM36" t="str">
        <f t="shared" si="32"/>
        <v/>
      </c>
      <c r="CN36">
        <f>INDEX('Calcs-control3'!$G$386:$X$456,  'Graph-outputs'!$B36, 'Graph-outputs'!CN$2)</f>
        <v>3128.4932870614116</v>
      </c>
      <c r="CO36">
        <v>32</v>
      </c>
      <c r="CP36">
        <f>INDEX('Calcs-control2'!$G$170:$X$240, 'Graph-outputs'!$B36, 'Graph-outputs'!$BT$1)</f>
        <v>0</v>
      </c>
      <c r="CR36" t="str">
        <f t="shared" si="33"/>
        <v/>
      </c>
      <c r="CS36" t="str">
        <f t="shared" si="34"/>
        <v/>
      </c>
      <c r="CT36" t="str">
        <f t="shared" si="35"/>
        <v/>
      </c>
      <c r="CU36">
        <f>INDEX('Calcs-control3'!$AH$386:$AY$456,  'Graph-outputs'!$B36, 'Graph-outputs'!CU$2)</f>
        <v>2502.986601847625</v>
      </c>
      <c r="CV36">
        <v>32</v>
      </c>
      <c r="CW36">
        <f>INDEX('Calcs-control2'!$AH$170:$AY$240, 'Graph-outputs'!$B36, 'Graph-outputs'!$BT$1)</f>
        <v>0</v>
      </c>
      <c r="CZ36">
        <v>32</v>
      </c>
      <c r="DA36" t="e">
        <f>IF(Settings!$N$5=1, 'Graph-outputs'!$DH36, 'Graph-outputs'!$DO36)</f>
        <v>#REF!</v>
      </c>
      <c r="DC36" t="e">
        <f>IF(Settings!$N$5=1, 'Graph-outputs'!$DV36, 'Graph-outputs'!$EC36)</f>
        <v>#REF!</v>
      </c>
      <c r="DE36" t="e">
        <f t="shared" si="36"/>
        <v>#REF!</v>
      </c>
      <c r="DF36" t="e">
        <f t="shared" si="37"/>
        <v>#REF!</v>
      </c>
      <c r="DG36" t="e">
        <f t="shared" si="38"/>
        <v>#REF!</v>
      </c>
      <c r="DH36" t="e">
        <f>INDEX('Calcs-control4'!$G$86:$X$156,  'Graph-outputs'!$B36, 'Graph-outputs'!DH$2)</f>
        <v>#REF!</v>
      </c>
      <c r="DI36">
        <v>32</v>
      </c>
      <c r="DJ36" t="e">
        <f>INDEX('Calcs-control4'!$G$170:$X$240, 'Graph-outputs'!$B36, 'Graph-outputs'!$DB$1)</f>
        <v>#REF!</v>
      </c>
      <c r="DL36" t="e">
        <f t="shared" si="39"/>
        <v>#REF!</v>
      </c>
      <c r="DM36" t="e">
        <f t="shared" si="40"/>
        <v>#REF!</v>
      </c>
      <c r="DN36" t="e">
        <f t="shared" si="41"/>
        <v>#REF!</v>
      </c>
      <c r="DO36" t="e">
        <f>INDEX('Calcs-control4'!$AH$86:$AY$156,  'Graph-outputs'!$B36, 'Graph-outputs'!DO$2)</f>
        <v>#REF!</v>
      </c>
      <c r="DP36">
        <v>32</v>
      </c>
      <c r="DQ36" t="e">
        <f>INDEX('Calcs-control4'!$AH$170:$AY$240, 'Graph-outputs'!$B36, 'Graph-outputs'!$DB$1)</f>
        <v>#REF!</v>
      </c>
      <c r="DS36" t="e">
        <f t="shared" si="42"/>
        <v>#REF!</v>
      </c>
      <c r="DT36" t="e">
        <f t="shared" si="43"/>
        <v>#REF!</v>
      </c>
      <c r="DU36" t="e">
        <f t="shared" si="44"/>
        <v>#REF!</v>
      </c>
      <c r="DV36" t="e">
        <f>INDEX('Calcs-control4'!$G$386:$X$456,  'Graph-outputs'!$B36, 'Graph-outputs'!DV$2)</f>
        <v>#REF!</v>
      </c>
      <c r="DW36">
        <v>32</v>
      </c>
      <c r="DX36" t="e">
        <f>INDEX('Calcs-control4'!$G$170:$X$240, 'Graph-outputs'!$B36, 'Graph-outputs'!$DB$1)</f>
        <v>#REF!</v>
      </c>
      <c r="DZ36" t="e">
        <f t="shared" si="45"/>
        <v>#REF!</v>
      </c>
      <c r="EA36" t="e">
        <f t="shared" si="46"/>
        <v>#REF!</v>
      </c>
      <c r="EB36" t="e">
        <f t="shared" si="47"/>
        <v>#REF!</v>
      </c>
      <c r="EC36" t="e">
        <f>INDEX('Calcs-control4'!$AH$386:$AY$456,  'Graph-outputs'!$B36, 'Graph-outputs'!EC$2)</f>
        <v>#REF!</v>
      </c>
      <c r="ED36">
        <v>32</v>
      </c>
      <c r="EE36" t="e">
        <f>INDEX('Calcs-control4'!$AH$170:$AY$240, 'Graph-outputs'!$B36, 'Graph-outputs'!$DB$1)</f>
        <v>#REF!</v>
      </c>
    </row>
    <row r="37" spans="1:135" x14ac:dyDescent="0.25">
      <c r="A37">
        <v>33</v>
      </c>
      <c r="B37">
        <v>34</v>
      </c>
      <c r="C37">
        <f>IF(Settings!$N$5=1, 'Graph-outputs'!$J37, 'Graph-outputs'!$Q37)</f>
        <v>48.100707361976887</v>
      </c>
      <c r="E37">
        <f>IF(Settings!$N$5=1, 'Graph-outputs'!$X37, 'Graph-outputs'!$AE37)</f>
        <v>47771.756563130315</v>
      </c>
      <c r="G37" t="str">
        <f t="shared" si="0"/>
        <v/>
      </c>
      <c r="H37" t="str">
        <f t="shared" si="1"/>
        <v/>
      </c>
      <c r="I37" t="str">
        <f t="shared" si="2"/>
        <v/>
      </c>
      <c r="J37">
        <f>INDEX('Calcs-control1'!$G$86:$X$156,  'Graph-outputs'!$B37, 'Graph-outputs'!J$2)</f>
        <v>48.100707361976887</v>
      </c>
      <c r="K37">
        <v>33</v>
      </c>
      <c r="L37">
        <f>INDEX('Calcs-control1'!$G$170:$X$240, 'Graph-outputs'!$B37, 'Graph-outputs'!$D$1)</f>
        <v>0.98915967266389182</v>
      </c>
      <c r="N37" t="str">
        <f t="shared" si="3"/>
        <v/>
      </c>
      <c r="O37" t="str">
        <f t="shared" si="4"/>
        <v/>
      </c>
      <c r="P37" t="str">
        <f t="shared" si="5"/>
        <v/>
      </c>
      <c r="Q37">
        <f>INDEX('Calcs-control1'!$AH$86:$AY$156,  'Graph-outputs'!$B37, 'Graph-outputs'!Q$2)</f>
        <v>42.973113823064381</v>
      </c>
      <c r="R37">
        <v>33</v>
      </c>
      <c r="S37">
        <f>INDEX('Calcs-control1'!$AH$170:$AY$240, 'Graph-outputs'!$B37, 'Graph-outputs'!$Q$2)</f>
        <v>0.97344630810447841</v>
      </c>
      <c r="U37" t="str">
        <f t="shared" si="6"/>
        <v/>
      </c>
      <c r="V37" t="str">
        <f t="shared" si="7"/>
        <v/>
      </c>
      <c r="W37" t="str">
        <f t="shared" si="8"/>
        <v/>
      </c>
      <c r="X37">
        <f>INDEX('Calcs-control1'!$G$386:$X$456,  'Graph-outputs'!$B37, 'Graph-outputs'!X$2)</f>
        <v>47771.756563130315</v>
      </c>
      <c r="Y37">
        <v>33</v>
      </c>
      <c r="Z37">
        <f>INDEX('Calcs-control1'!$G$170:$X$240, 'Graph-outputs'!$B37, 'Graph-outputs'!$J$2)</f>
        <v>0.98915967266389182</v>
      </c>
      <c r="AB37" t="str">
        <f t="shared" si="9"/>
        <v/>
      </c>
      <c r="AC37" t="str">
        <f t="shared" si="10"/>
        <v/>
      </c>
      <c r="AD37" t="str">
        <f t="shared" si="11"/>
        <v/>
      </c>
      <c r="AE37">
        <f>INDEX('Calcs-control1'!$AH$386:$AY$456,  'Graph-outputs'!$B37, 'Graph-outputs'!AE$2)</f>
        <v>42314.593386914436</v>
      </c>
      <c r="AF37">
        <v>33</v>
      </c>
      <c r="AG37">
        <f>INDEX('Calcs-control1'!$AH$170:$AY$240, 'Graph-outputs'!$B37, 'Graph-outputs'!$Q$2)</f>
        <v>0.97344630810447841</v>
      </c>
      <c r="AJ37">
        <v>33</v>
      </c>
      <c r="AK37">
        <f>IF(Settings!$N$5=1, 'Graph-outputs'!$AR37, 'Graph-outputs'!$AY37)</f>
        <v>52.074188534553677</v>
      </c>
      <c r="AM37">
        <f>IF(Settings!$N$5=1, 'Graph-outputs'!$BF37, 'Graph-outputs'!$BM37)</f>
        <v>53619.471961317468</v>
      </c>
      <c r="AO37" t="str">
        <f t="shared" si="12"/>
        <v/>
      </c>
      <c r="AP37" t="str">
        <f t="shared" si="13"/>
        <v/>
      </c>
      <c r="AQ37" t="str">
        <f t="shared" si="14"/>
        <v/>
      </c>
      <c r="AR37">
        <f>INDEX('Calcs-control2'!$G$86:$X$156,  'Graph-outputs'!$B37, 'Graph-outputs'!AR$2)</f>
        <v>52.074188534553677</v>
      </c>
      <c r="AS37">
        <v>33</v>
      </c>
      <c r="AT37">
        <f>INDEX('Calcs-control2'!$G$170:$X$240, 'Graph-outputs'!$B37, 'Graph-outputs'!$AL$1)</f>
        <v>0.99999196592575434</v>
      </c>
      <c r="AV37" t="str">
        <f t="shared" si="15"/>
        <v/>
      </c>
      <c r="AW37" t="str">
        <f t="shared" si="16"/>
        <v/>
      </c>
      <c r="AX37" t="str">
        <f t="shared" si="17"/>
        <v/>
      </c>
      <c r="AY37">
        <f>INDEX('Calcs-control2'!$AH$86:$AY$156,  'Graph-outputs'!$B37, 'Graph-outputs'!AY$2)</f>
        <v>41.520519230801924</v>
      </c>
      <c r="AZ37">
        <v>33</v>
      </c>
      <c r="BA37">
        <f>INDEX('Calcs-control2'!$AH$170:$AY$240, 'Graph-outputs'!$B37, 'Graph-outputs'!$AL$1)</f>
        <v>0.99990898396341643</v>
      </c>
      <c r="BC37" t="str">
        <f t="shared" si="18"/>
        <v/>
      </c>
      <c r="BD37" t="str">
        <f t="shared" si="19"/>
        <v/>
      </c>
      <c r="BE37" t="str">
        <f t="shared" si="20"/>
        <v/>
      </c>
      <c r="BF37">
        <f>INDEX('Calcs-control2'!$G$386:$X$456,  'Graph-outputs'!$B37, 'Graph-outputs'!BF$2)</f>
        <v>53619.471961317468</v>
      </c>
      <c r="BG37">
        <v>33</v>
      </c>
      <c r="BH37">
        <f>INDEX('Calcs-control2'!$G$170:$X$240, 'Graph-outputs'!$B37, 'Graph-outputs'!$AL$1)</f>
        <v>0.99999196592575434</v>
      </c>
      <c r="BJ37" t="str">
        <f t="shared" si="21"/>
        <v/>
      </c>
      <c r="BK37" t="str">
        <f t="shared" si="22"/>
        <v/>
      </c>
      <c r="BL37" t="str">
        <f t="shared" si="23"/>
        <v/>
      </c>
      <c r="BM37">
        <f>INDEX('Calcs-control2'!$AH$386:$AY$456,  'Graph-outputs'!$B37, 'Graph-outputs'!BM$2)</f>
        <v>42751.799283880777</v>
      </c>
      <c r="BN37">
        <v>33</v>
      </c>
      <c r="BO37">
        <f>INDEX('Calcs-control2'!$AH$170:$AY$240, 'Graph-outputs'!$B37, 'Graph-outputs'!$AL$1)</f>
        <v>0.99990898396341643</v>
      </c>
      <c r="BR37">
        <v>33</v>
      </c>
      <c r="BS37">
        <f>IF(Settings!$N$5=1, 'Graph-outputs'!$BZ37, 'Graph-outputs'!$CG37)</f>
        <v>30.54834004915644</v>
      </c>
      <c r="BU37">
        <f>IF(Settings!$N$5=1, 'Graph-outputs'!$CN37, 'Graph-outputs'!$CU37)</f>
        <v>3207.5757051614264</v>
      </c>
      <c r="BW37" t="str">
        <f t="shared" si="24"/>
        <v/>
      </c>
      <c r="BX37" t="str">
        <f t="shared" si="25"/>
        <v/>
      </c>
      <c r="BY37" t="str">
        <f t="shared" si="26"/>
        <v/>
      </c>
      <c r="BZ37">
        <f>INDEX('Calcs-control3'!$G$86:$X$156,  'Graph-outputs'!$B37, 'Graph-outputs'!BZ$2)</f>
        <v>30.54834004915644</v>
      </c>
      <c r="CA37">
        <v>33</v>
      </c>
      <c r="CB37">
        <f>INDEX('Calcs-control3'!$G$170:$X$240, 'Graph-outputs'!$B37, 'Graph-outputs'!$BT$1)</f>
        <v>0</v>
      </c>
      <c r="CD37" t="str">
        <f t="shared" si="27"/>
        <v/>
      </c>
      <c r="CE37" t="str">
        <f t="shared" si="28"/>
        <v/>
      </c>
      <c r="CF37" t="str">
        <f t="shared" si="29"/>
        <v/>
      </c>
      <c r="CG37">
        <f>INDEX('Calcs-control3'!$AH$86:$AY$156,  'Graph-outputs'!$B37, 'Graph-outputs'!CG$2)</f>
        <v>24.96881073196727</v>
      </c>
      <c r="CH37">
        <v>33</v>
      </c>
      <c r="CI37">
        <f>INDEX('Calcs-control2'!$AH$170:$AY$240, 'Graph-outputs'!$B37, 'Graph-outputs'!$BT$1)</f>
        <v>0</v>
      </c>
      <c r="CK37" t="str">
        <f t="shared" si="30"/>
        <v/>
      </c>
      <c r="CL37" t="str">
        <f t="shared" si="31"/>
        <v/>
      </c>
      <c r="CM37" t="str">
        <f t="shared" si="32"/>
        <v/>
      </c>
      <c r="CN37">
        <f>INDEX('Calcs-control3'!$G$386:$X$456,  'Graph-outputs'!$B37, 'Graph-outputs'!CN$2)</f>
        <v>3207.5757051614264</v>
      </c>
      <c r="CO37">
        <v>33</v>
      </c>
      <c r="CP37">
        <f>INDEX('Calcs-control2'!$G$170:$X$240, 'Graph-outputs'!$B37, 'Graph-outputs'!$BT$1)</f>
        <v>0</v>
      </c>
      <c r="CR37" t="str">
        <f t="shared" si="33"/>
        <v/>
      </c>
      <c r="CS37" t="str">
        <f t="shared" si="34"/>
        <v/>
      </c>
      <c r="CT37" t="str">
        <f t="shared" si="35"/>
        <v/>
      </c>
      <c r="CU37">
        <f>INDEX('Calcs-control3'!$AH$386:$AY$456,  'Graph-outputs'!$B37, 'Graph-outputs'!CU$2)</f>
        <v>2621.7251268565633</v>
      </c>
      <c r="CV37">
        <v>33</v>
      </c>
      <c r="CW37">
        <f>INDEX('Calcs-control2'!$AH$170:$AY$240, 'Graph-outputs'!$B37, 'Graph-outputs'!$BT$1)</f>
        <v>0</v>
      </c>
      <c r="CZ37">
        <v>33</v>
      </c>
      <c r="DA37" t="e">
        <f>IF(Settings!$N$5=1, 'Graph-outputs'!$DH37, 'Graph-outputs'!$DO37)</f>
        <v>#REF!</v>
      </c>
      <c r="DC37" t="e">
        <f>IF(Settings!$N$5=1, 'Graph-outputs'!$DV37, 'Graph-outputs'!$EC37)</f>
        <v>#REF!</v>
      </c>
      <c r="DE37" t="e">
        <f t="shared" si="36"/>
        <v>#REF!</v>
      </c>
      <c r="DF37" t="e">
        <f t="shared" si="37"/>
        <v>#REF!</v>
      </c>
      <c r="DG37" t="e">
        <f t="shared" si="38"/>
        <v>#REF!</v>
      </c>
      <c r="DH37" t="e">
        <f>INDEX('Calcs-control4'!$G$86:$X$156,  'Graph-outputs'!$B37, 'Graph-outputs'!DH$2)</f>
        <v>#REF!</v>
      </c>
      <c r="DI37">
        <v>33</v>
      </c>
      <c r="DJ37" t="e">
        <f>INDEX('Calcs-control4'!$G$170:$X$240, 'Graph-outputs'!$B37, 'Graph-outputs'!$DB$1)</f>
        <v>#REF!</v>
      </c>
      <c r="DL37" t="e">
        <f t="shared" si="39"/>
        <v>#REF!</v>
      </c>
      <c r="DM37" t="e">
        <f t="shared" si="40"/>
        <v>#REF!</v>
      </c>
      <c r="DN37" t="e">
        <f t="shared" si="41"/>
        <v>#REF!</v>
      </c>
      <c r="DO37" t="e">
        <f>INDEX('Calcs-control4'!$AH$86:$AY$156,  'Graph-outputs'!$B37, 'Graph-outputs'!DO$2)</f>
        <v>#REF!</v>
      </c>
      <c r="DP37">
        <v>33</v>
      </c>
      <c r="DQ37" t="e">
        <f>INDEX('Calcs-control4'!$AH$170:$AY$240, 'Graph-outputs'!$B37, 'Graph-outputs'!$DB$1)</f>
        <v>#REF!</v>
      </c>
      <c r="DS37" t="e">
        <f t="shared" si="42"/>
        <v>#REF!</v>
      </c>
      <c r="DT37" t="e">
        <f t="shared" si="43"/>
        <v>#REF!</v>
      </c>
      <c r="DU37" t="e">
        <f t="shared" si="44"/>
        <v>#REF!</v>
      </c>
      <c r="DV37" t="e">
        <f>INDEX('Calcs-control4'!$G$386:$X$456,  'Graph-outputs'!$B37, 'Graph-outputs'!DV$2)</f>
        <v>#REF!</v>
      </c>
      <c r="DW37">
        <v>33</v>
      </c>
      <c r="DX37" t="e">
        <f>INDEX('Calcs-control4'!$G$170:$X$240, 'Graph-outputs'!$B37, 'Graph-outputs'!$DB$1)</f>
        <v>#REF!</v>
      </c>
      <c r="DZ37" t="e">
        <f t="shared" si="45"/>
        <v>#REF!</v>
      </c>
      <c r="EA37" t="e">
        <f t="shared" si="46"/>
        <v>#REF!</v>
      </c>
      <c r="EB37" t="e">
        <f t="shared" si="47"/>
        <v>#REF!</v>
      </c>
      <c r="EC37" t="e">
        <f>INDEX('Calcs-control4'!$AH$386:$AY$456,  'Graph-outputs'!$B37, 'Graph-outputs'!EC$2)</f>
        <v>#REF!</v>
      </c>
      <c r="ED37">
        <v>33</v>
      </c>
      <c r="EE37" t="e">
        <f>INDEX('Calcs-control4'!$AH$170:$AY$240, 'Graph-outputs'!$B37, 'Graph-outputs'!$DB$1)</f>
        <v>#REF!</v>
      </c>
    </row>
    <row r="38" spans="1:135" x14ac:dyDescent="0.25">
      <c r="A38">
        <v>34</v>
      </c>
      <c r="B38">
        <v>35</v>
      </c>
      <c r="C38">
        <f>IF(Settings!$N$5=1, 'Graph-outputs'!$J38, 'Graph-outputs'!$Q38)</f>
        <v>48.688405027780206</v>
      </c>
      <c r="E38">
        <f>IF(Settings!$N$5=1, 'Graph-outputs'!$X38, 'Graph-outputs'!$AE38)</f>
        <v>48382.387610671569</v>
      </c>
      <c r="G38" t="str">
        <f t="shared" si="0"/>
        <v/>
      </c>
      <c r="H38" t="str">
        <f t="shared" si="1"/>
        <v/>
      </c>
      <c r="I38" t="str">
        <f t="shared" si="2"/>
        <v/>
      </c>
      <c r="J38">
        <f>INDEX('Calcs-control1'!$G$86:$X$156,  'Graph-outputs'!$B38, 'Graph-outputs'!J$2)</f>
        <v>48.688405027780206</v>
      </c>
      <c r="K38">
        <v>34</v>
      </c>
      <c r="L38">
        <f>INDEX('Calcs-control1'!$G$170:$X$240, 'Graph-outputs'!$B38, 'Graph-outputs'!$D$1)</f>
        <v>0.99018480549871823</v>
      </c>
      <c r="N38" t="str">
        <f t="shared" si="3"/>
        <v/>
      </c>
      <c r="O38" t="str">
        <f t="shared" si="4"/>
        <v/>
      </c>
      <c r="P38" t="str">
        <f t="shared" si="5"/>
        <v/>
      </c>
      <c r="Q38">
        <f>INDEX('Calcs-control1'!$AH$86:$AY$156,  'Graph-outputs'!$B38, 'Graph-outputs'!Q$2)</f>
        <v>44.148004159065266</v>
      </c>
      <c r="R38">
        <v>34</v>
      </c>
      <c r="S38">
        <f>INDEX('Calcs-control1'!$AH$170:$AY$240, 'Graph-outputs'!$B38, 'Graph-outputs'!$Q$2)</f>
        <v>0.97839192771260197</v>
      </c>
      <c r="U38" t="str">
        <f t="shared" si="6"/>
        <v/>
      </c>
      <c r="V38" t="str">
        <f t="shared" si="7"/>
        <v/>
      </c>
      <c r="W38" t="str">
        <f t="shared" si="8"/>
        <v/>
      </c>
      <c r="X38">
        <f>INDEX('Calcs-control1'!$G$386:$X$456,  'Graph-outputs'!$B38, 'Graph-outputs'!X$2)</f>
        <v>48382.387610671569</v>
      </c>
      <c r="Y38">
        <v>34</v>
      </c>
      <c r="Z38">
        <f>INDEX('Calcs-control1'!$G$170:$X$240, 'Graph-outputs'!$B38, 'Graph-outputs'!$J$2)</f>
        <v>0.99018480549871823</v>
      </c>
      <c r="AB38" t="str">
        <f t="shared" si="9"/>
        <v/>
      </c>
      <c r="AC38" t="str">
        <f t="shared" si="10"/>
        <v/>
      </c>
      <c r="AD38" t="str">
        <f t="shared" si="11"/>
        <v/>
      </c>
      <c r="AE38">
        <f>INDEX('Calcs-control1'!$AH$386:$AY$456,  'Graph-outputs'!$B38, 'Graph-outputs'!AE$2)</f>
        <v>43589.382878294273</v>
      </c>
      <c r="AF38">
        <v>34</v>
      </c>
      <c r="AG38">
        <f>INDEX('Calcs-control1'!$AH$170:$AY$240, 'Graph-outputs'!$B38, 'Graph-outputs'!$Q$2)</f>
        <v>0.97839192771260197</v>
      </c>
      <c r="AJ38">
        <v>34</v>
      </c>
      <c r="AK38">
        <f>IF(Settings!$N$5=1, 'Graph-outputs'!$AR38, 'Graph-outputs'!$AY38)</f>
        <v>53.494583375234875</v>
      </c>
      <c r="AM38">
        <f>IF(Settings!$N$5=1, 'Graph-outputs'!$BF38, 'Graph-outputs'!$BM38)</f>
        <v>55082.045271096918</v>
      </c>
      <c r="AO38" t="str">
        <f t="shared" si="12"/>
        <v/>
      </c>
      <c r="AP38" t="str">
        <f t="shared" si="13"/>
        <v/>
      </c>
      <c r="AQ38" t="str">
        <f t="shared" si="14"/>
        <v/>
      </c>
      <c r="AR38">
        <f>INDEX('Calcs-control2'!$G$86:$X$156,  'Graph-outputs'!$B38, 'Graph-outputs'!AR$2)</f>
        <v>53.494583375234875</v>
      </c>
      <c r="AS38">
        <v>34</v>
      </c>
      <c r="AT38">
        <f>INDEX('Calcs-control2'!$G$170:$X$240, 'Graph-outputs'!$B38, 'Graph-outputs'!$AL$1)</f>
        <v>0.99999420496820179</v>
      </c>
      <c r="AV38" t="str">
        <f t="shared" si="15"/>
        <v/>
      </c>
      <c r="AW38" t="str">
        <f t="shared" si="16"/>
        <v/>
      </c>
      <c r="AX38" t="str">
        <f t="shared" si="17"/>
        <v/>
      </c>
      <c r="AY38">
        <f>INDEX('Calcs-control2'!$AH$86:$AY$156,  'Graph-outputs'!$B38, 'Graph-outputs'!AY$2)</f>
        <v>43.676553697359211</v>
      </c>
      <c r="AZ38">
        <v>34</v>
      </c>
      <c r="BA38">
        <f>INDEX('Calcs-control2'!$AH$170:$AY$240, 'Graph-outputs'!$B38, 'Graph-outputs'!$AL$1)</f>
        <v>0.99994456851299029</v>
      </c>
      <c r="BC38" t="str">
        <f t="shared" si="18"/>
        <v/>
      </c>
      <c r="BD38" t="str">
        <f t="shared" si="19"/>
        <v/>
      </c>
      <c r="BE38" t="str">
        <f t="shared" si="20"/>
        <v/>
      </c>
      <c r="BF38">
        <f>INDEX('Calcs-control2'!$G$386:$X$456,  'Graph-outputs'!$B38, 'Graph-outputs'!BF$2)</f>
        <v>55082.045271096918</v>
      </c>
      <c r="BG38">
        <v>34</v>
      </c>
      <c r="BH38">
        <f>INDEX('Calcs-control2'!$G$170:$X$240, 'Graph-outputs'!$B38, 'Graph-outputs'!$AL$1)</f>
        <v>0.99999420496820179</v>
      </c>
      <c r="BJ38" t="str">
        <f t="shared" si="21"/>
        <v/>
      </c>
      <c r="BK38" t="str">
        <f t="shared" si="22"/>
        <v/>
      </c>
      <c r="BL38" t="str">
        <f t="shared" si="23"/>
        <v/>
      </c>
      <c r="BM38">
        <f>INDEX('Calcs-control2'!$AH$386:$AY$456,  'Graph-outputs'!$B38, 'Graph-outputs'!BM$2)</f>
        <v>44972.143394735904</v>
      </c>
      <c r="BN38">
        <v>34</v>
      </c>
      <c r="BO38">
        <f>INDEX('Calcs-control2'!$AH$170:$AY$240, 'Graph-outputs'!$B38, 'Graph-outputs'!$AL$1)</f>
        <v>0.99994456851299029</v>
      </c>
      <c r="BR38">
        <v>34</v>
      </c>
      <c r="BS38">
        <f>IF(Settings!$N$5=1, 'Graph-outputs'!$BZ38, 'Graph-outputs'!$CG38)</f>
        <v>31.283617821469978</v>
      </c>
      <c r="BU38">
        <f>IF(Settings!$N$5=1, 'Graph-outputs'!$CN38, 'Graph-outputs'!$CU38)</f>
        <v>3284.7798712543477</v>
      </c>
      <c r="BW38" t="str">
        <f t="shared" si="24"/>
        <v/>
      </c>
      <c r="BX38" t="str">
        <f t="shared" si="25"/>
        <v/>
      </c>
      <c r="BY38" t="str">
        <f t="shared" si="26"/>
        <v/>
      </c>
      <c r="BZ38">
        <f>INDEX('Calcs-control3'!$G$86:$X$156,  'Graph-outputs'!$B38, 'Graph-outputs'!BZ$2)</f>
        <v>31.283617821469978</v>
      </c>
      <c r="CA38">
        <v>34</v>
      </c>
      <c r="CB38">
        <f>INDEX('Calcs-control3'!$G$170:$X$240, 'Graph-outputs'!$B38, 'Graph-outputs'!$BT$1)</f>
        <v>0</v>
      </c>
      <c r="CD38" t="str">
        <f t="shared" si="27"/>
        <v/>
      </c>
      <c r="CE38" t="str">
        <f t="shared" si="28"/>
        <v/>
      </c>
      <c r="CF38" t="str">
        <f t="shared" si="29"/>
        <v/>
      </c>
      <c r="CG38">
        <f>INDEX('Calcs-control3'!$AH$86:$AY$156,  'Graph-outputs'!$B38, 'Graph-outputs'!CG$2)</f>
        <v>26.125639893303106</v>
      </c>
      <c r="CH38">
        <v>34</v>
      </c>
      <c r="CI38">
        <f>INDEX('Calcs-control2'!$AH$170:$AY$240, 'Graph-outputs'!$B38, 'Graph-outputs'!$BT$1)</f>
        <v>0</v>
      </c>
      <c r="CK38" t="str">
        <f t="shared" si="30"/>
        <v/>
      </c>
      <c r="CL38" t="str">
        <f t="shared" si="31"/>
        <v/>
      </c>
      <c r="CM38" t="str">
        <f t="shared" si="32"/>
        <v/>
      </c>
      <c r="CN38">
        <f>INDEX('Calcs-control3'!$G$386:$X$456,  'Graph-outputs'!$B38, 'Graph-outputs'!CN$2)</f>
        <v>3284.7798712543477</v>
      </c>
      <c r="CO38">
        <v>34</v>
      </c>
      <c r="CP38">
        <f>INDEX('Calcs-control2'!$G$170:$X$240, 'Graph-outputs'!$B38, 'Graph-outputs'!$BT$1)</f>
        <v>0</v>
      </c>
      <c r="CR38" t="str">
        <f t="shared" si="33"/>
        <v/>
      </c>
      <c r="CS38" t="str">
        <f t="shared" si="34"/>
        <v/>
      </c>
      <c r="CT38" t="str">
        <f t="shared" si="35"/>
        <v/>
      </c>
      <c r="CU38">
        <f>INDEX('Calcs-control3'!$AH$386:$AY$456,  'Graph-outputs'!$B38, 'Graph-outputs'!CU$2)</f>
        <v>2743.192188796826</v>
      </c>
      <c r="CV38">
        <v>34</v>
      </c>
      <c r="CW38">
        <f>INDEX('Calcs-control2'!$AH$170:$AY$240, 'Graph-outputs'!$B38, 'Graph-outputs'!$BT$1)</f>
        <v>0</v>
      </c>
      <c r="CZ38">
        <v>34</v>
      </c>
      <c r="DA38" t="e">
        <f>IF(Settings!$N$5=1, 'Graph-outputs'!$DH38, 'Graph-outputs'!$DO38)</f>
        <v>#REF!</v>
      </c>
      <c r="DC38" t="e">
        <f>IF(Settings!$N$5=1, 'Graph-outputs'!$DV38, 'Graph-outputs'!$EC38)</f>
        <v>#REF!</v>
      </c>
      <c r="DE38" t="e">
        <f t="shared" si="36"/>
        <v>#REF!</v>
      </c>
      <c r="DF38" t="e">
        <f t="shared" si="37"/>
        <v>#REF!</v>
      </c>
      <c r="DG38" t="e">
        <f t="shared" si="38"/>
        <v>#REF!</v>
      </c>
      <c r="DH38" t="e">
        <f>INDEX('Calcs-control4'!$G$86:$X$156,  'Graph-outputs'!$B38, 'Graph-outputs'!DH$2)</f>
        <v>#REF!</v>
      </c>
      <c r="DI38">
        <v>34</v>
      </c>
      <c r="DJ38" t="e">
        <f>INDEX('Calcs-control4'!$G$170:$X$240, 'Graph-outputs'!$B38, 'Graph-outputs'!$DB$1)</f>
        <v>#REF!</v>
      </c>
      <c r="DL38" t="e">
        <f t="shared" si="39"/>
        <v>#REF!</v>
      </c>
      <c r="DM38" t="e">
        <f t="shared" si="40"/>
        <v>#REF!</v>
      </c>
      <c r="DN38" t="e">
        <f t="shared" si="41"/>
        <v>#REF!</v>
      </c>
      <c r="DO38" t="e">
        <f>INDEX('Calcs-control4'!$AH$86:$AY$156,  'Graph-outputs'!$B38, 'Graph-outputs'!DO$2)</f>
        <v>#REF!</v>
      </c>
      <c r="DP38">
        <v>34</v>
      </c>
      <c r="DQ38" t="e">
        <f>INDEX('Calcs-control4'!$AH$170:$AY$240, 'Graph-outputs'!$B38, 'Graph-outputs'!$DB$1)</f>
        <v>#REF!</v>
      </c>
      <c r="DS38" t="e">
        <f t="shared" si="42"/>
        <v>#REF!</v>
      </c>
      <c r="DT38" t="e">
        <f t="shared" si="43"/>
        <v>#REF!</v>
      </c>
      <c r="DU38" t="e">
        <f t="shared" si="44"/>
        <v>#REF!</v>
      </c>
      <c r="DV38" t="e">
        <f>INDEX('Calcs-control4'!$G$386:$X$456,  'Graph-outputs'!$B38, 'Graph-outputs'!DV$2)</f>
        <v>#REF!</v>
      </c>
      <c r="DW38">
        <v>34</v>
      </c>
      <c r="DX38" t="e">
        <f>INDEX('Calcs-control4'!$G$170:$X$240, 'Graph-outputs'!$B38, 'Graph-outputs'!$DB$1)</f>
        <v>#REF!</v>
      </c>
      <c r="DZ38" t="e">
        <f t="shared" si="45"/>
        <v>#REF!</v>
      </c>
      <c r="EA38" t="e">
        <f t="shared" si="46"/>
        <v>#REF!</v>
      </c>
      <c r="EB38" t="e">
        <f t="shared" si="47"/>
        <v>#REF!</v>
      </c>
      <c r="EC38" t="e">
        <f>INDEX('Calcs-control4'!$AH$386:$AY$456,  'Graph-outputs'!$B38, 'Graph-outputs'!EC$2)</f>
        <v>#REF!</v>
      </c>
      <c r="ED38">
        <v>34</v>
      </c>
      <c r="EE38" t="e">
        <f>INDEX('Calcs-control4'!$AH$170:$AY$240, 'Graph-outputs'!$B38, 'Graph-outputs'!$DB$1)</f>
        <v>#REF!</v>
      </c>
    </row>
    <row r="39" spans="1:135" x14ac:dyDescent="0.25">
      <c r="A39">
        <v>35</v>
      </c>
      <c r="B39">
        <v>36</v>
      </c>
      <c r="C39">
        <f>IF(Settings!$N$5=1, 'Graph-outputs'!$J39, 'Graph-outputs'!$Q39)</f>
        <v>49.245203603471346</v>
      </c>
      <c r="E39">
        <f>IF(Settings!$N$5=1, 'Graph-outputs'!$X39, 'Graph-outputs'!$AE39)</f>
        <v>48958.805422707614</v>
      </c>
      <c r="G39" t="str">
        <f t="shared" si="0"/>
        <v/>
      </c>
      <c r="H39" t="str">
        <f t="shared" si="1"/>
        <v/>
      </c>
      <c r="I39" t="str">
        <f t="shared" si="2"/>
        <v/>
      </c>
      <c r="J39">
        <f>INDEX('Calcs-control1'!$G$86:$X$156,  'Graph-outputs'!$B39, 'Graph-outputs'!J$2)</f>
        <v>49.245203603471346</v>
      </c>
      <c r="K39">
        <v>35</v>
      </c>
      <c r="L39">
        <f>INDEX('Calcs-control1'!$G$170:$X$240, 'Graph-outputs'!$B39, 'Graph-outputs'!$D$1)</f>
        <v>0.99105418284554081</v>
      </c>
      <c r="N39" t="str">
        <f t="shared" si="3"/>
        <v/>
      </c>
      <c r="O39" t="str">
        <f t="shared" si="4"/>
        <v/>
      </c>
      <c r="P39" t="str">
        <f t="shared" si="5"/>
        <v/>
      </c>
      <c r="Q39">
        <f>INDEX('Calcs-control1'!$AH$86:$AY$156,  'Graph-outputs'!$B39, 'Graph-outputs'!Q$2)</f>
        <v>45.28059697816429</v>
      </c>
      <c r="R39">
        <v>35</v>
      </c>
      <c r="S39">
        <f>INDEX('Calcs-control1'!$AH$170:$AY$240, 'Graph-outputs'!$B39, 'Graph-outputs'!$Q$2)</f>
        <v>0.98230022613425527</v>
      </c>
      <c r="U39" t="str">
        <f t="shared" si="6"/>
        <v/>
      </c>
      <c r="V39" t="str">
        <f t="shared" si="7"/>
        <v/>
      </c>
      <c r="W39" t="str">
        <f t="shared" si="8"/>
        <v/>
      </c>
      <c r="X39">
        <f>INDEX('Calcs-control1'!$G$386:$X$456,  'Graph-outputs'!$B39, 'Graph-outputs'!X$2)</f>
        <v>48958.805422707614</v>
      </c>
      <c r="Y39">
        <v>35</v>
      </c>
      <c r="Z39">
        <f>INDEX('Calcs-control1'!$G$170:$X$240, 'Graph-outputs'!$B39, 'Graph-outputs'!$J$2)</f>
        <v>0.99105418284554081</v>
      </c>
      <c r="AB39" t="str">
        <f t="shared" si="9"/>
        <v/>
      </c>
      <c r="AC39" t="str">
        <f t="shared" si="10"/>
        <v/>
      </c>
      <c r="AD39" t="str">
        <f t="shared" si="11"/>
        <v/>
      </c>
      <c r="AE39">
        <f>INDEX('Calcs-control1'!$AH$386:$AY$456,  'Graph-outputs'!$B39, 'Graph-outputs'!AE$2)</f>
        <v>44803.20842127475</v>
      </c>
      <c r="AF39">
        <v>35</v>
      </c>
      <c r="AG39">
        <f>INDEX('Calcs-control1'!$AH$170:$AY$240, 'Graph-outputs'!$B39, 'Graph-outputs'!$Q$2)</f>
        <v>0.98230022613425527</v>
      </c>
      <c r="AJ39">
        <v>35</v>
      </c>
      <c r="AK39">
        <f>IF(Settings!$N$5=1, 'Graph-outputs'!$AR39, 'Graph-outputs'!$AY39)</f>
        <v>54.887644026098606</v>
      </c>
      <c r="AM39">
        <f>IF(Settings!$N$5=1, 'Graph-outputs'!$BF39, 'Graph-outputs'!$BM39)</f>
        <v>56516.466188345956</v>
      </c>
      <c r="AO39" t="str">
        <f t="shared" si="12"/>
        <v/>
      </c>
      <c r="AP39" t="str">
        <f t="shared" si="13"/>
        <v/>
      </c>
      <c r="AQ39" t="str">
        <f t="shared" si="14"/>
        <v/>
      </c>
      <c r="AR39">
        <f>INDEX('Calcs-control2'!$G$86:$X$156,  'Graph-outputs'!$B39, 'Graph-outputs'!AR$2)</f>
        <v>54.887644026098606</v>
      </c>
      <c r="AS39">
        <v>35</v>
      </c>
      <c r="AT39">
        <f>INDEX('Calcs-control2'!$G$170:$X$240, 'Graph-outputs'!$B39, 'Graph-outputs'!$AL$1)</f>
        <v>0.99999579364273983</v>
      </c>
      <c r="AV39" t="str">
        <f t="shared" si="15"/>
        <v/>
      </c>
      <c r="AW39" t="str">
        <f t="shared" si="16"/>
        <v/>
      </c>
      <c r="AX39" t="str">
        <f t="shared" si="17"/>
        <v/>
      </c>
      <c r="AY39">
        <f>INDEX('Calcs-control2'!$AH$86:$AY$156,  'Graph-outputs'!$B39, 'Graph-outputs'!AY$2)</f>
        <v>45.893995937428151</v>
      </c>
      <c r="AZ39">
        <v>35</v>
      </c>
      <c r="BA39">
        <f>INDEX('Calcs-control2'!$AH$170:$AY$240, 'Graph-outputs'!$B39, 'Graph-outputs'!$AL$1)</f>
        <v>0.99996671402707826</v>
      </c>
      <c r="BC39" t="str">
        <f t="shared" si="18"/>
        <v/>
      </c>
      <c r="BD39" t="str">
        <f t="shared" si="19"/>
        <v/>
      </c>
      <c r="BE39" t="str">
        <f t="shared" si="20"/>
        <v/>
      </c>
      <c r="BF39">
        <f>INDEX('Calcs-control2'!$G$386:$X$456,  'Graph-outputs'!$B39, 'Graph-outputs'!BF$2)</f>
        <v>56516.466188345956</v>
      </c>
      <c r="BG39">
        <v>35</v>
      </c>
      <c r="BH39">
        <f>INDEX('Calcs-control2'!$G$170:$X$240, 'Graph-outputs'!$B39, 'Graph-outputs'!$AL$1)</f>
        <v>0.99999579364273983</v>
      </c>
      <c r="BJ39" t="str">
        <f t="shared" si="21"/>
        <v/>
      </c>
      <c r="BK39" t="str">
        <f t="shared" si="22"/>
        <v/>
      </c>
      <c r="BL39" t="str">
        <f t="shared" si="23"/>
        <v/>
      </c>
      <c r="BM39">
        <f>INDEX('Calcs-control2'!$AH$386:$AY$456,  'Graph-outputs'!$B39, 'Graph-outputs'!BM$2)</f>
        <v>47255.606160597621</v>
      </c>
      <c r="BN39">
        <v>35</v>
      </c>
      <c r="BO39">
        <f>INDEX('Calcs-control2'!$AH$170:$AY$240, 'Graph-outputs'!$B39, 'Graph-outputs'!$AL$1)</f>
        <v>0.99996671402707826</v>
      </c>
      <c r="BR39">
        <v>35</v>
      </c>
      <c r="BS39">
        <f>IF(Settings!$N$5=1, 'Graph-outputs'!$BZ39, 'Graph-outputs'!$CG39)</f>
        <v>32.001198131603054</v>
      </c>
      <c r="BU39">
        <f>IF(Settings!$N$5=1, 'Graph-outputs'!$CN39, 'Graph-outputs'!$CU39)</f>
        <v>3360.1258038183205</v>
      </c>
      <c r="BW39" t="str">
        <f t="shared" si="24"/>
        <v/>
      </c>
      <c r="BX39" t="str">
        <f t="shared" si="25"/>
        <v/>
      </c>
      <c r="BY39" t="str">
        <f t="shared" si="26"/>
        <v/>
      </c>
      <c r="BZ39">
        <f>INDEX('Calcs-control3'!$G$86:$X$156,  'Graph-outputs'!$B39, 'Graph-outputs'!BZ$2)</f>
        <v>32.001198131603054</v>
      </c>
      <c r="CA39">
        <v>35</v>
      </c>
      <c r="CB39">
        <f>INDEX('Calcs-control3'!$G$170:$X$240, 'Graph-outputs'!$B39, 'Graph-outputs'!$BT$1)</f>
        <v>0</v>
      </c>
      <c r="CD39" t="str">
        <f t="shared" si="27"/>
        <v/>
      </c>
      <c r="CE39" t="str">
        <f t="shared" si="28"/>
        <v/>
      </c>
      <c r="CF39" t="str">
        <f t="shared" si="29"/>
        <v/>
      </c>
      <c r="CG39">
        <f>INDEX('Calcs-control3'!$AH$86:$AY$156,  'Graph-outputs'!$B39, 'Graph-outputs'!CG$2)</f>
        <v>27.306199561553392</v>
      </c>
      <c r="CH39">
        <v>35</v>
      </c>
      <c r="CI39">
        <f>INDEX('Calcs-control2'!$AH$170:$AY$240, 'Graph-outputs'!$B39, 'Graph-outputs'!$BT$1)</f>
        <v>0</v>
      </c>
      <c r="CK39" t="str">
        <f t="shared" si="30"/>
        <v/>
      </c>
      <c r="CL39" t="str">
        <f t="shared" si="31"/>
        <v/>
      </c>
      <c r="CM39" t="str">
        <f t="shared" si="32"/>
        <v/>
      </c>
      <c r="CN39">
        <f>INDEX('Calcs-control3'!$G$386:$X$456,  'Graph-outputs'!$B39, 'Graph-outputs'!CN$2)</f>
        <v>3360.1258038183205</v>
      </c>
      <c r="CO39">
        <v>35</v>
      </c>
      <c r="CP39">
        <f>INDEX('Calcs-control2'!$G$170:$X$240, 'Graph-outputs'!$B39, 'Graph-outputs'!$BT$1)</f>
        <v>0</v>
      </c>
      <c r="CR39" t="str">
        <f t="shared" si="33"/>
        <v/>
      </c>
      <c r="CS39" t="str">
        <f t="shared" si="34"/>
        <v/>
      </c>
      <c r="CT39" t="str">
        <f t="shared" si="35"/>
        <v/>
      </c>
      <c r="CU39">
        <f>INDEX('Calcs-control3'!$AH$386:$AY$456,  'Graph-outputs'!$B39, 'Graph-outputs'!CU$2)</f>
        <v>2867.1509539631061</v>
      </c>
      <c r="CV39">
        <v>35</v>
      </c>
      <c r="CW39">
        <f>INDEX('Calcs-control2'!$AH$170:$AY$240, 'Graph-outputs'!$B39, 'Graph-outputs'!$BT$1)</f>
        <v>0</v>
      </c>
      <c r="CZ39">
        <v>35</v>
      </c>
      <c r="DA39" t="e">
        <f>IF(Settings!$N$5=1, 'Graph-outputs'!$DH39, 'Graph-outputs'!$DO39)</f>
        <v>#REF!</v>
      </c>
      <c r="DC39" t="e">
        <f>IF(Settings!$N$5=1, 'Graph-outputs'!$DV39, 'Graph-outputs'!$EC39)</f>
        <v>#REF!</v>
      </c>
      <c r="DE39" t="e">
        <f t="shared" si="36"/>
        <v>#REF!</v>
      </c>
      <c r="DF39" t="e">
        <f t="shared" si="37"/>
        <v>#REF!</v>
      </c>
      <c r="DG39" t="e">
        <f t="shared" si="38"/>
        <v>#REF!</v>
      </c>
      <c r="DH39" t="e">
        <f>INDEX('Calcs-control4'!$G$86:$X$156,  'Graph-outputs'!$B39, 'Graph-outputs'!DH$2)</f>
        <v>#REF!</v>
      </c>
      <c r="DI39">
        <v>35</v>
      </c>
      <c r="DJ39" t="e">
        <f>INDEX('Calcs-control4'!$G$170:$X$240, 'Graph-outputs'!$B39, 'Graph-outputs'!$DB$1)</f>
        <v>#REF!</v>
      </c>
      <c r="DL39" t="e">
        <f t="shared" si="39"/>
        <v>#REF!</v>
      </c>
      <c r="DM39" t="e">
        <f t="shared" si="40"/>
        <v>#REF!</v>
      </c>
      <c r="DN39" t="e">
        <f t="shared" si="41"/>
        <v>#REF!</v>
      </c>
      <c r="DO39" t="e">
        <f>INDEX('Calcs-control4'!$AH$86:$AY$156,  'Graph-outputs'!$B39, 'Graph-outputs'!DO$2)</f>
        <v>#REF!</v>
      </c>
      <c r="DP39">
        <v>35</v>
      </c>
      <c r="DQ39" t="e">
        <f>INDEX('Calcs-control4'!$AH$170:$AY$240, 'Graph-outputs'!$B39, 'Graph-outputs'!$DB$1)</f>
        <v>#REF!</v>
      </c>
      <c r="DS39" t="e">
        <f t="shared" si="42"/>
        <v>#REF!</v>
      </c>
      <c r="DT39" t="e">
        <f t="shared" si="43"/>
        <v>#REF!</v>
      </c>
      <c r="DU39" t="e">
        <f t="shared" si="44"/>
        <v>#REF!</v>
      </c>
      <c r="DV39" t="e">
        <f>INDEX('Calcs-control4'!$G$386:$X$456,  'Graph-outputs'!$B39, 'Graph-outputs'!DV$2)</f>
        <v>#REF!</v>
      </c>
      <c r="DW39">
        <v>35</v>
      </c>
      <c r="DX39" t="e">
        <f>INDEX('Calcs-control4'!$G$170:$X$240, 'Graph-outputs'!$B39, 'Graph-outputs'!$DB$1)</f>
        <v>#REF!</v>
      </c>
      <c r="DZ39" t="e">
        <f t="shared" si="45"/>
        <v>#REF!</v>
      </c>
      <c r="EA39" t="e">
        <f t="shared" si="46"/>
        <v>#REF!</v>
      </c>
      <c r="EB39" t="e">
        <f t="shared" si="47"/>
        <v>#REF!</v>
      </c>
      <c r="EC39" t="e">
        <f>INDEX('Calcs-control4'!$AH$386:$AY$456,  'Graph-outputs'!$B39, 'Graph-outputs'!EC$2)</f>
        <v>#REF!</v>
      </c>
      <c r="ED39">
        <v>35</v>
      </c>
      <c r="EE39" t="e">
        <f>INDEX('Calcs-control4'!$AH$170:$AY$240, 'Graph-outputs'!$B39, 'Graph-outputs'!$DB$1)</f>
        <v>#REF!</v>
      </c>
    </row>
    <row r="40" spans="1:135" x14ac:dyDescent="0.25">
      <c r="A40">
        <v>36</v>
      </c>
      <c r="B40">
        <v>37</v>
      </c>
      <c r="C40">
        <f>IF(Settings!$N$5=1, 'Graph-outputs'!$J40, 'Graph-outputs'!$Q40)</f>
        <v>49.773052859231804</v>
      </c>
      <c r="E40">
        <f>IF(Settings!$N$5=1, 'Graph-outputs'!$X40, 'Graph-outputs'!$AE40)</f>
        <v>49503.510483787373</v>
      </c>
      <c r="G40" t="str">
        <f t="shared" si="0"/>
        <v/>
      </c>
      <c r="H40" t="str">
        <f t="shared" si="1"/>
        <v/>
      </c>
      <c r="I40" t="str">
        <f t="shared" si="2"/>
        <v/>
      </c>
      <c r="J40">
        <f>INDEX('Calcs-control1'!$G$86:$X$156,  'Graph-outputs'!$B40, 'Graph-outputs'!J$2)</f>
        <v>49.773052859231804</v>
      </c>
      <c r="K40">
        <v>36</v>
      </c>
      <c r="L40">
        <f>INDEX('Calcs-control1'!$G$170:$X$240, 'Graph-outputs'!$B40, 'Graph-outputs'!$D$1)</f>
        <v>0.99179553479171922</v>
      </c>
      <c r="N40" t="str">
        <f t="shared" si="3"/>
        <v/>
      </c>
      <c r="O40" t="str">
        <f t="shared" si="4"/>
        <v/>
      </c>
      <c r="P40" t="str">
        <f t="shared" si="5"/>
        <v/>
      </c>
      <c r="Q40">
        <f>INDEX('Calcs-control1'!$AH$86:$AY$156,  'Graph-outputs'!$B40, 'Graph-outputs'!Q$2)</f>
        <v>46.372272420827251</v>
      </c>
      <c r="R40">
        <v>36</v>
      </c>
      <c r="S40">
        <f>INDEX('Calcs-control1'!$AH$170:$AY$240, 'Graph-outputs'!$B40, 'Graph-outputs'!$Q$2)</f>
        <v>0.98538711139384028</v>
      </c>
      <c r="U40" t="str">
        <f t="shared" si="6"/>
        <v/>
      </c>
      <c r="V40" t="str">
        <f t="shared" si="7"/>
        <v/>
      </c>
      <c r="W40" t="str">
        <f t="shared" si="8"/>
        <v/>
      </c>
      <c r="X40">
        <f>INDEX('Calcs-control1'!$G$386:$X$456,  'Graph-outputs'!$B40, 'Graph-outputs'!X$2)</f>
        <v>49503.510483787373</v>
      </c>
      <c r="Y40">
        <v>36</v>
      </c>
      <c r="Z40">
        <f>INDEX('Calcs-control1'!$G$170:$X$240, 'Graph-outputs'!$B40, 'Graph-outputs'!$J$2)</f>
        <v>0.99179553479171922</v>
      </c>
      <c r="AB40" t="str">
        <f t="shared" si="9"/>
        <v/>
      </c>
      <c r="AC40" t="str">
        <f t="shared" si="10"/>
        <v/>
      </c>
      <c r="AD40" t="str">
        <f t="shared" si="11"/>
        <v/>
      </c>
      <c r="AE40">
        <f>INDEX('Calcs-control1'!$AH$386:$AY$456,  'Graph-outputs'!$B40, 'Graph-outputs'!AE$2)</f>
        <v>45960.673222378457</v>
      </c>
      <c r="AF40">
        <v>36</v>
      </c>
      <c r="AG40">
        <f>INDEX('Calcs-control1'!$AH$170:$AY$240, 'Graph-outputs'!$B40, 'Graph-outputs'!$Q$2)</f>
        <v>0.98538711139384028</v>
      </c>
      <c r="AJ40">
        <v>36</v>
      </c>
      <c r="AK40">
        <f>IF(Settings!$N$5=1, 'Graph-outputs'!$AR40, 'Graph-outputs'!$AY40)</f>
        <v>56.25336548332217</v>
      </c>
      <c r="AM40">
        <f>IF(Settings!$N$5=1, 'Graph-outputs'!$BF40, 'Graph-outputs'!$BM40)</f>
        <v>57922.731517688262</v>
      </c>
      <c r="AO40" t="str">
        <f t="shared" si="12"/>
        <v/>
      </c>
      <c r="AP40" t="str">
        <f t="shared" si="13"/>
        <v/>
      </c>
      <c r="AQ40" t="str">
        <f t="shared" si="14"/>
        <v/>
      </c>
      <c r="AR40">
        <f>INDEX('Calcs-control2'!$G$86:$X$156,  'Graph-outputs'!$B40, 'Graph-outputs'!AR$2)</f>
        <v>56.25336548332217</v>
      </c>
      <c r="AS40">
        <v>36</v>
      </c>
      <c r="AT40">
        <f>INDEX('Calcs-control2'!$G$170:$X$240, 'Graph-outputs'!$B40, 'Graph-outputs'!$AL$1)</f>
        <v>0.99999692753220992</v>
      </c>
      <c r="AV40" t="str">
        <f t="shared" si="15"/>
        <v/>
      </c>
      <c r="AW40" t="str">
        <f t="shared" si="16"/>
        <v/>
      </c>
      <c r="AX40" t="str">
        <f t="shared" si="17"/>
        <v/>
      </c>
      <c r="AY40">
        <f>INDEX('Calcs-control2'!$AH$86:$AY$156,  'Graph-outputs'!$B40, 'Graph-outputs'!AY$2)</f>
        <v>48.169155014235109</v>
      </c>
      <c r="AZ40">
        <v>36</v>
      </c>
      <c r="BA40">
        <f>INDEX('Calcs-control2'!$AH$170:$AY$240, 'Graph-outputs'!$B40, 'Graph-outputs'!$AL$1)</f>
        <v>0.99998027573730153</v>
      </c>
      <c r="BC40" t="str">
        <f t="shared" si="18"/>
        <v/>
      </c>
      <c r="BD40" t="str">
        <f t="shared" si="19"/>
        <v/>
      </c>
      <c r="BE40" t="str">
        <f t="shared" si="20"/>
        <v/>
      </c>
      <c r="BF40">
        <f>INDEX('Calcs-control2'!$G$386:$X$456,  'Graph-outputs'!$B40, 'Graph-outputs'!BF$2)</f>
        <v>57922.731517688262</v>
      </c>
      <c r="BG40">
        <v>36</v>
      </c>
      <c r="BH40">
        <f>INDEX('Calcs-control2'!$G$170:$X$240, 'Graph-outputs'!$B40, 'Graph-outputs'!$AL$1)</f>
        <v>0.99999692753220992</v>
      </c>
      <c r="BJ40" t="str">
        <f t="shared" si="21"/>
        <v/>
      </c>
      <c r="BK40" t="str">
        <f t="shared" si="22"/>
        <v/>
      </c>
      <c r="BL40" t="str">
        <f t="shared" si="23"/>
        <v/>
      </c>
      <c r="BM40">
        <f>INDEX('Calcs-control2'!$AH$386:$AY$456,  'Graph-outputs'!$B40, 'Graph-outputs'!BM$2)</f>
        <v>49598.422784388829</v>
      </c>
      <c r="BN40">
        <v>36</v>
      </c>
      <c r="BO40">
        <f>INDEX('Calcs-control2'!$AH$170:$AY$240, 'Graph-outputs'!$B40, 'Graph-outputs'!$AL$1)</f>
        <v>0.99998027573730153</v>
      </c>
      <c r="BR40">
        <v>36</v>
      </c>
      <c r="BS40">
        <f>IF(Settings!$N$5=1, 'Graph-outputs'!$BZ40, 'Graph-outputs'!$CG40)</f>
        <v>32.701292660857099</v>
      </c>
      <c r="BU40">
        <f>IF(Settings!$N$5=1, 'Graph-outputs'!$CN40, 'Graph-outputs'!$CU40)</f>
        <v>3433.6357293899955</v>
      </c>
      <c r="BW40" t="str">
        <f t="shared" si="24"/>
        <v/>
      </c>
      <c r="BX40" t="str">
        <f t="shared" si="25"/>
        <v/>
      </c>
      <c r="BY40" t="str">
        <f t="shared" si="26"/>
        <v/>
      </c>
      <c r="BZ40">
        <f>INDEX('Calcs-control3'!$G$86:$X$156,  'Graph-outputs'!$B40, 'Graph-outputs'!BZ$2)</f>
        <v>32.701292660857099</v>
      </c>
      <c r="CA40">
        <v>36</v>
      </c>
      <c r="CB40">
        <f>INDEX('Calcs-control3'!$G$170:$X$240, 'Graph-outputs'!$B40, 'Graph-outputs'!$BT$1)</f>
        <v>0</v>
      </c>
      <c r="CD40" t="str">
        <f t="shared" si="27"/>
        <v/>
      </c>
      <c r="CE40" t="str">
        <f t="shared" si="28"/>
        <v/>
      </c>
      <c r="CF40" t="str">
        <f t="shared" si="29"/>
        <v/>
      </c>
      <c r="CG40">
        <f>INDEX('Calcs-control3'!$AH$86:$AY$156,  'Graph-outputs'!$B40, 'Graph-outputs'!CG$2)</f>
        <v>28.507929568377296</v>
      </c>
      <c r="CH40">
        <v>36</v>
      </c>
      <c r="CI40">
        <f>INDEX('Calcs-control2'!$AH$170:$AY$240, 'Graph-outputs'!$B40, 'Graph-outputs'!$BT$1)</f>
        <v>0</v>
      </c>
      <c r="CK40" t="str">
        <f t="shared" si="30"/>
        <v/>
      </c>
      <c r="CL40" t="str">
        <f t="shared" si="31"/>
        <v/>
      </c>
      <c r="CM40" t="str">
        <f t="shared" si="32"/>
        <v/>
      </c>
      <c r="CN40">
        <f>INDEX('Calcs-control3'!$G$386:$X$456,  'Graph-outputs'!$B40, 'Graph-outputs'!CN$2)</f>
        <v>3433.6357293899955</v>
      </c>
      <c r="CO40">
        <v>36</v>
      </c>
      <c r="CP40">
        <f>INDEX('Calcs-control2'!$G$170:$X$240, 'Graph-outputs'!$B40, 'Graph-outputs'!$BT$1)</f>
        <v>0</v>
      </c>
      <c r="CR40" t="str">
        <f t="shared" si="33"/>
        <v/>
      </c>
      <c r="CS40" t="str">
        <f t="shared" si="34"/>
        <v/>
      </c>
      <c r="CT40" t="str">
        <f t="shared" si="35"/>
        <v/>
      </c>
      <c r="CU40">
        <f>INDEX('Calcs-control3'!$AH$386:$AY$456,  'Graph-outputs'!$B40, 'Graph-outputs'!CU$2)</f>
        <v>2993.332604679616</v>
      </c>
      <c r="CV40">
        <v>36</v>
      </c>
      <c r="CW40">
        <f>INDEX('Calcs-control2'!$AH$170:$AY$240, 'Graph-outputs'!$B40, 'Graph-outputs'!$BT$1)</f>
        <v>0</v>
      </c>
      <c r="CZ40">
        <v>36</v>
      </c>
      <c r="DA40" t="e">
        <f>IF(Settings!$N$5=1, 'Graph-outputs'!$DH40, 'Graph-outputs'!$DO40)</f>
        <v>#REF!</v>
      </c>
      <c r="DC40" t="e">
        <f>IF(Settings!$N$5=1, 'Graph-outputs'!$DV40, 'Graph-outputs'!$EC40)</f>
        <v>#REF!</v>
      </c>
      <c r="DE40" t="e">
        <f t="shared" si="36"/>
        <v>#REF!</v>
      </c>
      <c r="DF40" t="e">
        <f t="shared" si="37"/>
        <v>#REF!</v>
      </c>
      <c r="DG40" t="e">
        <f t="shared" si="38"/>
        <v>#REF!</v>
      </c>
      <c r="DH40" t="e">
        <f>INDEX('Calcs-control4'!$G$86:$X$156,  'Graph-outputs'!$B40, 'Graph-outputs'!DH$2)</f>
        <v>#REF!</v>
      </c>
      <c r="DI40">
        <v>36</v>
      </c>
      <c r="DJ40" t="e">
        <f>INDEX('Calcs-control4'!$G$170:$X$240, 'Graph-outputs'!$B40, 'Graph-outputs'!$DB$1)</f>
        <v>#REF!</v>
      </c>
      <c r="DL40" t="e">
        <f t="shared" si="39"/>
        <v>#REF!</v>
      </c>
      <c r="DM40" t="e">
        <f t="shared" si="40"/>
        <v>#REF!</v>
      </c>
      <c r="DN40" t="e">
        <f t="shared" si="41"/>
        <v>#REF!</v>
      </c>
      <c r="DO40" t="e">
        <f>INDEX('Calcs-control4'!$AH$86:$AY$156,  'Graph-outputs'!$B40, 'Graph-outputs'!DO$2)</f>
        <v>#REF!</v>
      </c>
      <c r="DP40">
        <v>36</v>
      </c>
      <c r="DQ40" t="e">
        <f>INDEX('Calcs-control4'!$AH$170:$AY$240, 'Graph-outputs'!$B40, 'Graph-outputs'!$DB$1)</f>
        <v>#REF!</v>
      </c>
      <c r="DS40" t="e">
        <f t="shared" si="42"/>
        <v>#REF!</v>
      </c>
      <c r="DT40" t="e">
        <f t="shared" si="43"/>
        <v>#REF!</v>
      </c>
      <c r="DU40" t="e">
        <f t="shared" si="44"/>
        <v>#REF!</v>
      </c>
      <c r="DV40" t="e">
        <f>INDEX('Calcs-control4'!$G$386:$X$456,  'Graph-outputs'!$B40, 'Graph-outputs'!DV$2)</f>
        <v>#REF!</v>
      </c>
      <c r="DW40">
        <v>36</v>
      </c>
      <c r="DX40" t="e">
        <f>INDEX('Calcs-control4'!$G$170:$X$240, 'Graph-outputs'!$B40, 'Graph-outputs'!$DB$1)</f>
        <v>#REF!</v>
      </c>
      <c r="DZ40" t="e">
        <f t="shared" si="45"/>
        <v>#REF!</v>
      </c>
      <c r="EA40" t="e">
        <f t="shared" si="46"/>
        <v>#REF!</v>
      </c>
      <c r="EB40" t="e">
        <f t="shared" si="47"/>
        <v>#REF!</v>
      </c>
      <c r="EC40" t="e">
        <f>INDEX('Calcs-control4'!$AH$386:$AY$456,  'Graph-outputs'!$B40, 'Graph-outputs'!EC$2)</f>
        <v>#REF!</v>
      </c>
      <c r="ED40">
        <v>36</v>
      </c>
      <c r="EE40" t="e">
        <f>INDEX('Calcs-control4'!$AH$170:$AY$240, 'Graph-outputs'!$B40, 'Graph-outputs'!$DB$1)</f>
        <v>#REF!</v>
      </c>
    </row>
    <row r="41" spans="1:135" x14ac:dyDescent="0.25">
      <c r="A41">
        <v>37</v>
      </c>
      <c r="B41">
        <v>38</v>
      </c>
      <c r="C41">
        <f>IF(Settings!$N$5=1, 'Graph-outputs'!$J41, 'Graph-outputs'!$Q41)</f>
        <v>50.273714478783788</v>
      </c>
      <c r="E41">
        <f>IF(Settings!$N$5=1, 'Graph-outputs'!$X41, 'Graph-outputs'!$AE41)</f>
        <v>50018.712972586465</v>
      </c>
      <c r="G41" t="str">
        <f t="shared" si="0"/>
        <v/>
      </c>
      <c r="H41" t="str">
        <f t="shared" si="1"/>
        <v/>
      </c>
      <c r="I41" t="str">
        <f t="shared" si="2"/>
        <v/>
      </c>
      <c r="J41">
        <f>INDEX('Calcs-control1'!$G$86:$X$156,  'Graph-outputs'!$B41, 'Graph-outputs'!J$2)</f>
        <v>50.273714478783788</v>
      </c>
      <c r="K41">
        <v>37</v>
      </c>
      <c r="L41">
        <f>INDEX('Calcs-control1'!$G$170:$X$240, 'Graph-outputs'!$B41, 'Graph-outputs'!$D$1)</f>
        <v>0.99243102504932634</v>
      </c>
      <c r="N41" t="str">
        <f t="shared" si="3"/>
        <v/>
      </c>
      <c r="O41" t="str">
        <f t="shared" si="4"/>
        <v/>
      </c>
      <c r="P41" t="str">
        <f t="shared" si="5"/>
        <v/>
      </c>
      <c r="Q41">
        <f>INDEX('Calcs-control1'!$AH$86:$AY$156,  'Graph-outputs'!$B41, 'Graph-outputs'!Q$2)</f>
        <v>47.423583249622567</v>
      </c>
      <c r="R41">
        <v>37</v>
      </c>
      <c r="S41">
        <f>INDEX('Calcs-control1'!$AH$170:$AY$240, 'Graph-outputs'!$B41, 'Graph-outputs'!$Q$2)</f>
        <v>0.98782625592145124</v>
      </c>
      <c r="U41" t="str">
        <f t="shared" si="6"/>
        <v/>
      </c>
      <c r="V41" t="str">
        <f t="shared" si="7"/>
        <v/>
      </c>
      <c r="W41" t="str">
        <f t="shared" si="8"/>
        <v/>
      </c>
      <c r="X41">
        <f>INDEX('Calcs-control1'!$G$386:$X$456,  'Graph-outputs'!$B41, 'Graph-outputs'!X$2)</f>
        <v>50018.712972586465</v>
      </c>
      <c r="Y41">
        <v>37</v>
      </c>
      <c r="Z41">
        <f>INDEX('Calcs-control1'!$G$170:$X$240, 'Graph-outputs'!$B41, 'Graph-outputs'!$J$2)</f>
        <v>0.99243102504932634</v>
      </c>
      <c r="AB41" t="str">
        <f t="shared" si="9"/>
        <v/>
      </c>
      <c r="AC41" t="str">
        <f t="shared" si="10"/>
        <v/>
      </c>
      <c r="AD41" t="str">
        <f t="shared" si="11"/>
        <v/>
      </c>
      <c r="AE41">
        <f>INDEX('Calcs-control1'!$AH$386:$AY$456,  'Graph-outputs'!$B41, 'Graph-outputs'!AE$2)</f>
        <v>47065.116046728261</v>
      </c>
      <c r="AF41">
        <v>37</v>
      </c>
      <c r="AG41">
        <f>INDEX('Calcs-control1'!$AH$170:$AY$240, 'Graph-outputs'!$B41, 'Graph-outputs'!$Q$2)</f>
        <v>0.98782625592145124</v>
      </c>
      <c r="AJ41">
        <v>37</v>
      </c>
      <c r="AK41">
        <f>IF(Settings!$N$5=1, 'Graph-outputs'!$AR41, 'Graph-outputs'!$AY41)</f>
        <v>57.591795039596256</v>
      </c>
      <c r="AM41">
        <f>IF(Settings!$N$5=1, 'Graph-outputs'!$BF41, 'Graph-outputs'!$BM41)</f>
        <v>59300.891351668986</v>
      </c>
      <c r="AO41" t="str">
        <f t="shared" si="12"/>
        <v/>
      </c>
      <c r="AP41" t="str">
        <f t="shared" si="13"/>
        <v/>
      </c>
      <c r="AQ41" t="str">
        <f t="shared" si="14"/>
        <v/>
      </c>
      <c r="AR41">
        <f>INDEX('Calcs-control2'!$G$86:$X$156,  'Graph-outputs'!$B41, 'Graph-outputs'!AR$2)</f>
        <v>57.591795039596256</v>
      </c>
      <c r="AS41">
        <v>37</v>
      </c>
      <c r="AT41">
        <f>INDEX('Calcs-control2'!$G$170:$X$240, 'Graph-outputs'!$B41, 'Graph-outputs'!$AL$1)</f>
        <v>0.99999774163233279</v>
      </c>
      <c r="AV41" t="str">
        <f t="shared" si="15"/>
        <v/>
      </c>
      <c r="AW41" t="str">
        <f t="shared" si="16"/>
        <v/>
      </c>
      <c r="AX41" t="str">
        <f t="shared" si="17"/>
        <v/>
      </c>
      <c r="AY41">
        <f>INDEX('Calcs-control2'!$AH$86:$AY$156,  'Graph-outputs'!$B41, 'Graph-outputs'!AY$2)</f>
        <v>50.497693494326796</v>
      </c>
      <c r="AZ41">
        <v>37</v>
      </c>
      <c r="BA41">
        <f>INDEX('Calcs-control2'!$AH$170:$AY$240, 'Graph-outputs'!$B41, 'Graph-outputs'!$AL$1)</f>
        <v>0.99998845461677155</v>
      </c>
      <c r="BC41" t="str">
        <f t="shared" si="18"/>
        <v/>
      </c>
      <c r="BD41" t="str">
        <f t="shared" si="19"/>
        <v/>
      </c>
      <c r="BE41" t="str">
        <f t="shared" si="20"/>
        <v/>
      </c>
      <c r="BF41">
        <f>INDEX('Calcs-control2'!$G$386:$X$456,  'Graph-outputs'!$B41, 'Graph-outputs'!BF$2)</f>
        <v>59300.891351668986</v>
      </c>
      <c r="BG41">
        <v>37</v>
      </c>
      <c r="BH41">
        <f>INDEX('Calcs-control2'!$G$170:$X$240, 'Graph-outputs'!$B41, 'Graph-outputs'!$AL$1)</f>
        <v>0.99999774163233279</v>
      </c>
      <c r="BJ41" t="str">
        <f t="shared" si="21"/>
        <v/>
      </c>
      <c r="BK41" t="str">
        <f t="shared" si="22"/>
        <v/>
      </c>
      <c r="BL41" t="str">
        <f t="shared" si="23"/>
        <v/>
      </c>
      <c r="BM41">
        <f>INDEX('Calcs-control2'!$AH$386:$AY$456,  'Graph-outputs'!$B41, 'Graph-outputs'!BM$2)</f>
        <v>51996.152424155378</v>
      </c>
      <c r="BN41">
        <v>37</v>
      </c>
      <c r="BO41">
        <f>INDEX('Calcs-control2'!$AH$170:$AY$240, 'Graph-outputs'!$B41, 'Graph-outputs'!$AL$1)</f>
        <v>0.99998845461677155</v>
      </c>
      <c r="BR41">
        <v>37</v>
      </c>
      <c r="BS41">
        <f>IF(Settings!$N$5=1, 'Graph-outputs'!$BZ41, 'Graph-outputs'!$CG41)</f>
        <v>33.384131198512264</v>
      </c>
      <c r="BU41">
        <f>IF(Settings!$N$5=1, 'Graph-outputs'!$CN41, 'Graph-outputs'!$CU41)</f>
        <v>3505.3337758437879</v>
      </c>
      <c r="BW41" t="str">
        <f t="shared" si="24"/>
        <v/>
      </c>
      <c r="BX41" t="str">
        <f t="shared" si="25"/>
        <v/>
      </c>
      <c r="BY41" t="str">
        <f t="shared" si="26"/>
        <v/>
      </c>
      <c r="BZ41">
        <f>INDEX('Calcs-control3'!$G$86:$X$156,  'Graph-outputs'!$B41, 'Graph-outputs'!BZ$2)</f>
        <v>33.384131198512264</v>
      </c>
      <c r="CA41">
        <v>37</v>
      </c>
      <c r="CB41">
        <f>INDEX('Calcs-control3'!$G$170:$X$240, 'Graph-outputs'!$B41, 'Graph-outputs'!$BT$1)</f>
        <v>0</v>
      </c>
      <c r="CD41" t="str">
        <f t="shared" si="27"/>
        <v/>
      </c>
      <c r="CE41" t="str">
        <f t="shared" si="28"/>
        <v/>
      </c>
      <c r="CF41" t="str">
        <f t="shared" si="29"/>
        <v/>
      </c>
      <c r="CG41">
        <f>INDEX('Calcs-control3'!$AH$86:$AY$156,  'Graph-outputs'!$B41, 'Graph-outputs'!CG$2)</f>
        <v>29.727964077462651</v>
      </c>
      <c r="CH41">
        <v>37</v>
      </c>
      <c r="CI41">
        <f>INDEX('Calcs-control2'!$AH$170:$AY$240, 'Graph-outputs'!$B41, 'Graph-outputs'!$BT$1)</f>
        <v>0</v>
      </c>
      <c r="CK41" t="str">
        <f t="shared" si="30"/>
        <v/>
      </c>
      <c r="CL41" t="str">
        <f t="shared" si="31"/>
        <v/>
      </c>
      <c r="CM41" t="str">
        <f t="shared" si="32"/>
        <v/>
      </c>
      <c r="CN41">
        <f>INDEX('Calcs-control3'!$G$386:$X$456,  'Graph-outputs'!$B41, 'Graph-outputs'!CN$2)</f>
        <v>3505.3337758437879</v>
      </c>
      <c r="CO41">
        <v>37</v>
      </c>
      <c r="CP41">
        <f>INDEX('Calcs-control2'!$G$170:$X$240, 'Graph-outputs'!$B41, 'Graph-outputs'!$BT$1)</f>
        <v>0</v>
      </c>
      <c r="CR41" t="str">
        <f t="shared" si="33"/>
        <v/>
      </c>
      <c r="CS41" t="str">
        <f t="shared" si="34"/>
        <v/>
      </c>
      <c r="CT41" t="str">
        <f t="shared" si="35"/>
        <v/>
      </c>
      <c r="CU41">
        <f>INDEX('Calcs-control3'!$AH$386:$AY$456,  'Graph-outputs'!$B41, 'Graph-outputs'!CU$2)</f>
        <v>3121.4362281335784</v>
      </c>
      <c r="CV41">
        <v>37</v>
      </c>
      <c r="CW41">
        <f>INDEX('Calcs-control2'!$AH$170:$AY$240, 'Graph-outputs'!$B41, 'Graph-outputs'!$BT$1)</f>
        <v>0</v>
      </c>
      <c r="CZ41">
        <v>37</v>
      </c>
      <c r="DA41" t="e">
        <f>IF(Settings!$N$5=1, 'Graph-outputs'!$DH41, 'Graph-outputs'!$DO41)</f>
        <v>#REF!</v>
      </c>
      <c r="DC41" t="e">
        <f>IF(Settings!$N$5=1, 'Graph-outputs'!$DV41, 'Graph-outputs'!$EC41)</f>
        <v>#REF!</v>
      </c>
      <c r="DE41" t="e">
        <f t="shared" si="36"/>
        <v>#REF!</v>
      </c>
      <c r="DF41" t="e">
        <f t="shared" si="37"/>
        <v>#REF!</v>
      </c>
      <c r="DG41" t="e">
        <f t="shared" si="38"/>
        <v>#REF!</v>
      </c>
      <c r="DH41" t="e">
        <f>INDEX('Calcs-control4'!$G$86:$X$156,  'Graph-outputs'!$B41, 'Graph-outputs'!DH$2)</f>
        <v>#REF!</v>
      </c>
      <c r="DI41">
        <v>37</v>
      </c>
      <c r="DJ41" t="e">
        <f>INDEX('Calcs-control4'!$G$170:$X$240, 'Graph-outputs'!$B41, 'Graph-outputs'!$DB$1)</f>
        <v>#REF!</v>
      </c>
      <c r="DL41" t="e">
        <f t="shared" si="39"/>
        <v>#REF!</v>
      </c>
      <c r="DM41" t="e">
        <f t="shared" si="40"/>
        <v>#REF!</v>
      </c>
      <c r="DN41" t="e">
        <f t="shared" si="41"/>
        <v>#REF!</v>
      </c>
      <c r="DO41" t="e">
        <f>INDEX('Calcs-control4'!$AH$86:$AY$156,  'Graph-outputs'!$B41, 'Graph-outputs'!DO$2)</f>
        <v>#REF!</v>
      </c>
      <c r="DP41">
        <v>37</v>
      </c>
      <c r="DQ41" t="e">
        <f>INDEX('Calcs-control4'!$AH$170:$AY$240, 'Graph-outputs'!$B41, 'Graph-outputs'!$DB$1)</f>
        <v>#REF!</v>
      </c>
      <c r="DS41" t="e">
        <f t="shared" si="42"/>
        <v>#REF!</v>
      </c>
      <c r="DT41" t="e">
        <f t="shared" si="43"/>
        <v>#REF!</v>
      </c>
      <c r="DU41" t="e">
        <f t="shared" si="44"/>
        <v>#REF!</v>
      </c>
      <c r="DV41" t="e">
        <f>INDEX('Calcs-control4'!$G$386:$X$456,  'Graph-outputs'!$B41, 'Graph-outputs'!DV$2)</f>
        <v>#REF!</v>
      </c>
      <c r="DW41">
        <v>37</v>
      </c>
      <c r="DX41" t="e">
        <f>INDEX('Calcs-control4'!$G$170:$X$240, 'Graph-outputs'!$B41, 'Graph-outputs'!$DB$1)</f>
        <v>#REF!</v>
      </c>
      <c r="DZ41" t="e">
        <f t="shared" si="45"/>
        <v>#REF!</v>
      </c>
      <c r="EA41" t="e">
        <f t="shared" si="46"/>
        <v>#REF!</v>
      </c>
      <c r="EB41" t="e">
        <f t="shared" si="47"/>
        <v>#REF!</v>
      </c>
      <c r="EC41" t="e">
        <f>INDEX('Calcs-control4'!$AH$386:$AY$456,  'Graph-outputs'!$B41, 'Graph-outputs'!EC$2)</f>
        <v>#REF!</v>
      </c>
      <c r="ED41">
        <v>37</v>
      </c>
      <c r="EE41" t="e">
        <f>INDEX('Calcs-control4'!$AH$170:$AY$240, 'Graph-outputs'!$B41, 'Graph-outputs'!$DB$1)</f>
        <v>#REF!</v>
      </c>
    </row>
    <row r="42" spans="1:135" x14ac:dyDescent="0.25">
      <c r="A42">
        <v>38</v>
      </c>
      <c r="B42">
        <v>39</v>
      </c>
      <c r="C42">
        <f>IF(Settings!$N$5=1, 'Graph-outputs'!$J42, 'Graph-outputs'!$Q42)</f>
        <v>50.748792023504137</v>
      </c>
      <c r="E42">
        <f>IF(Settings!$N$5=1, 'Graph-outputs'!$X42, 'Graph-outputs'!$AE42)</f>
        <v>50506.383230940643</v>
      </c>
      <c r="G42" t="str">
        <f t="shared" si="0"/>
        <v/>
      </c>
      <c r="H42" t="str">
        <f t="shared" si="1"/>
        <v/>
      </c>
      <c r="I42" t="str">
        <f t="shared" si="2"/>
        <v/>
      </c>
      <c r="J42">
        <f>INDEX('Calcs-control1'!$G$86:$X$156,  'Graph-outputs'!$B42, 'Graph-outputs'!J$2)</f>
        <v>50.748792023504137</v>
      </c>
      <c r="K42">
        <v>38</v>
      </c>
      <c r="L42">
        <f>INDEX('Calcs-control1'!$G$170:$X$240, 'Graph-outputs'!$B42, 'Graph-outputs'!$D$1)</f>
        <v>0.99297847219514446</v>
      </c>
      <c r="N42" t="str">
        <f t="shared" si="3"/>
        <v/>
      </c>
      <c r="O42" t="str">
        <f t="shared" si="4"/>
        <v/>
      </c>
      <c r="P42" t="str">
        <f t="shared" si="5"/>
        <v/>
      </c>
      <c r="Q42">
        <f>INDEX('Calcs-control1'!$AH$86:$AY$156,  'Graph-outputs'!$B42, 'Graph-outputs'!Q$2)</f>
        <v>48.434421476804928</v>
      </c>
      <c r="R42">
        <v>38</v>
      </c>
      <c r="S42">
        <f>INDEX('Calcs-control1'!$AH$170:$AY$240, 'Graph-outputs'!$B42, 'Graph-outputs'!$Q$2)</f>
        <v>0.98975598303712875</v>
      </c>
      <c r="U42" t="str">
        <f t="shared" si="6"/>
        <v/>
      </c>
      <c r="V42" t="str">
        <f t="shared" si="7"/>
        <v/>
      </c>
      <c r="W42" t="str">
        <f t="shared" si="8"/>
        <v/>
      </c>
      <c r="X42">
        <f>INDEX('Calcs-control1'!$G$386:$X$456,  'Graph-outputs'!$B42, 'Graph-outputs'!X$2)</f>
        <v>50506.383230940643</v>
      </c>
      <c r="Y42">
        <v>38</v>
      </c>
      <c r="Z42">
        <f>INDEX('Calcs-control1'!$G$170:$X$240, 'Graph-outputs'!$B42, 'Graph-outputs'!$J$2)</f>
        <v>0.99297847219514446</v>
      </c>
      <c r="AB42" t="str">
        <f t="shared" si="9"/>
        <v/>
      </c>
      <c r="AC42" t="str">
        <f t="shared" si="10"/>
        <v/>
      </c>
      <c r="AD42" t="str">
        <f t="shared" si="11"/>
        <v/>
      </c>
      <c r="AE42">
        <f>INDEX('Calcs-control1'!$AH$386:$AY$456,  'Graph-outputs'!$B42, 'Graph-outputs'!AE$2)</f>
        <v>48118.784727972779</v>
      </c>
      <c r="AF42">
        <v>38</v>
      </c>
      <c r="AG42">
        <f>INDEX('Calcs-control1'!$AH$170:$AY$240, 'Graph-outputs'!$B42, 'Graph-outputs'!$Q$2)</f>
        <v>0.98975598303712875</v>
      </c>
      <c r="AJ42">
        <v>38</v>
      </c>
      <c r="AK42">
        <f>IF(Settings!$N$5=1, 'Graph-outputs'!$AR42, 'Graph-outputs'!$AY42)</f>
        <v>58.903026822521937</v>
      </c>
      <c r="AM42">
        <f>IF(Settings!$N$5=1, 'Graph-outputs'!$BF42, 'Graph-outputs'!$BM42)</f>
        <v>60651.043611166089</v>
      </c>
      <c r="AO42" t="str">
        <f t="shared" si="12"/>
        <v/>
      </c>
      <c r="AP42" t="str">
        <f t="shared" si="13"/>
        <v/>
      </c>
      <c r="AQ42" t="str">
        <f t="shared" si="14"/>
        <v/>
      </c>
      <c r="AR42">
        <f>INDEX('Calcs-control2'!$G$86:$X$156,  'Graph-outputs'!$B42, 'Graph-outputs'!AR$2)</f>
        <v>58.903026822521937</v>
      </c>
      <c r="AS42">
        <v>38</v>
      </c>
      <c r="AT42">
        <f>INDEX('Calcs-control2'!$G$170:$X$240, 'Graph-outputs'!$B42, 'Graph-outputs'!$AL$1)</f>
        <v>0.99999832960692814</v>
      </c>
      <c r="AV42" t="str">
        <f t="shared" si="15"/>
        <v/>
      </c>
      <c r="AW42" t="str">
        <f t="shared" si="16"/>
        <v/>
      </c>
      <c r="AX42" t="str">
        <f t="shared" si="17"/>
        <v/>
      </c>
      <c r="AY42">
        <f>INDEX('Calcs-control2'!$AH$86:$AY$156,  'Graph-outputs'!$B42, 'Graph-outputs'!AY$2)</f>
        <v>52.874612112032274</v>
      </c>
      <c r="AZ42">
        <v>38</v>
      </c>
      <c r="BA42">
        <f>INDEX('Calcs-control2'!$AH$170:$AY$240, 'Graph-outputs'!$B42, 'Graph-outputs'!$AL$1)</f>
        <v>0.99999331681711068</v>
      </c>
      <c r="BC42" t="str">
        <f t="shared" si="18"/>
        <v/>
      </c>
      <c r="BD42" t="str">
        <f t="shared" si="19"/>
        <v/>
      </c>
      <c r="BE42" t="str">
        <f t="shared" si="20"/>
        <v/>
      </c>
      <c r="BF42">
        <f>INDEX('Calcs-control2'!$G$386:$X$456,  'Graph-outputs'!$B42, 'Graph-outputs'!BF$2)</f>
        <v>60651.043611166089</v>
      </c>
      <c r="BG42">
        <v>38</v>
      </c>
      <c r="BH42">
        <f>INDEX('Calcs-control2'!$G$170:$X$240, 'Graph-outputs'!$B42, 'Graph-outputs'!$AL$1)</f>
        <v>0.99999832960692814</v>
      </c>
      <c r="BJ42" t="str">
        <f t="shared" si="21"/>
        <v/>
      </c>
      <c r="BK42" t="str">
        <f t="shared" si="22"/>
        <v/>
      </c>
      <c r="BL42" t="str">
        <f t="shared" si="23"/>
        <v/>
      </c>
      <c r="BM42">
        <f>INDEX('Calcs-control2'!$AH$386:$AY$456,  'Graph-outputs'!$B42, 'Graph-outputs'!BM$2)</f>
        <v>54443.664972654595</v>
      </c>
      <c r="BN42">
        <v>38</v>
      </c>
      <c r="BO42">
        <f>INDEX('Calcs-control2'!$AH$170:$AY$240, 'Graph-outputs'!$B42, 'Graph-outputs'!$AL$1)</f>
        <v>0.99999331681711068</v>
      </c>
      <c r="BR42">
        <v>38</v>
      </c>
      <c r="BS42">
        <f>IF(Settings!$N$5=1, 'Graph-outputs'!$BZ42, 'Graph-outputs'!$CG42)</f>
        <v>34.049959034828163</v>
      </c>
      <c r="BU42">
        <f>IF(Settings!$N$5=1, 'Graph-outputs'!$CN42, 'Graph-outputs'!$CU42)</f>
        <v>3575.2456986569573</v>
      </c>
      <c r="BW42" t="str">
        <f t="shared" si="24"/>
        <v/>
      </c>
      <c r="BX42" t="str">
        <f t="shared" si="25"/>
        <v/>
      </c>
      <c r="BY42" t="str">
        <f t="shared" si="26"/>
        <v/>
      </c>
      <c r="BZ42">
        <f>INDEX('Calcs-control3'!$G$86:$X$156,  'Graph-outputs'!$B42, 'Graph-outputs'!BZ$2)</f>
        <v>34.049959034828163</v>
      </c>
      <c r="CA42">
        <v>38</v>
      </c>
      <c r="CB42">
        <f>INDEX('Calcs-control3'!$G$170:$X$240, 'Graph-outputs'!$B42, 'Graph-outputs'!$BT$1)</f>
        <v>0</v>
      </c>
      <c r="CD42" t="str">
        <f t="shared" si="27"/>
        <v/>
      </c>
      <c r="CE42" t="str">
        <f t="shared" si="28"/>
        <v/>
      </c>
      <c r="CF42" t="str">
        <f t="shared" si="29"/>
        <v/>
      </c>
      <c r="CG42">
        <f>INDEX('Calcs-control3'!$AH$86:$AY$156,  'Graph-outputs'!$B42, 'Graph-outputs'!CG$2)</f>
        <v>30.963134977824602</v>
      </c>
      <c r="CH42">
        <v>38</v>
      </c>
      <c r="CI42">
        <f>INDEX('Calcs-control2'!$AH$170:$AY$240, 'Graph-outputs'!$B42, 'Graph-outputs'!$BT$1)</f>
        <v>0</v>
      </c>
      <c r="CK42" t="str">
        <f t="shared" si="30"/>
        <v/>
      </c>
      <c r="CL42" t="str">
        <f t="shared" si="31"/>
        <v/>
      </c>
      <c r="CM42" t="str">
        <f t="shared" si="32"/>
        <v/>
      </c>
      <c r="CN42">
        <f>INDEX('Calcs-control3'!$G$386:$X$456,  'Graph-outputs'!$B42, 'Graph-outputs'!CN$2)</f>
        <v>3575.2456986569573</v>
      </c>
      <c r="CO42">
        <v>38</v>
      </c>
      <c r="CP42">
        <f>INDEX('Calcs-control2'!$G$170:$X$240, 'Graph-outputs'!$B42, 'Graph-outputs'!$BT$1)</f>
        <v>0</v>
      </c>
      <c r="CR42" t="str">
        <f t="shared" si="33"/>
        <v/>
      </c>
      <c r="CS42" t="str">
        <f t="shared" si="34"/>
        <v/>
      </c>
      <c r="CT42" t="str">
        <f t="shared" si="35"/>
        <v/>
      </c>
      <c r="CU42">
        <f>INDEX('Calcs-control3'!$AH$386:$AY$456,  'Graph-outputs'!$B42, 'Graph-outputs'!CU$2)</f>
        <v>3251.1291726715831</v>
      </c>
      <c r="CV42">
        <v>38</v>
      </c>
      <c r="CW42">
        <f>INDEX('Calcs-control2'!$AH$170:$AY$240, 'Graph-outputs'!$B42, 'Graph-outputs'!$BT$1)</f>
        <v>0</v>
      </c>
      <c r="CZ42">
        <v>38</v>
      </c>
      <c r="DA42" t="e">
        <f>IF(Settings!$N$5=1, 'Graph-outputs'!$DH42, 'Graph-outputs'!$DO42)</f>
        <v>#REF!</v>
      </c>
      <c r="DC42" t="e">
        <f>IF(Settings!$N$5=1, 'Graph-outputs'!$DV42, 'Graph-outputs'!$EC42)</f>
        <v>#REF!</v>
      </c>
      <c r="DE42" t="e">
        <f t="shared" si="36"/>
        <v>#REF!</v>
      </c>
      <c r="DF42" t="e">
        <f t="shared" si="37"/>
        <v>#REF!</v>
      </c>
      <c r="DG42" t="e">
        <f t="shared" si="38"/>
        <v>#REF!</v>
      </c>
      <c r="DH42" t="e">
        <f>INDEX('Calcs-control4'!$G$86:$X$156,  'Graph-outputs'!$B42, 'Graph-outputs'!DH$2)</f>
        <v>#REF!</v>
      </c>
      <c r="DI42">
        <v>38</v>
      </c>
      <c r="DJ42" t="e">
        <f>INDEX('Calcs-control4'!$G$170:$X$240, 'Graph-outputs'!$B42, 'Graph-outputs'!$DB$1)</f>
        <v>#REF!</v>
      </c>
      <c r="DL42" t="e">
        <f t="shared" si="39"/>
        <v>#REF!</v>
      </c>
      <c r="DM42" t="e">
        <f t="shared" si="40"/>
        <v>#REF!</v>
      </c>
      <c r="DN42" t="e">
        <f t="shared" si="41"/>
        <v>#REF!</v>
      </c>
      <c r="DO42" t="e">
        <f>INDEX('Calcs-control4'!$AH$86:$AY$156,  'Graph-outputs'!$B42, 'Graph-outputs'!DO$2)</f>
        <v>#REF!</v>
      </c>
      <c r="DP42">
        <v>38</v>
      </c>
      <c r="DQ42" t="e">
        <f>INDEX('Calcs-control4'!$AH$170:$AY$240, 'Graph-outputs'!$B42, 'Graph-outputs'!$DB$1)</f>
        <v>#REF!</v>
      </c>
      <c r="DS42" t="e">
        <f t="shared" si="42"/>
        <v>#REF!</v>
      </c>
      <c r="DT42" t="e">
        <f t="shared" si="43"/>
        <v>#REF!</v>
      </c>
      <c r="DU42" t="e">
        <f t="shared" si="44"/>
        <v>#REF!</v>
      </c>
      <c r="DV42" t="e">
        <f>INDEX('Calcs-control4'!$G$386:$X$456,  'Graph-outputs'!$B42, 'Graph-outputs'!DV$2)</f>
        <v>#REF!</v>
      </c>
      <c r="DW42">
        <v>38</v>
      </c>
      <c r="DX42" t="e">
        <f>INDEX('Calcs-control4'!$G$170:$X$240, 'Graph-outputs'!$B42, 'Graph-outputs'!$DB$1)</f>
        <v>#REF!</v>
      </c>
      <c r="DZ42" t="e">
        <f t="shared" si="45"/>
        <v>#REF!</v>
      </c>
      <c r="EA42" t="e">
        <f t="shared" si="46"/>
        <v>#REF!</v>
      </c>
      <c r="EB42" t="e">
        <f t="shared" si="47"/>
        <v>#REF!</v>
      </c>
      <c r="EC42" t="e">
        <f>INDEX('Calcs-control4'!$AH$386:$AY$456,  'Graph-outputs'!$B42, 'Graph-outputs'!EC$2)</f>
        <v>#REF!</v>
      </c>
      <c r="ED42">
        <v>38</v>
      </c>
      <c r="EE42" t="e">
        <f>INDEX('Calcs-control4'!$AH$170:$AY$240, 'Graph-outputs'!$B42, 'Graph-outputs'!$DB$1)</f>
        <v>#REF!</v>
      </c>
    </row>
    <row r="43" spans="1:135" x14ac:dyDescent="0.25">
      <c r="A43">
        <v>39</v>
      </c>
      <c r="B43">
        <v>40</v>
      </c>
      <c r="C43">
        <f>IF(Settings!$N$5=1, 'Graph-outputs'!$J43, 'Graph-outputs'!$Q43)</f>
        <v>51.199754531044121</v>
      </c>
      <c r="E43">
        <f>IF(Settings!$N$5=1, 'Graph-outputs'!$X43, 'Graph-outputs'!$AE43)</f>
        <v>50968.291546362809</v>
      </c>
      <c r="G43" t="str">
        <f t="shared" si="0"/>
        <v/>
      </c>
      <c r="H43" t="str">
        <f t="shared" si="1"/>
        <v/>
      </c>
      <c r="I43" t="str">
        <f t="shared" si="2"/>
        <v/>
      </c>
      <c r="J43">
        <f>INDEX('Calcs-control1'!$G$86:$X$156,  'Graph-outputs'!$B43, 'Graph-outputs'!J$2)</f>
        <v>51.199754531044121</v>
      </c>
      <c r="K43">
        <v>39</v>
      </c>
      <c r="L43">
        <f>INDEX('Calcs-control1'!$G$170:$X$240, 'Graph-outputs'!$B43, 'Graph-outputs'!$D$1)</f>
        <v>0.99345228429633869</v>
      </c>
      <c r="N43" t="str">
        <f t="shared" si="3"/>
        <v/>
      </c>
      <c r="O43" t="str">
        <f t="shared" si="4"/>
        <v/>
      </c>
      <c r="P43" t="str">
        <f t="shared" si="5"/>
        <v/>
      </c>
      <c r="Q43">
        <f>INDEX('Calcs-control1'!$AH$86:$AY$156,  'Graph-outputs'!$B43, 'Graph-outputs'!Q$2)</f>
        <v>49.404183030963281</v>
      </c>
      <c r="R43">
        <v>39</v>
      </c>
      <c r="S43">
        <f>INDEX('Calcs-control1'!$AH$170:$AY$240, 'Graph-outputs'!$B43, 'Graph-outputs'!$Q$2)</f>
        <v>0.99128558995879013</v>
      </c>
      <c r="U43" t="str">
        <f t="shared" si="6"/>
        <v/>
      </c>
      <c r="V43" t="str">
        <f t="shared" si="7"/>
        <v/>
      </c>
      <c r="W43" t="str">
        <f t="shared" si="8"/>
        <v/>
      </c>
      <c r="X43">
        <f>INDEX('Calcs-control1'!$G$386:$X$456,  'Graph-outputs'!$B43, 'Graph-outputs'!X$2)</f>
        <v>50968.291546362809</v>
      </c>
      <c r="Y43">
        <v>39</v>
      </c>
      <c r="Z43">
        <f>INDEX('Calcs-control1'!$G$170:$X$240, 'Graph-outputs'!$B43, 'Graph-outputs'!$J$2)</f>
        <v>0.99345228429633869</v>
      </c>
      <c r="AB43" t="str">
        <f t="shared" si="9"/>
        <v/>
      </c>
      <c r="AC43" t="str">
        <f t="shared" si="10"/>
        <v/>
      </c>
      <c r="AD43" t="str">
        <f t="shared" si="11"/>
        <v/>
      </c>
      <c r="AE43">
        <f>INDEX('Calcs-control1'!$AH$386:$AY$456,  'Graph-outputs'!$B43, 'Graph-outputs'!AE$2)</f>
        <v>49123.033803205741</v>
      </c>
      <c r="AF43">
        <v>39</v>
      </c>
      <c r="AG43">
        <f>INDEX('Calcs-control1'!$AH$170:$AY$240, 'Graph-outputs'!$B43, 'Graph-outputs'!$Q$2)</f>
        <v>0.99128558995879013</v>
      </c>
      <c r="AJ43">
        <v>39</v>
      </c>
      <c r="AK43">
        <f>IF(Settings!$N$5=1, 'Graph-outputs'!$AR43, 'Graph-outputs'!$AY43)</f>
        <v>60.187196846201907</v>
      </c>
      <c r="AM43">
        <f>IF(Settings!$N$5=1, 'Graph-outputs'!$BF43, 'Graph-outputs'!$BM43)</f>
        <v>61973.329065365775</v>
      </c>
      <c r="AO43" t="str">
        <f t="shared" si="12"/>
        <v/>
      </c>
      <c r="AP43" t="str">
        <f t="shared" si="13"/>
        <v/>
      </c>
      <c r="AQ43" t="str">
        <f t="shared" si="14"/>
        <v/>
      </c>
      <c r="AR43">
        <f>INDEX('Calcs-control2'!$G$86:$X$156,  'Graph-outputs'!$B43, 'Graph-outputs'!AR$2)</f>
        <v>60.187196846201907</v>
      </c>
      <c r="AS43">
        <v>39</v>
      </c>
      <c r="AT43">
        <f>INDEX('Calcs-control2'!$G$170:$X$240, 'Graph-outputs'!$B43, 'Graph-outputs'!$AL$1)</f>
        <v>0.9999987567861196</v>
      </c>
      <c r="AV43" t="str">
        <f t="shared" si="15"/>
        <v/>
      </c>
      <c r="AW43" t="str">
        <f t="shared" si="16"/>
        <v/>
      </c>
      <c r="AX43" t="str">
        <f t="shared" si="17"/>
        <v/>
      </c>
      <c r="AY43">
        <f>INDEX('Calcs-control2'!$AH$86:$AY$156,  'Graph-outputs'!$B43, 'Graph-outputs'!AY$2)</f>
        <v>55.294242715172061</v>
      </c>
      <c r="AZ43">
        <v>39</v>
      </c>
      <c r="BA43">
        <f>INDEX('Calcs-control2'!$AH$170:$AY$240, 'Graph-outputs'!$B43, 'Graph-outputs'!$AL$1)</f>
        <v>0.99999616917832868</v>
      </c>
      <c r="BC43" t="str">
        <f t="shared" si="18"/>
        <v/>
      </c>
      <c r="BD43" t="str">
        <f t="shared" si="19"/>
        <v/>
      </c>
      <c r="BE43" t="str">
        <f t="shared" si="20"/>
        <v/>
      </c>
      <c r="BF43">
        <f>INDEX('Calcs-control2'!$G$386:$X$456,  'Graph-outputs'!$B43, 'Graph-outputs'!BF$2)</f>
        <v>61973.329065365775</v>
      </c>
      <c r="BG43">
        <v>39</v>
      </c>
      <c r="BH43">
        <f>INDEX('Calcs-control2'!$G$170:$X$240, 'Graph-outputs'!$B43, 'Graph-outputs'!$AL$1)</f>
        <v>0.9999987567861196</v>
      </c>
      <c r="BJ43" t="str">
        <f t="shared" si="21"/>
        <v/>
      </c>
      <c r="BK43" t="str">
        <f t="shared" si="22"/>
        <v/>
      </c>
      <c r="BL43" t="str">
        <f t="shared" si="23"/>
        <v/>
      </c>
      <c r="BM43">
        <f>INDEX('Calcs-control2'!$AH$386:$AY$456,  'Graph-outputs'!$B43, 'Graph-outputs'!BM$2)</f>
        <v>56935.135909163298</v>
      </c>
      <c r="BN43">
        <v>39</v>
      </c>
      <c r="BO43">
        <f>INDEX('Calcs-control2'!$AH$170:$AY$240, 'Graph-outputs'!$B43, 'Graph-outputs'!$AL$1)</f>
        <v>0.99999616917832868</v>
      </c>
      <c r="BR43">
        <v>39</v>
      </c>
      <c r="BS43">
        <f>IF(Settings!$N$5=1, 'Graph-outputs'!$BZ43, 'Graph-outputs'!$CG43)</f>
        <v>34.69903463227503</v>
      </c>
      <c r="BU43">
        <f>IF(Settings!$N$5=1, 'Graph-outputs'!$CN43, 'Graph-outputs'!$CU43)</f>
        <v>3643.398636388878</v>
      </c>
      <c r="BW43" t="str">
        <f t="shared" si="24"/>
        <v/>
      </c>
      <c r="BX43" t="str">
        <f t="shared" si="25"/>
        <v/>
      </c>
      <c r="BY43" t="str">
        <f t="shared" si="26"/>
        <v/>
      </c>
      <c r="BZ43">
        <f>INDEX('Calcs-control3'!$G$86:$X$156,  'Graph-outputs'!$B43, 'Graph-outputs'!BZ$2)</f>
        <v>34.69903463227503</v>
      </c>
      <c r="CA43">
        <v>39</v>
      </c>
      <c r="CB43">
        <f>INDEX('Calcs-control3'!$G$170:$X$240, 'Graph-outputs'!$B43, 'Graph-outputs'!$BT$1)</f>
        <v>0</v>
      </c>
      <c r="CD43" t="str">
        <f t="shared" si="27"/>
        <v/>
      </c>
      <c r="CE43" t="str">
        <f t="shared" si="28"/>
        <v/>
      </c>
      <c r="CF43" t="str">
        <f t="shared" si="29"/>
        <v/>
      </c>
      <c r="CG43">
        <f>INDEX('Calcs-control3'!$AH$86:$AY$156,  'Graph-outputs'!$B43, 'Graph-outputs'!CG$2)</f>
        <v>32.209980277610953</v>
      </c>
      <c r="CH43">
        <v>39</v>
      </c>
      <c r="CI43">
        <f>INDEX('Calcs-control2'!$AH$170:$AY$240, 'Graph-outputs'!$B43, 'Graph-outputs'!$BT$1)</f>
        <v>0</v>
      </c>
      <c r="CK43" t="str">
        <f t="shared" si="30"/>
        <v/>
      </c>
      <c r="CL43" t="str">
        <f t="shared" si="31"/>
        <v/>
      </c>
      <c r="CM43" t="str">
        <f t="shared" si="32"/>
        <v/>
      </c>
      <c r="CN43">
        <f>INDEX('Calcs-control3'!$G$386:$X$456,  'Graph-outputs'!$B43, 'Graph-outputs'!CN$2)</f>
        <v>3643.398636388878</v>
      </c>
      <c r="CO43">
        <v>39</v>
      </c>
      <c r="CP43">
        <f>INDEX('Calcs-control2'!$G$170:$X$240, 'Graph-outputs'!$B43, 'Graph-outputs'!$BT$1)</f>
        <v>0</v>
      </c>
      <c r="CR43" t="str">
        <f t="shared" si="33"/>
        <v/>
      </c>
      <c r="CS43" t="str">
        <f t="shared" si="34"/>
        <v/>
      </c>
      <c r="CT43" t="str">
        <f t="shared" si="35"/>
        <v/>
      </c>
      <c r="CU43">
        <f>INDEX('Calcs-control3'!$AH$386:$AY$456,  'Graph-outputs'!$B43, 'Graph-outputs'!CU$2)</f>
        <v>3382.0479291491501</v>
      </c>
      <c r="CV43">
        <v>39</v>
      </c>
      <c r="CW43">
        <f>INDEX('Calcs-control2'!$AH$170:$AY$240, 'Graph-outputs'!$B43, 'Graph-outputs'!$BT$1)</f>
        <v>0</v>
      </c>
      <c r="CZ43">
        <v>39</v>
      </c>
      <c r="DA43" t="e">
        <f>IF(Settings!$N$5=1, 'Graph-outputs'!$DH43, 'Graph-outputs'!$DO43)</f>
        <v>#REF!</v>
      </c>
      <c r="DC43" t="e">
        <f>IF(Settings!$N$5=1, 'Graph-outputs'!$DV43, 'Graph-outputs'!$EC43)</f>
        <v>#REF!</v>
      </c>
      <c r="DE43" t="e">
        <f t="shared" si="36"/>
        <v>#REF!</v>
      </c>
      <c r="DF43" t="e">
        <f t="shared" si="37"/>
        <v>#REF!</v>
      </c>
      <c r="DG43" t="e">
        <f t="shared" si="38"/>
        <v>#REF!</v>
      </c>
      <c r="DH43" t="e">
        <f>INDEX('Calcs-control4'!$G$86:$X$156,  'Graph-outputs'!$B43, 'Graph-outputs'!DH$2)</f>
        <v>#REF!</v>
      </c>
      <c r="DI43">
        <v>39</v>
      </c>
      <c r="DJ43" t="e">
        <f>INDEX('Calcs-control4'!$G$170:$X$240, 'Graph-outputs'!$B43, 'Graph-outputs'!$DB$1)</f>
        <v>#REF!</v>
      </c>
      <c r="DL43" t="e">
        <f t="shared" si="39"/>
        <v>#REF!</v>
      </c>
      <c r="DM43" t="e">
        <f t="shared" si="40"/>
        <v>#REF!</v>
      </c>
      <c r="DN43" t="e">
        <f t="shared" si="41"/>
        <v>#REF!</v>
      </c>
      <c r="DO43" t="e">
        <f>INDEX('Calcs-control4'!$AH$86:$AY$156,  'Graph-outputs'!$B43, 'Graph-outputs'!DO$2)</f>
        <v>#REF!</v>
      </c>
      <c r="DP43">
        <v>39</v>
      </c>
      <c r="DQ43" t="e">
        <f>INDEX('Calcs-control4'!$AH$170:$AY$240, 'Graph-outputs'!$B43, 'Graph-outputs'!$DB$1)</f>
        <v>#REF!</v>
      </c>
      <c r="DS43" t="e">
        <f t="shared" si="42"/>
        <v>#REF!</v>
      </c>
      <c r="DT43" t="e">
        <f t="shared" si="43"/>
        <v>#REF!</v>
      </c>
      <c r="DU43" t="e">
        <f t="shared" si="44"/>
        <v>#REF!</v>
      </c>
      <c r="DV43" t="e">
        <f>INDEX('Calcs-control4'!$G$386:$X$456,  'Graph-outputs'!$B43, 'Graph-outputs'!DV$2)</f>
        <v>#REF!</v>
      </c>
      <c r="DW43">
        <v>39</v>
      </c>
      <c r="DX43" t="e">
        <f>INDEX('Calcs-control4'!$G$170:$X$240, 'Graph-outputs'!$B43, 'Graph-outputs'!$DB$1)</f>
        <v>#REF!</v>
      </c>
      <c r="DZ43" t="e">
        <f t="shared" si="45"/>
        <v>#REF!</v>
      </c>
      <c r="EA43" t="e">
        <f t="shared" si="46"/>
        <v>#REF!</v>
      </c>
      <c r="EB43" t="e">
        <f t="shared" si="47"/>
        <v>#REF!</v>
      </c>
      <c r="EC43" t="e">
        <f>INDEX('Calcs-control4'!$AH$386:$AY$456,  'Graph-outputs'!$B43, 'Graph-outputs'!EC$2)</f>
        <v>#REF!</v>
      </c>
      <c r="ED43">
        <v>39</v>
      </c>
      <c r="EE43" t="e">
        <f>INDEX('Calcs-control4'!$AH$170:$AY$240, 'Graph-outputs'!$B43, 'Graph-outputs'!$DB$1)</f>
        <v>#REF!</v>
      </c>
    </row>
    <row r="44" spans="1:135" x14ac:dyDescent="0.25">
      <c r="A44">
        <v>40</v>
      </c>
      <c r="B44">
        <v>41</v>
      </c>
      <c r="C44">
        <f>IF(Settings!$N$5=1, 'Graph-outputs'!$J44, 'Graph-outputs'!$Q44)</f>
        <v>51.627955265316444</v>
      </c>
      <c r="E44">
        <f>IF(Settings!$N$5=1, 'Graph-outputs'!$X44, 'Graph-outputs'!$AE44)</f>
        <v>51406.039695728665</v>
      </c>
      <c r="G44" t="str">
        <f t="shared" si="0"/>
        <v/>
      </c>
      <c r="H44" t="str">
        <f t="shared" si="1"/>
        <v/>
      </c>
      <c r="I44" t="str">
        <f t="shared" si="2"/>
        <v/>
      </c>
      <c r="J44">
        <f>INDEX('Calcs-control1'!$G$86:$X$156,  'Graph-outputs'!$B44, 'Graph-outputs'!J$2)</f>
        <v>51.627955265316444</v>
      </c>
      <c r="K44">
        <v>40</v>
      </c>
      <c r="L44">
        <f>INDEX('Calcs-control1'!$G$170:$X$240, 'Graph-outputs'!$B44, 'Graph-outputs'!$D$1)</f>
        <v>0.99386417777374059</v>
      </c>
      <c r="N44" t="str">
        <f t="shared" si="3"/>
        <v/>
      </c>
      <c r="O44" t="str">
        <f t="shared" si="4"/>
        <v/>
      </c>
      <c r="P44" t="str">
        <f t="shared" si="5"/>
        <v/>
      </c>
      <c r="Q44">
        <f>INDEX('Calcs-control1'!$AH$86:$AY$156,  'Graph-outputs'!$B44, 'Graph-outputs'!Q$2)</f>
        <v>50.331922775973517</v>
      </c>
      <c r="R44">
        <v>40</v>
      </c>
      <c r="S44">
        <f>INDEX('Calcs-control1'!$AH$170:$AY$240, 'Graph-outputs'!$B44, 'Graph-outputs'!$Q$2)</f>
        <v>0.9925009123730999</v>
      </c>
      <c r="U44" t="str">
        <f t="shared" si="6"/>
        <v/>
      </c>
      <c r="V44" t="str">
        <f t="shared" si="7"/>
        <v/>
      </c>
      <c r="W44" t="str">
        <f t="shared" si="8"/>
        <v/>
      </c>
      <c r="X44">
        <f>INDEX('Calcs-control1'!$G$386:$X$456,  'Graph-outputs'!$B44, 'Graph-outputs'!X$2)</f>
        <v>51406.039695728665</v>
      </c>
      <c r="Y44">
        <v>40</v>
      </c>
      <c r="Z44">
        <f>INDEX('Calcs-control1'!$G$170:$X$240, 'Graph-outputs'!$B44, 'Graph-outputs'!$J$2)</f>
        <v>0.99386417777374059</v>
      </c>
      <c r="AB44" t="str">
        <f t="shared" si="9"/>
        <v/>
      </c>
      <c r="AC44" t="str">
        <f t="shared" si="10"/>
        <v/>
      </c>
      <c r="AD44" t="str">
        <f t="shared" si="11"/>
        <v/>
      </c>
      <c r="AE44">
        <f>INDEX('Calcs-control1'!$AH$386:$AY$456,  'Graph-outputs'!$B44, 'Graph-outputs'!AE$2)</f>
        <v>50078.525506205922</v>
      </c>
      <c r="AF44">
        <v>40</v>
      </c>
      <c r="AG44">
        <f>INDEX('Calcs-control1'!$AH$170:$AY$240, 'Graph-outputs'!$B44, 'Graph-outputs'!$Q$2)</f>
        <v>0.9925009123730999</v>
      </c>
      <c r="AJ44">
        <v>40</v>
      </c>
      <c r="AK44">
        <f>IF(Settings!$N$5=1, 'Graph-outputs'!$AR44, 'Graph-outputs'!$AY44)</f>
        <v>61.444478522571018</v>
      </c>
      <c r="AM44">
        <f>IF(Settings!$N$5=1, 'Graph-outputs'!$BF44, 'Graph-outputs'!$BM44)</f>
        <v>63267.926790992278</v>
      </c>
      <c r="AO44" t="str">
        <f t="shared" si="12"/>
        <v/>
      </c>
      <c r="AP44" t="str">
        <f t="shared" si="13"/>
        <v/>
      </c>
      <c r="AQ44" t="str">
        <f t="shared" si="14"/>
        <v/>
      </c>
      <c r="AR44">
        <f>INDEX('Calcs-control2'!$G$86:$X$156,  'Graph-outputs'!$B44, 'Graph-outputs'!AR$2)</f>
        <v>61.444478522571018</v>
      </c>
      <c r="AS44">
        <v>40</v>
      </c>
      <c r="AT44">
        <f>INDEX('Calcs-control2'!$G$170:$X$240, 'Graph-outputs'!$B44, 'Graph-outputs'!$AL$1)</f>
        <v>0.99999906898037261</v>
      </c>
      <c r="AV44" t="str">
        <f t="shared" si="15"/>
        <v/>
      </c>
      <c r="AW44" t="str">
        <f t="shared" si="16"/>
        <v/>
      </c>
      <c r="AX44" t="str">
        <f t="shared" si="17"/>
        <v/>
      </c>
      <c r="AY44">
        <f>INDEX('Calcs-control2'!$AH$86:$AY$156,  'Graph-outputs'!$B44, 'Graph-outputs'!AY$2)</f>
        <v>57.750250811203465</v>
      </c>
      <c r="AZ44">
        <v>40</v>
      </c>
      <c r="BA44">
        <f>INDEX('Calcs-control2'!$AH$170:$AY$240, 'Graph-outputs'!$B44, 'Graph-outputs'!$AL$1)</f>
        <v>0.99999782245639746</v>
      </c>
      <c r="BC44" t="str">
        <f t="shared" si="18"/>
        <v/>
      </c>
      <c r="BD44" t="str">
        <f t="shared" si="19"/>
        <v/>
      </c>
      <c r="BE44" t="str">
        <f t="shared" si="20"/>
        <v/>
      </c>
      <c r="BF44">
        <f>INDEX('Calcs-control2'!$G$386:$X$456,  'Graph-outputs'!$B44, 'Graph-outputs'!BF$2)</f>
        <v>63267.926790992278</v>
      </c>
      <c r="BG44">
        <v>40</v>
      </c>
      <c r="BH44">
        <f>INDEX('Calcs-control2'!$G$170:$X$240, 'Graph-outputs'!$B44, 'Graph-outputs'!$AL$1)</f>
        <v>0.99999906898037261</v>
      </c>
      <c r="BJ44" t="str">
        <f t="shared" si="21"/>
        <v/>
      </c>
      <c r="BK44" t="str">
        <f t="shared" si="22"/>
        <v/>
      </c>
      <c r="BL44" t="str">
        <f t="shared" si="23"/>
        <v/>
      </c>
      <c r="BM44">
        <f>INDEX('Calcs-control2'!$AH$386:$AY$456,  'Graph-outputs'!$B44, 'Graph-outputs'!BM$2)</f>
        <v>59464.050583040625</v>
      </c>
      <c r="BN44">
        <v>40</v>
      </c>
      <c r="BO44">
        <f>INDEX('Calcs-control2'!$AH$170:$AY$240, 'Graph-outputs'!$B44, 'Graph-outputs'!$AL$1)</f>
        <v>0.99999782245639746</v>
      </c>
      <c r="BR44">
        <v>40</v>
      </c>
      <c r="BS44">
        <f>IF(Settings!$N$5=1, 'Graph-outputs'!$BZ44, 'Graph-outputs'!$CG44)</f>
        <v>35.33162754381587</v>
      </c>
      <c r="BU44">
        <f>IF(Settings!$N$5=1, 'Graph-outputs'!$CN44, 'Graph-outputs'!$CU44)</f>
        <v>3709.8208921006662</v>
      </c>
      <c r="BW44" t="str">
        <f t="shared" si="24"/>
        <v/>
      </c>
      <c r="BX44" t="str">
        <f t="shared" si="25"/>
        <v/>
      </c>
      <c r="BY44" t="str">
        <f t="shared" si="26"/>
        <v/>
      </c>
      <c r="BZ44">
        <f>INDEX('Calcs-control3'!$G$86:$X$156,  'Graph-outputs'!$B44, 'Graph-outputs'!BZ$2)</f>
        <v>35.33162754381587</v>
      </c>
      <c r="CA44">
        <v>40</v>
      </c>
      <c r="CB44">
        <f>INDEX('Calcs-control3'!$G$170:$X$240, 'Graph-outputs'!$B44, 'Graph-outputs'!$BT$1)</f>
        <v>0</v>
      </c>
      <c r="CD44" t="str">
        <f t="shared" si="27"/>
        <v/>
      </c>
      <c r="CE44" t="str">
        <f t="shared" si="28"/>
        <v/>
      </c>
      <c r="CF44" t="str">
        <f t="shared" si="29"/>
        <v/>
      </c>
      <c r="CG44">
        <f>INDEX('Calcs-control3'!$AH$86:$AY$156,  'Graph-outputs'!$B44, 'Graph-outputs'!CG$2)</f>
        <v>33.464758006462382</v>
      </c>
      <c r="CH44">
        <v>40</v>
      </c>
      <c r="CI44">
        <f>INDEX('Calcs-control2'!$AH$170:$AY$240, 'Graph-outputs'!$B44, 'Graph-outputs'!$BT$1)</f>
        <v>0</v>
      </c>
      <c r="CK44" t="str">
        <f t="shared" si="30"/>
        <v/>
      </c>
      <c r="CL44" t="str">
        <f t="shared" si="31"/>
        <v/>
      </c>
      <c r="CM44" t="str">
        <f t="shared" si="32"/>
        <v/>
      </c>
      <c r="CN44">
        <f>INDEX('Calcs-control3'!$G$386:$X$456,  'Graph-outputs'!$B44, 'Graph-outputs'!CN$2)</f>
        <v>3709.8208921006662</v>
      </c>
      <c r="CO44">
        <v>40</v>
      </c>
      <c r="CP44">
        <f>INDEX('Calcs-control2'!$G$170:$X$240, 'Graph-outputs'!$B44, 'Graph-outputs'!$BT$1)</f>
        <v>0</v>
      </c>
      <c r="CR44" t="str">
        <f t="shared" si="33"/>
        <v/>
      </c>
      <c r="CS44" t="str">
        <f t="shared" si="34"/>
        <v/>
      </c>
      <c r="CT44" t="str">
        <f t="shared" si="35"/>
        <v/>
      </c>
      <c r="CU44">
        <f>INDEX('Calcs-control3'!$AH$386:$AY$456,  'Graph-outputs'!$B44, 'Graph-outputs'!CU$2)</f>
        <v>3513.79959067855</v>
      </c>
      <c r="CV44">
        <v>40</v>
      </c>
      <c r="CW44">
        <f>INDEX('Calcs-control2'!$AH$170:$AY$240, 'Graph-outputs'!$B44, 'Graph-outputs'!$BT$1)</f>
        <v>0</v>
      </c>
      <c r="CZ44">
        <v>40</v>
      </c>
      <c r="DA44" t="e">
        <f>IF(Settings!$N$5=1, 'Graph-outputs'!$DH44, 'Graph-outputs'!$DO44)</f>
        <v>#REF!</v>
      </c>
      <c r="DC44" t="e">
        <f>IF(Settings!$N$5=1, 'Graph-outputs'!$DV44, 'Graph-outputs'!$EC44)</f>
        <v>#REF!</v>
      </c>
      <c r="DE44" t="e">
        <f t="shared" si="36"/>
        <v>#REF!</v>
      </c>
      <c r="DF44" t="e">
        <f t="shared" si="37"/>
        <v>#REF!</v>
      </c>
      <c r="DG44" t="e">
        <f t="shared" si="38"/>
        <v>#REF!</v>
      </c>
      <c r="DH44" t="e">
        <f>INDEX('Calcs-control4'!$G$86:$X$156,  'Graph-outputs'!$B44, 'Graph-outputs'!DH$2)</f>
        <v>#REF!</v>
      </c>
      <c r="DI44">
        <v>40</v>
      </c>
      <c r="DJ44" t="e">
        <f>INDEX('Calcs-control4'!$G$170:$X$240, 'Graph-outputs'!$B44, 'Graph-outputs'!$DB$1)</f>
        <v>#REF!</v>
      </c>
      <c r="DL44" t="e">
        <f t="shared" si="39"/>
        <v>#REF!</v>
      </c>
      <c r="DM44" t="e">
        <f t="shared" si="40"/>
        <v>#REF!</v>
      </c>
      <c r="DN44" t="e">
        <f t="shared" si="41"/>
        <v>#REF!</v>
      </c>
      <c r="DO44" t="e">
        <f>INDEX('Calcs-control4'!$AH$86:$AY$156,  'Graph-outputs'!$B44, 'Graph-outputs'!DO$2)</f>
        <v>#REF!</v>
      </c>
      <c r="DP44">
        <v>40</v>
      </c>
      <c r="DQ44" t="e">
        <f>INDEX('Calcs-control4'!$AH$170:$AY$240, 'Graph-outputs'!$B44, 'Graph-outputs'!$DB$1)</f>
        <v>#REF!</v>
      </c>
      <c r="DS44" t="e">
        <f t="shared" si="42"/>
        <v>#REF!</v>
      </c>
      <c r="DT44" t="e">
        <f t="shared" si="43"/>
        <v>#REF!</v>
      </c>
      <c r="DU44" t="e">
        <f t="shared" si="44"/>
        <v>#REF!</v>
      </c>
      <c r="DV44" t="e">
        <f>INDEX('Calcs-control4'!$G$386:$X$456,  'Graph-outputs'!$B44, 'Graph-outputs'!DV$2)</f>
        <v>#REF!</v>
      </c>
      <c r="DW44">
        <v>40</v>
      </c>
      <c r="DX44" t="e">
        <f>INDEX('Calcs-control4'!$G$170:$X$240, 'Graph-outputs'!$B44, 'Graph-outputs'!$DB$1)</f>
        <v>#REF!</v>
      </c>
      <c r="DZ44" t="e">
        <f t="shared" si="45"/>
        <v>#REF!</v>
      </c>
      <c r="EA44" t="e">
        <f t="shared" si="46"/>
        <v>#REF!</v>
      </c>
      <c r="EB44" t="e">
        <f t="shared" si="47"/>
        <v>#REF!</v>
      </c>
      <c r="EC44" t="e">
        <f>INDEX('Calcs-control4'!$AH$386:$AY$456,  'Graph-outputs'!$B44, 'Graph-outputs'!EC$2)</f>
        <v>#REF!</v>
      </c>
      <c r="ED44">
        <v>40</v>
      </c>
      <c r="EE44" t="e">
        <f>INDEX('Calcs-control4'!$AH$170:$AY$240, 'Graph-outputs'!$B44, 'Graph-outputs'!$DB$1)</f>
        <v>#REF!</v>
      </c>
    </row>
    <row r="45" spans="1:135" x14ac:dyDescent="0.25">
      <c r="A45">
        <v>41</v>
      </c>
      <c r="B45">
        <v>42</v>
      </c>
      <c r="C45">
        <f>IF(Settings!$N$5=1, 'Graph-outputs'!$J45, 'Graph-outputs'!$Q45)</f>
        <v>52.034646755012282</v>
      </c>
      <c r="E45">
        <f>IF(Settings!$N$5=1, 'Graph-outputs'!$X45, 'Graph-outputs'!$AE45)</f>
        <v>51821.086120276581</v>
      </c>
      <c r="G45" t="str">
        <f t="shared" si="0"/>
        <v/>
      </c>
      <c r="H45" t="str">
        <f t="shared" si="1"/>
        <v/>
      </c>
      <c r="I45" t="str">
        <f t="shared" si="2"/>
        <v/>
      </c>
      <c r="J45">
        <f>INDEX('Calcs-control1'!$G$86:$X$156,  'Graph-outputs'!$B45, 'Graph-outputs'!J$2)</f>
        <v>52.034646755012282</v>
      </c>
      <c r="K45">
        <v>41</v>
      </c>
      <c r="L45">
        <f>INDEX('Calcs-control1'!$G$170:$X$240, 'Graph-outputs'!$B45, 'Graph-outputs'!$D$1)</f>
        <v>0.99422373313427737</v>
      </c>
      <c r="N45" t="str">
        <f t="shared" si="3"/>
        <v/>
      </c>
      <c r="O45" t="str">
        <f t="shared" si="4"/>
        <v/>
      </c>
      <c r="P45" t="str">
        <f t="shared" si="5"/>
        <v/>
      </c>
      <c r="Q45">
        <f>INDEX('Calcs-control1'!$AH$86:$AY$156,  'Graph-outputs'!$B45, 'Graph-outputs'!Q$2)</f>
        <v>51.137038434299953</v>
      </c>
      <c r="R45">
        <v>41</v>
      </c>
      <c r="S45">
        <f>INDEX('Calcs-control1'!$AH$170:$AY$240, 'Graph-outputs'!$B45, 'Graph-outputs'!$Q$2)</f>
        <v>0.99338892586356331</v>
      </c>
      <c r="U45" t="str">
        <f t="shared" si="6"/>
        <v/>
      </c>
      <c r="V45" t="str">
        <f t="shared" si="7"/>
        <v/>
      </c>
      <c r="W45" t="str">
        <f t="shared" si="8"/>
        <v/>
      </c>
      <c r="X45">
        <f>INDEX('Calcs-control1'!$G$386:$X$456,  'Graph-outputs'!$B45, 'Graph-outputs'!X$2)</f>
        <v>51821.086120276581</v>
      </c>
      <c r="Y45">
        <v>41</v>
      </c>
      <c r="Z45">
        <f>INDEX('Calcs-control1'!$G$170:$X$240, 'Graph-outputs'!$B45, 'Graph-outputs'!$J$2)</f>
        <v>0.99422373313427737</v>
      </c>
      <c r="AB45" t="str">
        <f t="shared" si="9"/>
        <v/>
      </c>
      <c r="AC45" t="str">
        <f t="shared" si="10"/>
        <v/>
      </c>
      <c r="AD45" t="str">
        <f t="shared" si="11"/>
        <v/>
      </c>
      <c r="AE45">
        <f>INDEX('Calcs-control1'!$AH$386:$AY$456,  'Graph-outputs'!$B45, 'Graph-outputs'!AE$2)</f>
        <v>50904.109395678039</v>
      </c>
      <c r="AF45">
        <v>41</v>
      </c>
      <c r="AG45">
        <f>INDEX('Calcs-control1'!$AH$170:$AY$240, 'Graph-outputs'!$B45, 'Graph-outputs'!$Q$2)</f>
        <v>0.99338892586356331</v>
      </c>
      <c r="AJ45">
        <v>41</v>
      </c>
      <c r="AK45">
        <f>IF(Settings!$N$5=1, 'Graph-outputs'!$AR45, 'Graph-outputs'!$AY45)</f>
        <v>62.675078585597532</v>
      </c>
      <c r="AM45">
        <f>IF(Settings!$N$5=1, 'Graph-outputs'!$BF45, 'Graph-outputs'!$BM45)</f>
        <v>64535.050032787469</v>
      </c>
      <c r="AO45" t="str">
        <f t="shared" si="12"/>
        <v/>
      </c>
      <c r="AP45" t="str">
        <f t="shared" si="13"/>
        <v/>
      </c>
      <c r="AQ45" t="str">
        <f t="shared" si="14"/>
        <v/>
      </c>
      <c r="AR45">
        <f>INDEX('Calcs-control2'!$G$86:$X$156,  'Graph-outputs'!$B45, 'Graph-outputs'!AR$2)</f>
        <v>62.675078585597532</v>
      </c>
      <c r="AS45">
        <v>41</v>
      </c>
      <c r="AT45">
        <f>INDEX('Calcs-control2'!$G$170:$X$240, 'Graph-outputs'!$B45, 'Graph-outputs'!$AL$1)</f>
        <v>0.99999929848495617</v>
      </c>
      <c r="AV45" t="str">
        <f t="shared" si="15"/>
        <v/>
      </c>
      <c r="AW45" t="str">
        <f t="shared" si="16"/>
        <v/>
      </c>
      <c r="AX45" t="str">
        <f t="shared" si="17"/>
        <v/>
      </c>
      <c r="AY45">
        <f>INDEX('Calcs-control2'!$AH$86:$AY$156,  'Graph-outputs'!$B45, 'Graph-outputs'!AY$2)</f>
        <v>60.006216576255909</v>
      </c>
      <c r="AZ45">
        <v>41</v>
      </c>
      <c r="BA45">
        <f>INDEX('Calcs-control2'!$AH$170:$AY$240, 'Graph-outputs'!$B45, 'Graph-outputs'!$AL$1)</f>
        <v>0.99999870394462098</v>
      </c>
      <c r="BC45" t="str">
        <f t="shared" si="18"/>
        <v/>
      </c>
      <c r="BD45" t="str">
        <f t="shared" si="19"/>
        <v/>
      </c>
      <c r="BE45" t="str">
        <f t="shared" si="20"/>
        <v/>
      </c>
      <c r="BF45">
        <f>INDEX('Calcs-control2'!$G$386:$X$456,  'Graph-outputs'!$B45, 'Graph-outputs'!BF$2)</f>
        <v>64535.050032787469</v>
      </c>
      <c r="BG45">
        <v>41</v>
      </c>
      <c r="BH45">
        <f>INDEX('Calcs-control2'!$G$170:$X$240, 'Graph-outputs'!$B45, 'Graph-outputs'!$AL$1)</f>
        <v>0.99999929848495617</v>
      </c>
      <c r="BJ45" t="str">
        <f t="shared" si="21"/>
        <v/>
      </c>
      <c r="BK45" t="str">
        <f t="shared" si="22"/>
        <v/>
      </c>
      <c r="BL45" t="str">
        <f t="shared" si="23"/>
        <v/>
      </c>
      <c r="BM45">
        <f>INDEX('Calcs-control2'!$AH$386:$AY$456,  'Graph-outputs'!$B45, 'Graph-outputs'!BM$2)</f>
        <v>61786.977212917758</v>
      </c>
      <c r="BN45">
        <v>41</v>
      </c>
      <c r="BO45">
        <f>INDEX('Calcs-control2'!$AH$170:$AY$240, 'Graph-outputs'!$B45, 'Graph-outputs'!$AL$1)</f>
        <v>0.99999870394462098</v>
      </c>
      <c r="BR45">
        <v>41</v>
      </c>
      <c r="BS45">
        <f>IF(Settings!$N$5=1, 'Graph-outputs'!$BZ45, 'Graph-outputs'!$CG45)</f>
        <v>35.948016551069983</v>
      </c>
      <c r="BU45">
        <f>IF(Settings!$N$5=1, 'Graph-outputs'!$CN45, 'Graph-outputs'!$CU45)</f>
        <v>3774.5417378623483</v>
      </c>
      <c r="BW45" t="str">
        <f t="shared" si="24"/>
        <v/>
      </c>
      <c r="BX45" t="str">
        <f t="shared" si="25"/>
        <v/>
      </c>
      <c r="BY45" t="str">
        <f t="shared" si="26"/>
        <v/>
      </c>
      <c r="BZ45">
        <f>INDEX('Calcs-control3'!$G$86:$X$156,  'Graph-outputs'!$B45, 'Graph-outputs'!BZ$2)</f>
        <v>35.948016551069983</v>
      </c>
      <c r="CA45">
        <v>41</v>
      </c>
      <c r="CB45">
        <f>INDEX('Calcs-control3'!$G$170:$X$240, 'Graph-outputs'!$B45, 'Graph-outputs'!$BT$1)</f>
        <v>0</v>
      </c>
      <c r="CD45" t="str">
        <f t="shared" si="27"/>
        <v/>
      </c>
      <c r="CE45" t="str">
        <f t="shared" si="28"/>
        <v/>
      </c>
      <c r="CF45" t="str">
        <f t="shared" si="29"/>
        <v/>
      </c>
      <c r="CG45">
        <f>INDEX('Calcs-control3'!$AH$86:$AY$156,  'Graph-outputs'!$B45, 'Graph-outputs'!CG$2)</f>
        <v>34.607739846526457</v>
      </c>
      <c r="CH45">
        <v>41</v>
      </c>
      <c r="CI45">
        <f>INDEX('Calcs-control2'!$AH$170:$AY$240, 'Graph-outputs'!$B45, 'Graph-outputs'!$BT$1)</f>
        <v>0</v>
      </c>
      <c r="CK45" t="str">
        <f t="shared" si="30"/>
        <v/>
      </c>
      <c r="CL45" t="str">
        <f t="shared" si="31"/>
        <v/>
      </c>
      <c r="CM45" t="str">
        <f t="shared" si="32"/>
        <v/>
      </c>
      <c r="CN45">
        <f>INDEX('Calcs-control3'!$G$386:$X$456,  'Graph-outputs'!$B45, 'Graph-outputs'!CN$2)</f>
        <v>3774.5417378623483</v>
      </c>
      <c r="CO45">
        <v>41</v>
      </c>
      <c r="CP45">
        <f>INDEX('Calcs-control2'!$G$170:$X$240, 'Graph-outputs'!$B45, 'Graph-outputs'!$BT$1)</f>
        <v>0</v>
      </c>
      <c r="CR45" t="str">
        <f t="shared" si="33"/>
        <v/>
      </c>
      <c r="CS45" t="str">
        <f t="shared" si="34"/>
        <v/>
      </c>
      <c r="CT45" t="str">
        <f t="shared" si="35"/>
        <v/>
      </c>
      <c r="CU45">
        <f>INDEX('Calcs-control3'!$AH$386:$AY$456,  'Graph-outputs'!$B45, 'Graph-outputs'!CU$2)</f>
        <v>3633.8126838852781</v>
      </c>
      <c r="CV45">
        <v>41</v>
      </c>
      <c r="CW45">
        <f>INDEX('Calcs-control2'!$AH$170:$AY$240, 'Graph-outputs'!$B45, 'Graph-outputs'!$BT$1)</f>
        <v>0</v>
      </c>
      <c r="CZ45">
        <v>41</v>
      </c>
      <c r="DA45" t="e">
        <f>IF(Settings!$N$5=1, 'Graph-outputs'!$DH45, 'Graph-outputs'!$DO45)</f>
        <v>#REF!</v>
      </c>
      <c r="DC45" t="e">
        <f>IF(Settings!$N$5=1, 'Graph-outputs'!$DV45, 'Graph-outputs'!$EC45)</f>
        <v>#REF!</v>
      </c>
      <c r="DE45" t="e">
        <f t="shared" si="36"/>
        <v>#REF!</v>
      </c>
      <c r="DF45" t="e">
        <f t="shared" si="37"/>
        <v>#REF!</v>
      </c>
      <c r="DG45" t="e">
        <f t="shared" si="38"/>
        <v>#REF!</v>
      </c>
      <c r="DH45" t="e">
        <f>INDEX('Calcs-control4'!$G$86:$X$156,  'Graph-outputs'!$B45, 'Graph-outputs'!DH$2)</f>
        <v>#REF!</v>
      </c>
      <c r="DI45">
        <v>41</v>
      </c>
      <c r="DJ45" t="e">
        <f>INDEX('Calcs-control4'!$G$170:$X$240, 'Graph-outputs'!$B45, 'Graph-outputs'!$DB$1)</f>
        <v>#REF!</v>
      </c>
      <c r="DL45" t="e">
        <f t="shared" si="39"/>
        <v>#REF!</v>
      </c>
      <c r="DM45" t="e">
        <f t="shared" si="40"/>
        <v>#REF!</v>
      </c>
      <c r="DN45" t="e">
        <f t="shared" si="41"/>
        <v>#REF!</v>
      </c>
      <c r="DO45" t="e">
        <f>INDEX('Calcs-control4'!$AH$86:$AY$156,  'Graph-outputs'!$B45, 'Graph-outputs'!DO$2)</f>
        <v>#REF!</v>
      </c>
      <c r="DP45">
        <v>41</v>
      </c>
      <c r="DQ45" t="e">
        <f>INDEX('Calcs-control4'!$AH$170:$AY$240, 'Graph-outputs'!$B45, 'Graph-outputs'!$DB$1)</f>
        <v>#REF!</v>
      </c>
      <c r="DS45" t="e">
        <f t="shared" si="42"/>
        <v>#REF!</v>
      </c>
      <c r="DT45" t="e">
        <f t="shared" si="43"/>
        <v>#REF!</v>
      </c>
      <c r="DU45" t="e">
        <f t="shared" si="44"/>
        <v>#REF!</v>
      </c>
      <c r="DV45" t="e">
        <f>INDEX('Calcs-control4'!$G$386:$X$456,  'Graph-outputs'!$B45, 'Graph-outputs'!DV$2)</f>
        <v>#REF!</v>
      </c>
      <c r="DW45">
        <v>41</v>
      </c>
      <c r="DX45" t="e">
        <f>INDEX('Calcs-control4'!$G$170:$X$240, 'Graph-outputs'!$B45, 'Graph-outputs'!$DB$1)</f>
        <v>#REF!</v>
      </c>
      <c r="DZ45" t="e">
        <f t="shared" si="45"/>
        <v>#REF!</v>
      </c>
      <c r="EA45" t="e">
        <f t="shared" si="46"/>
        <v>#REF!</v>
      </c>
      <c r="EB45" t="e">
        <f t="shared" si="47"/>
        <v>#REF!</v>
      </c>
      <c r="EC45" t="e">
        <f>INDEX('Calcs-control4'!$AH$386:$AY$456,  'Graph-outputs'!$B45, 'Graph-outputs'!EC$2)</f>
        <v>#REF!</v>
      </c>
      <c r="ED45">
        <v>41</v>
      </c>
      <c r="EE45" t="e">
        <f>INDEX('Calcs-control4'!$AH$170:$AY$240, 'Graph-outputs'!$B45, 'Graph-outputs'!$DB$1)</f>
        <v>#REF!</v>
      </c>
    </row>
    <row r="46" spans="1:135" x14ac:dyDescent="0.25">
      <c r="A46">
        <v>42</v>
      </c>
      <c r="B46">
        <v>43</v>
      </c>
      <c r="C46">
        <f>IF(Settings!$N$5=1, 'Graph-outputs'!$J46, 'Graph-outputs'!$Q46)</f>
        <v>52.420992975358786</v>
      </c>
      <c r="E46">
        <f>IF(Settings!$N$5=1, 'Graph-outputs'!$X46, 'Graph-outputs'!$AE46)</f>
        <v>52214.766160613079</v>
      </c>
      <c r="G46" t="str">
        <f t="shared" si="0"/>
        <v/>
      </c>
      <c r="H46" t="str">
        <f t="shared" si="1"/>
        <v/>
      </c>
      <c r="I46" t="str">
        <f t="shared" si="2"/>
        <v/>
      </c>
      <c r="J46">
        <f>INDEX('Calcs-control1'!$G$86:$X$156,  'Graph-outputs'!$B46, 'Graph-outputs'!J$2)</f>
        <v>52.420992975358786</v>
      </c>
      <c r="K46">
        <v>42</v>
      </c>
      <c r="L46">
        <f>INDEX('Calcs-control1'!$G$170:$X$240, 'Graph-outputs'!$B46, 'Graph-outputs'!$D$1)</f>
        <v>0.99453882680331818</v>
      </c>
      <c r="N46" t="str">
        <f t="shared" si="3"/>
        <v/>
      </c>
      <c r="O46" t="str">
        <f t="shared" si="4"/>
        <v/>
      </c>
      <c r="P46" t="str">
        <f t="shared" si="5"/>
        <v/>
      </c>
      <c r="Q46">
        <f>INDEX('Calcs-control1'!$AH$86:$AY$156,  'Graph-outputs'!$B46, 'Graph-outputs'!Q$2)</f>
        <v>51.820620918633125</v>
      </c>
      <c r="R46">
        <v>42</v>
      </c>
      <c r="S46">
        <f>INDEX('Calcs-control1'!$AH$170:$AY$240, 'Graph-outputs'!$B46, 'Graph-outputs'!$Q$2)</f>
        <v>0.99403821212476351</v>
      </c>
      <c r="U46" t="str">
        <f t="shared" si="6"/>
        <v/>
      </c>
      <c r="V46" t="str">
        <f t="shared" si="7"/>
        <v/>
      </c>
      <c r="W46" t="str">
        <f t="shared" si="8"/>
        <v/>
      </c>
      <c r="X46">
        <f>INDEX('Calcs-control1'!$G$386:$X$456,  'Graph-outputs'!$B46, 'Graph-outputs'!X$2)</f>
        <v>52214.766160613079</v>
      </c>
      <c r="Y46">
        <v>42</v>
      </c>
      <c r="Z46">
        <f>INDEX('Calcs-control1'!$G$170:$X$240, 'Graph-outputs'!$B46, 'Graph-outputs'!$J$2)</f>
        <v>0.99453882680331818</v>
      </c>
      <c r="AB46" t="str">
        <f t="shared" si="9"/>
        <v/>
      </c>
      <c r="AC46" t="str">
        <f t="shared" si="10"/>
        <v/>
      </c>
      <c r="AD46" t="str">
        <f t="shared" si="11"/>
        <v/>
      </c>
      <c r="AE46">
        <f>INDEX('Calcs-control1'!$AH$386:$AY$456,  'Graph-outputs'!$B46, 'Graph-outputs'!AE$2)</f>
        <v>51602.747229379944</v>
      </c>
      <c r="AF46">
        <v>42</v>
      </c>
      <c r="AG46">
        <f>INDEX('Calcs-control1'!$AH$170:$AY$240, 'Graph-outputs'!$B46, 'Graph-outputs'!$Q$2)</f>
        <v>0.99403821212476351</v>
      </c>
      <c r="AJ46">
        <v>42</v>
      </c>
      <c r="AK46">
        <f>IF(Settings!$N$5=1, 'Graph-outputs'!$AR46, 'Graph-outputs'!$AY46)</f>
        <v>63.879233387109466</v>
      </c>
      <c r="AM46">
        <f>IF(Settings!$N$5=1, 'Graph-outputs'!$BF46, 'Graph-outputs'!$BM46)</f>
        <v>65774.942429912437</v>
      </c>
      <c r="AO46" t="str">
        <f t="shared" si="12"/>
        <v/>
      </c>
      <c r="AP46" t="str">
        <f t="shared" si="13"/>
        <v/>
      </c>
      <c r="AQ46" t="str">
        <f t="shared" si="14"/>
        <v/>
      </c>
      <c r="AR46">
        <f>INDEX('Calcs-control2'!$G$86:$X$156,  'Graph-outputs'!$B46, 'Graph-outputs'!AR$2)</f>
        <v>63.879233387109466</v>
      </c>
      <c r="AS46">
        <v>42</v>
      </c>
      <c r="AT46">
        <f>INDEX('Calcs-control2'!$G$170:$X$240, 'Graph-outputs'!$B46, 'Graph-outputs'!$AL$1)</f>
        <v>0.99999946818975671</v>
      </c>
      <c r="AV46" t="str">
        <f t="shared" si="15"/>
        <v/>
      </c>
      <c r="AW46" t="str">
        <f t="shared" si="16"/>
        <v/>
      </c>
      <c r="AX46" t="str">
        <f t="shared" si="17"/>
        <v/>
      </c>
      <c r="AY46">
        <f>INDEX('Calcs-control2'!$AH$86:$AY$156,  'Graph-outputs'!$B46, 'Graph-outputs'!AY$2)</f>
        <v>62.02289565055279</v>
      </c>
      <c r="AZ46">
        <v>42</v>
      </c>
      <c r="BA46">
        <f>INDEX('Calcs-control2'!$AH$170:$AY$240, 'Graph-outputs'!$B46, 'Graph-outputs'!$AL$1)</f>
        <v>0.999999184954109</v>
      </c>
      <c r="BC46" t="str">
        <f t="shared" si="18"/>
        <v/>
      </c>
      <c r="BD46" t="str">
        <f t="shared" si="19"/>
        <v/>
      </c>
      <c r="BE46" t="str">
        <f t="shared" si="20"/>
        <v/>
      </c>
      <c r="BF46">
        <f>INDEX('Calcs-control2'!$G$386:$X$456,  'Graph-outputs'!$B46, 'Graph-outputs'!BF$2)</f>
        <v>65774.942429912437</v>
      </c>
      <c r="BG46">
        <v>42</v>
      </c>
      <c r="BH46">
        <f>INDEX('Calcs-control2'!$G$170:$X$240, 'Graph-outputs'!$B46, 'Graph-outputs'!$AL$1)</f>
        <v>0.99999946818975671</v>
      </c>
      <c r="BJ46" t="str">
        <f t="shared" si="21"/>
        <v/>
      </c>
      <c r="BK46" t="str">
        <f t="shared" si="22"/>
        <v/>
      </c>
      <c r="BL46" t="str">
        <f t="shared" si="23"/>
        <v/>
      </c>
      <c r="BM46">
        <f>INDEX('Calcs-control2'!$AH$386:$AY$456,  'Graph-outputs'!$B46, 'Graph-outputs'!BM$2)</f>
        <v>63863.510958373467</v>
      </c>
      <c r="BN46">
        <v>42</v>
      </c>
      <c r="BO46">
        <f>INDEX('Calcs-control2'!$AH$170:$AY$240, 'Graph-outputs'!$B46, 'Graph-outputs'!$AL$1)</f>
        <v>0.999999184954109</v>
      </c>
      <c r="BR46">
        <v>42</v>
      </c>
      <c r="BS46">
        <f>IF(Settings!$N$5=1, 'Graph-outputs'!$BZ46, 'Graph-outputs'!$CG46)</f>
        <v>36.548487998597643</v>
      </c>
      <c r="BU46">
        <f>IF(Settings!$N$5=1, 'Graph-outputs'!$CN46, 'Graph-outputs'!$CU46)</f>
        <v>3837.5912398527526</v>
      </c>
      <c r="BW46" t="str">
        <f t="shared" si="24"/>
        <v/>
      </c>
      <c r="BX46" t="str">
        <f t="shared" si="25"/>
        <v/>
      </c>
      <c r="BY46" t="str">
        <f t="shared" si="26"/>
        <v/>
      </c>
      <c r="BZ46">
        <f>INDEX('Calcs-control3'!$G$86:$X$156,  'Graph-outputs'!$B46, 'Graph-outputs'!BZ$2)</f>
        <v>36.548487998597643</v>
      </c>
      <c r="CA46">
        <v>42</v>
      </c>
      <c r="CB46">
        <f>INDEX('Calcs-control3'!$G$170:$X$240, 'Graph-outputs'!$B46, 'Graph-outputs'!$BT$1)</f>
        <v>0</v>
      </c>
      <c r="CD46" t="str">
        <f t="shared" si="27"/>
        <v/>
      </c>
      <c r="CE46" t="str">
        <f t="shared" si="28"/>
        <v/>
      </c>
      <c r="CF46" t="str">
        <f t="shared" si="29"/>
        <v/>
      </c>
      <c r="CG46">
        <f>INDEX('Calcs-control3'!$AH$86:$AY$156,  'Graph-outputs'!$B46, 'Graph-outputs'!CG$2)</f>
        <v>35.621690986491437</v>
      </c>
      <c r="CH46">
        <v>42</v>
      </c>
      <c r="CI46">
        <f>INDEX('Calcs-control2'!$AH$170:$AY$240, 'Graph-outputs'!$B46, 'Graph-outputs'!$BT$1)</f>
        <v>0</v>
      </c>
      <c r="CK46" t="str">
        <f t="shared" si="30"/>
        <v/>
      </c>
      <c r="CL46" t="str">
        <f t="shared" si="31"/>
        <v/>
      </c>
      <c r="CM46" t="str">
        <f t="shared" si="32"/>
        <v/>
      </c>
      <c r="CN46">
        <f>INDEX('Calcs-control3'!$G$386:$X$456,  'Graph-outputs'!$B46, 'Graph-outputs'!CN$2)</f>
        <v>3837.5912398527526</v>
      </c>
      <c r="CO46">
        <v>42</v>
      </c>
      <c r="CP46">
        <f>INDEX('Calcs-control2'!$G$170:$X$240, 'Graph-outputs'!$B46, 'Graph-outputs'!$BT$1)</f>
        <v>0</v>
      </c>
      <c r="CR46" t="str">
        <f t="shared" si="33"/>
        <v/>
      </c>
      <c r="CS46" t="str">
        <f t="shared" si="34"/>
        <v/>
      </c>
      <c r="CT46" t="str">
        <f t="shared" si="35"/>
        <v/>
      </c>
      <c r="CU46">
        <f>INDEX('Calcs-control3'!$AH$386:$AY$456,  'Graph-outputs'!$B46, 'Graph-outputs'!CU$2)</f>
        <v>3740.2775535816008</v>
      </c>
      <c r="CV46">
        <v>42</v>
      </c>
      <c r="CW46">
        <f>INDEX('Calcs-control2'!$AH$170:$AY$240, 'Graph-outputs'!$B46, 'Graph-outputs'!$BT$1)</f>
        <v>0</v>
      </c>
      <c r="CZ46">
        <v>42</v>
      </c>
      <c r="DA46" t="e">
        <f>IF(Settings!$N$5=1, 'Graph-outputs'!$DH46, 'Graph-outputs'!$DO46)</f>
        <v>#REF!</v>
      </c>
      <c r="DC46" t="e">
        <f>IF(Settings!$N$5=1, 'Graph-outputs'!$DV46, 'Graph-outputs'!$EC46)</f>
        <v>#REF!</v>
      </c>
      <c r="DE46" t="e">
        <f t="shared" si="36"/>
        <v>#REF!</v>
      </c>
      <c r="DF46" t="e">
        <f t="shared" si="37"/>
        <v>#REF!</v>
      </c>
      <c r="DG46" t="e">
        <f t="shared" si="38"/>
        <v>#REF!</v>
      </c>
      <c r="DH46" t="e">
        <f>INDEX('Calcs-control4'!$G$86:$X$156,  'Graph-outputs'!$B46, 'Graph-outputs'!DH$2)</f>
        <v>#REF!</v>
      </c>
      <c r="DI46">
        <v>42</v>
      </c>
      <c r="DJ46" t="e">
        <f>INDEX('Calcs-control4'!$G$170:$X$240, 'Graph-outputs'!$B46, 'Graph-outputs'!$DB$1)</f>
        <v>#REF!</v>
      </c>
      <c r="DL46" t="e">
        <f t="shared" si="39"/>
        <v>#REF!</v>
      </c>
      <c r="DM46" t="e">
        <f t="shared" si="40"/>
        <v>#REF!</v>
      </c>
      <c r="DN46" t="e">
        <f t="shared" si="41"/>
        <v>#REF!</v>
      </c>
      <c r="DO46" t="e">
        <f>INDEX('Calcs-control4'!$AH$86:$AY$156,  'Graph-outputs'!$B46, 'Graph-outputs'!DO$2)</f>
        <v>#REF!</v>
      </c>
      <c r="DP46">
        <v>42</v>
      </c>
      <c r="DQ46" t="e">
        <f>INDEX('Calcs-control4'!$AH$170:$AY$240, 'Graph-outputs'!$B46, 'Graph-outputs'!$DB$1)</f>
        <v>#REF!</v>
      </c>
      <c r="DS46" t="e">
        <f t="shared" si="42"/>
        <v>#REF!</v>
      </c>
      <c r="DT46" t="e">
        <f t="shared" si="43"/>
        <v>#REF!</v>
      </c>
      <c r="DU46" t="e">
        <f t="shared" si="44"/>
        <v>#REF!</v>
      </c>
      <c r="DV46" t="e">
        <f>INDEX('Calcs-control4'!$G$386:$X$456,  'Graph-outputs'!$B46, 'Graph-outputs'!DV$2)</f>
        <v>#REF!</v>
      </c>
      <c r="DW46">
        <v>42</v>
      </c>
      <c r="DX46" t="e">
        <f>INDEX('Calcs-control4'!$G$170:$X$240, 'Graph-outputs'!$B46, 'Graph-outputs'!$DB$1)</f>
        <v>#REF!</v>
      </c>
      <c r="DZ46" t="e">
        <f t="shared" si="45"/>
        <v>#REF!</v>
      </c>
      <c r="EA46" t="e">
        <f t="shared" si="46"/>
        <v>#REF!</v>
      </c>
      <c r="EB46" t="e">
        <f t="shared" si="47"/>
        <v>#REF!</v>
      </c>
      <c r="EC46" t="e">
        <f>INDEX('Calcs-control4'!$AH$386:$AY$456,  'Graph-outputs'!$B46, 'Graph-outputs'!EC$2)</f>
        <v>#REF!</v>
      </c>
      <c r="ED46">
        <v>42</v>
      </c>
      <c r="EE46" t="e">
        <f>INDEX('Calcs-control4'!$AH$170:$AY$240, 'Graph-outputs'!$B46, 'Graph-outputs'!$DB$1)</f>
        <v>#REF!</v>
      </c>
    </row>
    <row r="47" spans="1:135" x14ac:dyDescent="0.25">
      <c r="A47">
        <v>43</v>
      </c>
      <c r="B47">
        <v>44</v>
      </c>
      <c r="C47">
        <f>IF(Settings!$N$5=1, 'Graph-outputs'!$J47, 'Graph-outputs'!$Q47)</f>
        <v>52.788079317625744</v>
      </c>
      <c r="E47">
        <f>IF(Settings!$N$5=1, 'Graph-outputs'!$X47, 'Graph-outputs'!$AE47)</f>
        <v>52588.308444295188</v>
      </c>
      <c r="G47" t="str">
        <f t="shared" si="0"/>
        <v/>
      </c>
      <c r="H47" t="str">
        <f t="shared" si="1"/>
        <v/>
      </c>
      <c r="I47" t="str">
        <f t="shared" si="2"/>
        <v/>
      </c>
      <c r="J47">
        <f>INDEX('Calcs-control1'!$G$86:$X$156,  'Graph-outputs'!$B47, 'Graph-outputs'!J$2)</f>
        <v>52.788079317625744</v>
      </c>
      <c r="K47">
        <v>43</v>
      </c>
      <c r="L47">
        <f>INDEX('Calcs-control1'!$G$170:$X$240, 'Graph-outputs'!$B47, 'Graph-outputs'!$D$1)</f>
        <v>0.99481596841030839</v>
      </c>
      <c r="N47" t="str">
        <f t="shared" si="3"/>
        <v/>
      </c>
      <c r="O47" t="str">
        <f t="shared" si="4"/>
        <v/>
      </c>
      <c r="P47" t="str">
        <f t="shared" si="5"/>
        <v/>
      </c>
      <c r="Q47">
        <f>INDEX('Calcs-control1'!$AH$86:$AY$156,  'Graph-outputs'!$B47, 'Graph-outputs'!Q$2)</f>
        <v>52.402318340866387</v>
      </c>
      <c r="R47">
        <v>43</v>
      </c>
      <c r="S47">
        <f>INDEX('Calcs-control1'!$AH$170:$AY$240, 'Graph-outputs'!$B47, 'Graph-outputs'!$Q$2)</f>
        <v>0.99452416350131634</v>
      </c>
      <c r="U47" t="str">
        <f t="shared" si="6"/>
        <v/>
      </c>
      <c r="V47" t="str">
        <f t="shared" si="7"/>
        <v/>
      </c>
      <c r="W47" t="str">
        <f t="shared" si="8"/>
        <v/>
      </c>
      <c r="X47">
        <f>INDEX('Calcs-control1'!$G$386:$X$456,  'Graph-outputs'!$B47, 'Graph-outputs'!X$2)</f>
        <v>52588.308444295188</v>
      </c>
      <c r="Y47">
        <v>43</v>
      </c>
      <c r="Z47">
        <f>INDEX('Calcs-control1'!$G$170:$X$240, 'Graph-outputs'!$B47, 'Graph-outputs'!$J$2)</f>
        <v>0.99481596841030839</v>
      </c>
      <c r="AB47" t="str">
        <f t="shared" si="9"/>
        <v/>
      </c>
      <c r="AC47" t="str">
        <f t="shared" si="10"/>
        <v/>
      </c>
      <c r="AD47" t="str">
        <f t="shared" si="11"/>
        <v/>
      </c>
      <c r="AE47">
        <f>INDEX('Calcs-control1'!$AH$386:$AY$456,  'Graph-outputs'!$B47, 'Graph-outputs'!AE$2)</f>
        <v>52195.750061918625</v>
      </c>
      <c r="AF47">
        <v>43</v>
      </c>
      <c r="AG47">
        <f>INDEX('Calcs-control1'!$AH$170:$AY$240, 'Graph-outputs'!$B47, 'Graph-outputs'!$Q$2)</f>
        <v>0.99452416350131634</v>
      </c>
      <c r="AJ47">
        <v>43</v>
      </c>
      <c r="AK47">
        <f>IF(Settings!$N$5=1, 'Graph-outputs'!$AR47, 'Graph-outputs'!$AY47)</f>
        <v>65.057205527825886</v>
      </c>
      <c r="AM47">
        <f>IF(Settings!$N$5=1, 'Graph-outputs'!$BF47, 'Graph-outputs'!$BM47)</f>
        <v>66987.874575749767</v>
      </c>
      <c r="AO47" t="str">
        <f t="shared" si="12"/>
        <v/>
      </c>
      <c r="AP47" t="str">
        <f t="shared" si="13"/>
        <v/>
      </c>
      <c r="AQ47" t="str">
        <f t="shared" si="14"/>
        <v/>
      </c>
      <c r="AR47">
        <f>INDEX('Calcs-control2'!$G$86:$X$156,  'Graph-outputs'!$B47, 'Graph-outputs'!AR$2)</f>
        <v>65.057205527825886</v>
      </c>
      <c r="AS47">
        <v>43</v>
      </c>
      <c r="AT47">
        <f>INDEX('Calcs-control2'!$G$170:$X$240, 'Graph-outputs'!$B47, 'Graph-outputs'!$AL$1)</f>
        <v>0.99999959440580188</v>
      </c>
      <c r="AV47" t="str">
        <f t="shared" si="15"/>
        <v/>
      </c>
      <c r="AW47" t="str">
        <f t="shared" si="16"/>
        <v/>
      </c>
      <c r="AX47" t="str">
        <f t="shared" si="17"/>
        <v/>
      </c>
      <c r="AY47">
        <f>INDEX('Calcs-control2'!$AH$86:$AY$156,  'Graph-outputs'!$B47, 'Graph-outputs'!AY$2)</f>
        <v>63.820214824024539</v>
      </c>
      <c r="AZ47">
        <v>43</v>
      </c>
      <c r="BA47">
        <f>INDEX('Calcs-control2'!$AH$170:$AY$240, 'Graph-outputs'!$B47, 'Graph-outputs'!$AL$1)</f>
        <v>0.99999946092160275</v>
      </c>
      <c r="BC47" t="str">
        <f t="shared" si="18"/>
        <v/>
      </c>
      <c r="BD47" t="str">
        <f t="shared" si="19"/>
        <v/>
      </c>
      <c r="BE47" t="str">
        <f t="shared" si="20"/>
        <v/>
      </c>
      <c r="BF47">
        <f>INDEX('Calcs-control2'!$G$386:$X$456,  'Graph-outputs'!$B47, 'Graph-outputs'!BF$2)</f>
        <v>66987.874575749767</v>
      </c>
      <c r="BG47">
        <v>43</v>
      </c>
      <c r="BH47">
        <f>INDEX('Calcs-control2'!$G$170:$X$240, 'Graph-outputs'!$B47, 'Graph-outputs'!$AL$1)</f>
        <v>0.99999959440580188</v>
      </c>
      <c r="BJ47" t="str">
        <f t="shared" si="21"/>
        <v/>
      </c>
      <c r="BK47" t="str">
        <f t="shared" si="22"/>
        <v/>
      </c>
      <c r="BL47" t="str">
        <f t="shared" si="23"/>
        <v/>
      </c>
      <c r="BM47">
        <f>INDEX('Calcs-control2'!$AH$386:$AY$456,  'Graph-outputs'!$B47, 'Graph-outputs'!BM$2)</f>
        <v>65714.172293911382</v>
      </c>
      <c r="BN47">
        <v>43</v>
      </c>
      <c r="BO47">
        <f>INDEX('Calcs-control2'!$AH$170:$AY$240, 'Graph-outputs'!$B47, 'Graph-outputs'!$AL$1)</f>
        <v>0.99999946092160275</v>
      </c>
      <c r="BR47">
        <v>43</v>
      </c>
      <c r="BS47">
        <f>IF(Settings!$N$5=1, 'Graph-outputs'!$BZ47, 'Graph-outputs'!$CG47)</f>
        <v>37.133334303457382</v>
      </c>
      <c r="BU47">
        <f>IF(Settings!$N$5=1, 'Graph-outputs'!$CN47, 'Graph-outputs'!$CU47)</f>
        <v>3899.0001018630251</v>
      </c>
      <c r="BW47" t="str">
        <f t="shared" si="24"/>
        <v/>
      </c>
      <c r="BX47" t="str">
        <f t="shared" si="25"/>
        <v/>
      </c>
      <c r="BY47" t="str">
        <f t="shared" si="26"/>
        <v/>
      </c>
      <c r="BZ47">
        <f>INDEX('Calcs-control3'!$G$86:$X$156,  'Graph-outputs'!$B47, 'Graph-outputs'!BZ$2)</f>
        <v>37.133334303457382</v>
      </c>
      <c r="CA47">
        <v>43</v>
      </c>
      <c r="CB47">
        <f>INDEX('Calcs-control3'!$G$170:$X$240, 'Graph-outputs'!$B47, 'Graph-outputs'!$BT$1)</f>
        <v>0</v>
      </c>
      <c r="CD47" t="str">
        <f t="shared" si="27"/>
        <v/>
      </c>
      <c r="CE47" t="str">
        <f t="shared" si="28"/>
        <v/>
      </c>
      <c r="CF47" t="str">
        <f t="shared" si="29"/>
        <v/>
      </c>
      <c r="CG47">
        <f>INDEX('Calcs-control3'!$AH$86:$AY$156,  'Graph-outputs'!$B47, 'Graph-outputs'!CG$2)</f>
        <v>36.5191191898329</v>
      </c>
      <c r="CH47">
        <v>43</v>
      </c>
      <c r="CI47">
        <f>INDEX('Calcs-control2'!$AH$170:$AY$240, 'Graph-outputs'!$B47, 'Graph-outputs'!$BT$1)</f>
        <v>0</v>
      </c>
      <c r="CK47" t="str">
        <f t="shared" si="30"/>
        <v/>
      </c>
      <c r="CL47" t="str">
        <f t="shared" si="31"/>
        <v/>
      </c>
      <c r="CM47" t="str">
        <f t="shared" si="32"/>
        <v/>
      </c>
      <c r="CN47">
        <f>INDEX('Calcs-control3'!$G$386:$X$456,  'Graph-outputs'!$B47, 'Graph-outputs'!CN$2)</f>
        <v>3899.0001018630251</v>
      </c>
      <c r="CO47">
        <v>43</v>
      </c>
      <c r="CP47">
        <f>INDEX('Calcs-control2'!$G$170:$X$240, 'Graph-outputs'!$B47, 'Graph-outputs'!$BT$1)</f>
        <v>0</v>
      </c>
      <c r="CR47" t="str">
        <f t="shared" si="33"/>
        <v/>
      </c>
      <c r="CS47" t="str">
        <f t="shared" si="34"/>
        <v/>
      </c>
      <c r="CT47" t="str">
        <f t="shared" si="35"/>
        <v/>
      </c>
      <c r="CU47">
        <f>INDEX('Calcs-control3'!$AH$386:$AY$456,  'Graph-outputs'!$B47, 'Graph-outputs'!CU$2)</f>
        <v>3834.5075149324543</v>
      </c>
      <c r="CV47">
        <v>43</v>
      </c>
      <c r="CW47">
        <f>INDEX('Calcs-control2'!$AH$170:$AY$240, 'Graph-outputs'!$B47, 'Graph-outputs'!$BT$1)</f>
        <v>0</v>
      </c>
      <c r="CZ47">
        <v>43</v>
      </c>
      <c r="DA47" t="e">
        <f>IF(Settings!$N$5=1, 'Graph-outputs'!$DH47, 'Graph-outputs'!$DO47)</f>
        <v>#REF!</v>
      </c>
      <c r="DC47" t="e">
        <f>IF(Settings!$N$5=1, 'Graph-outputs'!$DV47, 'Graph-outputs'!$EC47)</f>
        <v>#REF!</v>
      </c>
      <c r="DE47" t="e">
        <f t="shared" si="36"/>
        <v>#REF!</v>
      </c>
      <c r="DF47" t="e">
        <f t="shared" si="37"/>
        <v>#REF!</v>
      </c>
      <c r="DG47" t="e">
        <f t="shared" si="38"/>
        <v>#REF!</v>
      </c>
      <c r="DH47" t="e">
        <f>INDEX('Calcs-control4'!$G$86:$X$156,  'Graph-outputs'!$B47, 'Graph-outputs'!DH$2)</f>
        <v>#REF!</v>
      </c>
      <c r="DI47">
        <v>43</v>
      </c>
      <c r="DJ47" t="e">
        <f>INDEX('Calcs-control4'!$G$170:$X$240, 'Graph-outputs'!$B47, 'Graph-outputs'!$DB$1)</f>
        <v>#REF!</v>
      </c>
      <c r="DL47" t="e">
        <f t="shared" si="39"/>
        <v>#REF!</v>
      </c>
      <c r="DM47" t="e">
        <f t="shared" si="40"/>
        <v>#REF!</v>
      </c>
      <c r="DN47" t="e">
        <f t="shared" si="41"/>
        <v>#REF!</v>
      </c>
      <c r="DO47" t="e">
        <f>INDEX('Calcs-control4'!$AH$86:$AY$156,  'Graph-outputs'!$B47, 'Graph-outputs'!DO$2)</f>
        <v>#REF!</v>
      </c>
      <c r="DP47">
        <v>43</v>
      </c>
      <c r="DQ47" t="e">
        <f>INDEX('Calcs-control4'!$AH$170:$AY$240, 'Graph-outputs'!$B47, 'Graph-outputs'!$DB$1)</f>
        <v>#REF!</v>
      </c>
      <c r="DS47" t="e">
        <f t="shared" si="42"/>
        <v>#REF!</v>
      </c>
      <c r="DT47" t="e">
        <f t="shared" si="43"/>
        <v>#REF!</v>
      </c>
      <c r="DU47" t="e">
        <f t="shared" si="44"/>
        <v>#REF!</v>
      </c>
      <c r="DV47" t="e">
        <f>INDEX('Calcs-control4'!$G$386:$X$456,  'Graph-outputs'!$B47, 'Graph-outputs'!DV$2)</f>
        <v>#REF!</v>
      </c>
      <c r="DW47">
        <v>43</v>
      </c>
      <c r="DX47" t="e">
        <f>INDEX('Calcs-control4'!$G$170:$X$240, 'Graph-outputs'!$B47, 'Graph-outputs'!$DB$1)</f>
        <v>#REF!</v>
      </c>
      <c r="DZ47" t="e">
        <f t="shared" si="45"/>
        <v>#REF!</v>
      </c>
      <c r="EA47" t="e">
        <f t="shared" si="46"/>
        <v>#REF!</v>
      </c>
      <c r="EB47" t="e">
        <f t="shared" si="47"/>
        <v>#REF!</v>
      </c>
      <c r="EC47" t="e">
        <f>INDEX('Calcs-control4'!$AH$386:$AY$456,  'Graph-outputs'!$B47, 'Graph-outputs'!EC$2)</f>
        <v>#REF!</v>
      </c>
      <c r="ED47">
        <v>43</v>
      </c>
      <c r="EE47" t="e">
        <f>INDEX('Calcs-control4'!$AH$170:$AY$240, 'Graph-outputs'!$B47, 'Graph-outputs'!$DB$1)</f>
        <v>#REF!</v>
      </c>
    </row>
    <row r="48" spans="1:135" x14ac:dyDescent="0.25">
      <c r="A48">
        <v>44</v>
      </c>
      <c r="B48">
        <v>45</v>
      </c>
      <c r="C48">
        <f>IF(Settings!$N$5=1, 'Graph-outputs'!$J48, 'Graph-outputs'!$Q48)</f>
        <v>53.136920834232612</v>
      </c>
      <c r="E48">
        <f>IF(Settings!$N$5=1, 'Graph-outputs'!$X48, 'Graph-outputs'!$AE48)</f>
        <v>52942.848263125059</v>
      </c>
      <c r="G48" t="str">
        <f t="shared" si="0"/>
        <v/>
      </c>
      <c r="H48" t="str">
        <f t="shared" si="1"/>
        <v/>
      </c>
      <c r="I48" t="str">
        <f t="shared" si="2"/>
        <v/>
      </c>
      <c r="J48">
        <f>INDEX('Calcs-control1'!$G$86:$X$156,  'Graph-outputs'!$B48, 'Graph-outputs'!J$2)</f>
        <v>53.136920834232612</v>
      </c>
      <c r="K48">
        <v>44</v>
      </c>
      <c r="L48">
        <f>INDEX('Calcs-control1'!$G$170:$X$240, 'Graph-outputs'!$B48, 'Graph-outputs'!$D$1)</f>
        <v>0.99506056558042633</v>
      </c>
      <c r="N48" t="str">
        <f t="shared" si="3"/>
        <v/>
      </c>
      <c r="O48" t="str">
        <f t="shared" si="4"/>
        <v/>
      </c>
      <c r="P48" t="str">
        <f t="shared" si="5"/>
        <v/>
      </c>
      <c r="Q48">
        <f>INDEX('Calcs-control1'!$AH$86:$AY$156,  'Graph-outputs'!$B48, 'Graph-outputs'!Q$2)</f>
        <v>52.900629174287118</v>
      </c>
      <c r="R48">
        <v>44</v>
      </c>
      <c r="S48">
        <f>INDEX('Calcs-control1'!$AH$170:$AY$240, 'Graph-outputs'!$B48, 'Graph-outputs'!$Q$2)</f>
        <v>0.99489682710134086</v>
      </c>
      <c r="U48" t="str">
        <f t="shared" si="6"/>
        <v/>
      </c>
      <c r="V48" t="str">
        <f t="shared" si="7"/>
        <v/>
      </c>
      <c r="W48" t="str">
        <f t="shared" si="8"/>
        <v/>
      </c>
      <c r="X48">
        <f>INDEX('Calcs-control1'!$G$386:$X$456,  'Graph-outputs'!$B48, 'Graph-outputs'!X$2)</f>
        <v>52942.848263125059</v>
      </c>
      <c r="Y48">
        <v>44</v>
      </c>
      <c r="Z48">
        <f>INDEX('Calcs-control1'!$G$170:$X$240, 'Graph-outputs'!$B48, 'Graph-outputs'!$J$2)</f>
        <v>0.99506056558042633</v>
      </c>
      <c r="AB48" t="str">
        <f t="shared" si="9"/>
        <v/>
      </c>
      <c r="AC48" t="str">
        <f t="shared" si="10"/>
        <v/>
      </c>
      <c r="AD48" t="str">
        <f t="shared" si="11"/>
        <v/>
      </c>
      <c r="AE48">
        <f>INDEX('Calcs-control1'!$AH$386:$AY$456,  'Graph-outputs'!$B48, 'Graph-outputs'!AE$2)</f>
        <v>52702.742204831331</v>
      </c>
      <c r="AF48">
        <v>44</v>
      </c>
      <c r="AG48">
        <f>INDEX('Calcs-control1'!$AH$170:$AY$240, 'Graph-outputs'!$B48, 'Graph-outputs'!$Q$2)</f>
        <v>0.99489682710134086</v>
      </c>
      <c r="AJ48">
        <v>44</v>
      </c>
      <c r="AK48">
        <f>IF(Settings!$N$5=1, 'Graph-outputs'!$AR48, 'Graph-outputs'!$AY48)</f>
        <v>66.209280791328524</v>
      </c>
      <c r="AM48">
        <f>IF(Settings!$N$5=1, 'Graph-outputs'!$BF48, 'Graph-outputs'!$BM48)</f>
        <v>68174.140881360843</v>
      </c>
      <c r="AO48" t="str">
        <f t="shared" si="12"/>
        <v/>
      </c>
      <c r="AP48" t="str">
        <f t="shared" si="13"/>
        <v/>
      </c>
      <c r="AQ48" t="str">
        <f t="shared" si="14"/>
        <v/>
      </c>
      <c r="AR48">
        <f>INDEX('Calcs-control2'!$G$86:$X$156,  'Graph-outputs'!$B48, 'Graph-outputs'!AR$2)</f>
        <v>66.209280791328524</v>
      </c>
      <c r="AS48">
        <v>44</v>
      </c>
      <c r="AT48">
        <f>INDEX('Calcs-control2'!$G$170:$X$240, 'Graph-outputs'!$B48, 'Graph-outputs'!$AL$1)</f>
        <v>0.99999968881865742</v>
      </c>
      <c r="AV48" t="str">
        <f t="shared" si="15"/>
        <v/>
      </c>
      <c r="AW48" t="str">
        <f t="shared" si="16"/>
        <v/>
      </c>
      <c r="AX48" t="str">
        <f t="shared" si="17"/>
        <v/>
      </c>
      <c r="AY48">
        <f>INDEX('Calcs-control2'!$AH$86:$AY$156,  'Graph-outputs'!$B48, 'Graph-outputs'!AY$2)</f>
        <v>65.425336834283428</v>
      </c>
      <c r="AZ48">
        <v>44</v>
      </c>
      <c r="BA48">
        <f>INDEX('Calcs-control2'!$AH$170:$AY$240, 'Graph-outputs'!$B48, 'Graph-outputs'!$AL$1)</f>
        <v>0.99999962733386161</v>
      </c>
      <c r="BC48" t="str">
        <f t="shared" si="18"/>
        <v/>
      </c>
      <c r="BD48" t="str">
        <f t="shared" si="19"/>
        <v/>
      </c>
      <c r="BE48" t="str">
        <f t="shared" si="20"/>
        <v/>
      </c>
      <c r="BF48">
        <f>INDEX('Calcs-control2'!$G$386:$X$456,  'Graph-outputs'!$B48, 'Graph-outputs'!BF$2)</f>
        <v>68174.140881360843</v>
      </c>
      <c r="BG48">
        <v>44</v>
      </c>
      <c r="BH48">
        <f>INDEX('Calcs-control2'!$G$170:$X$240, 'Graph-outputs'!$B48, 'Graph-outputs'!$AL$1)</f>
        <v>0.99999968881865742</v>
      </c>
      <c r="BJ48" t="str">
        <f t="shared" si="21"/>
        <v/>
      </c>
      <c r="BK48" t="str">
        <f t="shared" si="22"/>
        <v/>
      </c>
      <c r="BL48" t="str">
        <f t="shared" si="23"/>
        <v/>
      </c>
      <c r="BM48">
        <f>INDEX('Calcs-control2'!$AH$386:$AY$456,  'Graph-outputs'!$B48, 'Graph-outputs'!BM$2)</f>
        <v>67366.931241670565</v>
      </c>
      <c r="BN48">
        <v>44</v>
      </c>
      <c r="BO48">
        <f>INDEX('Calcs-control2'!$AH$170:$AY$240, 'Graph-outputs'!$B48, 'Graph-outputs'!$AL$1)</f>
        <v>0.99999962733386161</v>
      </c>
      <c r="BR48">
        <v>44</v>
      </c>
      <c r="BS48">
        <f>IF(Settings!$N$5=1, 'Graph-outputs'!$BZ48, 'Graph-outputs'!$CG48)</f>
        <v>37.702852621684819</v>
      </c>
      <c r="BU48">
        <f>IF(Settings!$N$5=1, 'Graph-outputs'!$CN48, 'Graph-outputs'!$CU48)</f>
        <v>3958.799525276906</v>
      </c>
      <c r="BW48" t="str">
        <f t="shared" si="24"/>
        <v/>
      </c>
      <c r="BX48" t="str">
        <f t="shared" si="25"/>
        <v/>
      </c>
      <c r="BY48" t="str">
        <f t="shared" si="26"/>
        <v/>
      </c>
      <c r="BZ48">
        <f>INDEX('Calcs-control3'!$G$86:$X$156,  'Graph-outputs'!$B48, 'Graph-outputs'!BZ$2)</f>
        <v>37.702852621684819</v>
      </c>
      <c r="CA48">
        <v>44</v>
      </c>
      <c r="CB48">
        <f>INDEX('Calcs-control3'!$G$170:$X$240, 'Graph-outputs'!$B48, 'Graph-outputs'!$BT$1)</f>
        <v>0</v>
      </c>
      <c r="CD48" t="str">
        <f t="shared" si="27"/>
        <v/>
      </c>
      <c r="CE48" t="str">
        <f t="shared" si="28"/>
        <v/>
      </c>
      <c r="CF48" t="str">
        <f t="shared" si="29"/>
        <v/>
      </c>
      <c r="CG48">
        <f>INDEX('Calcs-control3'!$AH$86:$AY$156,  'Graph-outputs'!$B48, 'Graph-outputs'!CG$2)</f>
        <v>37.315583079622492</v>
      </c>
      <c r="CH48">
        <v>44</v>
      </c>
      <c r="CI48">
        <f>INDEX('Calcs-control2'!$AH$170:$AY$240, 'Graph-outputs'!$B48, 'Graph-outputs'!$BT$1)</f>
        <v>0</v>
      </c>
      <c r="CK48" t="str">
        <f t="shared" si="30"/>
        <v/>
      </c>
      <c r="CL48" t="str">
        <f t="shared" si="31"/>
        <v/>
      </c>
      <c r="CM48" t="str">
        <f t="shared" si="32"/>
        <v/>
      </c>
      <c r="CN48">
        <f>INDEX('Calcs-control3'!$G$386:$X$456,  'Graph-outputs'!$B48, 'Graph-outputs'!CN$2)</f>
        <v>3958.799525276906</v>
      </c>
      <c r="CO48">
        <v>44</v>
      </c>
      <c r="CP48">
        <f>INDEX('Calcs-control2'!$G$170:$X$240, 'Graph-outputs'!$B48, 'Graph-outputs'!$BT$1)</f>
        <v>0</v>
      </c>
      <c r="CR48" t="str">
        <f t="shared" si="33"/>
        <v/>
      </c>
      <c r="CS48" t="str">
        <f t="shared" si="34"/>
        <v/>
      </c>
      <c r="CT48" t="str">
        <f t="shared" si="35"/>
        <v/>
      </c>
      <c r="CU48">
        <f>INDEX('Calcs-control3'!$AH$386:$AY$456,  'Graph-outputs'!$B48, 'Graph-outputs'!CU$2)</f>
        <v>3918.1362233603618</v>
      </c>
      <c r="CV48">
        <v>44</v>
      </c>
      <c r="CW48">
        <f>INDEX('Calcs-control2'!$AH$170:$AY$240, 'Graph-outputs'!$B48, 'Graph-outputs'!$BT$1)</f>
        <v>0</v>
      </c>
      <c r="CZ48">
        <v>44</v>
      </c>
      <c r="DA48" t="e">
        <f>IF(Settings!$N$5=1, 'Graph-outputs'!$DH48, 'Graph-outputs'!$DO48)</f>
        <v>#REF!</v>
      </c>
      <c r="DC48" t="e">
        <f>IF(Settings!$N$5=1, 'Graph-outputs'!$DV48, 'Graph-outputs'!$EC48)</f>
        <v>#REF!</v>
      </c>
      <c r="DE48" t="e">
        <f t="shared" si="36"/>
        <v>#REF!</v>
      </c>
      <c r="DF48" t="e">
        <f t="shared" si="37"/>
        <v>#REF!</v>
      </c>
      <c r="DG48" t="e">
        <f t="shared" si="38"/>
        <v>#REF!</v>
      </c>
      <c r="DH48" t="e">
        <f>INDEX('Calcs-control4'!$G$86:$X$156,  'Graph-outputs'!$B48, 'Graph-outputs'!DH$2)</f>
        <v>#REF!</v>
      </c>
      <c r="DI48">
        <v>44</v>
      </c>
      <c r="DJ48" t="e">
        <f>INDEX('Calcs-control4'!$G$170:$X$240, 'Graph-outputs'!$B48, 'Graph-outputs'!$DB$1)</f>
        <v>#REF!</v>
      </c>
      <c r="DL48" t="e">
        <f t="shared" si="39"/>
        <v>#REF!</v>
      </c>
      <c r="DM48" t="e">
        <f t="shared" si="40"/>
        <v>#REF!</v>
      </c>
      <c r="DN48" t="e">
        <f t="shared" si="41"/>
        <v>#REF!</v>
      </c>
      <c r="DO48" t="e">
        <f>INDEX('Calcs-control4'!$AH$86:$AY$156,  'Graph-outputs'!$B48, 'Graph-outputs'!DO$2)</f>
        <v>#REF!</v>
      </c>
      <c r="DP48">
        <v>44</v>
      </c>
      <c r="DQ48" t="e">
        <f>INDEX('Calcs-control4'!$AH$170:$AY$240, 'Graph-outputs'!$B48, 'Graph-outputs'!$DB$1)</f>
        <v>#REF!</v>
      </c>
      <c r="DS48" t="e">
        <f t="shared" si="42"/>
        <v>#REF!</v>
      </c>
      <c r="DT48" t="e">
        <f t="shared" si="43"/>
        <v>#REF!</v>
      </c>
      <c r="DU48" t="e">
        <f t="shared" si="44"/>
        <v>#REF!</v>
      </c>
      <c r="DV48" t="e">
        <f>INDEX('Calcs-control4'!$G$386:$X$456,  'Graph-outputs'!$B48, 'Graph-outputs'!DV$2)</f>
        <v>#REF!</v>
      </c>
      <c r="DW48">
        <v>44</v>
      </c>
      <c r="DX48" t="e">
        <f>INDEX('Calcs-control4'!$G$170:$X$240, 'Graph-outputs'!$B48, 'Graph-outputs'!$DB$1)</f>
        <v>#REF!</v>
      </c>
      <c r="DZ48" t="e">
        <f t="shared" si="45"/>
        <v>#REF!</v>
      </c>
      <c r="EA48" t="e">
        <f t="shared" si="46"/>
        <v>#REF!</v>
      </c>
      <c r="EB48" t="e">
        <f t="shared" si="47"/>
        <v>#REF!</v>
      </c>
      <c r="EC48" t="e">
        <f>INDEX('Calcs-control4'!$AH$386:$AY$456,  'Graph-outputs'!$B48, 'Graph-outputs'!EC$2)</f>
        <v>#REF!</v>
      </c>
      <c r="ED48">
        <v>44</v>
      </c>
      <c r="EE48" t="e">
        <f>INDEX('Calcs-control4'!$AH$170:$AY$240, 'Graph-outputs'!$B48, 'Graph-outputs'!$DB$1)</f>
        <v>#REF!</v>
      </c>
    </row>
    <row r="49" spans="1:135" x14ac:dyDescent="0.25">
      <c r="A49">
        <v>45</v>
      </c>
      <c r="B49">
        <v>46</v>
      </c>
      <c r="C49">
        <f>IF(Settings!$N$5=1, 'Graph-outputs'!$J49, 'Graph-outputs'!$Q49)</f>
        <v>53.468469130299233</v>
      </c>
      <c r="E49">
        <f>IF(Settings!$N$5=1, 'Graph-outputs'!$X49, 'Graph-outputs'!$AE49)</f>
        <v>53279.438583252893</v>
      </c>
      <c r="G49" t="str">
        <f t="shared" si="0"/>
        <v/>
      </c>
      <c r="H49" t="str">
        <f t="shared" si="1"/>
        <v/>
      </c>
      <c r="I49" t="str">
        <f t="shared" si="2"/>
        <v/>
      </c>
      <c r="J49">
        <f>INDEX('Calcs-control1'!$G$86:$X$156,  'Graph-outputs'!$B49, 'Graph-outputs'!J$2)</f>
        <v>53.468469130299233</v>
      </c>
      <c r="K49">
        <v>45</v>
      </c>
      <c r="L49">
        <f>INDEX('Calcs-control1'!$G$170:$X$240, 'Graph-outputs'!$B49, 'Graph-outputs'!$D$1)</f>
        <v>0.99527713287139408</v>
      </c>
      <c r="N49" t="str">
        <f t="shared" si="3"/>
        <v/>
      </c>
      <c r="O49" t="str">
        <f t="shared" si="4"/>
        <v/>
      </c>
      <c r="P49" t="str">
        <f t="shared" si="5"/>
        <v/>
      </c>
      <c r="Q49">
        <f>INDEX('Calcs-control1'!$AH$86:$AY$156,  'Graph-outputs'!$B49, 'Graph-outputs'!Q$2)</f>
        <v>53.330080978892042</v>
      </c>
      <c r="R49">
        <v>45</v>
      </c>
      <c r="S49">
        <f>INDEX('Calcs-control1'!$AH$170:$AY$240, 'Graph-outputs'!$B49, 'Graph-outputs'!$Q$2)</f>
        <v>0.99518856263610578</v>
      </c>
      <c r="U49" t="str">
        <f t="shared" si="6"/>
        <v/>
      </c>
      <c r="V49" t="str">
        <f t="shared" si="7"/>
        <v/>
      </c>
      <c r="W49" t="str">
        <f t="shared" si="8"/>
        <v/>
      </c>
      <c r="X49">
        <f>INDEX('Calcs-control1'!$G$386:$X$456,  'Graph-outputs'!$B49, 'Graph-outputs'!X$2)</f>
        <v>53279.438583252893</v>
      </c>
      <c r="Y49">
        <v>45</v>
      </c>
      <c r="Z49">
        <f>INDEX('Calcs-control1'!$G$170:$X$240, 'Graph-outputs'!$B49, 'Graph-outputs'!$J$2)</f>
        <v>0.99527713287139408</v>
      </c>
      <c r="AB49" t="str">
        <f t="shared" si="9"/>
        <v/>
      </c>
      <c r="AC49" t="str">
        <f t="shared" si="10"/>
        <v/>
      </c>
      <c r="AD49" t="str">
        <f t="shared" si="11"/>
        <v/>
      </c>
      <c r="AE49">
        <f>INDEX('Calcs-control1'!$AH$386:$AY$456,  'Graph-outputs'!$B49, 'Graph-outputs'!AE$2)</f>
        <v>53138.98901723072</v>
      </c>
      <c r="AF49">
        <v>45</v>
      </c>
      <c r="AG49">
        <f>INDEX('Calcs-control1'!$AH$170:$AY$240, 'Graph-outputs'!$B49, 'Graph-outputs'!$Q$2)</f>
        <v>0.99518856263610578</v>
      </c>
      <c r="AJ49">
        <v>45</v>
      </c>
      <c r="AK49">
        <f>IF(Settings!$N$5=1, 'Graph-outputs'!$AR49, 'Graph-outputs'!$AY49)</f>
        <v>67.335765352306538</v>
      </c>
      <c r="AM49">
        <f>IF(Settings!$N$5=1, 'Graph-outputs'!$BF49, 'Graph-outputs'!$BM49)</f>
        <v>69334.056715512343</v>
      </c>
      <c r="AO49" t="str">
        <f t="shared" si="12"/>
        <v/>
      </c>
      <c r="AP49" t="str">
        <f t="shared" si="13"/>
        <v/>
      </c>
      <c r="AQ49" t="str">
        <f t="shared" si="14"/>
        <v/>
      </c>
      <c r="AR49">
        <f>INDEX('Calcs-control2'!$G$86:$X$156,  'Graph-outputs'!$B49, 'Graph-outputs'!AR$2)</f>
        <v>67.335765352306538</v>
      </c>
      <c r="AS49">
        <v>45</v>
      </c>
      <c r="AT49">
        <f>INDEX('Calcs-control2'!$G$170:$X$240, 'Graph-outputs'!$B49, 'Graph-outputs'!$AL$1)</f>
        <v>0.99999975984503842</v>
      </c>
      <c r="AV49" t="str">
        <f t="shared" si="15"/>
        <v/>
      </c>
      <c r="AW49" t="str">
        <f t="shared" si="16"/>
        <v/>
      </c>
      <c r="AX49" t="str">
        <f t="shared" si="17"/>
        <v/>
      </c>
      <c r="AY49">
        <f>INDEX('Calcs-control2'!$AH$86:$AY$156,  'Graph-outputs'!$B49, 'Graph-outputs'!AY$2)</f>
        <v>66.861709110782826</v>
      </c>
      <c r="AZ49">
        <v>45</v>
      </c>
      <c r="BA49">
        <f>INDEX('Calcs-control2'!$AH$170:$AY$240, 'Graph-outputs'!$B49, 'Graph-outputs'!$AL$1)</f>
        <v>0.99999973217940796</v>
      </c>
      <c r="BC49" t="str">
        <f t="shared" si="18"/>
        <v/>
      </c>
      <c r="BD49" t="str">
        <f t="shared" si="19"/>
        <v/>
      </c>
      <c r="BE49" t="str">
        <f t="shared" si="20"/>
        <v/>
      </c>
      <c r="BF49">
        <f>INDEX('Calcs-control2'!$G$386:$X$456,  'Graph-outputs'!$B49, 'Graph-outputs'!BF$2)</f>
        <v>69334.056715512343</v>
      </c>
      <c r="BG49">
        <v>45</v>
      </c>
      <c r="BH49">
        <f>INDEX('Calcs-control2'!$G$170:$X$240, 'Graph-outputs'!$B49, 'Graph-outputs'!$AL$1)</f>
        <v>0.99999975984503842</v>
      </c>
      <c r="BJ49" t="str">
        <f t="shared" si="21"/>
        <v/>
      </c>
      <c r="BK49" t="str">
        <f t="shared" si="22"/>
        <v/>
      </c>
      <c r="BL49" t="str">
        <f t="shared" si="23"/>
        <v/>
      </c>
      <c r="BM49">
        <f>INDEX('Calcs-control2'!$AH$386:$AY$456,  'Graph-outputs'!$B49, 'Graph-outputs'!BM$2)</f>
        <v>68845.931689271645</v>
      </c>
      <c r="BN49">
        <v>45</v>
      </c>
      <c r="BO49">
        <f>INDEX('Calcs-control2'!$AH$170:$AY$240, 'Graph-outputs'!$B49, 'Graph-outputs'!$AL$1)</f>
        <v>0.99999973217940796</v>
      </c>
      <c r="BR49">
        <v>45</v>
      </c>
      <c r="BS49">
        <f>IF(Settings!$N$5=1, 'Graph-outputs'!$BZ49, 'Graph-outputs'!$CG49)</f>
        <v>38.257343655492406</v>
      </c>
      <c r="BU49">
        <f>IF(Settings!$N$5=1, 'Graph-outputs'!$CN49, 'Graph-outputs'!$CU49)</f>
        <v>4017.0210838267026</v>
      </c>
      <c r="BW49" t="str">
        <f t="shared" si="24"/>
        <v/>
      </c>
      <c r="BX49" t="str">
        <f t="shared" si="25"/>
        <v/>
      </c>
      <c r="BY49" t="str">
        <f t="shared" si="26"/>
        <v/>
      </c>
      <c r="BZ49">
        <f>INDEX('Calcs-control3'!$G$86:$X$156,  'Graph-outputs'!$B49, 'Graph-outputs'!BZ$2)</f>
        <v>38.257343655492406</v>
      </c>
      <c r="CA49">
        <v>45</v>
      </c>
      <c r="CB49">
        <f>INDEX('Calcs-control3'!$G$170:$X$240, 'Graph-outputs'!$B49, 'Graph-outputs'!$BT$1)</f>
        <v>0</v>
      </c>
      <c r="CD49" t="str">
        <f t="shared" si="27"/>
        <v/>
      </c>
      <c r="CE49" t="str">
        <f t="shared" si="28"/>
        <v/>
      </c>
      <c r="CF49" t="str">
        <f t="shared" si="29"/>
        <v/>
      </c>
      <c r="CG49">
        <f>INDEX('Calcs-control3'!$AH$86:$AY$156,  'Graph-outputs'!$B49, 'Graph-outputs'!CG$2)</f>
        <v>38.024285690110993</v>
      </c>
      <c r="CH49">
        <v>45</v>
      </c>
      <c r="CI49">
        <f>INDEX('Calcs-control2'!$AH$170:$AY$240, 'Graph-outputs'!$B49, 'Graph-outputs'!$BT$1)</f>
        <v>0</v>
      </c>
      <c r="CK49" t="str">
        <f t="shared" si="30"/>
        <v/>
      </c>
      <c r="CL49" t="str">
        <f t="shared" si="31"/>
        <v/>
      </c>
      <c r="CM49" t="str">
        <f t="shared" si="32"/>
        <v/>
      </c>
      <c r="CN49">
        <f>INDEX('Calcs-control3'!$G$386:$X$456,  'Graph-outputs'!$B49, 'Graph-outputs'!CN$2)</f>
        <v>4017.0210838267026</v>
      </c>
      <c r="CO49">
        <v>45</v>
      </c>
      <c r="CP49">
        <f>INDEX('Calcs-control2'!$G$170:$X$240, 'Graph-outputs'!$B49, 'Graph-outputs'!$BT$1)</f>
        <v>0</v>
      </c>
      <c r="CR49" t="str">
        <f t="shared" si="33"/>
        <v/>
      </c>
      <c r="CS49" t="str">
        <f t="shared" si="34"/>
        <v/>
      </c>
      <c r="CT49" t="str">
        <f t="shared" si="35"/>
        <v/>
      </c>
      <c r="CU49">
        <f>INDEX('Calcs-control3'!$AH$386:$AY$456,  'Graph-outputs'!$B49, 'Graph-outputs'!CU$2)</f>
        <v>3992.5499974616541</v>
      </c>
      <c r="CV49">
        <v>45</v>
      </c>
      <c r="CW49">
        <f>INDEX('Calcs-control2'!$AH$170:$AY$240, 'Graph-outputs'!$B49, 'Graph-outputs'!$BT$1)</f>
        <v>0</v>
      </c>
      <c r="CZ49">
        <v>45</v>
      </c>
      <c r="DA49" t="e">
        <f>IF(Settings!$N$5=1, 'Graph-outputs'!$DH49, 'Graph-outputs'!$DO49)</f>
        <v>#REF!</v>
      </c>
      <c r="DC49" t="e">
        <f>IF(Settings!$N$5=1, 'Graph-outputs'!$DV49, 'Graph-outputs'!$EC49)</f>
        <v>#REF!</v>
      </c>
      <c r="DE49" t="e">
        <f t="shared" si="36"/>
        <v>#REF!</v>
      </c>
      <c r="DF49" t="e">
        <f t="shared" si="37"/>
        <v>#REF!</v>
      </c>
      <c r="DG49" t="e">
        <f t="shared" si="38"/>
        <v>#REF!</v>
      </c>
      <c r="DH49" t="e">
        <f>INDEX('Calcs-control4'!$G$86:$X$156,  'Graph-outputs'!$B49, 'Graph-outputs'!DH$2)</f>
        <v>#REF!</v>
      </c>
      <c r="DI49">
        <v>45</v>
      </c>
      <c r="DJ49" t="e">
        <f>INDEX('Calcs-control4'!$G$170:$X$240, 'Graph-outputs'!$B49, 'Graph-outputs'!$DB$1)</f>
        <v>#REF!</v>
      </c>
      <c r="DL49" t="e">
        <f t="shared" si="39"/>
        <v>#REF!</v>
      </c>
      <c r="DM49" t="e">
        <f t="shared" si="40"/>
        <v>#REF!</v>
      </c>
      <c r="DN49" t="e">
        <f t="shared" si="41"/>
        <v>#REF!</v>
      </c>
      <c r="DO49" t="e">
        <f>INDEX('Calcs-control4'!$AH$86:$AY$156,  'Graph-outputs'!$B49, 'Graph-outputs'!DO$2)</f>
        <v>#REF!</v>
      </c>
      <c r="DP49">
        <v>45</v>
      </c>
      <c r="DQ49" t="e">
        <f>INDEX('Calcs-control4'!$AH$170:$AY$240, 'Graph-outputs'!$B49, 'Graph-outputs'!$DB$1)</f>
        <v>#REF!</v>
      </c>
      <c r="DS49" t="e">
        <f t="shared" si="42"/>
        <v>#REF!</v>
      </c>
      <c r="DT49" t="e">
        <f t="shared" si="43"/>
        <v>#REF!</v>
      </c>
      <c r="DU49" t="e">
        <f t="shared" si="44"/>
        <v>#REF!</v>
      </c>
      <c r="DV49" t="e">
        <f>INDEX('Calcs-control4'!$G$386:$X$456,  'Graph-outputs'!$B49, 'Graph-outputs'!DV$2)</f>
        <v>#REF!</v>
      </c>
      <c r="DW49">
        <v>45</v>
      </c>
      <c r="DX49" t="e">
        <f>INDEX('Calcs-control4'!$G$170:$X$240, 'Graph-outputs'!$B49, 'Graph-outputs'!$DB$1)</f>
        <v>#REF!</v>
      </c>
      <c r="DZ49" t="e">
        <f t="shared" si="45"/>
        <v>#REF!</v>
      </c>
      <c r="EA49" t="e">
        <f t="shared" si="46"/>
        <v>#REF!</v>
      </c>
      <c r="EB49" t="e">
        <f t="shared" si="47"/>
        <v>#REF!</v>
      </c>
      <c r="EC49" t="e">
        <f>INDEX('Calcs-control4'!$AH$386:$AY$456,  'Graph-outputs'!$B49, 'Graph-outputs'!EC$2)</f>
        <v>#REF!</v>
      </c>
      <c r="ED49">
        <v>45</v>
      </c>
      <c r="EE49" t="e">
        <f>INDEX('Calcs-control4'!$AH$170:$AY$240, 'Graph-outputs'!$B49, 'Graph-outputs'!$DB$1)</f>
        <v>#REF!</v>
      </c>
    </row>
    <row r="50" spans="1:135" x14ac:dyDescent="0.25">
      <c r="A50">
        <v>46</v>
      </c>
      <c r="B50">
        <v>47</v>
      </c>
      <c r="C50">
        <f>IF(Settings!$N$5=1, 'Graph-outputs'!$J50, 'Graph-outputs'!$Q50)</f>
        <v>53.783618184845167</v>
      </c>
      <c r="E50">
        <f>IF(Settings!$N$5=1, 'Graph-outputs'!$X50, 'Graph-outputs'!$AE50)</f>
        <v>53599.059183682868</v>
      </c>
      <c r="G50" t="str">
        <f t="shared" si="0"/>
        <v/>
      </c>
      <c r="H50" t="str">
        <f t="shared" si="1"/>
        <v/>
      </c>
      <c r="I50" t="str">
        <f t="shared" si="2"/>
        <v/>
      </c>
      <c r="J50">
        <f>INDEX('Calcs-control1'!$G$86:$X$156,  'Graph-outputs'!$B50, 'Graph-outputs'!J$2)</f>
        <v>53.783618184845167</v>
      </c>
      <c r="K50">
        <v>46</v>
      </c>
      <c r="L50">
        <f>INDEX('Calcs-control1'!$G$170:$X$240, 'Graph-outputs'!$B50, 'Graph-outputs'!$D$1)</f>
        <v>0.9954694574657813</v>
      </c>
      <c r="N50" t="str">
        <f t="shared" si="3"/>
        <v/>
      </c>
      <c r="O50" t="str">
        <f t="shared" si="4"/>
        <v/>
      </c>
      <c r="P50" t="str">
        <f t="shared" si="5"/>
        <v/>
      </c>
      <c r="Q50">
        <f>INDEX('Calcs-control1'!$AH$86:$AY$156,  'Graph-outputs'!$B50, 'Graph-outputs'!Q$2)</f>
        <v>53.702212817963932</v>
      </c>
      <c r="R50">
        <v>46</v>
      </c>
      <c r="S50">
        <f>INDEX('Calcs-control1'!$AH$170:$AY$240, 'Graph-outputs'!$B50, 'Graph-outputs'!$Q$2)</f>
        <v>0.99542100103500863</v>
      </c>
      <c r="U50" t="str">
        <f t="shared" si="6"/>
        <v/>
      </c>
      <c r="V50" t="str">
        <f t="shared" si="7"/>
        <v/>
      </c>
      <c r="W50" t="str">
        <f t="shared" si="8"/>
        <v/>
      </c>
      <c r="X50">
        <f>INDEX('Calcs-control1'!$G$386:$X$456,  'Graph-outputs'!$B50, 'Graph-outputs'!X$2)</f>
        <v>53599.059183682868</v>
      </c>
      <c r="Y50">
        <v>46</v>
      </c>
      <c r="Z50">
        <f>INDEX('Calcs-control1'!$G$170:$X$240, 'Graph-outputs'!$B50, 'Graph-outputs'!$J$2)</f>
        <v>0.9954694574657813</v>
      </c>
      <c r="AB50" t="str">
        <f t="shared" si="9"/>
        <v/>
      </c>
      <c r="AC50" t="str">
        <f t="shared" si="10"/>
        <v/>
      </c>
      <c r="AD50" t="str">
        <f t="shared" si="11"/>
        <v/>
      </c>
      <c r="AE50">
        <f>INDEX('Calcs-control1'!$AH$386:$AY$456,  'Graph-outputs'!$B50, 'Graph-outputs'!AE$2)</f>
        <v>53516.527962616943</v>
      </c>
      <c r="AF50">
        <v>46</v>
      </c>
      <c r="AG50">
        <f>INDEX('Calcs-control1'!$AH$170:$AY$240, 'Graph-outputs'!$B50, 'Graph-outputs'!$Q$2)</f>
        <v>0.99542100103500863</v>
      </c>
      <c r="AJ50">
        <v>46</v>
      </c>
      <c r="AK50">
        <f>IF(Settings!$N$5=1, 'Graph-outputs'!$AR50, 'Graph-outputs'!$AY50)</f>
        <v>68.436983233529602</v>
      </c>
      <c r="AM50">
        <f>IF(Settings!$N$5=1, 'Graph-outputs'!$BF50, 'Graph-outputs'!$BM50)</f>
        <v>70467.955796674127</v>
      </c>
      <c r="AO50" t="str">
        <f t="shared" si="12"/>
        <v/>
      </c>
      <c r="AP50" t="str">
        <f t="shared" si="13"/>
        <v/>
      </c>
      <c r="AQ50" t="str">
        <f t="shared" si="14"/>
        <v/>
      </c>
      <c r="AR50">
        <f>INDEX('Calcs-control2'!$G$86:$X$156,  'Graph-outputs'!$B50, 'Graph-outputs'!AR$2)</f>
        <v>68.436983233529602</v>
      </c>
      <c r="AS50">
        <v>46</v>
      </c>
      <c r="AT50">
        <f>INDEX('Calcs-control2'!$G$170:$X$240, 'Graph-outputs'!$B50, 'Graph-outputs'!$AL$1)</f>
        <v>0.99999981357961165</v>
      </c>
      <c r="AV50" t="str">
        <f t="shared" si="15"/>
        <v/>
      </c>
      <c r="AW50" t="str">
        <f t="shared" si="16"/>
        <v/>
      </c>
      <c r="AX50" t="str">
        <f t="shared" si="17"/>
        <v/>
      </c>
      <c r="AY50">
        <f>INDEX('Calcs-control2'!$AH$86:$AY$156,  'Graph-outputs'!$B50, 'Graph-outputs'!AY$2)</f>
        <v>68.149581890962224</v>
      </c>
      <c r="AZ50">
        <v>46</v>
      </c>
      <c r="BA50">
        <f>INDEX('Calcs-control2'!$AH$170:$AY$240, 'Graph-outputs'!$B50, 'Graph-outputs'!$AL$1)</f>
        <v>0.99999980084038587</v>
      </c>
      <c r="BC50" t="str">
        <f t="shared" si="18"/>
        <v/>
      </c>
      <c r="BD50" t="str">
        <f t="shared" si="19"/>
        <v/>
      </c>
      <c r="BE50" t="str">
        <f t="shared" si="20"/>
        <v/>
      </c>
      <c r="BF50">
        <f>INDEX('Calcs-control2'!$G$386:$X$456,  'Graph-outputs'!$B50, 'Graph-outputs'!BF$2)</f>
        <v>70467.955796674127</v>
      </c>
      <c r="BG50">
        <v>46</v>
      </c>
      <c r="BH50">
        <f>INDEX('Calcs-control2'!$G$170:$X$240, 'Graph-outputs'!$B50, 'Graph-outputs'!$AL$1)</f>
        <v>0.99999981357961165</v>
      </c>
      <c r="BJ50" t="str">
        <f t="shared" si="21"/>
        <v/>
      </c>
      <c r="BK50" t="str">
        <f t="shared" si="22"/>
        <v/>
      </c>
      <c r="BL50" t="str">
        <f t="shared" si="23"/>
        <v/>
      </c>
      <c r="BM50">
        <f>INDEX('Calcs-control2'!$AH$386:$AY$456,  'Graph-outputs'!$B50, 'Graph-outputs'!BM$2)</f>
        <v>70172.025169596847</v>
      </c>
      <c r="BN50">
        <v>46</v>
      </c>
      <c r="BO50">
        <f>INDEX('Calcs-control2'!$AH$170:$AY$240, 'Graph-outputs'!$B50, 'Graph-outputs'!$AL$1)</f>
        <v>0.99999980084038587</v>
      </c>
      <c r="BR50">
        <v>46</v>
      </c>
      <c r="BS50">
        <f>IF(Settings!$N$5=1, 'Graph-outputs'!$BZ50, 'Graph-outputs'!$CG50)</f>
        <v>38.797110586849556</v>
      </c>
      <c r="BU50">
        <f>IF(Settings!$N$5=1, 'Graph-outputs'!$CN50, 'Graph-outputs'!$CU50)</f>
        <v>4073.6966116192034</v>
      </c>
      <c r="BW50" t="str">
        <f t="shared" si="24"/>
        <v/>
      </c>
      <c r="BX50" t="str">
        <f t="shared" si="25"/>
        <v/>
      </c>
      <c r="BY50" t="str">
        <f t="shared" si="26"/>
        <v/>
      </c>
      <c r="BZ50">
        <f>INDEX('Calcs-control3'!$G$86:$X$156,  'Graph-outputs'!$B50, 'Graph-outputs'!BZ$2)</f>
        <v>38.797110586849556</v>
      </c>
      <c r="CA50">
        <v>46</v>
      </c>
      <c r="CB50">
        <f>INDEX('Calcs-control3'!$G$170:$X$240, 'Graph-outputs'!$B50, 'Graph-outputs'!$BT$1)</f>
        <v>0</v>
      </c>
      <c r="CD50" t="str">
        <f t="shared" si="27"/>
        <v/>
      </c>
      <c r="CE50" t="str">
        <f t="shared" si="28"/>
        <v/>
      </c>
      <c r="CF50" t="str">
        <f t="shared" si="29"/>
        <v/>
      </c>
      <c r="CG50">
        <f>INDEX('Calcs-control3'!$AH$86:$AY$156,  'Graph-outputs'!$B50, 'Graph-outputs'!CG$2)</f>
        <v>38.656458492212579</v>
      </c>
      <c r="CH50">
        <v>46</v>
      </c>
      <c r="CI50">
        <f>INDEX('Calcs-control2'!$AH$170:$AY$240, 'Graph-outputs'!$B50, 'Graph-outputs'!$BT$1)</f>
        <v>0</v>
      </c>
      <c r="CK50" t="str">
        <f t="shared" si="30"/>
        <v/>
      </c>
      <c r="CL50" t="str">
        <f t="shared" si="31"/>
        <v/>
      </c>
      <c r="CM50" t="str">
        <f t="shared" si="32"/>
        <v/>
      </c>
      <c r="CN50">
        <f>INDEX('Calcs-control3'!$G$386:$X$456,  'Graph-outputs'!$B50, 'Graph-outputs'!CN$2)</f>
        <v>4073.6966116192034</v>
      </c>
      <c r="CO50">
        <v>46</v>
      </c>
      <c r="CP50">
        <f>INDEX('Calcs-control2'!$G$170:$X$240, 'Graph-outputs'!$B50, 'Graph-outputs'!$BT$1)</f>
        <v>0</v>
      </c>
      <c r="CR50" t="str">
        <f t="shared" si="33"/>
        <v/>
      </c>
      <c r="CS50" t="str">
        <f t="shared" si="34"/>
        <v/>
      </c>
      <c r="CT50" t="str">
        <f t="shared" si="35"/>
        <v/>
      </c>
      <c r="CU50">
        <f>INDEX('Calcs-control3'!$AH$386:$AY$456,  'Graph-outputs'!$B50, 'Graph-outputs'!CU$2)</f>
        <v>4058.928141682321</v>
      </c>
      <c r="CV50">
        <v>46</v>
      </c>
      <c r="CW50">
        <f>INDEX('Calcs-control2'!$AH$170:$AY$240, 'Graph-outputs'!$B50, 'Graph-outputs'!$BT$1)</f>
        <v>0</v>
      </c>
      <c r="CZ50">
        <v>46</v>
      </c>
      <c r="DA50" t="e">
        <f>IF(Settings!$N$5=1, 'Graph-outputs'!$DH50, 'Graph-outputs'!$DO50)</f>
        <v>#REF!</v>
      </c>
      <c r="DC50" t="e">
        <f>IF(Settings!$N$5=1, 'Graph-outputs'!$DV50, 'Graph-outputs'!$EC50)</f>
        <v>#REF!</v>
      </c>
      <c r="DE50" t="e">
        <f t="shared" si="36"/>
        <v>#REF!</v>
      </c>
      <c r="DF50" t="e">
        <f t="shared" si="37"/>
        <v>#REF!</v>
      </c>
      <c r="DG50" t="e">
        <f t="shared" si="38"/>
        <v>#REF!</v>
      </c>
      <c r="DH50" t="e">
        <f>INDEX('Calcs-control4'!$G$86:$X$156,  'Graph-outputs'!$B50, 'Graph-outputs'!DH$2)</f>
        <v>#REF!</v>
      </c>
      <c r="DI50">
        <v>46</v>
      </c>
      <c r="DJ50" t="e">
        <f>INDEX('Calcs-control4'!$G$170:$X$240, 'Graph-outputs'!$B50, 'Graph-outputs'!$DB$1)</f>
        <v>#REF!</v>
      </c>
      <c r="DL50" t="e">
        <f t="shared" si="39"/>
        <v>#REF!</v>
      </c>
      <c r="DM50" t="e">
        <f t="shared" si="40"/>
        <v>#REF!</v>
      </c>
      <c r="DN50" t="e">
        <f t="shared" si="41"/>
        <v>#REF!</v>
      </c>
      <c r="DO50" t="e">
        <f>INDEX('Calcs-control4'!$AH$86:$AY$156,  'Graph-outputs'!$B50, 'Graph-outputs'!DO$2)</f>
        <v>#REF!</v>
      </c>
      <c r="DP50">
        <v>46</v>
      </c>
      <c r="DQ50" t="e">
        <f>INDEX('Calcs-control4'!$AH$170:$AY$240, 'Graph-outputs'!$B50, 'Graph-outputs'!$DB$1)</f>
        <v>#REF!</v>
      </c>
      <c r="DS50" t="e">
        <f t="shared" si="42"/>
        <v>#REF!</v>
      </c>
      <c r="DT50" t="e">
        <f t="shared" si="43"/>
        <v>#REF!</v>
      </c>
      <c r="DU50" t="e">
        <f t="shared" si="44"/>
        <v>#REF!</v>
      </c>
      <c r="DV50" t="e">
        <f>INDEX('Calcs-control4'!$G$386:$X$456,  'Graph-outputs'!$B50, 'Graph-outputs'!DV$2)</f>
        <v>#REF!</v>
      </c>
      <c r="DW50">
        <v>46</v>
      </c>
      <c r="DX50" t="e">
        <f>INDEX('Calcs-control4'!$G$170:$X$240, 'Graph-outputs'!$B50, 'Graph-outputs'!$DB$1)</f>
        <v>#REF!</v>
      </c>
      <c r="DZ50" t="e">
        <f t="shared" si="45"/>
        <v>#REF!</v>
      </c>
      <c r="EA50" t="e">
        <f t="shared" si="46"/>
        <v>#REF!</v>
      </c>
      <c r="EB50" t="e">
        <f t="shared" si="47"/>
        <v>#REF!</v>
      </c>
      <c r="EC50" t="e">
        <f>INDEX('Calcs-control4'!$AH$386:$AY$456,  'Graph-outputs'!$B50, 'Graph-outputs'!EC$2)</f>
        <v>#REF!</v>
      </c>
      <c r="ED50">
        <v>46</v>
      </c>
      <c r="EE50" t="e">
        <f>INDEX('Calcs-control4'!$AH$170:$AY$240, 'Graph-outputs'!$B50, 'Graph-outputs'!$DB$1)</f>
        <v>#REF!</v>
      </c>
    </row>
    <row r="51" spans="1:135" x14ac:dyDescent="0.25">
      <c r="A51">
        <v>47</v>
      </c>
      <c r="B51">
        <v>48</v>
      </c>
      <c r="C51">
        <f>IF(Settings!$N$5=1, 'Graph-outputs'!$J51, 'Graph-outputs'!$Q51)</f>
        <v>54.083209318986988</v>
      </c>
      <c r="E51">
        <f>IF(Settings!$N$5=1, 'Graph-outputs'!$X51, 'Graph-outputs'!$AE51)</f>
        <v>53902.624306478705</v>
      </c>
      <c r="G51" t="str">
        <f t="shared" si="0"/>
        <v/>
      </c>
      <c r="H51" t="str">
        <f t="shared" si="1"/>
        <v/>
      </c>
      <c r="I51" t="str">
        <f t="shared" si="2"/>
        <v/>
      </c>
      <c r="J51">
        <f>INDEX('Calcs-control1'!$G$86:$X$156,  'Graph-outputs'!$B51, 'Graph-outputs'!J$2)</f>
        <v>54.083209318986988</v>
      </c>
      <c r="K51">
        <v>47</v>
      </c>
      <c r="L51">
        <f>INDEX('Calcs-control1'!$G$170:$X$240, 'Graph-outputs'!$B51, 'Graph-outputs'!$D$1)</f>
        <v>0.99564073121929475</v>
      </c>
      <c r="N51" t="str">
        <f t="shared" si="3"/>
        <v/>
      </c>
      <c r="O51" t="str">
        <f t="shared" si="4"/>
        <v/>
      </c>
      <c r="P51" t="str">
        <f t="shared" si="5"/>
        <v/>
      </c>
      <c r="Q51">
        <f>INDEX('Calcs-control1'!$AH$86:$AY$156,  'Graph-outputs'!$B51, 'Graph-outputs'!Q$2)</f>
        <v>54.026281242452512</v>
      </c>
      <c r="R51">
        <v>47</v>
      </c>
      <c r="S51">
        <f>INDEX('Calcs-control1'!$AH$170:$AY$240, 'Graph-outputs'!$B51, 'Graph-outputs'!$Q$2)</f>
        <v>0.99560902591076572</v>
      </c>
      <c r="U51" t="str">
        <f t="shared" si="6"/>
        <v/>
      </c>
      <c r="V51" t="str">
        <f t="shared" si="7"/>
        <v/>
      </c>
      <c r="W51" t="str">
        <f t="shared" si="8"/>
        <v/>
      </c>
      <c r="X51">
        <f>INDEX('Calcs-control1'!$G$386:$X$456,  'Graph-outputs'!$B51, 'Graph-outputs'!X$2)</f>
        <v>53902.624306478705</v>
      </c>
      <c r="Y51">
        <v>47</v>
      </c>
      <c r="Z51">
        <f>INDEX('Calcs-control1'!$G$170:$X$240, 'Graph-outputs'!$B51, 'Graph-outputs'!$J$2)</f>
        <v>0.99564073121929475</v>
      </c>
      <c r="AB51" t="str">
        <f t="shared" si="9"/>
        <v/>
      </c>
      <c r="AC51" t="str">
        <f t="shared" si="10"/>
        <v/>
      </c>
      <c r="AD51" t="str">
        <f t="shared" si="11"/>
        <v/>
      </c>
      <c r="AE51">
        <f>INDEX('Calcs-control1'!$AH$386:$AY$456,  'Graph-outputs'!$B51, 'Graph-outputs'!AE$2)</f>
        <v>53844.961337275912</v>
      </c>
      <c r="AF51">
        <v>47</v>
      </c>
      <c r="AG51">
        <f>INDEX('Calcs-control1'!$AH$170:$AY$240, 'Graph-outputs'!$B51, 'Graph-outputs'!$Q$2)</f>
        <v>0.99560902591076572</v>
      </c>
      <c r="AJ51">
        <v>47</v>
      </c>
      <c r="AK51">
        <f>IF(Settings!$N$5=1, 'Graph-outputs'!$AR51, 'Graph-outputs'!$AY51)</f>
        <v>69.513273988728031</v>
      </c>
      <c r="AM51">
        <f>IF(Settings!$N$5=1, 'Graph-outputs'!$BF51, 'Graph-outputs'!$BM51)</f>
        <v>71576.187814688019</v>
      </c>
      <c r="AO51" t="str">
        <f t="shared" si="12"/>
        <v/>
      </c>
      <c r="AP51" t="str">
        <f t="shared" si="13"/>
        <v/>
      </c>
      <c r="AQ51" t="str">
        <f t="shared" si="14"/>
        <v/>
      </c>
      <c r="AR51">
        <f>INDEX('Calcs-control2'!$G$86:$X$156,  'Graph-outputs'!$B51, 'Graph-outputs'!AR$2)</f>
        <v>69.513273988728031</v>
      </c>
      <c r="AS51">
        <v>47</v>
      </c>
      <c r="AT51">
        <f>INDEX('Calcs-control2'!$G$170:$X$240, 'Graph-outputs'!$B51, 'Graph-outputs'!$AL$1)</f>
        <v>0.99999985445906292</v>
      </c>
      <c r="AV51" t="str">
        <f t="shared" si="15"/>
        <v/>
      </c>
      <c r="AW51" t="str">
        <f t="shared" si="16"/>
        <v/>
      </c>
      <c r="AX51" t="str">
        <f t="shared" si="17"/>
        <v/>
      </c>
      <c r="AY51">
        <f>INDEX('Calcs-control2'!$AH$86:$AY$156,  'Graph-outputs'!$B51, 'Graph-outputs'!AY$2)</f>
        <v>69.306466400416653</v>
      </c>
      <c r="AZ51">
        <v>47</v>
      </c>
      <c r="BA51">
        <f>INDEX('Calcs-control2'!$AH$170:$AY$240, 'Graph-outputs'!$B51, 'Graph-outputs'!$AL$1)</f>
        <v>0.9999998473690147</v>
      </c>
      <c r="BC51" t="str">
        <f t="shared" si="18"/>
        <v/>
      </c>
      <c r="BD51" t="str">
        <f t="shared" si="19"/>
        <v/>
      </c>
      <c r="BE51" t="str">
        <f t="shared" si="20"/>
        <v/>
      </c>
      <c r="BF51">
        <f>INDEX('Calcs-control2'!$G$386:$X$456,  'Graph-outputs'!$B51, 'Graph-outputs'!BF$2)</f>
        <v>71576.187814688019</v>
      </c>
      <c r="BG51">
        <v>47</v>
      </c>
      <c r="BH51">
        <f>INDEX('Calcs-control2'!$G$170:$X$240, 'Graph-outputs'!$B51, 'Graph-outputs'!$AL$1)</f>
        <v>0.99999985445906292</v>
      </c>
      <c r="BJ51" t="str">
        <f t="shared" si="21"/>
        <v/>
      </c>
      <c r="BK51" t="str">
        <f t="shared" si="22"/>
        <v/>
      </c>
      <c r="BL51" t="str">
        <f t="shared" si="23"/>
        <v/>
      </c>
      <c r="BM51">
        <f>INDEX('Calcs-control2'!$AH$386:$AY$456,  'Graph-outputs'!$B51, 'Graph-outputs'!BM$2)</f>
        <v>71363.24277367664</v>
      </c>
      <c r="BN51">
        <v>47</v>
      </c>
      <c r="BO51">
        <f>INDEX('Calcs-control2'!$AH$170:$AY$240, 'Graph-outputs'!$B51, 'Graph-outputs'!$AL$1)</f>
        <v>0.9999998473690147</v>
      </c>
      <c r="BR51">
        <v>47</v>
      </c>
      <c r="BS51">
        <f>IF(Settings!$N$5=1, 'Graph-outputs'!$BZ51, 'Graph-outputs'!$CG51)</f>
        <v>39.322458124715716</v>
      </c>
      <c r="BU51">
        <f>IF(Settings!$N$5=1, 'Graph-outputs'!$CN51, 'Graph-outputs'!$CU51)</f>
        <v>4128.85810309515</v>
      </c>
      <c r="BW51" t="str">
        <f t="shared" si="24"/>
        <v/>
      </c>
      <c r="BX51" t="str">
        <f t="shared" si="25"/>
        <v/>
      </c>
      <c r="BY51" t="str">
        <f t="shared" si="26"/>
        <v/>
      </c>
      <c r="BZ51">
        <f>INDEX('Calcs-control3'!$G$86:$X$156,  'Graph-outputs'!$B51, 'Graph-outputs'!BZ$2)</f>
        <v>39.322458124715716</v>
      </c>
      <c r="CA51">
        <v>47</v>
      </c>
      <c r="CB51">
        <f>INDEX('Calcs-control3'!$G$170:$X$240, 'Graph-outputs'!$B51, 'Graph-outputs'!$BT$1)</f>
        <v>0</v>
      </c>
      <c r="CD51" t="str">
        <f t="shared" si="27"/>
        <v/>
      </c>
      <c r="CE51" t="str">
        <f t="shared" si="28"/>
        <v/>
      </c>
      <c r="CF51" t="str">
        <f t="shared" si="29"/>
        <v/>
      </c>
      <c r="CG51">
        <f>INDEX('Calcs-control3'!$AH$86:$AY$156,  'Graph-outputs'!$B51, 'Graph-outputs'!CG$2)</f>
        <v>39.221683116344281</v>
      </c>
      <c r="CH51">
        <v>47</v>
      </c>
      <c r="CI51">
        <f>INDEX('Calcs-control2'!$AH$170:$AY$240, 'Graph-outputs'!$B51, 'Graph-outputs'!$BT$1)</f>
        <v>0</v>
      </c>
      <c r="CK51" t="str">
        <f t="shared" si="30"/>
        <v/>
      </c>
      <c r="CL51" t="str">
        <f t="shared" si="31"/>
        <v/>
      </c>
      <c r="CM51" t="str">
        <f t="shared" si="32"/>
        <v/>
      </c>
      <c r="CN51">
        <f>INDEX('Calcs-control3'!$G$386:$X$456,  'Graph-outputs'!$B51, 'Graph-outputs'!CN$2)</f>
        <v>4128.85810309515</v>
      </c>
      <c r="CO51">
        <v>47</v>
      </c>
      <c r="CP51">
        <f>INDEX('Calcs-control2'!$G$170:$X$240, 'Graph-outputs'!$B51, 'Graph-outputs'!$BT$1)</f>
        <v>0</v>
      </c>
      <c r="CR51" t="str">
        <f t="shared" si="33"/>
        <v/>
      </c>
      <c r="CS51" t="str">
        <f t="shared" si="34"/>
        <v/>
      </c>
      <c r="CT51" t="str">
        <f t="shared" si="35"/>
        <v/>
      </c>
      <c r="CU51">
        <f>INDEX('Calcs-control3'!$AH$386:$AY$456,  'Graph-outputs'!$B51, 'Graph-outputs'!CU$2)</f>
        <v>4118.2767272161491</v>
      </c>
      <c r="CV51">
        <v>47</v>
      </c>
      <c r="CW51">
        <f>INDEX('Calcs-control2'!$AH$170:$AY$240, 'Graph-outputs'!$B51, 'Graph-outputs'!$BT$1)</f>
        <v>0</v>
      </c>
      <c r="CZ51">
        <v>47</v>
      </c>
      <c r="DA51" t="e">
        <f>IF(Settings!$N$5=1, 'Graph-outputs'!$DH51, 'Graph-outputs'!$DO51)</f>
        <v>#REF!</v>
      </c>
      <c r="DC51" t="e">
        <f>IF(Settings!$N$5=1, 'Graph-outputs'!$DV51, 'Graph-outputs'!$EC51)</f>
        <v>#REF!</v>
      </c>
      <c r="DE51" t="e">
        <f t="shared" si="36"/>
        <v>#REF!</v>
      </c>
      <c r="DF51" t="e">
        <f t="shared" si="37"/>
        <v>#REF!</v>
      </c>
      <c r="DG51" t="e">
        <f t="shared" si="38"/>
        <v>#REF!</v>
      </c>
      <c r="DH51" t="e">
        <f>INDEX('Calcs-control4'!$G$86:$X$156,  'Graph-outputs'!$B51, 'Graph-outputs'!DH$2)</f>
        <v>#REF!</v>
      </c>
      <c r="DI51">
        <v>47</v>
      </c>
      <c r="DJ51" t="e">
        <f>INDEX('Calcs-control4'!$G$170:$X$240, 'Graph-outputs'!$B51, 'Graph-outputs'!$DB$1)</f>
        <v>#REF!</v>
      </c>
      <c r="DL51" t="e">
        <f t="shared" si="39"/>
        <v>#REF!</v>
      </c>
      <c r="DM51" t="e">
        <f t="shared" si="40"/>
        <v>#REF!</v>
      </c>
      <c r="DN51" t="e">
        <f t="shared" si="41"/>
        <v>#REF!</v>
      </c>
      <c r="DO51" t="e">
        <f>INDEX('Calcs-control4'!$AH$86:$AY$156,  'Graph-outputs'!$B51, 'Graph-outputs'!DO$2)</f>
        <v>#REF!</v>
      </c>
      <c r="DP51">
        <v>47</v>
      </c>
      <c r="DQ51" t="e">
        <f>INDEX('Calcs-control4'!$AH$170:$AY$240, 'Graph-outputs'!$B51, 'Graph-outputs'!$DB$1)</f>
        <v>#REF!</v>
      </c>
      <c r="DS51" t="e">
        <f t="shared" si="42"/>
        <v>#REF!</v>
      </c>
      <c r="DT51" t="e">
        <f t="shared" si="43"/>
        <v>#REF!</v>
      </c>
      <c r="DU51" t="e">
        <f t="shared" si="44"/>
        <v>#REF!</v>
      </c>
      <c r="DV51" t="e">
        <f>INDEX('Calcs-control4'!$G$386:$X$456,  'Graph-outputs'!$B51, 'Graph-outputs'!DV$2)</f>
        <v>#REF!</v>
      </c>
      <c r="DW51">
        <v>47</v>
      </c>
      <c r="DX51" t="e">
        <f>INDEX('Calcs-control4'!$G$170:$X$240, 'Graph-outputs'!$B51, 'Graph-outputs'!$DB$1)</f>
        <v>#REF!</v>
      </c>
      <c r="DZ51" t="e">
        <f t="shared" si="45"/>
        <v>#REF!</v>
      </c>
      <c r="EA51" t="e">
        <f t="shared" si="46"/>
        <v>#REF!</v>
      </c>
      <c r="EB51" t="e">
        <f t="shared" si="47"/>
        <v>#REF!</v>
      </c>
      <c r="EC51" t="e">
        <f>INDEX('Calcs-control4'!$AH$386:$AY$456,  'Graph-outputs'!$B51, 'Graph-outputs'!EC$2)</f>
        <v>#REF!</v>
      </c>
      <c r="ED51">
        <v>47</v>
      </c>
      <c r="EE51" t="e">
        <f>INDEX('Calcs-control4'!$AH$170:$AY$240, 'Graph-outputs'!$B51, 'Graph-outputs'!$DB$1)</f>
        <v>#REF!</v>
      </c>
    </row>
    <row r="52" spans="1:135" x14ac:dyDescent="0.25">
      <c r="A52">
        <v>48</v>
      </c>
      <c r="B52">
        <v>49</v>
      </c>
      <c r="C52">
        <f>IF(Settings!$N$5=1, 'Graph-outputs'!$J52, 'Graph-outputs'!$Q52)</f>
        <v>54.368035478815671</v>
      </c>
      <c r="E52">
        <f>IF(Settings!$N$5=1, 'Graph-outputs'!$X52, 'Graph-outputs'!$AE52)</f>
        <v>54190.989116282297</v>
      </c>
      <c r="G52" t="str">
        <f t="shared" si="0"/>
        <v/>
      </c>
      <c r="H52" t="str">
        <f t="shared" si="1"/>
        <v/>
      </c>
      <c r="I52" t="str">
        <f t="shared" si="2"/>
        <v/>
      </c>
      <c r="J52">
        <f>INDEX('Calcs-control1'!$G$86:$X$156,  'Graph-outputs'!$B52, 'Graph-outputs'!J$2)</f>
        <v>54.368035478815671</v>
      </c>
      <c r="K52">
        <v>48</v>
      </c>
      <c r="L52">
        <f>INDEX('Calcs-control1'!$G$170:$X$240, 'Graph-outputs'!$B52, 'Graph-outputs'!$D$1)</f>
        <v>0.99579365640776363</v>
      </c>
      <c r="N52" t="str">
        <f t="shared" si="3"/>
        <v/>
      </c>
      <c r="O52" t="str">
        <f t="shared" si="4"/>
        <v/>
      </c>
      <c r="P52" t="str">
        <f t="shared" si="5"/>
        <v/>
      </c>
      <c r="Q52">
        <f>INDEX('Calcs-control1'!$AH$86:$AY$156,  'Graph-outputs'!$B52, 'Graph-outputs'!Q$2)</f>
        <v>54.309777844063227</v>
      </c>
      <c r="R52">
        <v>48</v>
      </c>
      <c r="S52">
        <f>INDEX('Calcs-control1'!$AH$170:$AY$240, 'Graph-outputs'!$B52, 'Graph-outputs'!$Q$2)</f>
        <v>0.99576314067572713</v>
      </c>
      <c r="U52" t="str">
        <f t="shared" si="6"/>
        <v/>
      </c>
      <c r="V52" t="str">
        <f t="shared" si="7"/>
        <v/>
      </c>
      <c r="W52" t="str">
        <f t="shared" si="8"/>
        <v/>
      </c>
      <c r="X52">
        <f>INDEX('Calcs-control1'!$G$386:$X$456,  'Graph-outputs'!$B52, 'Graph-outputs'!X$2)</f>
        <v>54190.989116282297</v>
      </c>
      <c r="Y52">
        <v>48</v>
      </c>
      <c r="Z52">
        <f>INDEX('Calcs-control1'!$G$170:$X$240, 'Graph-outputs'!$B52, 'Graph-outputs'!$J$2)</f>
        <v>0.99579365640776363</v>
      </c>
      <c r="AB52" t="str">
        <f t="shared" si="9"/>
        <v/>
      </c>
      <c r="AC52" t="str">
        <f t="shared" si="10"/>
        <v/>
      </c>
      <c r="AD52" t="str">
        <f t="shared" si="11"/>
        <v/>
      </c>
      <c r="AE52">
        <f>INDEX('Calcs-control1'!$AH$386:$AY$456,  'Graph-outputs'!$B52, 'Graph-outputs'!AE$2)</f>
        <v>54132.026250728493</v>
      </c>
      <c r="AF52">
        <v>48</v>
      </c>
      <c r="AG52">
        <f>INDEX('Calcs-control1'!$AH$170:$AY$240, 'Graph-outputs'!$B52, 'Graph-outputs'!$Q$2)</f>
        <v>0.99576314067572713</v>
      </c>
      <c r="AJ52">
        <v>48</v>
      </c>
      <c r="AK52">
        <f>IF(Settings!$N$5=1, 'Graph-outputs'!$AR52, 'Graph-outputs'!$AY52)</f>
        <v>70.564990590940425</v>
      </c>
      <c r="AM52">
        <f>IF(Settings!$N$5=1, 'Graph-outputs'!$BF52, 'Graph-outputs'!$BM52)</f>
        <v>72659.116261906049</v>
      </c>
      <c r="AO52" t="str">
        <f t="shared" si="12"/>
        <v/>
      </c>
      <c r="AP52" t="str">
        <f t="shared" si="13"/>
        <v/>
      </c>
      <c r="AQ52" t="str">
        <f t="shared" si="14"/>
        <v/>
      </c>
      <c r="AR52">
        <f>INDEX('Calcs-control2'!$G$86:$X$156,  'Graph-outputs'!$B52, 'Graph-outputs'!AR$2)</f>
        <v>70.564990590940425</v>
      </c>
      <c r="AS52">
        <v>48</v>
      </c>
      <c r="AT52">
        <f>INDEX('Calcs-control2'!$G$170:$X$240, 'Graph-outputs'!$B52, 'Graph-outputs'!$AL$1)</f>
        <v>0.99999988573016974</v>
      </c>
      <c r="AV52" t="str">
        <f t="shared" si="15"/>
        <v/>
      </c>
      <c r="AW52" t="str">
        <f t="shared" si="16"/>
        <v/>
      </c>
      <c r="AX52" t="str">
        <f t="shared" si="17"/>
        <v/>
      </c>
      <c r="AY52">
        <f>INDEX('Calcs-control2'!$AH$86:$AY$156,  'Graph-outputs'!$B52, 'Graph-outputs'!AY$2)</f>
        <v>70.347532489279132</v>
      </c>
      <c r="AZ52">
        <v>48</v>
      </c>
      <c r="BA52">
        <f>INDEX('Calcs-control2'!$AH$170:$AY$240, 'Graph-outputs'!$B52, 'Graph-outputs'!$AL$1)</f>
        <v>0.99999987986958472</v>
      </c>
      <c r="BC52" t="str">
        <f t="shared" si="18"/>
        <v/>
      </c>
      <c r="BD52" t="str">
        <f t="shared" si="19"/>
        <v/>
      </c>
      <c r="BE52" t="str">
        <f t="shared" si="20"/>
        <v/>
      </c>
      <c r="BF52">
        <f>INDEX('Calcs-control2'!$G$386:$X$456,  'Graph-outputs'!$B52, 'Graph-outputs'!BF$2)</f>
        <v>72659.116261906049</v>
      </c>
      <c r="BG52">
        <v>48</v>
      </c>
      <c r="BH52">
        <f>INDEX('Calcs-control2'!$G$170:$X$240, 'Graph-outputs'!$B52, 'Graph-outputs'!$AL$1)</f>
        <v>0.99999988573016974</v>
      </c>
      <c r="BJ52" t="str">
        <f t="shared" si="21"/>
        <v/>
      </c>
      <c r="BK52" t="str">
        <f t="shared" si="22"/>
        <v/>
      </c>
      <c r="BL52" t="str">
        <f t="shared" si="23"/>
        <v/>
      </c>
      <c r="BM52">
        <f>INDEX('Calcs-control2'!$AH$386:$AY$456,  'Graph-outputs'!$B52, 'Graph-outputs'!BM$2)</f>
        <v>72435.20465445664</v>
      </c>
      <c r="BN52">
        <v>48</v>
      </c>
      <c r="BO52">
        <f>INDEX('Calcs-control2'!$AH$170:$AY$240, 'Graph-outputs'!$B52, 'Graph-outputs'!$AL$1)</f>
        <v>0.99999987986958472</v>
      </c>
      <c r="BR52">
        <v>48</v>
      </c>
      <c r="BS52">
        <f>IF(Settings!$N$5=1, 'Graph-outputs'!$BZ52, 'Graph-outputs'!$CG52)</f>
        <v>39.833691654604131</v>
      </c>
      <c r="BU52">
        <f>IF(Settings!$N$5=1, 'Graph-outputs'!$CN52, 'Graph-outputs'!$CU52)</f>
        <v>4182.537623733434</v>
      </c>
      <c r="BW52" t="str">
        <f t="shared" si="24"/>
        <v/>
      </c>
      <c r="BX52" t="str">
        <f t="shared" si="25"/>
        <v/>
      </c>
      <c r="BY52" t="str">
        <f t="shared" si="26"/>
        <v/>
      </c>
      <c r="BZ52">
        <f>INDEX('Calcs-control3'!$G$86:$X$156,  'Graph-outputs'!$B52, 'Graph-outputs'!BZ$2)</f>
        <v>39.833691654604131</v>
      </c>
      <c r="CA52">
        <v>48</v>
      </c>
      <c r="CB52">
        <f>INDEX('Calcs-control3'!$G$170:$X$240, 'Graph-outputs'!$B52, 'Graph-outputs'!$BT$1)</f>
        <v>0</v>
      </c>
      <c r="CD52" t="str">
        <f t="shared" si="27"/>
        <v/>
      </c>
      <c r="CE52" t="str">
        <f t="shared" si="28"/>
        <v/>
      </c>
      <c r="CF52" t="str">
        <f t="shared" si="29"/>
        <v/>
      </c>
      <c r="CG52">
        <f>INDEX('Calcs-control3'!$AH$86:$AY$156,  'Graph-outputs'!$B52, 'Graph-outputs'!CG$2)</f>
        <v>39.728159148931084</v>
      </c>
      <c r="CH52">
        <v>48</v>
      </c>
      <c r="CI52">
        <f>INDEX('Calcs-control2'!$AH$170:$AY$240, 'Graph-outputs'!$B52, 'Graph-outputs'!$BT$1)</f>
        <v>0</v>
      </c>
      <c r="CK52" t="str">
        <f t="shared" si="30"/>
        <v/>
      </c>
      <c r="CL52" t="str">
        <f t="shared" si="31"/>
        <v/>
      </c>
      <c r="CM52" t="str">
        <f t="shared" si="32"/>
        <v/>
      </c>
      <c r="CN52">
        <f>INDEX('Calcs-control3'!$G$386:$X$456,  'Graph-outputs'!$B52, 'Graph-outputs'!CN$2)</f>
        <v>4182.537623733434</v>
      </c>
      <c r="CO52">
        <v>48</v>
      </c>
      <c r="CP52">
        <f>INDEX('Calcs-control2'!$G$170:$X$240, 'Graph-outputs'!$B52, 'Graph-outputs'!$BT$1)</f>
        <v>0</v>
      </c>
      <c r="CR52" t="str">
        <f t="shared" si="33"/>
        <v/>
      </c>
      <c r="CS52" t="str">
        <f t="shared" si="34"/>
        <v/>
      </c>
      <c r="CT52" t="str">
        <f t="shared" si="35"/>
        <v/>
      </c>
      <c r="CU52">
        <f>INDEX('Calcs-control3'!$AH$386:$AY$456,  'Graph-outputs'!$B52, 'Graph-outputs'!CU$2)</f>
        <v>4171.4567106377635</v>
      </c>
      <c r="CV52">
        <v>48</v>
      </c>
      <c r="CW52">
        <f>INDEX('Calcs-control2'!$AH$170:$AY$240, 'Graph-outputs'!$B52, 'Graph-outputs'!$BT$1)</f>
        <v>0</v>
      </c>
      <c r="CZ52">
        <v>48</v>
      </c>
      <c r="DA52" t="e">
        <f>IF(Settings!$N$5=1, 'Graph-outputs'!$DH52, 'Graph-outputs'!$DO52)</f>
        <v>#REF!</v>
      </c>
      <c r="DC52" t="e">
        <f>IF(Settings!$N$5=1, 'Graph-outputs'!$DV52, 'Graph-outputs'!$EC52)</f>
        <v>#REF!</v>
      </c>
      <c r="DE52" t="e">
        <f t="shared" si="36"/>
        <v>#REF!</v>
      </c>
      <c r="DF52" t="e">
        <f t="shared" si="37"/>
        <v>#REF!</v>
      </c>
      <c r="DG52" t="e">
        <f t="shared" si="38"/>
        <v>#REF!</v>
      </c>
      <c r="DH52" t="e">
        <f>INDEX('Calcs-control4'!$G$86:$X$156,  'Graph-outputs'!$B52, 'Graph-outputs'!DH$2)</f>
        <v>#REF!</v>
      </c>
      <c r="DI52">
        <v>48</v>
      </c>
      <c r="DJ52" t="e">
        <f>INDEX('Calcs-control4'!$G$170:$X$240, 'Graph-outputs'!$B52, 'Graph-outputs'!$DB$1)</f>
        <v>#REF!</v>
      </c>
      <c r="DL52" t="e">
        <f t="shared" si="39"/>
        <v>#REF!</v>
      </c>
      <c r="DM52" t="e">
        <f t="shared" si="40"/>
        <v>#REF!</v>
      </c>
      <c r="DN52" t="e">
        <f t="shared" si="41"/>
        <v>#REF!</v>
      </c>
      <c r="DO52" t="e">
        <f>INDEX('Calcs-control4'!$AH$86:$AY$156,  'Graph-outputs'!$B52, 'Graph-outputs'!DO$2)</f>
        <v>#REF!</v>
      </c>
      <c r="DP52">
        <v>48</v>
      </c>
      <c r="DQ52" t="e">
        <f>INDEX('Calcs-control4'!$AH$170:$AY$240, 'Graph-outputs'!$B52, 'Graph-outputs'!$DB$1)</f>
        <v>#REF!</v>
      </c>
      <c r="DS52" t="e">
        <f t="shared" si="42"/>
        <v>#REF!</v>
      </c>
      <c r="DT52" t="e">
        <f t="shared" si="43"/>
        <v>#REF!</v>
      </c>
      <c r="DU52" t="e">
        <f t="shared" si="44"/>
        <v>#REF!</v>
      </c>
      <c r="DV52" t="e">
        <f>INDEX('Calcs-control4'!$G$386:$X$456,  'Graph-outputs'!$B52, 'Graph-outputs'!DV$2)</f>
        <v>#REF!</v>
      </c>
      <c r="DW52">
        <v>48</v>
      </c>
      <c r="DX52" t="e">
        <f>INDEX('Calcs-control4'!$G$170:$X$240, 'Graph-outputs'!$B52, 'Graph-outputs'!$DB$1)</f>
        <v>#REF!</v>
      </c>
      <c r="DZ52" t="e">
        <f t="shared" si="45"/>
        <v>#REF!</v>
      </c>
      <c r="EA52" t="e">
        <f t="shared" si="46"/>
        <v>#REF!</v>
      </c>
      <c r="EB52" t="e">
        <f t="shared" si="47"/>
        <v>#REF!</v>
      </c>
      <c r="EC52" t="e">
        <f>INDEX('Calcs-control4'!$AH$386:$AY$456,  'Graph-outputs'!$B52, 'Graph-outputs'!EC$2)</f>
        <v>#REF!</v>
      </c>
      <c r="ED52">
        <v>48</v>
      </c>
      <c r="EE52" t="e">
        <f>INDEX('Calcs-control4'!$AH$170:$AY$240, 'Graph-outputs'!$B52, 'Graph-outputs'!$DB$1)</f>
        <v>#REF!</v>
      </c>
    </row>
    <row r="53" spans="1:135" x14ac:dyDescent="0.25">
      <c r="A53">
        <v>49</v>
      </c>
      <c r="B53">
        <v>50</v>
      </c>
      <c r="C53">
        <f>IF(Settings!$N$5=1, 'Graph-outputs'!$J53, 'Graph-outputs'!$Q53)</f>
        <v>54.638844963029641</v>
      </c>
      <c r="E53">
        <f>IF(Settings!$N$5=1, 'Graph-outputs'!$X53, 'Graph-outputs'!$AE53)</f>
        <v>54464.955201207544</v>
      </c>
      <c r="G53" t="str">
        <f t="shared" si="0"/>
        <v/>
      </c>
      <c r="H53" t="str">
        <f t="shared" si="1"/>
        <v/>
      </c>
      <c r="I53" t="str">
        <f t="shared" si="2"/>
        <v/>
      </c>
      <c r="J53">
        <f>INDEX('Calcs-control1'!$G$86:$X$156,  'Graph-outputs'!$B53, 'Graph-outputs'!J$2)</f>
        <v>54.638844963029641</v>
      </c>
      <c r="K53">
        <v>49</v>
      </c>
      <c r="L53">
        <f>INDEX('Calcs-control1'!$G$170:$X$240, 'Graph-outputs'!$B53, 'Graph-outputs'!$D$1)</f>
        <v>0.99593053081474125</v>
      </c>
      <c r="N53" t="str">
        <f t="shared" si="3"/>
        <v/>
      </c>
      <c r="O53" t="str">
        <f t="shared" si="4"/>
        <v/>
      </c>
      <c r="P53" t="str">
        <f t="shared" si="5"/>
        <v/>
      </c>
      <c r="Q53">
        <f>INDEX('Calcs-control1'!$AH$86:$AY$156,  'Graph-outputs'!$B53, 'Graph-outputs'!Q$2)</f>
        <v>54.558814799247571</v>
      </c>
      <c r="R53">
        <v>49</v>
      </c>
      <c r="S53">
        <f>INDEX('Calcs-control1'!$AH$170:$AY$240, 'Graph-outputs'!$B53, 'Graph-outputs'!$Q$2)</f>
        <v>0.99589092449310879</v>
      </c>
      <c r="U53" t="str">
        <f t="shared" si="6"/>
        <v/>
      </c>
      <c r="V53" t="str">
        <f t="shared" si="7"/>
        <v/>
      </c>
      <c r="W53" t="str">
        <f t="shared" si="8"/>
        <v/>
      </c>
      <c r="X53">
        <f>INDEX('Calcs-control1'!$G$386:$X$456,  'Graph-outputs'!$B53, 'Graph-outputs'!X$2)</f>
        <v>54464.955201207544</v>
      </c>
      <c r="Y53">
        <v>49</v>
      </c>
      <c r="Z53">
        <f>INDEX('Calcs-control1'!$G$170:$X$240, 'Graph-outputs'!$B53, 'Graph-outputs'!$J$2)</f>
        <v>0.99593053081474125</v>
      </c>
      <c r="AB53" t="str">
        <f t="shared" si="9"/>
        <v/>
      </c>
      <c r="AC53" t="str">
        <f t="shared" si="10"/>
        <v/>
      </c>
      <c r="AD53" t="str">
        <f t="shared" si="11"/>
        <v/>
      </c>
      <c r="AE53">
        <f>INDEX('Calcs-control1'!$AH$386:$AY$456,  'Graph-outputs'!$B53, 'Graph-outputs'!AE$2)</f>
        <v>54384.012863878415</v>
      </c>
      <c r="AF53">
        <v>49</v>
      </c>
      <c r="AG53">
        <f>INDEX('Calcs-control1'!$AH$170:$AY$240, 'Graph-outputs'!$B53, 'Graph-outputs'!$Q$2)</f>
        <v>0.99589092449310879</v>
      </c>
      <c r="AJ53">
        <v>49</v>
      </c>
      <c r="AK53">
        <f>IF(Settings!$N$5=1, 'Graph-outputs'!$AR53, 'Graph-outputs'!$AY53)</f>
        <v>71.592497507980127</v>
      </c>
      <c r="AM53">
        <f>IF(Settings!$N$5=1, 'Graph-outputs'!$BF53, 'Graph-outputs'!$BM53)</f>
        <v>73717.116455501207</v>
      </c>
      <c r="AO53" t="str">
        <f t="shared" si="12"/>
        <v/>
      </c>
      <c r="AP53" t="str">
        <f t="shared" si="13"/>
        <v/>
      </c>
      <c r="AQ53" t="str">
        <f t="shared" si="14"/>
        <v/>
      </c>
      <c r="AR53">
        <f>INDEX('Calcs-control2'!$G$86:$X$156,  'Graph-outputs'!$B53, 'Graph-outputs'!AR$2)</f>
        <v>71.592497507980127</v>
      </c>
      <c r="AS53">
        <v>49</v>
      </c>
      <c r="AT53">
        <f>INDEX('Calcs-control2'!$G$170:$X$240, 'Graph-outputs'!$B53, 'Graph-outputs'!$AL$1)</f>
        <v>0.99999990978136588</v>
      </c>
      <c r="AV53" t="str">
        <f t="shared" si="15"/>
        <v/>
      </c>
      <c r="AW53" t="str">
        <f t="shared" si="16"/>
        <v/>
      </c>
      <c r="AX53" t="str">
        <f t="shared" si="17"/>
        <v/>
      </c>
      <c r="AY53">
        <f>INDEX('Calcs-control2'!$AH$86:$AY$156,  'Graph-outputs'!$B53, 'Graph-outputs'!AY$2)</f>
        <v>71.2859498191184</v>
      </c>
      <c r="AZ53">
        <v>49</v>
      </c>
      <c r="BA53">
        <f>INDEX('Calcs-control2'!$AH$170:$AY$240, 'Graph-outputs'!$B53, 'Graph-outputs'!$AL$1)</f>
        <v>0.99999990319080678</v>
      </c>
      <c r="BC53" t="str">
        <f t="shared" si="18"/>
        <v/>
      </c>
      <c r="BD53" t="str">
        <f t="shared" si="19"/>
        <v/>
      </c>
      <c r="BE53" t="str">
        <f t="shared" si="20"/>
        <v/>
      </c>
      <c r="BF53">
        <f>INDEX('Calcs-control2'!$G$386:$X$456,  'Graph-outputs'!$B53, 'Graph-outputs'!BF$2)</f>
        <v>73717.116455501207</v>
      </c>
      <c r="BG53">
        <v>49</v>
      </c>
      <c r="BH53">
        <f>INDEX('Calcs-control2'!$G$170:$X$240, 'Graph-outputs'!$B53, 'Graph-outputs'!$AL$1)</f>
        <v>0.99999990978136588</v>
      </c>
      <c r="BJ53" t="str">
        <f t="shared" si="21"/>
        <v/>
      </c>
      <c r="BK53" t="str">
        <f t="shared" si="22"/>
        <v/>
      </c>
      <c r="BL53" t="str">
        <f t="shared" si="23"/>
        <v/>
      </c>
      <c r="BM53">
        <f>INDEX('Calcs-control2'!$AH$386:$AY$456,  'Graph-outputs'!$B53, 'Graph-outputs'!BM$2)</f>
        <v>73401.471373432272</v>
      </c>
      <c r="BN53">
        <v>49</v>
      </c>
      <c r="BO53">
        <f>INDEX('Calcs-control2'!$AH$170:$AY$240, 'Graph-outputs'!$B53, 'Graph-outputs'!$AL$1)</f>
        <v>0.99999990319080678</v>
      </c>
      <c r="BR53">
        <v>49</v>
      </c>
      <c r="BS53">
        <f>IF(Settings!$N$5=1, 'Graph-outputs'!$BZ53, 'Graph-outputs'!$CG53)</f>
        <v>40.331116480381269</v>
      </c>
      <c r="BU53">
        <f>IF(Settings!$N$5=1, 'Graph-outputs'!$CN53, 'Graph-outputs'!$CU53)</f>
        <v>4234.767230440033</v>
      </c>
      <c r="BW53" t="str">
        <f t="shared" si="24"/>
        <v/>
      </c>
      <c r="BX53" t="str">
        <f t="shared" si="25"/>
        <v/>
      </c>
      <c r="BY53" t="str">
        <f t="shared" si="26"/>
        <v/>
      </c>
      <c r="BZ53">
        <f>INDEX('Calcs-control3'!$G$86:$X$156,  'Graph-outputs'!$B53, 'Graph-outputs'!BZ$2)</f>
        <v>40.331116480381269</v>
      </c>
      <c r="CA53">
        <v>49</v>
      </c>
      <c r="CB53">
        <f>INDEX('Calcs-control3'!$G$170:$X$240, 'Graph-outputs'!$B53, 'Graph-outputs'!$BT$1)</f>
        <v>0</v>
      </c>
      <c r="CD53" t="str">
        <f t="shared" si="27"/>
        <v/>
      </c>
      <c r="CE53" t="str">
        <f t="shared" si="28"/>
        <v/>
      </c>
      <c r="CF53" t="str">
        <f t="shared" si="29"/>
        <v/>
      </c>
      <c r="CG53">
        <f>INDEX('Calcs-control3'!$AH$86:$AY$156,  'Graph-outputs'!$B53, 'Graph-outputs'!CG$2)</f>
        <v>40.182926321345661</v>
      </c>
      <c r="CH53">
        <v>49</v>
      </c>
      <c r="CI53">
        <f>INDEX('Calcs-control2'!$AH$170:$AY$240, 'Graph-outputs'!$B53, 'Graph-outputs'!$BT$1)</f>
        <v>0</v>
      </c>
      <c r="CK53" t="str">
        <f t="shared" si="30"/>
        <v/>
      </c>
      <c r="CL53" t="str">
        <f t="shared" si="31"/>
        <v/>
      </c>
      <c r="CM53" t="str">
        <f t="shared" si="32"/>
        <v/>
      </c>
      <c r="CN53">
        <f>INDEX('Calcs-control3'!$G$386:$X$456,  'Graph-outputs'!$B53, 'Graph-outputs'!CN$2)</f>
        <v>4234.767230440033</v>
      </c>
      <c r="CO53">
        <v>49</v>
      </c>
      <c r="CP53">
        <f>INDEX('Calcs-control2'!$G$170:$X$240, 'Graph-outputs'!$B53, 'Graph-outputs'!$BT$1)</f>
        <v>0</v>
      </c>
      <c r="CR53" t="str">
        <f t="shared" si="33"/>
        <v/>
      </c>
      <c r="CS53" t="str">
        <f t="shared" si="34"/>
        <v/>
      </c>
      <c r="CT53" t="str">
        <f t="shared" si="35"/>
        <v/>
      </c>
      <c r="CU53">
        <f>INDEX('Calcs-control3'!$AH$386:$AY$456,  'Graph-outputs'!$B53, 'Graph-outputs'!CU$2)</f>
        <v>4219.2072637412948</v>
      </c>
      <c r="CV53">
        <v>49</v>
      </c>
      <c r="CW53">
        <f>INDEX('Calcs-control2'!$AH$170:$AY$240, 'Graph-outputs'!$B53, 'Graph-outputs'!$BT$1)</f>
        <v>0</v>
      </c>
      <c r="CZ53">
        <v>49</v>
      </c>
      <c r="DA53" t="e">
        <f>IF(Settings!$N$5=1, 'Graph-outputs'!$DH53, 'Graph-outputs'!$DO53)</f>
        <v>#REF!</v>
      </c>
      <c r="DC53" t="e">
        <f>IF(Settings!$N$5=1, 'Graph-outputs'!$DV53, 'Graph-outputs'!$EC53)</f>
        <v>#REF!</v>
      </c>
      <c r="DE53" t="e">
        <f t="shared" si="36"/>
        <v>#REF!</v>
      </c>
      <c r="DF53" t="e">
        <f t="shared" si="37"/>
        <v>#REF!</v>
      </c>
      <c r="DG53" t="e">
        <f t="shared" si="38"/>
        <v>#REF!</v>
      </c>
      <c r="DH53" t="e">
        <f>INDEX('Calcs-control4'!$G$86:$X$156,  'Graph-outputs'!$B53, 'Graph-outputs'!DH$2)</f>
        <v>#REF!</v>
      </c>
      <c r="DI53">
        <v>49</v>
      </c>
      <c r="DJ53" t="e">
        <f>INDEX('Calcs-control4'!$G$170:$X$240, 'Graph-outputs'!$B53, 'Graph-outputs'!$DB$1)</f>
        <v>#REF!</v>
      </c>
      <c r="DL53" t="e">
        <f t="shared" si="39"/>
        <v>#REF!</v>
      </c>
      <c r="DM53" t="e">
        <f t="shared" si="40"/>
        <v>#REF!</v>
      </c>
      <c r="DN53" t="e">
        <f t="shared" si="41"/>
        <v>#REF!</v>
      </c>
      <c r="DO53" t="e">
        <f>INDEX('Calcs-control4'!$AH$86:$AY$156,  'Graph-outputs'!$B53, 'Graph-outputs'!DO$2)</f>
        <v>#REF!</v>
      </c>
      <c r="DP53">
        <v>49</v>
      </c>
      <c r="DQ53" t="e">
        <f>INDEX('Calcs-control4'!$AH$170:$AY$240, 'Graph-outputs'!$B53, 'Graph-outputs'!$DB$1)</f>
        <v>#REF!</v>
      </c>
      <c r="DS53" t="e">
        <f t="shared" si="42"/>
        <v>#REF!</v>
      </c>
      <c r="DT53" t="e">
        <f t="shared" si="43"/>
        <v>#REF!</v>
      </c>
      <c r="DU53" t="e">
        <f t="shared" si="44"/>
        <v>#REF!</v>
      </c>
      <c r="DV53" t="e">
        <f>INDEX('Calcs-control4'!$G$386:$X$456,  'Graph-outputs'!$B53, 'Graph-outputs'!DV$2)</f>
        <v>#REF!</v>
      </c>
      <c r="DW53">
        <v>49</v>
      </c>
      <c r="DX53" t="e">
        <f>INDEX('Calcs-control4'!$G$170:$X$240, 'Graph-outputs'!$B53, 'Graph-outputs'!$DB$1)</f>
        <v>#REF!</v>
      </c>
      <c r="DZ53" t="e">
        <f t="shared" si="45"/>
        <v>#REF!</v>
      </c>
      <c r="EA53" t="e">
        <f t="shared" si="46"/>
        <v>#REF!</v>
      </c>
      <c r="EB53" t="e">
        <f t="shared" si="47"/>
        <v>#REF!</v>
      </c>
      <c r="EC53" t="e">
        <f>INDEX('Calcs-control4'!$AH$386:$AY$456,  'Graph-outputs'!$B53, 'Graph-outputs'!EC$2)</f>
        <v>#REF!</v>
      </c>
      <c r="ED53">
        <v>49</v>
      </c>
      <c r="EE53" t="e">
        <f>INDEX('Calcs-control4'!$AH$170:$AY$240, 'Graph-outputs'!$B53, 'Graph-outputs'!$DB$1)</f>
        <v>#REF!</v>
      </c>
    </row>
    <row r="54" spans="1:135" x14ac:dyDescent="0.25">
      <c r="A54">
        <v>50</v>
      </c>
      <c r="B54">
        <v>51</v>
      </c>
      <c r="C54">
        <f>IF(Settings!$N$5=1, 'Graph-outputs'!$J54, 'Graph-outputs'!$Q54)</f>
        <v>54.896344696805841</v>
      </c>
      <c r="E54">
        <f>IF(Settings!$N$5=1, 'Graph-outputs'!$X54, 'Graph-outputs'!$AE54)</f>
        <v>54725.275296867185</v>
      </c>
      <c r="G54" t="str">
        <f t="shared" si="0"/>
        <v/>
      </c>
      <c r="H54" t="str">
        <f t="shared" si="1"/>
        <v/>
      </c>
      <c r="I54" t="str">
        <f t="shared" si="2"/>
        <v/>
      </c>
      <c r="J54">
        <f>INDEX('Calcs-control1'!$G$86:$X$156,  'Graph-outputs'!$B54, 'Graph-outputs'!J$2)</f>
        <v>54.896344696805841</v>
      </c>
      <c r="K54">
        <v>50</v>
      </c>
      <c r="L54">
        <f>INDEX('Calcs-control1'!$G$170:$X$240, 'Graph-outputs'!$B54, 'Graph-outputs'!$D$1)</f>
        <v>0.99605331651489115</v>
      </c>
      <c r="N54" t="str">
        <f t="shared" si="3"/>
        <v/>
      </c>
      <c r="O54" t="str">
        <f t="shared" si="4"/>
        <v/>
      </c>
      <c r="P54" t="str">
        <f t="shared" si="5"/>
        <v/>
      </c>
      <c r="Q54">
        <f>INDEX('Calcs-control1'!$AH$86:$AY$156,  'Graph-outputs'!$B54, 'Graph-outputs'!Q$2)</f>
        <v>54.778415932232164</v>
      </c>
      <c r="R54">
        <v>50</v>
      </c>
      <c r="S54">
        <f>INDEX('Calcs-control1'!$AH$170:$AY$240, 'Graph-outputs'!$B54, 'Graph-outputs'!$Q$2)</f>
        <v>0.995997955243067</v>
      </c>
      <c r="U54" t="str">
        <f t="shared" si="6"/>
        <v/>
      </c>
      <c r="V54" t="str">
        <f t="shared" si="7"/>
        <v/>
      </c>
      <c r="W54" t="str">
        <f t="shared" si="8"/>
        <v/>
      </c>
      <c r="X54">
        <f>INDEX('Calcs-control1'!$G$386:$X$456,  'Graph-outputs'!$B54, 'Graph-outputs'!X$2)</f>
        <v>54725.275296867185</v>
      </c>
      <c r="Y54">
        <v>50</v>
      </c>
      <c r="Z54">
        <f>INDEX('Calcs-control1'!$G$170:$X$240, 'Graph-outputs'!$B54, 'Graph-outputs'!$J$2)</f>
        <v>0.99605331651489115</v>
      </c>
      <c r="AB54" t="str">
        <f t="shared" si="9"/>
        <v/>
      </c>
      <c r="AC54" t="str">
        <f t="shared" si="10"/>
        <v/>
      </c>
      <c r="AD54" t="str">
        <f t="shared" si="11"/>
        <v/>
      </c>
      <c r="AE54">
        <f>INDEX('Calcs-control1'!$AH$386:$AY$456,  'Graph-outputs'!$B54, 'Graph-outputs'!AE$2)</f>
        <v>54606.076419441684</v>
      </c>
      <c r="AF54">
        <v>50</v>
      </c>
      <c r="AG54">
        <f>INDEX('Calcs-control1'!$AH$170:$AY$240, 'Graph-outputs'!$B54, 'Graph-outputs'!$Q$2)</f>
        <v>0.995997955243067</v>
      </c>
      <c r="AJ54">
        <v>50</v>
      </c>
      <c r="AK54">
        <f>IF(Settings!$N$5=1, 'Graph-outputs'!$AR54, 'Graph-outputs'!$AY54)</f>
        <v>72.596168948512101</v>
      </c>
      <c r="AM54">
        <f>IF(Settings!$N$5=1, 'Graph-outputs'!$BF54, 'Graph-outputs'!$BM54)</f>
        <v>74750.573734375997</v>
      </c>
      <c r="AO54" t="str">
        <f t="shared" si="12"/>
        <v/>
      </c>
      <c r="AP54" t="str">
        <f t="shared" si="13"/>
        <v/>
      </c>
      <c r="AQ54" t="str">
        <f t="shared" si="14"/>
        <v/>
      </c>
      <c r="AR54">
        <f>INDEX('Calcs-control2'!$G$86:$X$156,  'Graph-outputs'!$B54, 'Graph-outputs'!AR$2)</f>
        <v>72.596168948512101</v>
      </c>
      <c r="AS54">
        <v>50</v>
      </c>
      <c r="AT54">
        <f>INDEX('Calcs-control2'!$G$170:$X$240, 'Graph-outputs'!$B54, 'Graph-outputs'!$AL$1)</f>
        <v>0.99999992837876839</v>
      </c>
      <c r="AV54" t="str">
        <f t="shared" si="15"/>
        <v/>
      </c>
      <c r="AW54" t="str">
        <f t="shared" si="16"/>
        <v/>
      </c>
      <c r="AX54" t="str">
        <f t="shared" si="17"/>
        <v/>
      </c>
      <c r="AY54">
        <f>INDEX('Calcs-control2'!$AH$86:$AY$156,  'Graph-outputs'!$B54, 'Graph-outputs'!AY$2)</f>
        <v>72.133178613331609</v>
      </c>
      <c r="AZ54">
        <v>50</v>
      </c>
      <c r="BA54">
        <f>INDEX('Calcs-control2'!$AH$170:$AY$240, 'Graph-outputs'!$B54, 'Graph-outputs'!$AL$1)</f>
        <v>0.99999992033109664</v>
      </c>
      <c r="BC54" t="str">
        <f t="shared" si="18"/>
        <v/>
      </c>
      <c r="BD54" t="str">
        <f t="shared" si="19"/>
        <v/>
      </c>
      <c r="BE54" t="str">
        <f t="shared" si="20"/>
        <v/>
      </c>
      <c r="BF54">
        <f>INDEX('Calcs-control2'!$G$386:$X$456,  'Graph-outputs'!$B54, 'Graph-outputs'!BF$2)</f>
        <v>74750.573734375997</v>
      </c>
      <c r="BG54">
        <v>50</v>
      </c>
      <c r="BH54">
        <f>INDEX('Calcs-control2'!$G$170:$X$240, 'Graph-outputs'!$B54, 'Graph-outputs'!$AL$1)</f>
        <v>0.99999992837876839</v>
      </c>
      <c r="BJ54" t="str">
        <f t="shared" si="21"/>
        <v/>
      </c>
      <c r="BK54" t="str">
        <f t="shared" si="22"/>
        <v/>
      </c>
      <c r="BL54" t="str">
        <f t="shared" si="23"/>
        <v/>
      </c>
      <c r="BM54">
        <f>INDEX('Calcs-control2'!$AH$386:$AY$456,  'Graph-outputs'!$B54, 'Graph-outputs'!BM$2)</f>
        <v>74273.843297995394</v>
      </c>
      <c r="BN54">
        <v>50</v>
      </c>
      <c r="BO54">
        <f>INDEX('Calcs-control2'!$AH$170:$AY$240, 'Graph-outputs'!$B54, 'Graph-outputs'!$AL$1)</f>
        <v>0.99999992033109664</v>
      </c>
      <c r="BR54">
        <v>50</v>
      </c>
      <c r="BS54">
        <f>IF(Settings!$N$5=1, 'Graph-outputs'!$BZ54, 'Graph-outputs'!$CG54)</f>
        <v>40.815037149282148</v>
      </c>
      <c r="BU54">
        <f>IF(Settings!$N$5=1, 'Graph-outputs'!$CN54, 'Graph-outputs'!$CU54)</f>
        <v>4285.5789006746254</v>
      </c>
      <c r="BW54" t="str">
        <f t="shared" si="24"/>
        <v/>
      </c>
      <c r="BX54" t="str">
        <f t="shared" si="25"/>
        <v/>
      </c>
      <c r="BY54" t="str">
        <f t="shared" si="26"/>
        <v/>
      </c>
      <c r="BZ54">
        <f>INDEX('Calcs-control3'!$G$86:$X$156,  'Graph-outputs'!$B54, 'Graph-outputs'!BZ$2)</f>
        <v>40.815037149282148</v>
      </c>
      <c r="CA54">
        <v>50</v>
      </c>
      <c r="CB54">
        <f>INDEX('Calcs-control3'!$G$170:$X$240, 'Graph-outputs'!$B54, 'Graph-outputs'!$BT$1)</f>
        <v>0</v>
      </c>
      <c r="CD54" t="str">
        <f t="shared" si="27"/>
        <v/>
      </c>
      <c r="CE54" t="str">
        <f t="shared" si="28"/>
        <v/>
      </c>
      <c r="CF54" t="str">
        <f t="shared" si="29"/>
        <v/>
      </c>
      <c r="CG54">
        <f>INDEX('Calcs-control3'!$AH$86:$AY$156,  'Graph-outputs'!$B54, 'Graph-outputs'!CG$2)</f>
        <v>40.592048645604699</v>
      </c>
      <c r="CH54">
        <v>50</v>
      </c>
      <c r="CI54">
        <f>INDEX('Calcs-control2'!$AH$170:$AY$240, 'Graph-outputs'!$B54, 'Graph-outputs'!$BT$1)</f>
        <v>0</v>
      </c>
      <c r="CK54" t="str">
        <f t="shared" si="30"/>
        <v/>
      </c>
      <c r="CL54" t="str">
        <f t="shared" si="31"/>
        <v/>
      </c>
      <c r="CM54" t="str">
        <f t="shared" si="32"/>
        <v/>
      </c>
      <c r="CN54">
        <f>INDEX('Calcs-control3'!$G$386:$X$456,  'Graph-outputs'!$B54, 'Graph-outputs'!CN$2)</f>
        <v>4285.5789006746254</v>
      </c>
      <c r="CO54">
        <v>50</v>
      </c>
      <c r="CP54">
        <f>INDEX('Calcs-control2'!$G$170:$X$240, 'Graph-outputs'!$B54, 'Graph-outputs'!$BT$1)</f>
        <v>0</v>
      </c>
      <c r="CR54" t="str">
        <f t="shared" si="33"/>
        <v/>
      </c>
      <c r="CS54" t="str">
        <f t="shared" si="34"/>
        <v/>
      </c>
      <c r="CT54" t="str">
        <f t="shared" si="35"/>
        <v/>
      </c>
      <c r="CU54">
        <f>INDEX('Calcs-control3'!$AH$386:$AY$456,  'Graph-outputs'!$B54, 'Graph-outputs'!CU$2)</f>
        <v>4262.1651077884935</v>
      </c>
      <c r="CV54">
        <v>50</v>
      </c>
      <c r="CW54">
        <f>INDEX('Calcs-control2'!$AH$170:$AY$240, 'Graph-outputs'!$B54, 'Graph-outputs'!$BT$1)</f>
        <v>0</v>
      </c>
      <c r="CZ54">
        <v>50</v>
      </c>
      <c r="DA54" t="e">
        <f>IF(Settings!$N$5=1, 'Graph-outputs'!$DH54, 'Graph-outputs'!$DO54)</f>
        <v>#REF!</v>
      </c>
      <c r="DC54" t="e">
        <f>IF(Settings!$N$5=1, 'Graph-outputs'!$DV54, 'Graph-outputs'!$EC54)</f>
        <v>#REF!</v>
      </c>
      <c r="DE54" t="e">
        <f t="shared" si="36"/>
        <v>#REF!</v>
      </c>
      <c r="DF54" t="e">
        <f t="shared" si="37"/>
        <v>#REF!</v>
      </c>
      <c r="DG54" t="e">
        <f t="shared" si="38"/>
        <v>#REF!</v>
      </c>
      <c r="DH54" t="e">
        <f>INDEX('Calcs-control4'!$G$86:$X$156,  'Graph-outputs'!$B54, 'Graph-outputs'!DH$2)</f>
        <v>#REF!</v>
      </c>
      <c r="DI54">
        <v>50</v>
      </c>
      <c r="DJ54" t="e">
        <f>INDEX('Calcs-control4'!$G$170:$X$240, 'Graph-outputs'!$B54, 'Graph-outputs'!$DB$1)</f>
        <v>#REF!</v>
      </c>
      <c r="DL54" t="e">
        <f t="shared" si="39"/>
        <v>#REF!</v>
      </c>
      <c r="DM54" t="e">
        <f t="shared" si="40"/>
        <v>#REF!</v>
      </c>
      <c r="DN54" t="e">
        <f t="shared" si="41"/>
        <v>#REF!</v>
      </c>
      <c r="DO54" t="e">
        <f>INDEX('Calcs-control4'!$AH$86:$AY$156,  'Graph-outputs'!$B54, 'Graph-outputs'!DO$2)</f>
        <v>#REF!</v>
      </c>
      <c r="DP54">
        <v>50</v>
      </c>
      <c r="DQ54" t="e">
        <f>INDEX('Calcs-control4'!$AH$170:$AY$240, 'Graph-outputs'!$B54, 'Graph-outputs'!$DB$1)</f>
        <v>#REF!</v>
      </c>
      <c r="DS54" t="e">
        <f t="shared" si="42"/>
        <v>#REF!</v>
      </c>
      <c r="DT54" t="e">
        <f t="shared" si="43"/>
        <v>#REF!</v>
      </c>
      <c r="DU54" t="e">
        <f t="shared" si="44"/>
        <v>#REF!</v>
      </c>
      <c r="DV54" t="e">
        <f>INDEX('Calcs-control4'!$G$386:$X$456,  'Graph-outputs'!$B54, 'Graph-outputs'!DV$2)</f>
        <v>#REF!</v>
      </c>
      <c r="DW54">
        <v>50</v>
      </c>
      <c r="DX54" t="e">
        <f>INDEX('Calcs-control4'!$G$170:$X$240, 'Graph-outputs'!$B54, 'Graph-outputs'!$DB$1)</f>
        <v>#REF!</v>
      </c>
      <c r="DZ54" t="e">
        <f t="shared" si="45"/>
        <v>#REF!</v>
      </c>
      <c r="EA54" t="e">
        <f t="shared" si="46"/>
        <v>#REF!</v>
      </c>
      <c r="EB54" t="e">
        <f t="shared" si="47"/>
        <v>#REF!</v>
      </c>
      <c r="EC54" t="e">
        <f>INDEX('Calcs-control4'!$AH$386:$AY$456,  'Graph-outputs'!$B54, 'Graph-outputs'!EC$2)</f>
        <v>#REF!</v>
      </c>
      <c r="ED54">
        <v>50</v>
      </c>
      <c r="EE54" t="e">
        <f>INDEX('Calcs-control4'!$AH$170:$AY$240, 'Graph-outputs'!$B54, 'Graph-outputs'!$DB$1)</f>
        <v>#REF!</v>
      </c>
    </row>
    <row r="55" spans="1:135" x14ac:dyDescent="0.25">
      <c r="A55">
        <v>51</v>
      </c>
      <c r="B55">
        <v>52</v>
      </c>
      <c r="C55">
        <f>IF(Settings!$N$5=1, 'Graph-outputs'!$J55, 'Graph-outputs'!$Q55)</f>
        <v>55.14120313155555</v>
      </c>
      <c r="E55">
        <f>IF(Settings!$N$5=1, 'Graph-outputs'!$X55, 'Graph-outputs'!$AE55)</f>
        <v>54972.657376556948</v>
      </c>
      <c r="G55" t="str">
        <f t="shared" si="0"/>
        <v/>
      </c>
      <c r="H55" t="str">
        <f t="shared" si="1"/>
        <v/>
      </c>
      <c r="I55" t="str">
        <f t="shared" si="2"/>
        <v/>
      </c>
      <c r="J55">
        <f>INDEX('Calcs-control1'!$G$86:$X$156,  'Graph-outputs'!$B55, 'Graph-outputs'!J$2)</f>
        <v>55.14120313155555</v>
      </c>
      <c r="K55">
        <v>51</v>
      </c>
      <c r="L55">
        <f>INDEX('Calcs-control1'!$G$170:$X$240, 'Graph-outputs'!$B55, 'Graph-outputs'!$D$1)</f>
        <v>0.99616369573055141</v>
      </c>
      <c r="N55" t="str">
        <f t="shared" si="3"/>
        <v/>
      </c>
      <c r="O55" t="str">
        <f t="shared" si="4"/>
        <v/>
      </c>
      <c r="P55" t="str">
        <f t="shared" si="5"/>
        <v/>
      </c>
      <c r="Q55">
        <f>INDEX('Calcs-control1'!$AH$86:$AY$156,  'Graph-outputs'!$B55, 'Graph-outputs'!Q$2)</f>
        <v>54.972738980783845</v>
      </c>
      <c r="R55">
        <v>51</v>
      </c>
      <c r="S55">
        <f>INDEX('Calcs-control1'!$AH$170:$AY$240, 'Graph-outputs'!$B55, 'Graph-outputs'!$Q$2)</f>
        <v>0.99608841059164643</v>
      </c>
      <c r="U55" t="str">
        <f t="shared" si="6"/>
        <v/>
      </c>
      <c r="V55" t="str">
        <f t="shared" si="7"/>
        <v/>
      </c>
      <c r="W55" t="str">
        <f t="shared" si="8"/>
        <v/>
      </c>
      <c r="X55">
        <f>INDEX('Calcs-control1'!$G$386:$X$456,  'Graph-outputs'!$B55, 'Graph-outputs'!X$2)</f>
        <v>54972.657376556948</v>
      </c>
      <c r="Y55">
        <v>51</v>
      </c>
      <c r="Z55">
        <f>INDEX('Calcs-control1'!$G$170:$X$240, 'Graph-outputs'!$B55, 'Graph-outputs'!$J$2)</f>
        <v>0.99616369573055141</v>
      </c>
      <c r="AB55" t="str">
        <f t="shared" si="9"/>
        <v/>
      </c>
      <c r="AC55" t="str">
        <f t="shared" si="10"/>
        <v/>
      </c>
      <c r="AD55" t="str">
        <f t="shared" si="11"/>
        <v/>
      </c>
      <c r="AE55">
        <f>INDEX('Calcs-control1'!$AH$386:$AY$456,  'Graph-outputs'!$B55, 'Graph-outputs'!AE$2)</f>
        <v>54802.473296475931</v>
      </c>
      <c r="AF55">
        <v>51</v>
      </c>
      <c r="AG55">
        <f>INDEX('Calcs-control1'!$AH$170:$AY$240, 'Graph-outputs'!$B55, 'Graph-outputs'!$Q$2)</f>
        <v>0.99608841059164643</v>
      </c>
      <c r="AJ55">
        <v>51</v>
      </c>
      <c r="AK55">
        <f>IF(Settings!$N$5=1, 'Graph-outputs'!$AR55, 'Graph-outputs'!$AY55)</f>
        <v>73.576387263858109</v>
      </c>
      <c r="AM55">
        <f>IF(Settings!$N$5=1, 'Graph-outputs'!$BF55, 'Graph-outputs'!$BM55)</f>
        <v>75759.881815645364</v>
      </c>
      <c r="AO55" t="str">
        <f t="shared" si="12"/>
        <v/>
      </c>
      <c r="AP55" t="str">
        <f t="shared" si="13"/>
        <v/>
      </c>
      <c r="AQ55" t="str">
        <f t="shared" si="14"/>
        <v/>
      </c>
      <c r="AR55">
        <f>INDEX('Calcs-control2'!$G$86:$X$156,  'Graph-outputs'!$B55, 'Graph-outputs'!AR$2)</f>
        <v>73.576387263858109</v>
      </c>
      <c r="AS55">
        <v>51</v>
      </c>
      <c r="AT55">
        <f>INDEX('Calcs-control2'!$G$170:$X$240, 'Graph-outputs'!$B55, 'Graph-outputs'!$AL$1)</f>
        <v>0.99999994283502713</v>
      </c>
      <c r="AV55" t="str">
        <f t="shared" si="15"/>
        <v/>
      </c>
      <c r="AW55" t="str">
        <f t="shared" si="16"/>
        <v/>
      </c>
      <c r="AX55" t="str">
        <f t="shared" si="17"/>
        <v/>
      </c>
      <c r="AY55">
        <f>INDEX('Calcs-control2'!$AH$86:$AY$156,  'Graph-outputs'!$B55, 'Graph-outputs'!AY$2)</f>
        <v>72.899216452499516</v>
      </c>
      <c r="AZ55">
        <v>51</v>
      </c>
      <c r="BA55">
        <f>INDEX('Calcs-control2'!$AH$170:$AY$240, 'Graph-outputs'!$B55, 'Graph-outputs'!$AL$1)</f>
        <v>0.99999993320083136</v>
      </c>
      <c r="BC55" t="str">
        <f t="shared" si="18"/>
        <v/>
      </c>
      <c r="BD55" t="str">
        <f t="shared" si="19"/>
        <v/>
      </c>
      <c r="BE55" t="str">
        <f t="shared" si="20"/>
        <v/>
      </c>
      <c r="BF55">
        <f>INDEX('Calcs-control2'!$G$386:$X$456,  'Graph-outputs'!$B55, 'Graph-outputs'!BF$2)</f>
        <v>75759.881815645364</v>
      </c>
      <c r="BG55">
        <v>51</v>
      </c>
      <c r="BH55">
        <f>INDEX('Calcs-control2'!$G$170:$X$240, 'Graph-outputs'!$B55, 'Graph-outputs'!$AL$1)</f>
        <v>0.99999994283502713</v>
      </c>
      <c r="BJ55" t="str">
        <f t="shared" si="21"/>
        <v/>
      </c>
      <c r="BK55" t="str">
        <f t="shared" si="22"/>
        <v/>
      </c>
      <c r="BL55" t="str">
        <f t="shared" si="23"/>
        <v/>
      </c>
      <c r="BM55">
        <f>INDEX('Calcs-control2'!$AH$386:$AY$456,  'Graph-outputs'!$B55, 'Graph-outputs'!BM$2)</f>
        <v>75062.614731092195</v>
      </c>
      <c r="BN55">
        <v>51</v>
      </c>
      <c r="BO55">
        <f>INDEX('Calcs-control2'!$AH$170:$AY$240, 'Graph-outputs'!$B55, 'Graph-outputs'!$AL$1)</f>
        <v>0.99999993320083136</v>
      </c>
      <c r="BR55">
        <v>51</v>
      </c>
      <c r="BS55">
        <f>IF(Settings!$N$5=1, 'Graph-outputs'!$BZ55, 'Graph-outputs'!$CG55)</f>
        <v>41.285756852067138</v>
      </c>
      <c r="BU55">
        <f>IF(Settings!$N$5=1, 'Graph-outputs'!$CN55, 'Graph-outputs'!$CU55)</f>
        <v>4335.0044694670496</v>
      </c>
      <c r="BW55" t="str">
        <f t="shared" si="24"/>
        <v/>
      </c>
      <c r="BX55" t="str">
        <f t="shared" si="25"/>
        <v/>
      </c>
      <c r="BY55" t="str">
        <f t="shared" si="26"/>
        <v/>
      </c>
      <c r="BZ55">
        <f>INDEX('Calcs-control3'!$G$86:$X$156,  'Graph-outputs'!$B55, 'Graph-outputs'!BZ$2)</f>
        <v>41.285756852067138</v>
      </c>
      <c r="CA55">
        <v>51</v>
      </c>
      <c r="CB55">
        <f>INDEX('Calcs-control3'!$G$170:$X$240, 'Graph-outputs'!$B55, 'Graph-outputs'!$BT$1)</f>
        <v>0</v>
      </c>
      <c r="CD55" t="str">
        <f t="shared" si="27"/>
        <v/>
      </c>
      <c r="CE55" t="str">
        <f t="shared" si="28"/>
        <v/>
      </c>
      <c r="CF55" t="str">
        <f t="shared" si="29"/>
        <v/>
      </c>
      <c r="CG55">
        <f>INDEX('Calcs-control3'!$AH$86:$AY$156,  'Graph-outputs'!$B55, 'Graph-outputs'!CG$2)</f>
        <v>40.960767049624948</v>
      </c>
      <c r="CH55">
        <v>51</v>
      </c>
      <c r="CI55">
        <f>INDEX('Calcs-control2'!$AH$170:$AY$240, 'Graph-outputs'!$B55, 'Graph-outputs'!$BT$1)</f>
        <v>0</v>
      </c>
      <c r="CK55" t="str">
        <f t="shared" si="30"/>
        <v/>
      </c>
      <c r="CL55" t="str">
        <f t="shared" si="31"/>
        <v/>
      </c>
      <c r="CM55" t="str">
        <f t="shared" si="32"/>
        <v/>
      </c>
      <c r="CN55">
        <f>INDEX('Calcs-control3'!$G$386:$X$456,  'Graph-outputs'!$B55, 'Graph-outputs'!CN$2)</f>
        <v>4335.0044694670496</v>
      </c>
      <c r="CO55">
        <v>51</v>
      </c>
      <c r="CP55">
        <f>INDEX('Calcs-control2'!$G$170:$X$240, 'Graph-outputs'!$B55, 'Graph-outputs'!$BT$1)</f>
        <v>0</v>
      </c>
      <c r="CR55" t="str">
        <f t="shared" si="33"/>
        <v/>
      </c>
      <c r="CS55" t="str">
        <f t="shared" si="34"/>
        <v/>
      </c>
      <c r="CT55" t="str">
        <f t="shared" si="35"/>
        <v/>
      </c>
      <c r="CU55">
        <f>INDEX('Calcs-control3'!$AH$386:$AY$456,  'Graph-outputs'!$B55, 'Graph-outputs'!CU$2)</f>
        <v>4300.88054021062</v>
      </c>
      <c r="CV55">
        <v>51</v>
      </c>
      <c r="CW55">
        <f>INDEX('Calcs-control2'!$AH$170:$AY$240, 'Graph-outputs'!$B55, 'Graph-outputs'!$BT$1)</f>
        <v>0</v>
      </c>
      <c r="CZ55">
        <v>51</v>
      </c>
      <c r="DA55" t="e">
        <f>IF(Settings!$N$5=1, 'Graph-outputs'!$DH55, 'Graph-outputs'!$DO55)</f>
        <v>#REF!</v>
      </c>
      <c r="DC55" t="e">
        <f>IF(Settings!$N$5=1, 'Graph-outputs'!$DV55, 'Graph-outputs'!$EC55)</f>
        <v>#REF!</v>
      </c>
      <c r="DE55" t="e">
        <f t="shared" si="36"/>
        <v>#REF!</v>
      </c>
      <c r="DF55" t="e">
        <f t="shared" si="37"/>
        <v>#REF!</v>
      </c>
      <c r="DG55" t="e">
        <f t="shared" si="38"/>
        <v>#REF!</v>
      </c>
      <c r="DH55" t="e">
        <f>INDEX('Calcs-control4'!$G$86:$X$156,  'Graph-outputs'!$B55, 'Graph-outputs'!DH$2)</f>
        <v>#REF!</v>
      </c>
      <c r="DI55">
        <v>51</v>
      </c>
      <c r="DJ55" t="e">
        <f>INDEX('Calcs-control4'!$G$170:$X$240, 'Graph-outputs'!$B55, 'Graph-outputs'!$DB$1)</f>
        <v>#REF!</v>
      </c>
      <c r="DL55" t="e">
        <f t="shared" si="39"/>
        <v>#REF!</v>
      </c>
      <c r="DM55" t="e">
        <f t="shared" si="40"/>
        <v>#REF!</v>
      </c>
      <c r="DN55" t="e">
        <f t="shared" si="41"/>
        <v>#REF!</v>
      </c>
      <c r="DO55" t="e">
        <f>INDEX('Calcs-control4'!$AH$86:$AY$156,  'Graph-outputs'!$B55, 'Graph-outputs'!DO$2)</f>
        <v>#REF!</v>
      </c>
      <c r="DP55">
        <v>51</v>
      </c>
      <c r="DQ55" t="e">
        <f>INDEX('Calcs-control4'!$AH$170:$AY$240, 'Graph-outputs'!$B55, 'Graph-outputs'!$DB$1)</f>
        <v>#REF!</v>
      </c>
      <c r="DS55" t="e">
        <f t="shared" si="42"/>
        <v>#REF!</v>
      </c>
      <c r="DT55" t="e">
        <f t="shared" si="43"/>
        <v>#REF!</v>
      </c>
      <c r="DU55" t="e">
        <f t="shared" si="44"/>
        <v>#REF!</v>
      </c>
      <c r="DV55" t="e">
        <f>INDEX('Calcs-control4'!$G$386:$X$456,  'Graph-outputs'!$B55, 'Graph-outputs'!DV$2)</f>
        <v>#REF!</v>
      </c>
      <c r="DW55">
        <v>51</v>
      </c>
      <c r="DX55" t="e">
        <f>INDEX('Calcs-control4'!$G$170:$X$240, 'Graph-outputs'!$B55, 'Graph-outputs'!$DB$1)</f>
        <v>#REF!</v>
      </c>
      <c r="DZ55" t="e">
        <f t="shared" si="45"/>
        <v>#REF!</v>
      </c>
      <c r="EA55" t="e">
        <f t="shared" si="46"/>
        <v>#REF!</v>
      </c>
      <c r="EB55" t="e">
        <f t="shared" si="47"/>
        <v>#REF!</v>
      </c>
      <c r="EC55" t="e">
        <f>INDEX('Calcs-control4'!$AH$386:$AY$456,  'Graph-outputs'!$B55, 'Graph-outputs'!EC$2)</f>
        <v>#REF!</v>
      </c>
      <c r="ED55">
        <v>51</v>
      </c>
      <c r="EE55" t="e">
        <f>INDEX('Calcs-control4'!$AH$170:$AY$240, 'Graph-outputs'!$B55, 'Graph-outputs'!$DB$1)</f>
        <v>#REF!</v>
      </c>
    </row>
    <row r="56" spans="1:135" x14ac:dyDescent="0.25">
      <c r="A56">
        <v>52</v>
      </c>
      <c r="B56">
        <v>53</v>
      </c>
      <c r="C56">
        <f>IF(Settings!$N$5=1, 'Graph-outputs'!$J56, 'Graph-outputs'!$Q56)</f>
        <v>55.374052833459963</v>
      </c>
      <c r="E56">
        <f>IF(Settings!$N$5=1, 'Graph-outputs'!$X56, 'Graph-outputs'!$AE56)</f>
        <v>55207.768220687372</v>
      </c>
      <c r="G56" t="str">
        <f t="shared" si="0"/>
        <v/>
      </c>
      <c r="H56" t="str">
        <f t="shared" si="1"/>
        <v/>
      </c>
      <c r="I56" t="str">
        <f t="shared" si="2"/>
        <v/>
      </c>
      <c r="J56">
        <f>INDEX('Calcs-control1'!$G$86:$X$156,  'Graph-outputs'!$B56, 'Graph-outputs'!J$2)</f>
        <v>55.374052833459963</v>
      </c>
      <c r="K56">
        <v>52</v>
      </c>
      <c r="L56">
        <f>INDEX('Calcs-control1'!$G$170:$X$240, 'Graph-outputs'!$B56, 'Graph-outputs'!$D$1)</f>
        <v>0.99626311639258791</v>
      </c>
      <c r="N56" t="str">
        <f t="shared" si="3"/>
        <v/>
      </c>
      <c r="O56" t="str">
        <f t="shared" si="4"/>
        <v/>
      </c>
      <c r="P56" t="str">
        <f t="shared" si="5"/>
        <v/>
      </c>
      <c r="Q56">
        <f>INDEX('Calcs-control1'!$AH$86:$AY$156,  'Graph-outputs'!$B56, 'Graph-outputs'!Q$2)</f>
        <v>55.145247043954242</v>
      </c>
      <c r="R56">
        <v>52</v>
      </c>
      <c r="S56">
        <f>INDEX('Calcs-control1'!$AH$170:$AY$240, 'Graph-outputs'!$B56, 'Graph-outputs'!$Q$2)</f>
        <v>0.9961654689891527</v>
      </c>
      <c r="U56" t="str">
        <f t="shared" si="6"/>
        <v/>
      </c>
      <c r="V56" t="str">
        <f t="shared" si="7"/>
        <v/>
      </c>
      <c r="W56" t="str">
        <f t="shared" si="8"/>
        <v/>
      </c>
      <c r="X56">
        <f>INDEX('Calcs-control1'!$G$386:$X$456,  'Graph-outputs'!$B56, 'Graph-outputs'!X$2)</f>
        <v>55207.768220687372</v>
      </c>
      <c r="Y56">
        <v>52</v>
      </c>
      <c r="Z56">
        <f>INDEX('Calcs-control1'!$G$170:$X$240, 'Graph-outputs'!$B56, 'Graph-outputs'!$J$2)</f>
        <v>0.99626311639258791</v>
      </c>
      <c r="AB56" t="str">
        <f t="shared" si="9"/>
        <v/>
      </c>
      <c r="AC56" t="str">
        <f t="shared" si="10"/>
        <v/>
      </c>
      <c r="AD56" t="str">
        <f t="shared" si="11"/>
        <v/>
      </c>
      <c r="AE56">
        <f>INDEX('Calcs-control1'!$AH$386:$AY$456,  'Graph-outputs'!$B56, 'Graph-outputs'!AE$2)</f>
        <v>54976.741733111565</v>
      </c>
      <c r="AF56">
        <v>52</v>
      </c>
      <c r="AG56">
        <f>INDEX('Calcs-control1'!$AH$170:$AY$240, 'Graph-outputs'!$B56, 'Graph-outputs'!$Q$2)</f>
        <v>0.9961654689891527</v>
      </c>
      <c r="AJ56">
        <v>52</v>
      </c>
      <c r="AK56">
        <f>IF(Settings!$N$5=1, 'Graph-outputs'!$AR56, 'Graph-outputs'!$AY56)</f>
        <v>74.533541492087181</v>
      </c>
      <c r="AM56">
        <f>IF(Settings!$N$5=1, 'Graph-outputs'!$BF56, 'Graph-outputs'!$BM56)</f>
        <v>76745.441297067155</v>
      </c>
      <c r="AO56" t="str">
        <f t="shared" si="12"/>
        <v/>
      </c>
      <c r="AP56" t="str">
        <f t="shared" si="13"/>
        <v/>
      </c>
      <c r="AQ56" t="str">
        <f t="shared" si="14"/>
        <v/>
      </c>
      <c r="AR56">
        <f>INDEX('Calcs-control2'!$G$86:$X$156,  'Graph-outputs'!$B56, 'Graph-outputs'!AR$2)</f>
        <v>74.533541492087181</v>
      </c>
      <c r="AS56">
        <v>52</v>
      </c>
      <c r="AT56">
        <f>INDEX('Calcs-control2'!$G$170:$X$240, 'Graph-outputs'!$B56, 'Graph-outputs'!$AL$1)</f>
        <v>0.99999995413070786</v>
      </c>
      <c r="AV56" t="str">
        <f t="shared" si="15"/>
        <v/>
      </c>
      <c r="AW56" t="str">
        <f t="shared" si="16"/>
        <v/>
      </c>
      <c r="AX56" t="str">
        <f t="shared" si="17"/>
        <v/>
      </c>
      <c r="AY56">
        <f>INDEX('Calcs-control2'!$AH$86:$AY$156,  'Graph-outputs'!$B56, 'Graph-outputs'!AY$2)</f>
        <v>73.592807344246978</v>
      </c>
      <c r="AZ56">
        <v>52</v>
      </c>
      <c r="BA56">
        <f>INDEX('Calcs-control2'!$AH$170:$AY$240, 'Graph-outputs'!$B56, 'Graph-outputs'!$AL$1)</f>
        <v>0.99999994305051021</v>
      </c>
      <c r="BC56" t="str">
        <f t="shared" si="18"/>
        <v/>
      </c>
      <c r="BD56" t="str">
        <f t="shared" si="19"/>
        <v/>
      </c>
      <c r="BE56" t="str">
        <f t="shared" si="20"/>
        <v/>
      </c>
      <c r="BF56">
        <f>INDEX('Calcs-control2'!$G$386:$X$456,  'Graph-outputs'!$B56, 'Graph-outputs'!BF$2)</f>
        <v>76745.441297067155</v>
      </c>
      <c r="BG56">
        <v>52</v>
      </c>
      <c r="BH56">
        <f>INDEX('Calcs-control2'!$G$170:$X$240, 'Graph-outputs'!$B56, 'Graph-outputs'!$AL$1)</f>
        <v>0.99999995413070786</v>
      </c>
      <c r="BJ56" t="str">
        <f t="shared" si="21"/>
        <v/>
      </c>
      <c r="BK56" t="str">
        <f t="shared" si="22"/>
        <v/>
      </c>
      <c r="BL56" t="str">
        <f t="shared" si="23"/>
        <v/>
      </c>
      <c r="BM56">
        <f>INDEX('Calcs-control2'!$AH$386:$AY$456,  'Graph-outputs'!$B56, 'Graph-outputs'!BM$2)</f>
        <v>75776.789191448275</v>
      </c>
      <c r="BN56">
        <v>52</v>
      </c>
      <c r="BO56">
        <f>INDEX('Calcs-control2'!$AH$170:$AY$240, 'Graph-outputs'!$B56, 'Graph-outputs'!$AL$1)</f>
        <v>0.99999994305051021</v>
      </c>
      <c r="BR56">
        <v>52</v>
      </c>
      <c r="BS56">
        <f>IF(Settings!$N$5=1, 'Graph-outputs'!$BZ56, 'Graph-outputs'!$CG56)</f>
        <v>41.743576891078582</v>
      </c>
      <c r="BU56">
        <f>IF(Settings!$N$5=1, 'Graph-outputs'!$CN56, 'Graph-outputs'!$CU56)</f>
        <v>4383.0755735632511</v>
      </c>
      <c r="BW56" t="str">
        <f t="shared" si="24"/>
        <v/>
      </c>
      <c r="BX56" t="str">
        <f t="shared" si="25"/>
        <v/>
      </c>
      <c r="BY56" t="str">
        <f t="shared" si="26"/>
        <v/>
      </c>
      <c r="BZ56">
        <f>INDEX('Calcs-control3'!$G$86:$X$156,  'Graph-outputs'!$B56, 'Graph-outputs'!BZ$2)</f>
        <v>41.743576891078582</v>
      </c>
      <c r="CA56">
        <v>52</v>
      </c>
      <c r="CB56">
        <f>INDEX('Calcs-control3'!$G$170:$X$240, 'Graph-outputs'!$B56, 'Graph-outputs'!$BT$1)</f>
        <v>0</v>
      </c>
      <c r="CD56" t="str">
        <f t="shared" si="27"/>
        <v/>
      </c>
      <c r="CE56" t="str">
        <f t="shared" si="28"/>
        <v/>
      </c>
      <c r="CF56" t="str">
        <f t="shared" si="29"/>
        <v/>
      </c>
      <c r="CG56">
        <f>INDEX('Calcs-control3'!$AH$86:$AY$156,  'Graph-outputs'!$B56, 'Graph-outputs'!CG$2)</f>
        <v>41.293626050224212</v>
      </c>
      <c r="CH56">
        <v>52</v>
      </c>
      <c r="CI56">
        <f>INDEX('Calcs-control2'!$AH$170:$AY$240, 'Graph-outputs'!$B56, 'Graph-outputs'!$BT$1)</f>
        <v>0</v>
      </c>
      <c r="CK56" t="str">
        <f t="shared" si="30"/>
        <v/>
      </c>
      <c r="CL56" t="str">
        <f t="shared" si="31"/>
        <v/>
      </c>
      <c r="CM56" t="str">
        <f t="shared" si="32"/>
        <v/>
      </c>
      <c r="CN56">
        <f>INDEX('Calcs-control3'!$G$386:$X$456,  'Graph-outputs'!$B56, 'Graph-outputs'!CN$2)</f>
        <v>4383.0755735632511</v>
      </c>
      <c r="CO56">
        <v>52</v>
      </c>
      <c r="CP56">
        <f>INDEX('Calcs-control2'!$G$170:$X$240, 'Graph-outputs'!$B56, 'Graph-outputs'!$BT$1)</f>
        <v>0</v>
      </c>
      <c r="CR56" t="str">
        <f t="shared" si="33"/>
        <v/>
      </c>
      <c r="CS56" t="str">
        <f t="shared" si="34"/>
        <v/>
      </c>
      <c r="CT56" t="str">
        <f t="shared" si="35"/>
        <v/>
      </c>
      <c r="CU56">
        <f>INDEX('Calcs-control3'!$AH$386:$AY$456,  'Graph-outputs'!$B56, 'Graph-outputs'!CU$2)</f>
        <v>4335.8307352735419</v>
      </c>
      <c r="CV56">
        <v>52</v>
      </c>
      <c r="CW56">
        <f>INDEX('Calcs-control2'!$AH$170:$AY$240, 'Graph-outputs'!$B56, 'Graph-outputs'!$BT$1)</f>
        <v>0</v>
      </c>
      <c r="CZ56">
        <v>52</v>
      </c>
      <c r="DA56" t="e">
        <f>IF(Settings!$N$5=1, 'Graph-outputs'!$DH56, 'Graph-outputs'!$DO56)</f>
        <v>#REF!</v>
      </c>
      <c r="DC56" t="e">
        <f>IF(Settings!$N$5=1, 'Graph-outputs'!$DV56, 'Graph-outputs'!$EC56)</f>
        <v>#REF!</v>
      </c>
      <c r="DE56" t="e">
        <f t="shared" si="36"/>
        <v>#REF!</v>
      </c>
      <c r="DF56" t="e">
        <f t="shared" si="37"/>
        <v>#REF!</v>
      </c>
      <c r="DG56" t="e">
        <f t="shared" si="38"/>
        <v>#REF!</v>
      </c>
      <c r="DH56" t="e">
        <f>INDEX('Calcs-control4'!$G$86:$X$156,  'Graph-outputs'!$B56, 'Graph-outputs'!DH$2)</f>
        <v>#REF!</v>
      </c>
      <c r="DI56">
        <v>52</v>
      </c>
      <c r="DJ56" t="e">
        <f>INDEX('Calcs-control4'!$G$170:$X$240, 'Graph-outputs'!$B56, 'Graph-outputs'!$DB$1)</f>
        <v>#REF!</v>
      </c>
      <c r="DL56" t="e">
        <f t="shared" si="39"/>
        <v>#REF!</v>
      </c>
      <c r="DM56" t="e">
        <f t="shared" si="40"/>
        <v>#REF!</v>
      </c>
      <c r="DN56" t="e">
        <f t="shared" si="41"/>
        <v>#REF!</v>
      </c>
      <c r="DO56" t="e">
        <f>INDEX('Calcs-control4'!$AH$86:$AY$156,  'Graph-outputs'!$B56, 'Graph-outputs'!DO$2)</f>
        <v>#REF!</v>
      </c>
      <c r="DP56">
        <v>52</v>
      </c>
      <c r="DQ56" t="e">
        <f>INDEX('Calcs-control4'!$AH$170:$AY$240, 'Graph-outputs'!$B56, 'Graph-outputs'!$DB$1)</f>
        <v>#REF!</v>
      </c>
      <c r="DS56" t="e">
        <f t="shared" si="42"/>
        <v>#REF!</v>
      </c>
      <c r="DT56" t="e">
        <f t="shared" si="43"/>
        <v>#REF!</v>
      </c>
      <c r="DU56" t="e">
        <f t="shared" si="44"/>
        <v>#REF!</v>
      </c>
      <c r="DV56" t="e">
        <f>INDEX('Calcs-control4'!$G$386:$X$456,  'Graph-outputs'!$B56, 'Graph-outputs'!DV$2)</f>
        <v>#REF!</v>
      </c>
      <c r="DW56">
        <v>52</v>
      </c>
      <c r="DX56" t="e">
        <f>INDEX('Calcs-control4'!$G$170:$X$240, 'Graph-outputs'!$B56, 'Graph-outputs'!$DB$1)</f>
        <v>#REF!</v>
      </c>
      <c r="DZ56" t="e">
        <f t="shared" si="45"/>
        <v>#REF!</v>
      </c>
      <c r="EA56" t="e">
        <f t="shared" si="46"/>
        <v>#REF!</v>
      </c>
      <c r="EB56" t="e">
        <f t="shared" si="47"/>
        <v>#REF!</v>
      </c>
      <c r="EC56" t="e">
        <f>INDEX('Calcs-control4'!$AH$386:$AY$456,  'Graph-outputs'!$B56, 'Graph-outputs'!EC$2)</f>
        <v>#REF!</v>
      </c>
      <c r="ED56">
        <v>52</v>
      </c>
      <c r="EE56" t="e">
        <f>INDEX('Calcs-control4'!$AH$170:$AY$240, 'Graph-outputs'!$B56, 'Graph-outputs'!$DB$1)</f>
        <v>#REF!</v>
      </c>
    </row>
    <row r="57" spans="1:135" x14ac:dyDescent="0.25">
      <c r="A57">
        <v>53</v>
      </c>
      <c r="B57">
        <v>54</v>
      </c>
      <c r="C57">
        <f>IF(Settings!$N$5=1, 'Graph-outputs'!$J57, 'Graph-outputs'!$Q57)</f>
        <v>55.595492810770722</v>
      </c>
      <c r="E57">
        <f>IF(Settings!$N$5=1, 'Graph-outputs'!$X57, 'Graph-outputs'!$AE57)</f>
        <v>55431.236555335207</v>
      </c>
      <c r="G57" t="str">
        <f t="shared" si="0"/>
        <v/>
      </c>
      <c r="H57" t="str">
        <f t="shared" si="1"/>
        <v/>
      </c>
      <c r="I57" t="str">
        <f t="shared" si="2"/>
        <v/>
      </c>
      <c r="J57">
        <f>INDEX('Calcs-control1'!$G$86:$X$156,  'Graph-outputs'!$B57, 'Graph-outputs'!J$2)</f>
        <v>55.595492810770722</v>
      </c>
      <c r="K57">
        <v>53</v>
      </c>
      <c r="L57">
        <f>INDEX('Calcs-control1'!$G$170:$X$240, 'Graph-outputs'!$B57, 'Graph-outputs'!$D$1)</f>
        <v>0.99635282946453585</v>
      </c>
      <c r="N57" t="str">
        <f t="shared" si="3"/>
        <v/>
      </c>
      <c r="O57" t="str">
        <f t="shared" si="4"/>
        <v/>
      </c>
      <c r="P57" t="str">
        <f t="shared" si="5"/>
        <v/>
      </c>
      <c r="Q57">
        <f>INDEX('Calcs-control1'!$AH$86:$AY$156,  'Graph-outputs'!$B57, 'Graph-outputs'!Q$2)</f>
        <v>55.29884203048239</v>
      </c>
      <c r="R57">
        <v>53</v>
      </c>
      <c r="S57">
        <f>INDEX('Calcs-control1'!$AH$170:$AY$240, 'Graph-outputs'!$B57, 'Graph-outputs'!$Q$2)</f>
        <v>0.99623158306080872</v>
      </c>
      <c r="U57" t="str">
        <f t="shared" si="6"/>
        <v/>
      </c>
      <c r="V57" t="str">
        <f t="shared" si="7"/>
        <v/>
      </c>
      <c r="W57" t="str">
        <f t="shared" si="8"/>
        <v/>
      </c>
      <c r="X57">
        <f>INDEX('Calcs-control1'!$G$386:$X$456,  'Graph-outputs'!$B57, 'Graph-outputs'!X$2)</f>
        <v>55431.236555335207</v>
      </c>
      <c r="Y57">
        <v>53</v>
      </c>
      <c r="Z57">
        <f>INDEX('Calcs-control1'!$G$170:$X$240, 'Graph-outputs'!$B57, 'Graph-outputs'!$J$2)</f>
        <v>0.99635282946453585</v>
      </c>
      <c r="AB57" t="str">
        <f t="shared" si="9"/>
        <v/>
      </c>
      <c r="AC57" t="str">
        <f t="shared" si="10"/>
        <v/>
      </c>
      <c r="AD57" t="str">
        <f t="shared" si="11"/>
        <v/>
      </c>
      <c r="AE57">
        <f>INDEX('Calcs-control1'!$AH$386:$AY$456,  'Graph-outputs'!$B57, 'Graph-outputs'!AE$2)</f>
        <v>55131.841642133615</v>
      </c>
      <c r="AF57">
        <v>53</v>
      </c>
      <c r="AG57">
        <f>INDEX('Calcs-control1'!$AH$170:$AY$240, 'Graph-outputs'!$B57, 'Graph-outputs'!$Q$2)</f>
        <v>0.99623158306080872</v>
      </c>
      <c r="AJ57">
        <v>53</v>
      </c>
      <c r="AK57">
        <f>IF(Settings!$N$5=1, 'Graph-outputs'!$AR57, 'Graph-outputs'!$AY57)</f>
        <v>75.468026032227186</v>
      </c>
      <c r="AM57">
        <f>IF(Settings!$N$5=1, 'Graph-outputs'!$BF57, 'Graph-outputs'!$BM57)</f>
        <v>77707.658293048036</v>
      </c>
      <c r="AO57" t="str">
        <f t="shared" si="12"/>
        <v/>
      </c>
      <c r="AP57" t="str">
        <f t="shared" si="13"/>
        <v/>
      </c>
      <c r="AQ57" t="str">
        <f t="shared" si="14"/>
        <v/>
      </c>
      <c r="AR57">
        <f>INDEX('Calcs-control2'!$G$86:$X$156,  'Graph-outputs'!$B57, 'Graph-outputs'!AR$2)</f>
        <v>75.468026032227186</v>
      </c>
      <c r="AS57">
        <v>53</v>
      </c>
      <c r="AT57">
        <f>INDEX('Calcs-control2'!$G$170:$X$240, 'Graph-outputs'!$B57, 'Graph-outputs'!$AL$1)</f>
        <v>0.99999996300197869</v>
      </c>
      <c r="AV57" t="str">
        <f t="shared" si="15"/>
        <v/>
      </c>
      <c r="AW57" t="str">
        <f t="shared" si="16"/>
        <v/>
      </c>
      <c r="AX57" t="str">
        <f t="shared" si="17"/>
        <v/>
      </c>
      <c r="AY57">
        <f>INDEX('Calcs-control2'!$AH$86:$AY$156,  'Graph-outputs'!$B57, 'Graph-outputs'!AY$2)</f>
        <v>74.221618721584193</v>
      </c>
      <c r="AZ57">
        <v>53</v>
      </c>
      <c r="BA57">
        <f>INDEX('Calcs-control2'!$AH$170:$AY$240, 'Graph-outputs'!$B57, 'Graph-outputs'!$AL$1)</f>
        <v>0.99999995071902459</v>
      </c>
      <c r="BC57" t="str">
        <f t="shared" si="18"/>
        <v/>
      </c>
      <c r="BD57" t="str">
        <f t="shared" si="19"/>
        <v/>
      </c>
      <c r="BE57" t="str">
        <f t="shared" si="20"/>
        <v/>
      </c>
      <c r="BF57">
        <f>INDEX('Calcs-control2'!$G$386:$X$456,  'Graph-outputs'!$B57, 'Graph-outputs'!BF$2)</f>
        <v>77707.658293048036</v>
      </c>
      <c r="BG57">
        <v>53</v>
      </c>
      <c r="BH57">
        <f>INDEX('Calcs-control2'!$G$170:$X$240, 'Graph-outputs'!$B57, 'Graph-outputs'!$AL$1)</f>
        <v>0.99999996300197869</v>
      </c>
      <c r="BJ57" t="str">
        <f t="shared" si="21"/>
        <v/>
      </c>
      <c r="BK57" t="str">
        <f t="shared" si="22"/>
        <v/>
      </c>
      <c r="BL57" t="str">
        <f t="shared" si="23"/>
        <v/>
      </c>
      <c r="BM57">
        <f>INDEX('Calcs-control2'!$AH$386:$AY$456,  'Graph-outputs'!$B57, 'Graph-outputs'!BM$2)</f>
        <v>76424.261668094041</v>
      </c>
      <c r="BN57">
        <v>53</v>
      </c>
      <c r="BO57">
        <f>INDEX('Calcs-control2'!$AH$170:$AY$240, 'Graph-outputs'!$B57, 'Graph-outputs'!$AL$1)</f>
        <v>0.99999995071902459</v>
      </c>
      <c r="BR57">
        <v>53</v>
      </c>
      <c r="BS57">
        <f>IF(Settings!$N$5=1, 'Graph-outputs'!$BZ57, 'Graph-outputs'!$CG57)</f>
        <v>42.18879620969124</v>
      </c>
      <c r="BU57">
        <f>IF(Settings!$N$5=1, 'Graph-outputs'!$CN57, 'Graph-outputs'!$CU57)</f>
        <v>4429.82360201758</v>
      </c>
      <c r="BW57" t="str">
        <f t="shared" si="24"/>
        <v/>
      </c>
      <c r="BX57" t="str">
        <f t="shared" si="25"/>
        <v/>
      </c>
      <c r="BY57" t="str">
        <f t="shared" si="26"/>
        <v/>
      </c>
      <c r="BZ57">
        <f>INDEX('Calcs-control3'!$G$86:$X$156,  'Graph-outputs'!$B57, 'Graph-outputs'!BZ$2)</f>
        <v>42.18879620969124</v>
      </c>
      <c r="CA57">
        <v>53</v>
      </c>
      <c r="CB57">
        <f>INDEX('Calcs-control3'!$G$170:$X$240, 'Graph-outputs'!$B57, 'Graph-outputs'!$BT$1)</f>
        <v>0</v>
      </c>
      <c r="CD57" t="str">
        <f t="shared" si="27"/>
        <v/>
      </c>
      <c r="CE57" t="str">
        <f t="shared" si="28"/>
        <v/>
      </c>
      <c r="CF57" t="str">
        <f t="shared" si="29"/>
        <v/>
      </c>
      <c r="CG57">
        <f>INDEX('Calcs-control3'!$AH$86:$AY$156,  'Graph-outputs'!$B57, 'Graph-outputs'!CG$2)</f>
        <v>41.594579072693065</v>
      </c>
      <c r="CH57">
        <v>53</v>
      </c>
      <c r="CI57">
        <f>INDEX('Calcs-control2'!$AH$170:$AY$240, 'Graph-outputs'!$B57, 'Graph-outputs'!$BT$1)</f>
        <v>0</v>
      </c>
      <c r="CK57" t="str">
        <f t="shared" si="30"/>
        <v/>
      </c>
      <c r="CL57" t="str">
        <f t="shared" si="31"/>
        <v/>
      </c>
      <c r="CM57" t="str">
        <f t="shared" si="32"/>
        <v/>
      </c>
      <c r="CN57">
        <f>INDEX('Calcs-control3'!$G$386:$X$456,  'Graph-outputs'!$B57, 'Graph-outputs'!CN$2)</f>
        <v>4429.82360201758</v>
      </c>
      <c r="CO57">
        <v>53</v>
      </c>
      <c r="CP57">
        <f>INDEX('Calcs-control2'!$G$170:$X$240, 'Graph-outputs'!$B57, 'Graph-outputs'!$BT$1)</f>
        <v>0</v>
      </c>
      <c r="CR57" t="str">
        <f t="shared" si="33"/>
        <v/>
      </c>
      <c r="CS57" t="str">
        <f t="shared" si="34"/>
        <v/>
      </c>
      <c r="CT57" t="str">
        <f t="shared" si="35"/>
        <v/>
      </c>
      <c r="CU57">
        <f>INDEX('Calcs-control3'!$AH$386:$AY$456,  'Graph-outputs'!$B57, 'Graph-outputs'!CU$2)</f>
        <v>4367.4308026327717</v>
      </c>
      <c r="CV57">
        <v>53</v>
      </c>
      <c r="CW57">
        <f>INDEX('Calcs-control2'!$AH$170:$AY$240, 'Graph-outputs'!$B57, 'Graph-outputs'!$BT$1)</f>
        <v>0</v>
      </c>
      <c r="CZ57">
        <v>53</v>
      </c>
      <c r="DA57" t="e">
        <f>IF(Settings!$N$5=1, 'Graph-outputs'!$DH57, 'Graph-outputs'!$DO57)</f>
        <v>#REF!</v>
      </c>
      <c r="DC57" t="e">
        <f>IF(Settings!$N$5=1, 'Graph-outputs'!$DV57, 'Graph-outputs'!$EC57)</f>
        <v>#REF!</v>
      </c>
      <c r="DE57" t="e">
        <f t="shared" si="36"/>
        <v>#REF!</v>
      </c>
      <c r="DF57" t="e">
        <f t="shared" si="37"/>
        <v>#REF!</v>
      </c>
      <c r="DG57" t="e">
        <f t="shared" si="38"/>
        <v>#REF!</v>
      </c>
      <c r="DH57" t="e">
        <f>INDEX('Calcs-control4'!$G$86:$X$156,  'Graph-outputs'!$B57, 'Graph-outputs'!DH$2)</f>
        <v>#REF!</v>
      </c>
      <c r="DI57">
        <v>53</v>
      </c>
      <c r="DJ57" t="e">
        <f>INDEX('Calcs-control4'!$G$170:$X$240, 'Graph-outputs'!$B57, 'Graph-outputs'!$DB$1)</f>
        <v>#REF!</v>
      </c>
      <c r="DL57" t="e">
        <f t="shared" si="39"/>
        <v>#REF!</v>
      </c>
      <c r="DM57" t="e">
        <f t="shared" si="40"/>
        <v>#REF!</v>
      </c>
      <c r="DN57" t="e">
        <f t="shared" si="41"/>
        <v>#REF!</v>
      </c>
      <c r="DO57" t="e">
        <f>INDEX('Calcs-control4'!$AH$86:$AY$156,  'Graph-outputs'!$B57, 'Graph-outputs'!DO$2)</f>
        <v>#REF!</v>
      </c>
      <c r="DP57">
        <v>53</v>
      </c>
      <c r="DQ57" t="e">
        <f>INDEX('Calcs-control4'!$AH$170:$AY$240, 'Graph-outputs'!$B57, 'Graph-outputs'!$DB$1)</f>
        <v>#REF!</v>
      </c>
      <c r="DS57" t="e">
        <f t="shared" si="42"/>
        <v>#REF!</v>
      </c>
      <c r="DT57" t="e">
        <f t="shared" si="43"/>
        <v>#REF!</v>
      </c>
      <c r="DU57" t="e">
        <f t="shared" si="44"/>
        <v>#REF!</v>
      </c>
      <c r="DV57" t="e">
        <f>INDEX('Calcs-control4'!$G$386:$X$456,  'Graph-outputs'!$B57, 'Graph-outputs'!DV$2)</f>
        <v>#REF!</v>
      </c>
      <c r="DW57">
        <v>53</v>
      </c>
      <c r="DX57" t="e">
        <f>INDEX('Calcs-control4'!$G$170:$X$240, 'Graph-outputs'!$B57, 'Graph-outputs'!$DB$1)</f>
        <v>#REF!</v>
      </c>
      <c r="DZ57" t="e">
        <f t="shared" si="45"/>
        <v>#REF!</v>
      </c>
      <c r="EA57" t="e">
        <f t="shared" si="46"/>
        <v>#REF!</v>
      </c>
      <c r="EB57" t="e">
        <f t="shared" si="47"/>
        <v>#REF!</v>
      </c>
      <c r="EC57" t="e">
        <f>INDEX('Calcs-control4'!$AH$386:$AY$456,  'Graph-outputs'!$B57, 'Graph-outputs'!EC$2)</f>
        <v>#REF!</v>
      </c>
      <c r="ED57">
        <v>53</v>
      </c>
      <c r="EE57" t="e">
        <f>INDEX('Calcs-control4'!$AH$170:$AY$240, 'Graph-outputs'!$B57, 'Graph-outputs'!$DB$1)</f>
        <v>#REF!</v>
      </c>
    </row>
    <row r="58" spans="1:135" x14ac:dyDescent="0.25">
      <c r="A58">
        <v>54</v>
      </c>
      <c r="B58">
        <v>55</v>
      </c>
      <c r="C58">
        <f>IF(Settings!$N$5=1, 'Graph-outputs'!$J58, 'Graph-outputs'!$Q58)</f>
        <v>55.806090619861465</v>
      </c>
      <c r="E58">
        <f>IF(Settings!$N$5=1, 'Graph-outputs'!$X58, 'Graph-outputs'!$AE58)</f>
        <v>55643.655831701435</v>
      </c>
      <c r="G58" t="str">
        <f t="shared" si="0"/>
        <v/>
      </c>
      <c r="H58" t="str">
        <f t="shared" si="1"/>
        <v/>
      </c>
      <c r="I58" t="str">
        <f t="shared" si="2"/>
        <v/>
      </c>
      <c r="J58">
        <f>INDEX('Calcs-control1'!$G$86:$X$156,  'Graph-outputs'!$B58, 'Graph-outputs'!J$2)</f>
        <v>55.806090619861465</v>
      </c>
      <c r="K58">
        <v>54</v>
      </c>
      <c r="L58">
        <f>INDEX('Calcs-control1'!$G$170:$X$240, 'Graph-outputs'!$B58, 'Graph-outputs'!$D$1)</f>
        <v>0.99643391964849148</v>
      </c>
      <c r="N58" t="str">
        <f t="shared" si="3"/>
        <v/>
      </c>
      <c r="O58" t="str">
        <f t="shared" si="4"/>
        <v/>
      </c>
      <c r="P58" t="str">
        <f t="shared" si="5"/>
        <v/>
      </c>
      <c r="Q58">
        <f>INDEX('Calcs-control1'!$AH$86:$AY$156,  'Graph-outputs'!$B58, 'Graph-outputs'!Q$2)</f>
        <v>55.435969387567809</v>
      </c>
      <c r="R58">
        <v>54</v>
      </c>
      <c r="S58">
        <f>INDEX('Calcs-control1'!$AH$170:$AY$240, 'Graph-outputs'!$B58, 'Graph-outputs'!$Q$2)</f>
        <v>0.99628866968338436</v>
      </c>
      <c r="U58" t="str">
        <f t="shared" si="6"/>
        <v/>
      </c>
      <c r="V58" t="str">
        <f t="shared" si="7"/>
        <v/>
      </c>
      <c r="W58" t="str">
        <f t="shared" si="8"/>
        <v/>
      </c>
      <c r="X58">
        <f>INDEX('Calcs-control1'!$G$386:$X$456,  'Graph-outputs'!$B58, 'Graph-outputs'!X$2)</f>
        <v>55643.655831701435</v>
      </c>
      <c r="Y58">
        <v>54</v>
      </c>
      <c r="Z58">
        <f>INDEX('Calcs-control1'!$G$170:$X$240, 'Graph-outputs'!$B58, 'Graph-outputs'!$J$2)</f>
        <v>0.99643391964849148</v>
      </c>
      <c r="AB58" t="str">
        <f t="shared" si="9"/>
        <v/>
      </c>
      <c r="AC58" t="str">
        <f t="shared" si="10"/>
        <v/>
      </c>
      <c r="AD58" t="str">
        <f t="shared" si="11"/>
        <v/>
      </c>
      <c r="AE58">
        <f>INDEX('Calcs-control1'!$AH$386:$AY$456,  'Graph-outputs'!$B58, 'Graph-outputs'!AE$2)</f>
        <v>55270.263792065511</v>
      </c>
      <c r="AF58">
        <v>54</v>
      </c>
      <c r="AG58">
        <f>INDEX('Calcs-control1'!$AH$170:$AY$240, 'Graph-outputs'!$B58, 'Graph-outputs'!$Q$2)</f>
        <v>0.99628866968338436</v>
      </c>
      <c r="AJ58">
        <v>54</v>
      </c>
      <c r="AK58">
        <f>IF(Settings!$N$5=1, 'Graph-outputs'!$AR58, 'Graph-outputs'!$AY58)</f>
        <v>76.38023943757085</v>
      </c>
      <c r="AM58">
        <f>IF(Settings!$N$5=1, 'Graph-outputs'!$BF58, 'Graph-outputs'!$BM58)</f>
        <v>78646.943192982159</v>
      </c>
      <c r="AO58" t="str">
        <f t="shared" si="12"/>
        <v/>
      </c>
      <c r="AP58" t="str">
        <f t="shared" si="13"/>
        <v/>
      </c>
      <c r="AQ58" t="str">
        <f t="shared" si="14"/>
        <v/>
      </c>
      <c r="AR58">
        <f>INDEX('Calcs-control2'!$G$86:$X$156,  'Graph-outputs'!$B58, 'Graph-outputs'!AR$2)</f>
        <v>76.38023943757085</v>
      </c>
      <c r="AS58">
        <v>54</v>
      </c>
      <c r="AT58">
        <f>INDEX('Calcs-control2'!$G$170:$X$240, 'Graph-outputs'!$B58, 'Graph-outputs'!$AL$1)</f>
        <v>0.99999997000426066</v>
      </c>
      <c r="AV58" t="str">
        <f t="shared" si="15"/>
        <v/>
      </c>
      <c r="AW58" t="str">
        <f t="shared" si="16"/>
        <v/>
      </c>
      <c r="AX58" t="str">
        <f t="shared" si="17"/>
        <v/>
      </c>
      <c r="AY58">
        <f>INDEX('Calcs-control2'!$AH$86:$AY$156,  'Graph-outputs'!$B58, 'Graph-outputs'!AY$2)</f>
        <v>74.792391336376156</v>
      </c>
      <c r="AZ58">
        <v>54</v>
      </c>
      <c r="BA58">
        <f>INDEX('Calcs-control2'!$AH$170:$AY$240, 'Graph-outputs'!$B58, 'Graph-outputs'!$AL$1)</f>
        <v>0.99999995678185583</v>
      </c>
      <c r="BC58" t="str">
        <f t="shared" si="18"/>
        <v/>
      </c>
      <c r="BD58" t="str">
        <f t="shared" si="19"/>
        <v/>
      </c>
      <c r="BE58" t="str">
        <f t="shared" si="20"/>
        <v/>
      </c>
      <c r="BF58">
        <f>INDEX('Calcs-control2'!$G$386:$X$456,  'Graph-outputs'!$B58, 'Graph-outputs'!BF$2)</f>
        <v>78646.943192982159</v>
      </c>
      <c r="BG58">
        <v>54</v>
      </c>
      <c r="BH58">
        <f>INDEX('Calcs-control2'!$G$170:$X$240, 'Graph-outputs'!$B58, 'Graph-outputs'!$AL$1)</f>
        <v>0.99999997000426066</v>
      </c>
      <c r="BJ58" t="str">
        <f t="shared" si="21"/>
        <v/>
      </c>
      <c r="BK58" t="str">
        <f t="shared" si="22"/>
        <v/>
      </c>
      <c r="BL58" t="str">
        <f t="shared" si="23"/>
        <v/>
      </c>
      <c r="BM58">
        <f>INDEX('Calcs-control2'!$AH$386:$AY$456,  'Graph-outputs'!$B58, 'Graph-outputs'!BM$2)</f>
        <v>77011.97296427215</v>
      </c>
      <c r="BN58">
        <v>54</v>
      </c>
      <c r="BO58">
        <f>INDEX('Calcs-control2'!$AH$170:$AY$240, 'Graph-outputs'!$B58, 'Graph-outputs'!$AL$1)</f>
        <v>0.99999995678185583</v>
      </c>
      <c r="BR58">
        <v>54</v>
      </c>
      <c r="BS58">
        <f>IF(Settings!$N$5=1, 'Graph-outputs'!$BZ58, 'Graph-outputs'!$CG58)</f>
        <v>42.621710977302683</v>
      </c>
      <c r="BU58">
        <f>IF(Settings!$N$5=1, 'Graph-outputs'!$CN58, 'Graph-outputs'!$CU58)</f>
        <v>4475.2796526167822</v>
      </c>
      <c r="BW58" t="str">
        <f t="shared" si="24"/>
        <v/>
      </c>
      <c r="BX58" t="str">
        <f t="shared" si="25"/>
        <v/>
      </c>
      <c r="BY58" t="str">
        <f t="shared" si="26"/>
        <v/>
      </c>
      <c r="BZ58">
        <f>INDEX('Calcs-control3'!$G$86:$X$156,  'Graph-outputs'!$B58, 'Graph-outputs'!BZ$2)</f>
        <v>42.621710977302683</v>
      </c>
      <c r="CA58">
        <v>54</v>
      </c>
      <c r="CB58">
        <f>INDEX('Calcs-control3'!$G$170:$X$240, 'Graph-outputs'!$B58, 'Graph-outputs'!$BT$1)</f>
        <v>0</v>
      </c>
      <c r="CD58" t="str">
        <f t="shared" si="27"/>
        <v/>
      </c>
      <c r="CE58" t="str">
        <f t="shared" si="28"/>
        <v/>
      </c>
      <c r="CF58" t="str">
        <f t="shared" si="29"/>
        <v/>
      </c>
      <c r="CG58">
        <f>INDEX('Calcs-control3'!$AH$86:$AY$156,  'Graph-outputs'!$B58, 'Graph-outputs'!CG$2)</f>
        <v>41.86707621683685</v>
      </c>
      <c r="CH58">
        <v>54</v>
      </c>
      <c r="CI58">
        <f>INDEX('Calcs-control2'!$AH$170:$AY$240, 'Graph-outputs'!$B58, 'Graph-outputs'!$BT$1)</f>
        <v>0</v>
      </c>
      <c r="CK58" t="str">
        <f t="shared" si="30"/>
        <v/>
      </c>
      <c r="CL58" t="str">
        <f t="shared" si="31"/>
        <v/>
      </c>
      <c r="CM58" t="str">
        <f t="shared" si="32"/>
        <v/>
      </c>
      <c r="CN58">
        <f>INDEX('Calcs-control3'!$G$386:$X$456,  'Graph-outputs'!$B58, 'Graph-outputs'!CN$2)</f>
        <v>4475.2796526167822</v>
      </c>
      <c r="CO58">
        <v>54</v>
      </c>
      <c r="CP58">
        <f>INDEX('Calcs-control2'!$G$170:$X$240, 'Graph-outputs'!$B58, 'Graph-outputs'!$BT$1)</f>
        <v>0</v>
      </c>
      <c r="CR58" t="str">
        <f t="shared" si="33"/>
        <v/>
      </c>
      <c r="CS58" t="str">
        <f t="shared" si="34"/>
        <v/>
      </c>
      <c r="CT58" t="str">
        <f t="shared" si="35"/>
        <v/>
      </c>
      <c r="CU58">
        <f>INDEX('Calcs-control3'!$AH$386:$AY$456,  'Graph-outputs'!$B58, 'Graph-outputs'!CU$2)</f>
        <v>4396.0430027678694</v>
      </c>
      <c r="CV58">
        <v>54</v>
      </c>
      <c r="CW58">
        <f>INDEX('Calcs-control2'!$AH$170:$AY$240, 'Graph-outputs'!$B58, 'Graph-outputs'!$BT$1)</f>
        <v>0</v>
      </c>
      <c r="CZ58">
        <v>54</v>
      </c>
      <c r="DA58" t="e">
        <f>IF(Settings!$N$5=1, 'Graph-outputs'!$DH58, 'Graph-outputs'!$DO58)</f>
        <v>#REF!</v>
      </c>
      <c r="DC58" t="e">
        <f>IF(Settings!$N$5=1, 'Graph-outputs'!$DV58, 'Graph-outputs'!$EC58)</f>
        <v>#REF!</v>
      </c>
      <c r="DE58" t="e">
        <f t="shared" si="36"/>
        <v>#REF!</v>
      </c>
      <c r="DF58" t="e">
        <f t="shared" si="37"/>
        <v>#REF!</v>
      </c>
      <c r="DG58" t="e">
        <f t="shared" si="38"/>
        <v>#REF!</v>
      </c>
      <c r="DH58" t="e">
        <f>INDEX('Calcs-control4'!$G$86:$X$156,  'Graph-outputs'!$B58, 'Graph-outputs'!DH$2)</f>
        <v>#REF!</v>
      </c>
      <c r="DI58">
        <v>54</v>
      </c>
      <c r="DJ58" t="e">
        <f>INDEX('Calcs-control4'!$G$170:$X$240, 'Graph-outputs'!$B58, 'Graph-outputs'!$DB$1)</f>
        <v>#REF!</v>
      </c>
      <c r="DL58" t="e">
        <f t="shared" si="39"/>
        <v>#REF!</v>
      </c>
      <c r="DM58" t="e">
        <f t="shared" si="40"/>
        <v>#REF!</v>
      </c>
      <c r="DN58" t="e">
        <f t="shared" si="41"/>
        <v>#REF!</v>
      </c>
      <c r="DO58" t="e">
        <f>INDEX('Calcs-control4'!$AH$86:$AY$156,  'Graph-outputs'!$B58, 'Graph-outputs'!DO$2)</f>
        <v>#REF!</v>
      </c>
      <c r="DP58">
        <v>54</v>
      </c>
      <c r="DQ58" t="e">
        <f>INDEX('Calcs-control4'!$AH$170:$AY$240, 'Graph-outputs'!$B58, 'Graph-outputs'!$DB$1)</f>
        <v>#REF!</v>
      </c>
      <c r="DS58" t="e">
        <f t="shared" si="42"/>
        <v>#REF!</v>
      </c>
      <c r="DT58" t="e">
        <f t="shared" si="43"/>
        <v>#REF!</v>
      </c>
      <c r="DU58" t="e">
        <f t="shared" si="44"/>
        <v>#REF!</v>
      </c>
      <c r="DV58" t="e">
        <f>INDEX('Calcs-control4'!$G$386:$X$456,  'Graph-outputs'!$B58, 'Graph-outputs'!DV$2)</f>
        <v>#REF!</v>
      </c>
      <c r="DW58">
        <v>54</v>
      </c>
      <c r="DX58" t="e">
        <f>INDEX('Calcs-control4'!$G$170:$X$240, 'Graph-outputs'!$B58, 'Graph-outputs'!$DB$1)</f>
        <v>#REF!</v>
      </c>
      <c r="DZ58" t="e">
        <f t="shared" si="45"/>
        <v>#REF!</v>
      </c>
      <c r="EA58" t="e">
        <f t="shared" si="46"/>
        <v>#REF!</v>
      </c>
      <c r="EB58" t="e">
        <f t="shared" si="47"/>
        <v>#REF!</v>
      </c>
      <c r="EC58" t="e">
        <f>INDEX('Calcs-control4'!$AH$386:$AY$456,  'Graph-outputs'!$B58, 'Graph-outputs'!EC$2)</f>
        <v>#REF!</v>
      </c>
      <c r="ED58">
        <v>54</v>
      </c>
      <c r="EE58" t="e">
        <f>INDEX('Calcs-control4'!$AH$170:$AY$240, 'Graph-outputs'!$B58, 'Graph-outputs'!$DB$1)</f>
        <v>#REF!</v>
      </c>
    </row>
    <row r="59" spans="1:135" x14ac:dyDescent="0.25">
      <c r="A59">
        <v>55</v>
      </c>
      <c r="B59">
        <v>56</v>
      </c>
      <c r="C59">
        <f>IF(Settings!$N$5=1, 'Graph-outputs'!$J59, 'Graph-outputs'!$Q59)</f>
        <v>56.006384282235715</v>
      </c>
      <c r="E59">
        <f>IF(Settings!$N$5=1, 'Graph-outputs'!$X59, 'Graph-outputs'!$AE59)</f>
        <v>55845.586704122776</v>
      </c>
      <c r="G59" t="str">
        <f t="shared" si="0"/>
        <v/>
      </c>
      <c r="H59" t="str">
        <f t="shared" si="1"/>
        <v/>
      </c>
      <c r="I59" t="str">
        <f t="shared" si="2"/>
        <v/>
      </c>
      <c r="J59">
        <f>INDEX('Calcs-control1'!$G$86:$X$156,  'Graph-outputs'!$B59, 'Graph-outputs'!J$2)</f>
        <v>56.006384282235715</v>
      </c>
      <c r="K59">
        <v>55</v>
      </c>
      <c r="L59">
        <f>INDEX('Calcs-control1'!$G$170:$X$240, 'Graph-outputs'!$B59, 'Graph-outputs'!$D$1)</f>
        <v>0.99650733075051479</v>
      </c>
      <c r="N59" t="str">
        <f t="shared" si="3"/>
        <v/>
      </c>
      <c r="O59" t="str">
        <f t="shared" si="4"/>
        <v/>
      </c>
      <c r="P59" t="str">
        <f t="shared" si="5"/>
        <v/>
      </c>
      <c r="Q59">
        <f>INDEX('Calcs-control1'!$AH$86:$AY$156,  'Graph-outputs'!$B59, 'Graph-outputs'!Q$2)</f>
        <v>55.558700915636678</v>
      </c>
      <c r="R59">
        <v>55</v>
      </c>
      <c r="S59">
        <f>INDEX('Calcs-control1'!$AH$170:$AY$240, 'Graph-outputs'!$B59, 'Graph-outputs'!$Q$2)</f>
        <v>0.99633824450206032</v>
      </c>
      <c r="U59" t="str">
        <f t="shared" si="6"/>
        <v/>
      </c>
      <c r="V59" t="str">
        <f t="shared" si="7"/>
        <v/>
      </c>
      <c r="W59" t="str">
        <f t="shared" si="8"/>
        <v/>
      </c>
      <c r="X59">
        <f>INDEX('Calcs-control1'!$G$386:$X$456,  'Graph-outputs'!$B59, 'Graph-outputs'!X$2)</f>
        <v>55845.586704122776</v>
      </c>
      <c r="Y59">
        <v>55</v>
      </c>
      <c r="Z59">
        <f>INDEX('Calcs-control1'!$G$170:$X$240, 'Graph-outputs'!$B59, 'Graph-outputs'!$J$2)</f>
        <v>0.99650733075051479</v>
      </c>
      <c r="AB59" t="str">
        <f t="shared" si="9"/>
        <v/>
      </c>
      <c r="AC59" t="str">
        <f t="shared" si="10"/>
        <v/>
      </c>
      <c r="AD59" t="str">
        <f t="shared" si="11"/>
        <v/>
      </c>
      <c r="AE59">
        <f>INDEX('Calcs-control1'!$AH$386:$AY$456,  'Graph-outputs'!$B59, 'Graph-outputs'!AE$2)</f>
        <v>55394.115787792944</v>
      </c>
      <c r="AF59">
        <v>55</v>
      </c>
      <c r="AG59">
        <f>INDEX('Calcs-control1'!$AH$170:$AY$240, 'Graph-outputs'!$B59, 'Graph-outputs'!$Q$2)</f>
        <v>0.99633824450206032</v>
      </c>
      <c r="AJ59">
        <v>55</v>
      </c>
      <c r="AK59">
        <f>IF(Settings!$N$5=1, 'Graph-outputs'!$AR59, 'Graph-outputs'!$AY59)</f>
        <v>77.270583318065903</v>
      </c>
      <c r="AM59">
        <f>IF(Settings!$N$5=1, 'Graph-outputs'!$BF59, 'Graph-outputs'!$BM59)</f>
        <v>79563.709531694141</v>
      </c>
      <c r="AO59" t="str">
        <f t="shared" si="12"/>
        <v/>
      </c>
      <c r="AP59" t="str">
        <f t="shared" si="13"/>
        <v/>
      </c>
      <c r="AQ59" t="str">
        <f t="shared" si="14"/>
        <v/>
      </c>
      <c r="AR59">
        <f>INDEX('Calcs-control2'!$G$86:$X$156,  'Graph-outputs'!$B59, 'Graph-outputs'!AR$2)</f>
        <v>77.270583318065903</v>
      </c>
      <c r="AS59">
        <v>55</v>
      </c>
      <c r="AT59">
        <f>INDEX('Calcs-control2'!$G$170:$X$240, 'Graph-outputs'!$B59, 'Graph-outputs'!$AL$1)</f>
        <v>0.99999997555865283</v>
      </c>
      <c r="AV59" t="str">
        <f t="shared" si="15"/>
        <v/>
      </c>
      <c r="AW59" t="str">
        <f t="shared" si="16"/>
        <v/>
      </c>
      <c r="AX59" t="str">
        <f t="shared" si="17"/>
        <v/>
      </c>
      <c r="AY59">
        <f>INDEX('Calcs-control2'!$AH$86:$AY$156,  'Graph-outputs'!$B59, 'Graph-outputs'!AY$2)</f>
        <v>75.311066324621763</v>
      </c>
      <c r="AZ59">
        <v>55</v>
      </c>
      <c r="BA59">
        <f>INDEX('Calcs-control2'!$AH$170:$AY$240, 'Graph-outputs'!$B59, 'Graph-outputs'!$AL$1)</f>
        <v>0.99999996164192118</v>
      </c>
      <c r="BC59" t="str">
        <f t="shared" si="18"/>
        <v/>
      </c>
      <c r="BD59" t="str">
        <f t="shared" si="19"/>
        <v/>
      </c>
      <c r="BE59" t="str">
        <f t="shared" si="20"/>
        <v/>
      </c>
      <c r="BF59">
        <f>INDEX('Calcs-control2'!$G$386:$X$456,  'Graph-outputs'!$B59, 'Graph-outputs'!BF$2)</f>
        <v>79563.709531694141</v>
      </c>
      <c r="BG59">
        <v>55</v>
      </c>
      <c r="BH59">
        <f>INDEX('Calcs-control2'!$G$170:$X$240, 'Graph-outputs'!$B59, 'Graph-outputs'!$AL$1)</f>
        <v>0.99999997555865283</v>
      </c>
      <c r="BJ59" t="str">
        <f t="shared" si="21"/>
        <v/>
      </c>
      <c r="BK59" t="str">
        <f t="shared" si="22"/>
        <v/>
      </c>
      <c r="BL59" t="str">
        <f t="shared" si="23"/>
        <v/>
      </c>
      <c r="BM59">
        <f>INDEX('Calcs-control2'!$AH$386:$AY$456,  'Graph-outputs'!$B59, 'Graph-outputs'!BM$2)</f>
        <v>77546.040534894812</v>
      </c>
      <c r="BN59">
        <v>55</v>
      </c>
      <c r="BO59">
        <f>INDEX('Calcs-control2'!$AH$170:$AY$240, 'Graph-outputs'!$B59, 'Graph-outputs'!$AL$1)</f>
        <v>0.99999996164192118</v>
      </c>
      <c r="BR59">
        <v>55</v>
      </c>
      <c r="BS59">
        <f>IF(Settings!$N$5=1, 'Graph-outputs'!$BZ59, 'Graph-outputs'!$CG59)</f>
        <v>43.042614224588363</v>
      </c>
      <c r="BU59">
        <f>IF(Settings!$N$5=1, 'Graph-outputs'!$CN59, 'Graph-outputs'!$CU59)</f>
        <v>4519.474493581778</v>
      </c>
      <c r="BW59" t="str">
        <f t="shared" si="24"/>
        <v/>
      </c>
      <c r="BX59" t="str">
        <f t="shared" si="25"/>
        <v/>
      </c>
      <c r="BY59" t="str">
        <f t="shared" si="26"/>
        <v/>
      </c>
      <c r="BZ59">
        <f>INDEX('Calcs-control3'!$G$86:$X$156,  'Graph-outputs'!$B59, 'Graph-outputs'!BZ$2)</f>
        <v>43.042614224588363</v>
      </c>
      <c r="CA59">
        <v>55</v>
      </c>
      <c r="CB59">
        <f>INDEX('Calcs-control3'!$G$170:$X$240, 'Graph-outputs'!$B59, 'Graph-outputs'!$BT$1)</f>
        <v>0</v>
      </c>
      <c r="CD59" t="str">
        <f t="shared" si="27"/>
        <v/>
      </c>
      <c r="CE59" t="str">
        <f t="shared" si="28"/>
        <v/>
      </c>
      <c r="CF59" t="str">
        <f t="shared" si="29"/>
        <v/>
      </c>
      <c r="CG59">
        <f>INDEX('Calcs-control3'!$AH$86:$AY$156,  'Graph-outputs'!$B59, 'Graph-outputs'!CG$2)</f>
        <v>42.114137585400947</v>
      </c>
      <c r="CH59">
        <v>55</v>
      </c>
      <c r="CI59">
        <f>INDEX('Calcs-control2'!$AH$170:$AY$240, 'Graph-outputs'!$B59, 'Graph-outputs'!$BT$1)</f>
        <v>0</v>
      </c>
      <c r="CK59" t="str">
        <f t="shared" si="30"/>
        <v/>
      </c>
      <c r="CL59" t="str">
        <f t="shared" si="31"/>
        <v/>
      </c>
      <c r="CM59" t="str">
        <f t="shared" si="32"/>
        <v/>
      </c>
      <c r="CN59">
        <f>INDEX('Calcs-control3'!$G$386:$X$456,  'Graph-outputs'!$B59, 'Graph-outputs'!CN$2)</f>
        <v>4519.474493581778</v>
      </c>
      <c r="CO59">
        <v>55</v>
      </c>
      <c r="CP59">
        <f>INDEX('Calcs-control2'!$G$170:$X$240, 'Graph-outputs'!$B59, 'Graph-outputs'!$BT$1)</f>
        <v>0</v>
      </c>
      <c r="CR59" t="str">
        <f t="shared" si="33"/>
        <v/>
      </c>
      <c r="CS59" t="str">
        <f t="shared" si="34"/>
        <v/>
      </c>
      <c r="CT59" t="str">
        <f t="shared" si="35"/>
        <v/>
      </c>
      <c r="CU59">
        <f>INDEX('Calcs-control3'!$AH$386:$AY$456,  'Graph-outputs'!$B59, 'Graph-outputs'!CU$2)</f>
        <v>4421.9844464670996</v>
      </c>
      <c r="CV59">
        <v>55</v>
      </c>
      <c r="CW59">
        <f>INDEX('Calcs-control2'!$AH$170:$AY$240, 'Graph-outputs'!$B59, 'Graph-outputs'!$BT$1)</f>
        <v>0</v>
      </c>
      <c r="CZ59">
        <v>55</v>
      </c>
      <c r="DA59" t="e">
        <f>IF(Settings!$N$5=1, 'Graph-outputs'!$DH59, 'Graph-outputs'!$DO59)</f>
        <v>#REF!</v>
      </c>
      <c r="DC59" t="e">
        <f>IF(Settings!$N$5=1, 'Graph-outputs'!$DV59, 'Graph-outputs'!$EC59)</f>
        <v>#REF!</v>
      </c>
      <c r="DE59" t="e">
        <f t="shared" si="36"/>
        <v>#REF!</v>
      </c>
      <c r="DF59" t="e">
        <f t="shared" si="37"/>
        <v>#REF!</v>
      </c>
      <c r="DG59" t="e">
        <f t="shared" si="38"/>
        <v>#REF!</v>
      </c>
      <c r="DH59" t="e">
        <f>INDEX('Calcs-control4'!$G$86:$X$156,  'Graph-outputs'!$B59, 'Graph-outputs'!DH$2)</f>
        <v>#REF!</v>
      </c>
      <c r="DI59">
        <v>55</v>
      </c>
      <c r="DJ59" t="e">
        <f>INDEX('Calcs-control4'!$G$170:$X$240, 'Graph-outputs'!$B59, 'Graph-outputs'!$DB$1)</f>
        <v>#REF!</v>
      </c>
      <c r="DL59" t="e">
        <f t="shared" si="39"/>
        <v>#REF!</v>
      </c>
      <c r="DM59" t="e">
        <f t="shared" si="40"/>
        <v>#REF!</v>
      </c>
      <c r="DN59" t="e">
        <f t="shared" si="41"/>
        <v>#REF!</v>
      </c>
      <c r="DO59" t="e">
        <f>INDEX('Calcs-control4'!$AH$86:$AY$156,  'Graph-outputs'!$B59, 'Graph-outputs'!DO$2)</f>
        <v>#REF!</v>
      </c>
      <c r="DP59">
        <v>55</v>
      </c>
      <c r="DQ59" t="e">
        <f>INDEX('Calcs-control4'!$AH$170:$AY$240, 'Graph-outputs'!$B59, 'Graph-outputs'!$DB$1)</f>
        <v>#REF!</v>
      </c>
      <c r="DS59" t="e">
        <f t="shared" si="42"/>
        <v>#REF!</v>
      </c>
      <c r="DT59" t="e">
        <f t="shared" si="43"/>
        <v>#REF!</v>
      </c>
      <c r="DU59" t="e">
        <f t="shared" si="44"/>
        <v>#REF!</v>
      </c>
      <c r="DV59" t="e">
        <f>INDEX('Calcs-control4'!$G$386:$X$456,  'Graph-outputs'!$B59, 'Graph-outputs'!DV$2)</f>
        <v>#REF!</v>
      </c>
      <c r="DW59">
        <v>55</v>
      </c>
      <c r="DX59" t="e">
        <f>INDEX('Calcs-control4'!$G$170:$X$240, 'Graph-outputs'!$B59, 'Graph-outputs'!$DB$1)</f>
        <v>#REF!</v>
      </c>
      <c r="DZ59" t="e">
        <f t="shared" si="45"/>
        <v>#REF!</v>
      </c>
      <c r="EA59" t="e">
        <f t="shared" si="46"/>
        <v>#REF!</v>
      </c>
      <c r="EB59" t="e">
        <f t="shared" si="47"/>
        <v>#REF!</v>
      </c>
      <c r="EC59" t="e">
        <f>INDEX('Calcs-control4'!$AH$386:$AY$456,  'Graph-outputs'!$B59, 'Graph-outputs'!EC$2)</f>
        <v>#REF!</v>
      </c>
      <c r="ED59">
        <v>55</v>
      </c>
      <c r="EE59" t="e">
        <f>INDEX('Calcs-control4'!$AH$170:$AY$240, 'Graph-outputs'!$B59, 'Graph-outputs'!$DB$1)</f>
        <v>#REF!</v>
      </c>
    </row>
    <row r="60" spans="1:135" x14ac:dyDescent="0.25">
      <c r="A60">
        <v>56</v>
      </c>
      <c r="B60">
        <v>57</v>
      </c>
      <c r="C60">
        <f>IF(Settings!$N$5=1, 'Graph-outputs'!$J60, 'Graph-outputs'!$Q60)</f>
        <v>56.196884038610058</v>
      </c>
      <c r="E60">
        <f>IF(Settings!$N$5=1, 'Graph-outputs'!$X60, 'Graph-outputs'!$AE60)</f>
        <v>56037.559253178893</v>
      </c>
      <c r="G60" t="str">
        <f t="shared" si="0"/>
        <v/>
      </c>
      <c r="H60" t="str">
        <f t="shared" si="1"/>
        <v/>
      </c>
      <c r="I60" t="str">
        <f t="shared" si="2"/>
        <v/>
      </c>
      <c r="J60">
        <f>INDEX('Calcs-control1'!$G$86:$X$156,  'Graph-outputs'!$B60, 'Graph-outputs'!J$2)</f>
        <v>56.196884038610058</v>
      </c>
      <c r="K60">
        <v>56</v>
      </c>
      <c r="L60">
        <f>INDEX('Calcs-control1'!$G$170:$X$240, 'Graph-outputs'!$B60, 'Graph-outputs'!$D$1)</f>
        <v>0.99657388671865932</v>
      </c>
      <c r="N60" t="str">
        <f t="shared" si="3"/>
        <v/>
      </c>
      <c r="O60" t="str">
        <f t="shared" si="4"/>
        <v/>
      </c>
      <c r="P60" t="str">
        <f t="shared" si="5"/>
        <v/>
      </c>
      <c r="Q60">
        <f>INDEX('Calcs-control1'!$AH$86:$AY$156,  'Graph-outputs'!$B60, 'Graph-outputs'!Q$2)</f>
        <v>55.668800717068265</v>
      </c>
      <c r="R60">
        <v>56</v>
      </c>
      <c r="S60">
        <f>INDEX('Calcs-control1'!$AH$170:$AY$240, 'Graph-outputs'!$B60, 'Graph-outputs'!$Q$2)</f>
        <v>0.99638151867511415</v>
      </c>
      <c r="U60" t="str">
        <f t="shared" si="6"/>
        <v/>
      </c>
      <c r="V60" t="str">
        <f t="shared" si="7"/>
        <v/>
      </c>
      <c r="W60" t="str">
        <f t="shared" si="8"/>
        <v/>
      </c>
      <c r="X60">
        <f>INDEX('Calcs-control1'!$G$386:$X$456,  'Graph-outputs'!$B60, 'Graph-outputs'!X$2)</f>
        <v>56037.559253178893</v>
      </c>
      <c r="Y60">
        <v>56</v>
      </c>
      <c r="Z60">
        <f>INDEX('Calcs-control1'!$G$170:$X$240, 'Graph-outputs'!$B60, 'Graph-outputs'!$J$2)</f>
        <v>0.99657388671865932</v>
      </c>
      <c r="AB60" t="str">
        <f t="shared" si="9"/>
        <v/>
      </c>
      <c r="AC60" t="str">
        <f t="shared" si="10"/>
        <v/>
      </c>
      <c r="AD60" t="str">
        <f t="shared" si="11"/>
        <v/>
      </c>
      <c r="AE60">
        <f>INDEX('Calcs-control1'!$AH$386:$AY$456,  'Graph-outputs'!$B60, 'Graph-outputs'!AE$2)</f>
        <v>55505.190304982832</v>
      </c>
      <c r="AF60">
        <v>56</v>
      </c>
      <c r="AG60">
        <f>INDEX('Calcs-control1'!$AH$170:$AY$240, 'Graph-outputs'!$B60, 'Graph-outputs'!$Q$2)</f>
        <v>0.99638151867511415</v>
      </c>
      <c r="AJ60">
        <v>56</v>
      </c>
      <c r="AK60">
        <f>IF(Settings!$N$5=1, 'Graph-outputs'!$AR60, 'Graph-outputs'!$AY60)</f>
        <v>78.139461342686673</v>
      </c>
      <c r="AM60">
        <f>IF(Settings!$N$5=1, 'Graph-outputs'!$BF60, 'Graph-outputs'!$BM60)</f>
        <v>80458.372962671521</v>
      </c>
      <c r="AO60" t="str">
        <f t="shared" si="12"/>
        <v/>
      </c>
      <c r="AP60" t="str">
        <f t="shared" si="13"/>
        <v/>
      </c>
      <c r="AQ60" t="str">
        <f t="shared" si="14"/>
        <v/>
      </c>
      <c r="AR60">
        <f>INDEX('Calcs-control2'!$G$86:$X$156,  'Graph-outputs'!$B60, 'Graph-outputs'!AR$2)</f>
        <v>78.139461342686673</v>
      </c>
      <c r="AS60">
        <v>56</v>
      </c>
      <c r="AT60">
        <f>INDEX('Calcs-control2'!$G$170:$X$240, 'Graph-outputs'!$B60, 'Graph-outputs'!$AL$1)</f>
        <v>0.99999997998595436</v>
      </c>
      <c r="AV60" t="str">
        <f t="shared" si="15"/>
        <v/>
      </c>
      <c r="AW60" t="str">
        <f t="shared" si="16"/>
        <v/>
      </c>
      <c r="AX60" t="str">
        <f t="shared" si="17"/>
        <v/>
      </c>
      <c r="AY60">
        <f>INDEX('Calcs-control2'!$AH$86:$AY$156,  'Graph-outputs'!$B60, 'Graph-outputs'!AY$2)</f>
        <v>75.782893079944756</v>
      </c>
      <c r="AZ60">
        <v>56</v>
      </c>
      <c r="BA60">
        <f>INDEX('Calcs-control2'!$AH$170:$AY$240, 'Graph-outputs'!$B60, 'Graph-outputs'!$AL$1)</f>
        <v>0.99999996558663484</v>
      </c>
      <c r="BC60" t="str">
        <f t="shared" si="18"/>
        <v/>
      </c>
      <c r="BD60" t="str">
        <f t="shared" si="19"/>
        <v/>
      </c>
      <c r="BE60" t="str">
        <f t="shared" si="20"/>
        <v/>
      </c>
      <c r="BF60">
        <f>INDEX('Calcs-control2'!$G$386:$X$456,  'Graph-outputs'!$B60, 'Graph-outputs'!BF$2)</f>
        <v>80458.372962671521</v>
      </c>
      <c r="BG60">
        <v>56</v>
      </c>
      <c r="BH60">
        <f>INDEX('Calcs-control2'!$G$170:$X$240, 'Graph-outputs'!$B60, 'Graph-outputs'!$AL$1)</f>
        <v>0.99999997998595436</v>
      </c>
      <c r="BJ60" t="str">
        <f t="shared" si="21"/>
        <v/>
      </c>
      <c r="BK60" t="str">
        <f t="shared" si="22"/>
        <v/>
      </c>
      <c r="BL60" t="str">
        <f t="shared" si="23"/>
        <v/>
      </c>
      <c r="BM60">
        <f>INDEX('Calcs-control2'!$AH$386:$AY$456,  'Graph-outputs'!$B60, 'Graph-outputs'!BM$2)</f>
        <v>78031.869562189211</v>
      </c>
      <c r="BN60">
        <v>56</v>
      </c>
      <c r="BO60">
        <f>INDEX('Calcs-control2'!$AH$170:$AY$240, 'Graph-outputs'!$B60, 'Graph-outputs'!$AL$1)</f>
        <v>0.99999996558663484</v>
      </c>
      <c r="BR60">
        <v>56</v>
      </c>
      <c r="BS60">
        <f>IF(Settings!$N$5=1, 'Graph-outputs'!$BZ60, 'Graph-outputs'!$CG60)</f>
        <v>43.451795524260781</v>
      </c>
      <c r="BU60">
        <f>IF(Settings!$N$5=1, 'Graph-outputs'!$CN60, 'Graph-outputs'!$CU60)</f>
        <v>4562.4385300473823</v>
      </c>
      <c r="BW60" t="str">
        <f t="shared" si="24"/>
        <v/>
      </c>
      <c r="BX60" t="str">
        <f t="shared" si="25"/>
        <v/>
      </c>
      <c r="BY60" t="str">
        <f t="shared" si="26"/>
        <v/>
      </c>
      <c r="BZ60">
        <f>INDEX('Calcs-control3'!$G$86:$X$156,  'Graph-outputs'!$B60, 'Graph-outputs'!BZ$2)</f>
        <v>43.451795524260781</v>
      </c>
      <c r="CA60">
        <v>56</v>
      </c>
      <c r="CB60">
        <f>INDEX('Calcs-control3'!$G$170:$X$240, 'Graph-outputs'!$B60, 'Graph-outputs'!$BT$1)</f>
        <v>0</v>
      </c>
      <c r="CD60" t="str">
        <f t="shared" si="27"/>
        <v/>
      </c>
      <c r="CE60" t="str">
        <f t="shared" si="28"/>
        <v/>
      </c>
      <c r="CF60" t="str">
        <f t="shared" si="29"/>
        <v/>
      </c>
      <c r="CG60">
        <f>INDEX('Calcs-control3'!$AH$86:$AY$156,  'Graph-outputs'!$B60, 'Graph-outputs'!CG$2)</f>
        <v>42.338414722436816</v>
      </c>
      <c r="CH60">
        <v>56</v>
      </c>
      <c r="CI60">
        <f>INDEX('Calcs-control2'!$AH$170:$AY$240, 'Graph-outputs'!$B60, 'Graph-outputs'!$BT$1)</f>
        <v>0</v>
      </c>
      <c r="CK60" t="str">
        <f t="shared" si="30"/>
        <v/>
      </c>
      <c r="CL60" t="str">
        <f t="shared" si="31"/>
        <v/>
      </c>
      <c r="CM60" t="str">
        <f t="shared" si="32"/>
        <v/>
      </c>
      <c r="CN60">
        <f>INDEX('Calcs-control3'!$G$386:$X$456,  'Graph-outputs'!$B60, 'Graph-outputs'!CN$2)</f>
        <v>4562.4385300473823</v>
      </c>
      <c r="CO60">
        <v>56</v>
      </c>
      <c r="CP60">
        <f>INDEX('Calcs-control2'!$G$170:$X$240, 'Graph-outputs'!$B60, 'Graph-outputs'!$BT$1)</f>
        <v>0</v>
      </c>
      <c r="CR60" t="str">
        <f t="shared" si="33"/>
        <v/>
      </c>
      <c r="CS60" t="str">
        <f t="shared" si="34"/>
        <v/>
      </c>
      <c r="CT60" t="str">
        <f t="shared" si="35"/>
        <v/>
      </c>
      <c r="CU60">
        <f>INDEX('Calcs-control3'!$AH$386:$AY$456,  'Graph-outputs'!$B60, 'Graph-outputs'!CU$2)</f>
        <v>4445.5335458558657</v>
      </c>
      <c r="CV60">
        <v>56</v>
      </c>
      <c r="CW60">
        <f>INDEX('Calcs-control2'!$AH$170:$AY$240, 'Graph-outputs'!$B60, 'Graph-outputs'!$BT$1)</f>
        <v>0</v>
      </c>
      <c r="CZ60">
        <v>56</v>
      </c>
      <c r="DA60" t="e">
        <f>IF(Settings!$N$5=1, 'Graph-outputs'!$DH60, 'Graph-outputs'!$DO60)</f>
        <v>#REF!</v>
      </c>
      <c r="DC60" t="e">
        <f>IF(Settings!$N$5=1, 'Graph-outputs'!$DV60, 'Graph-outputs'!$EC60)</f>
        <v>#REF!</v>
      </c>
      <c r="DE60" t="e">
        <f t="shared" si="36"/>
        <v>#REF!</v>
      </c>
      <c r="DF60" t="e">
        <f t="shared" si="37"/>
        <v>#REF!</v>
      </c>
      <c r="DG60" t="e">
        <f t="shared" si="38"/>
        <v>#REF!</v>
      </c>
      <c r="DH60" t="e">
        <f>INDEX('Calcs-control4'!$G$86:$X$156,  'Graph-outputs'!$B60, 'Graph-outputs'!DH$2)</f>
        <v>#REF!</v>
      </c>
      <c r="DI60">
        <v>56</v>
      </c>
      <c r="DJ60" t="e">
        <f>INDEX('Calcs-control4'!$G$170:$X$240, 'Graph-outputs'!$B60, 'Graph-outputs'!$DB$1)</f>
        <v>#REF!</v>
      </c>
      <c r="DL60" t="e">
        <f t="shared" si="39"/>
        <v>#REF!</v>
      </c>
      <c r="DM60" t="e">
        <f t="shared" si="40"/>
        <v>#REF!</v>
      </c>
      <c r="DN60" t="e">
        <f t="shared" si="41"/>
        <v>#REF!</v>
      </c>
      <c r="DO60" t="e">
        <f>INDEX('Calcs-control4'!$AH$86:$AY$156,  'Graph-outputs'!$B60, 'Graph-outputs'!DO$2)</f>
        <v>#REF!</v>
      </c>
      <c r="DP60">
        <v>56</v>
      </c>
      <c r="DQ60" t="e">
        <f>INDEX('Calcs-control4'!$AH$170:$AY$240, 'Graph-outputs'!$B60, 'Graph-outputs'!$DB$1)</f>
        <v>#REF!</v>
      </c>
      <c r="DS60" t="e">
        <f t="shared" si="42"/>
        <v>#REF!</v>
      </c>
      <c r="DT60" t="e">
        <f t="shared" si="43"/>
        <v>#REF!</v>
      </c>
      <c r="DU60" t="e">
        <f t="shared" si="44"/>
        <v>#REF!</v>
      </c>
      <c r="DV60" t="e">
        <f>INDEX('Calcs-control4'!$G$386:$X$456,  'Graph-outputs'!$B60, 'Graph-outputs'!DV$2)</f>
        <v>#REF!</v>
      </c>
      <c r="DW60">
        <v>56</v>
      </c>
      <c r="DX60" t="e">
        <f>INDEX('Calcs-control4'!$G$170:$X$240, 'Graph-outputs'!$B60, 'Graph-outputs'!$DB$1)</f>
        <v>#REF!</v>
      </c>
      <c r="DZ60" t="e">
        <f t="shared" si="45"/>
        <v>#REF!</v>
      </c>
      <c r="EA60" t="e">
        <f t="shared" si="46"/>
        <v>#REF!</v>
      </c>
      <c r="EB60" t="e">
        <f t="shared" si="47"/>
        <v>#REF!</v>
      </c>
      <c r="EC60" t="e">
        <f>INDEX('Calcs-control4'!$AH$386:$AY$456,  'Graph-outputs'!$B60, 'Graph-outputs'!EC$2)</f>
        <v>#REF!</v>
      </c>
      <c r="ED60">
        <v>56</v>
      </c>
      <c r="EE60" t="e">
        <f>INDEX('Calcs-control4'!$AH$170:$AY$240, 'Graph-outputs'!$B60, 'Graph-outputs'!$DB$1)</f>
        <v>#REF!</v>
      </c>
    </row>
    <row r="61" spans="1:135" x14ac:dyDescent="0.25">
      <c r="A61">
        <v>57</v>
      </c>
      <c r="B61">
        <v>58</v>
      </c>
      <c r="C61">
        <f>IF(Settings!$N$5=1, 'Graph-outputs'!$J61, 'Graph-outputs'!$Q61)</f>
        <v>56.378073961407324</v>
      </c>
      <c r="E61">
        <f>IF(Settings!$N$5=1, 'Graph-outputs'!$X61, 'Graph-outputs'!$AE61)</f>
        <v>56220.074991680682</v>
      </c>
      <c r="G61" t="str">
        <f t="shared" si="0"/>
        <v/>
      </c>
      <c r="H61" t="str">
        <f t="shared" si="1"/>
        <v/>
      </c>
      <c r="I61" t="str">
        <f t="shared" si="2"/>
        <v/>
      </c>
      <c r="J61">
        <f>INDEX('Calcs-control1'!$G$86:$X$156,  'Graph-outputs'!$B61, 'Graph-outputs'!J$2)</f>
        <v>56.378073961407324</v>
      </c>
      <c r="K61">
        <v>57</v>
      </c>
      <c r="L61">
        <f>INDEX('Calcs-control1'!$G$170:$X$240, 'Graph-outputs'!$B61, 'Graph-outputs'!$D$1)</f>
        <v>0.99663430916029927</v>
      </c>
      <c r="N61" t="str">
        <f t="shared" si="3"/>
        <v/>
      </c>
      <c r="O61" t="str">
        <f t="shared" si="4"/>
        <v/>
      </c>
      <c r="P61" t="str">
        <f t="shared" si="5"/>
        <v/>
      </c>
      <c r="Q61">
        <f>INDEX('Calcs-control1'!$AH$86:$AY$156,  'Graph-outputs'!$B61, 'Graph-outputs'!Q$2)</f>
        <v>55.76777806094141</v>
      </c>
      <c r="R61">
        <v>57</v>
      </c>
      <c r="S61">
        <f>INDEX('Calcs-control1'!$AH$170:$AY$240, 'Graph-outputs'!$B61, 'Graph-outputs'!$Q$2)</f>
        <v>0.9964194694837718</v>
      </c>
      <c r="U61" t="str">
        <f t="shared" si="6"/>
        <v/>
      </c>
      <c r="V61" t="str">
        <f t="shared" si="7"/>
        <v/>
      </c>
      <c r="W61" t="str">
        <f t="shared" si="8"/>
        <v/>
      </c>
      <c r="X61">
        <f>INDEX('Calcs-control1'!$G$386:$X$456,  'Graph-outputs'!$B61, 'Graph-outputs'!X$2)</f>
        <v>56220.074991680682</v>
      </c>
      <c r="Y61">
        <v>57</v>
      </c>
      <c r="Z61">
        <f>INDEX('Calcs-control1'!$G$170:$X$240, 'Graph-outputs'!$B61, 'Graph-outputs'!$J$2)</f>
        <v>0.99663430916029927</v>
      </c>
      <c r="AB61" t="str">
        <f t="shared" si="9"/>
        <v/>
      </c>
      <c r="AC61" t="str">
        <f t="shared" si="10"/>
        <v/>
      </c>
      <c r="AD61" t="str">
        <f t="shared" si="11"/>
        <v/>
      </c>
      <c r="AE61">
        <f>INDEX('Calcs-control1'!$AH$386:$AY$456,  'Graph-outputs'!$B61, 'Graph-outputs'!AE$2)</f>
        <v>55605.019628214082</v>
      </c>
      <c r="AF61">
        <v>57</v>
      </c>
      <c r="AG61">
        <f>INDEX('Calcs-control1'!$AH$170:$AY$240, 'Graph-outputs'!$B61, 'Graph-outputs'!$Q$2)</f>
        <v>0.9964194694837718</v>
      </c>
      <c r="AJ61">
        <v>57</v>
      </c>
      <c r="AK61">
        <f>IF(Settings!$N$5=1, 'Graph-outputs'!$AR61, 'Graph-outputs'!$AY61)</f>
        <v>78.987278333499901</v>
      </c>
      <c r="AM61">
        <f>IF(Settings!$N$5=1, 'Graph-outputs'!$BF61, 'Graph-outputs'!$BM61)</f>
        <v>81331.350325595326</v>
      </c>
      <c r="AO61" t="str">
        <f t="shared" si="12"/>
        <v/>
      </c>
      <c r="AP61" t="str">
        <f t="shared" si="13"/>
        <v/>
      </c>
      <c r="AQ61" t="str">
        <f t="shared" si="14"/>
        <v/>
      </c>
      <c r="AR61">
        <f>INDEX('Calcs-control2'!$G$86:$X$156,  'Graph-outputs'!$B61, 'Graph-outputs'!AR$2)</f>
        <v>78.987278333499901</v>
      </c>
      <c r="AS61">
        <v>57</v>
      </c>
      <c r="AT61">
        <f>INDEX('Calcs-control2'!$G$170:$X$240, 'Graph-outputs'!$B61, 'Graph-outputs'!$AL$1)</f>
        <v>0.99999998353171515</v>
      </c>
      <c r="AV61" t="str">
        <f t="shared" si="15"/>
        <v/>
      </c>
      <c r="AW61" t="str">
        <f t="shared" si="16"/>
        <v/>
      </c>
      <c r="AX61" t="str">
        <f t="shared" si="17"/>
        <v/>
      </c>
      <c r="AY61">
        <f>INDEX('Calcs-control2'!$AH$86:$AY$156,  'Graph-outputs'!$B61, 'Graph-outputs'!AY$2)</f>
        <v>76.212521002480401</v>
      </c>
      <c r="AZ61">
        <v>57</v>
      </c>
      <c r="BA61">
        <f>INDEX('Calcs-control2'!$AH$170:$AY$240, 'Graph-outputs'!$B61, 'Graph-outputs'!$AL$1)</f>
        <v>0.99999996882456055</v>
      </c>
      <c r="BC61" t="str">
        <f t="shared" si="18"/>
        <v/>
      </c>
      <c r="BD61" t="str">
        <f t="shared" si="19"/>
        <v/>
      </c>
      <c r="BE61" t="str">
        <f t="shared" si="20"/>
        <v/>
      </c>
      <c r="BF61">
        <f>INDEX('Calcs-control2'!$G$386:$X$456,  'Graph-outputs'!$B61, 'Graph-outputs'!BF$2)</f>
        <v>81331.350325595326</v>
      </c>
      <c r="BG61">
        <v>57</v>
      </c>
      <c r="BH61">
        <f>INDEX('Calcs-control2'!$G$170:$X$240, 'Graph-outputs'!$B61, 'Graph-outputs'!$AL$1)</f>
        <v>0.99999998353171515</v>
      </c>
      <c r="BJ61" t="str">
        <f t="shared" si="21"/>
        <v/>
      </c>
      <c r="BK61" t="str">
        <f t="shared" si="22"/>
        <v/>
      </c>
      <c r="BL61" t="str">
        <f t="shared" si="23"/>
        <v/>
      </c>
      <c r="BM61">
        <f>INDEX('Calcs-control2'!$AH$386:$AY$456,  'Graph-outputs'!$B61, 'Graph-outputs'!BM$2)</f>
        <v>78474.247427922644</v>
      </c>
      <c r="BN61">
        <v>57</v>
      </c>
      <c r="BO61">
        <f>INDEX('Calcs-control2'!$AH$170:$AY$240, 'Graph-outputs'!$B61, 'Graph-outputs'!$AL$1)</f>
        <v>0.99999996882456055</v>
      </c>
      <c r="BR61">
        <v>57</v>
      </c>
      <c r="BS61">
        <f>IF(Settings!$N$5=1, 'Graph-outputs'!$BZ61, 'Graph-outputs'!$CG61)</f>
        <v>43.849540713031814</v>
      </c>
      <c r="BU61">
        <f>IF(Settings!$N$5=1, 'Graph-outputs'!$CN61, 'Graph-outputs'!$CU61)</f>
        <v>4604.2017748683402</v>
      </c>
      <c r="BW61" t="str">
        <f t="shared" si="24"/>
        <v/>
      </c>
      <c r="BX61" t="str">
        <f t="shared" si="25"/>
        <v/>
      </c>
      <c r="BY61" t="str">
        <f t="shared" si="26"/>
        <v/>
      </c>
      <c r="BZ61">
        <f>INDEX('Calcs-control3'!$G$86:$X$156,  'Graph-outputs'!$B61, 'Graph-outputs'!BZ$2)</f>
        <v>43.849540713031814</v>
      </c>
      <c r="CA61">
        <v>57</v>
      </c>
      <c r="CB61">
        <f>INDEX('Calcs-control3'!$G$170:$X$240, 'Graph-outputs'!$B61, 'Graph-outputs'!$BT$1)</f>
        <v>0</v>
      </c>
      <c r="CD61" t="str">
        <f t="shared" si="27"/>
        <v/>
      </c>
      <c r="CE61" t="str">
        <f t="shared" si="28"/>
        <v/>
      </c>
      <c r="CF61" t="str">
        <f t="shared" si="29"/>
        <v/>
      </c>
      <c r="CG61">
        <f>INDEX('Calcs-control3'!$AH$86:$AY$156,  'Graph-outputs'!$B61, 'Graph-outputs'!CG$2)</f>
        <v>42.542242241921606</v>
      </c>
      <c r="CH61">
        <v>57</v>
      </c>
      <c r="CI61">
        <f>INDEX('Calcs-control2'!$AH$170:$AY$240, 'Graph-outputs'!$B61, 'Graph-outputs'!$BT$1)</f>
        <v>0</v>
      </c>
      <c r="CK61" t="str">
        <f t="shared" si="30"/>
        <v/>
      </c>
      <c r="CL61" t="str">
        <f t="shared" si="31"/>
        <v/>
      </c>
      <c r="CM61" t="str">
        <f t="shared" si="32"/>
        <v/>
      </c>
      <c r="CN61">
        <f>INDEX('Calcs-control3'!$G$386:$X$456,  'Graph-outputs'!$B61, 'Graph-outputs'!CN$2)</f>
        <v>4604.2017748683402</v>
      </c>
      <c r="CO61">
        <v>57</v>
      </c>
      <c r="CP61">
        <f>INDEX('Calcs-control2'!$G$170:$X$240, 'Graph-outputs'!$B61, 'Graph-outputs'!$BT$1)</f>
        <v>0</v>
      </c>
      <c r="CR61" t="str">
        <f t="shared" si="33"/>
        <v/>
      </c>
      <c r="CS61" t="str">
        <f t="shared" si="34"/>
        <v/>
      </c>
      <c r="CT61" t="str">
        <f t="shared" si="35"/>
        <v/>
      </c>
      <c r="CU61">
        <f>INDEX('Calcs-control3'!$AH$386:$AY$456,  'Graph-outputs'!$B61, 'Graph-outputs'!CU$2)</f>
        <v>4466.9354354017687</v>
      </c>
      <c r="CV61">
        <v>57</v>
      </c>
      <c r="CW61">
        <f>INDEX('Calcs-control2'!$AH$170:$AY$240, 'Graph-outputs'!$B61, 'Graph-outputs'!$BT$1)</f>
        <v>0</v>
      </c>
      <c r="CZ61">
        <v>57</v>
      </c>
      <c r="DA61" t="e">
        <f>IF(Settings!$N$5=1, 'Graph-outputs'!$DH61, 'Graph-outputs'!$DO61)</f>
        <v>#REF!</v>
      </c>
      <c r="DC61" t="e">
        <f>IF(Settings!$N$5=1, 'Graph-outputs'!$DV61, 'Graph-outputs'!$EC61)</f>
        <v>#REF!</v>
      </c>
      <c r="DE61" t="e">
        <f t="shared" si="36"/>
        <v>#REF!</v>
      </c>
      <c r="DF61" t="e">
        <f t="shared" si="37"/>
        <v>#REF!</v>
      </c>
      <c r="DG61" t="e">
        <f t="shared" si="38"/>
        <v>#REF!</v>
      </c>
      <c r="DH61" t="e">
        <f>INDEX('Calcs-control4'!$G$86:$X$156,  'Graph-outputs'!$B61, 'Graph-outputs'!DH$2)</f>
        <v>#REF!</v>
      </c>
      <c r="DI61">
        <v>57</v>
      </c>
      <c r="DJ61" t="e">
        <f>INDEX('Calcs-control4'!$G$170:$X$240, 'Graph-outputs'!$B61, 'Graph-outputs'!$DB$1)</f>
        <v>#REF!</v>
      </c>
      <c r="DL61" t="e">
        <f t="shared" si="39"/>
        <v>#REF!</v>
      </c>
      <c r="DM61" t="e">
        <f t="shared" si="40"/>
        <v>#REF!</v>
      </c>
      <c r="DN61" t="e">
        <f t="shared" si="41"/>
        <v>#REF!</v>
      </c>
      <c r="DO61" t="e">
        <f>INDEX('Calcs-control4'!$AH$86:$AY$156,  'Graph-outputs'!$B61, 'Graph-outputs'!DO$2)</f>
        <v>#REF!</v>
      </c>
      <c r="DP61">
        <v>57</v>
      </c>
      <c r="DQ61" t="e">
        <f>INDEX('Calcs-control4'!$AH$170:$AY$240, 'Graph-outputs'!$B61, 'Graph-outputs'!$DB$1)</f>
        <v>#REF!</v>
      </c>
      <c r="DS61" t="e">
        <f t="shared" si="42"/>
        <v>#REF!</v>
      </c>
      <c r="DT61" t="e">
        <f t="shared" si="43"/>
        <v>#REF!</v>
      </c>
      <c r="DU61" t="e">
        <f t="shared" si="44"/>
        <v>#REF!</v>
      </c>
      <c r="DV61" t="e">
        <f>INDEX('Calcs-control4'!$G$386:$X$456,  'Graph-outputs'!$B61, 'Graph-outputs'!DV$2)</f>
        <v>#REF!</v>
      </c>
      <c r="DW61">
        <v>57</v>
      </c>
      <c r="DX61" t="e">
        <f>INDEX('Calcs-control4'!$G$170:$X$240, 'Graph-outputs'!$B61, 'Graph-outputs'!$DB$1)</f>
        <v>#REF!</v>
      </c>
      <c r="DZ61" t="e">
        <f t="shared" si="45"/>
        <v>#REF!</v>
      </c>
      <c r="EA61" t="e">
        <f t="shared" si="46"/>
        <v>#REF!</v>
      </c>
      <c r="EB61" t="e">
        <f t="shared" si="47"/>
        <v>#REF!</v>
      </c>
      <c r="EC61" t="e">
        <f>INDEX('Calcs-control4'!$AH$386:$AY$456,  'Graph-outputs'!$B61, 'Graph-outputs'!EC$2)</f>
        <v>#REF!</v>
      </c>
      <c r="ED61">
        <v>57</v>
      </c>
      <c r="EE61" t="e">
        <f>INDEX('Calcs-control4'!$AH$170:$AY$240, 'Graph-outputs'!$B61, 'Graph-outputs'!$DB$1)</f>
        <v>#REF!</v>
      </c>
    </row>
    <row r="62" spans="1:135" x14ac:dyDescent="0.25">
      <c r="A62">
        <v>58</v>
      </c>
      <c r="B62">
        <v>59</v>
      </c>
      <c r="C62">
        <f>IF(Settings!$N$5=1, 'Graph-outputs'!$J62, 'Graph-outputs'!$Q62)</f>
        <v>56.550413443213415</v>
      </c>
      <c r="E62">
        <f>IF(Settings!$N$5=1, 'Graph-outputs'!$X62, 'Graph-outputs'!$AE62)</f>
        <v>56393.608684389947</v>
      </c>
      <c r="G62" t="str">
        <f t="shared" si="0"/>
        <v/>
      </c>
      <c r="H62" t="str">
        <f t="shared" si="1"/>
        <v/>
      </c>
      <c r="I62" t="str">
        <f t="shared" si="2"/>
        <v/>
      </c>
      <c r="J62">
        <f>INDEX('Calcs-control1'!$G$86:$X$156,  'Graph-outputs'!$B62, 'Graph-outputs'!J$2)</f>
        <v>56.550413443213415</v>
      </c>
      <c r="K62">
        <v>58</v>
      </c>
      <c r="L62">
        <f>INDEX('Calcs-control1'!$G$170:$X$240, 'Graph-outputs'!$B62, 'Graph-outputs'!$D$1)</f>
        <v>0.99668923198369819</v>
      </c>
      <c r="N62" t="str">
        <f t="shared" si="3"/>
        <v/>
      </c>
      <c r="O62" t="str">
        <f t="shared" si="4"/>
        <v/>
      </c>
      <c r="P62" t="str">
        <f t="shared" si="5"/>
        <v/>
      </c>
      <c r="Q62">
        <f>INDEX('Calcs-control1'!$AH$86:$AY$156,  'Graph-outputs'!$B62, 'Graph-outputs'!Q$2)</f>
        <v>55.856930023194195</v>
      </c>
      <c r="R62">
        <v>58</v>
      </c>
      <c r="S62">
        <f>INDEX('Calcs-control1'!$AH$170:$AY$240, 'Graph-outputs'!$B62, 'Graph-outputs'!$Q$2)</f>
        <v>0.996452892565866</v>
      </c>
      <c r="U62" t="str">
        <f t="shared" si="6"/>
        <v/>
      </c>
      <c r="V62" t="str">
        <f t="shared" si="7"/>
        <v/>
      </c>
      <c r="W62" t="str">
        <f t="shared" si="8"/>
        <v/>
      </c>
      <c r="X62">
        <f>INDEX('Calcs-control1'!$G$386:$X$456,  'Graph-outputs'!$B62, 'Graph-outputs'!X$2)</f>
        <v>56393.608684389947</v>
      </c>
      <c r="Y62">
        <v>58</v>
      </c>
      <c r="Z62">
        <f>INDEX('Calcs-control1'!$G$170:$X$240, 'Graph-outputs'!$B62, 'Graph-outputs'!$J$2)</f>
        <v>0.99668923198369819</v>
      </c>
      <c r="AB62" t="str">
        <f t="shared" si="9"/>
        <v/>
      </c>
      <c r="AC62" t="str">
        <f t="shared" si="10"/>
        <v/>
      </c>
      <c r="AD62" t="str">
        <f t="shared" si="11"/>
        <v/>
      </c>
      <c r="AE62">
        <f>INDEX('Calcs-control1'!$AH$386:$AY$456,  'Graph-outputs'!$B62, 'Graph-outputs'!AE$2)</f>
        <v>55694.919531998486</v>
      </c>
      <c r="AF62">
        <v>58</v>
      </c>
      <c r="AG62">
        <f>INDEX('Calcs-control1'!$AH$170:$AY$240, 'Graph-outputs'!$B62, 'Graph-outputs'!$Q$2)</f>
        <v>0.996452892565866</v>
      </c>
      <c r="AJ62">
        <v>58</v>
      </c>
      <c r="AK62">
        <f>IF(Settings!$N$5=1, 'Graph-outputs'!$AR62, 'Graph-outputs'!$AY62)</f>
        <v>79.814439443867997</v>
      </c>
      <c r="AM62">
        <f>IF(Settings!$N$5=1, 'Graph-outputs'!$BF62, 'Graph-outputs'!$BM62)</f>
        <v>82183.058800418148</v>
      </c>
      <c r="AO62" t="str">
        <f t="shared" si="12"/>
        <v/>
      </c>
      <c r="AP62" t="str">
        <f t="shared" si="13"/>
        <v/>
      </c>
      <c r="AQ62" t="str">
        <f t="shared" si="14"/>
        <v/>
      </c>
      <c r="AR62">
        <f>INDEX('Calcs-control2'!$G$86:$X$156,  'Graph-outputs'!$B62, 'Graph-outputs'!AR$2)</f>
        <v>79.814439443867997</v>
      </c>
      <c r="AS62">
        <v>58</v>
      </c>
      <c r="AT62">
        <f>INDEX('Calcs-control2'!$G$170:$X$240, 'Graph-outputs'!$B62, 'Graph-outputs'!$AL$1)</f>
        <v>0.9999999863847655</v>
      </c>
      <c r="AV62" t="str">
        <f t="shared" si="15"/>
        <v/>
      </c>
      <c r="AW62" t="str">
        <f t="shared" si="16"/>
        <v/>
      </c>
      <c r="AX62" t="str">
        <f t="shared" si="17"/>
        <v/>
      </c>
      <c r="AY62">
        <f>INDEX('Calcs-control2'!$AH$86:$AY$156,  'Graph-outputs'!$B62, 'Graph-outputs'!AY$2)</f>
        <v>76.604077697160946</v>
      </c>
      <c r="AZ62">
        <v>58</v>
      </c>
      <c r="BA62">
        <f>INDEX('Calcs-control2'!$AH$170:$AY$240, 'Graph-outputs'!$B62, 'Graph-outputs'!$AL$1)</f>
        <v>0.99999997150944731</v>
      </c>
      <c r="BC62" t="str">
        <f t="shared" si="18"/>
        <v/>
      </c>
      <c r="BD62" t="str">
        <f t="shared" si="19"/>
        <v/>
      </c>
      <c r="BE62" t="str">
        <f t="shared" si="20"/>
        <v/>
      </c>
      <c r="BF62">
        <f>INDEX('Calcs-control2'!$G$386:$X$456,  'Graph-outputs'!$B62, 'Graph-outputs'!BF$2)</f>
        <v>82183.058800418148</v>
      </c>
      <c r="BG62">
        <v>58</v>
      </c>
      <c r="BH62">
        <f>INDEX('Calcs-control2'!$G$170:$X$240, 'Graph-outputs'!$B62, 'Graph-outputs'!$AL$1)</f>
        <v>0.9999999863847655</v>
      </c>
      <c r="BJ62" t="str">
        <f t="shared" si="21"/>
        <v/>
      </c>
      <c r="BK62" t="str">
        <f t="shared" si="22"/>
        <v/>
      </c>
      <c r="BL62" t="str">
        <f t="shared" si="23"/>
        <v/>
      </c>
      <c r="BM62">
        <f>INDEX('Calcs-control2'!$AH$386:$AY$456,  'Graph-outputs'!$B62, 'Graph-outputs'!BM$2)</f>
        <v>78877.424232707664</v>
      </c>
      <c r="BN62">
        <v>58</v>
      </c>
      <c r="BO62">
        <f>INDEX('Calcs-control2'!$AH$170:$AY$240, 'Graph-outputs'!$B62, 'Graph-outputs'!$AL$1)</f>
        <v>0.99999997150944731</v>
      </c>
      <c r="BR62">
        <v>58</v>
      </c>
      <c r="BS62">
        <f>IF(Settings!$N$5=1, 'Graph-outputs'!$BZ62, 'Graph-outputs'!$CG62)</f>
        <v>44.23613165088706</v>
      </c>
      <c r="BU62">
        <f>IF(Settings!$N$5=1, 'Graph-outputs'!$CN62, 'Graph-outputs'!$CU62)</f>
        <v>4644.7938233431414</v>
      </c>
      <c r="BW62" t="str">
        <f t="shared" si="24"/>
        <v/>
      </c>
      <c r="BX62" t="str">
        <f t="shared" si="25"/>
        <v/>
      </c>
      <c r="BY62" t="str">
        <f t="shared" si="26"/>
        <v/>
      </c>
      <c r="BZ62">
        <f>INDEX('Calcs-control3'!$G$86:$X$156,  'Graph-outputs'!$B62, 'Graph-outputs'!BZ$2)</f>
        <v>44.23613165088706</v>
      </c>
      <c r="CA62">
        <v>58</v>
      </c>
      <c r="CB62">
        <f>INDEX('Calcs-control3'!$G$170:$X$240, 'Graph-outputs'!$B62, 'Graph-outputs'!$BT$1)</f>
        <v>0</v>
      </c>
      <c r="CD62" t="str">
        <f t="shared" si="27"/>
        <v/>
      </c>
      <c r="CE62" t="str">
        <f t="shared" si="28"/>
        <v/>
      </c>
      <c r="CF62" t="str">
        <f t="shared" si="29"/>
        <v/>
      </c>
      <c r="CG62">
        <f>INDEX('Calcs-control3'!$AH$86:$AY$156,  'Graph-outputs'!$B62, 'Graph-outputs'!CG$2)</f>
        <v>42.727681345312511</v>
      </c>
      <c r="CH62">
        <v>58</v>
      </c>
      <c r="CI62">
        <f>INDEX('Calcs-control2'!$AH$170:$AY$240, 'Graph-outputs'!$B62, 'Graph-outputs'!$BT$1)</f>
        <v>0</v>
      </c>
      <c r="CK62" t="str">
        <f t="shared" si="30"/>
        <v/>
      </c>
      <c r="CL62" t="str">
        <f t="shared" si="31"/>
        <v/>
      </c>
      <c r="CM62" t="str">
        <f t="shared" si="32"/>
        <v/>
      </c>
      <c r="CN62">
        <f>INDEX('Calcs-control3'!$G$386:$X$456,  'Graph-outputs'!$B62, 'Graph-outputs'!CN$2)</f>
        <v>4644.7938233431414</v>
      </c>
      <c r="CO62">
        <v>58</v>
      </c>
      <c r="CP62">
        <f>INDEX('Calcs-control2'!$G$170:$X$240, 'Graph-outputs'!$B62, 'Graph-outputs'!$BT$1)</f>
        <v>0</v>
      </c>
      <c r="CR62" t="str">
        <f t="shared" si="33"/>
        <v/>
      </c>
      <c r="CS62" t="str">
        <f t="shared" si="34"/>
        <v/>
      </c>
      <c r="CT62" t="str">
        <f t="shared" si="35"/>
        <v/>
      </c>
      <c r="CU62">
        <f>INDEX('Calcs-control3'!$AH$386:$AY$456,  'Graph-outputs'!$B62, 'Graph-outputs'!CU$2)</f>
        <v>4486.4065412578138</v>
      </c>
      <c r="CV62">
        <v>58</v>
      </c>
      <c r="CW62">
        <f>INDEX('Calcs-control2'!$AH$170:$AY$240, 'Graph-outputs'!$B62, 'Graph-outputs'!$BT$1)</f>
        <v>0</v>
      </c>
      <c r="CZ62">
        <v>58</v>
      </c>
      <c r="DA62" t="e">
        <f>IF(Settings!$N$5=1, 'Graph-outputs'!$DH62, 'Graph-outputs'!$DO62)</f>
        <v>#REF!</v>
      </c>
      <c r="DC62" t="e">
        <f>IF(Settings!$N$5=1, 'Graph-outputs'!$DV62, 'Graph-outputs'!$EC62)</f>
        <v>#REF!</v>
      </c>
      <c r="DE62" t="e">
        <f t="shared" si="36"/>
        <v>#REF!</v>
      </c>
      <c r="DF62" t="e">
        <f t="shared" si="37"/>
        <v>#REF!</v>
      </c>
      <c r="DG62" t="e">
        <f t="shared" si="38"/>
        <v>#REF!</v>
      </c>
      <c r="DH62" t="e">
        <f>INDEX('Calcs-control4'!$G$86:$X$156,  'Graph-outputs'!$B62, 'Graph-outputs'!DH$2)</f>
        <v>#REF!</v>
      </c>
      <c r="DI62">
        <v>58</v>
      </c>
      <c r="DJ62" t="e">
        <f>INDEX('Calcs-control4'!$G$170:$X$240, 'Graph-outputs'!$B62, 'Graph-outputs'!$DB$1)</f>
        <v>#REF!</v>
      </c>
      <c r="DL62" t="e">
        <f t="shared" si="39"/>
        <v>#REF!</v>
      </c>
      <c r="DM62" t="e">
        <f t="shared" si="40"/>
        <v>#REF!</v>
      </c>
      <c r="DN62" t="e">
        <f t="shared" si="41"/>
        <v>#REF!</v>
      </c>
      <c r="DO62" t="e">
        <f>INDEX('Calcs-control4'!$AH$86:$AY$156,  'Graph-outputs'!$B62, 'Graph-outputs'!DO$2)</f>
        <v>#REF!</v>
      </c>
      <c r="DP62">
        <v>58</v>
      </c>
      <c r="DQ62" t="e">
        <f>INDEX('Calcs-control4'!$AH$170:$AY$240, 'Graph-outputs'!$B62, 'Graph-outputs'!$DB$1)</f>
        <v>#REF!</v>
      </c>
      <c r="DS62" t="e">
        <f t="shared" si="42"/>
        <v>#REF!</v>
      </c>
      <c r="DT62" t="e">
        <f t="shared" si="43"/>
        <v>#REF!</v>
      </c>
      <c r="DU62" t="e">
        <f t="shared" si="44"/>
        <v>#REF!</v>
      </c>
      <c r="DV62" t="e">
        <f>INDEX('Calcs-control4'!$G$386:$X$456,  'Graph-outputs'!$B62, 'Graph-outputs'!DV$2)</f>
        <v>#REF!</v>
      </c>
      <c r="DW62">
        <v>58</v>
      </c>
      <c r="DX62" t="e">
        <f>INDEX('Calcs-control4'!$G$170:$X$240, 'Graph-outputs'!$B62, 'Graph-outputs'!$DB$1)</f>
        <v>#REF!</v>
      </c>
      <c r="DZ62" t="e">
        <f t="shared" si="45"/>
        <v>#REF!</v>
      </c>
      <c r="EA62" t="e">
        <f t="shared" si="46"/>
        <v>#REF!</v>
      </c>
      <c r="EB62" t="e">
        <f t="shared" si="47"/>
        <v>#REF!</v>
      </c>
      <c r="EC62" t="e">
        <f>INDEX('Calcs-control4'!$AH$386:$AY$456,  'Graph-outputs'!$B62, 'Graph-outputs'!EC$2)</f>
        <v>#REF!</v>
      </c>
      <c r="ED62">
        <v>58</v>
      </c>
      <c r="EE62" t="e">
        <f>INDEX('Calcs-control4'!$AH$170:$AY$240, 'Graph-outputs'!$B62, 'Graph-outputs'!$DB$1)</f>
        <v>#REF!</v>
      </c>
    </row>
    <row r="63" spans="1:135" x14ac:dyDescent="0.25">
      <c r="A63">
        <v>59</v>
      </c>
      <c r="B63">
        <v>60</v>
      </c>
      <c r="C63">
        <f>IF(Settings!$N$5=1, 'Graph-outputs'!$J63, 'Graph-outputs'!$Q63)</f>
        <v>56.714338575747718</v>
      </c>
      <c r="E63">
        <f>IF(Settings!$N$5=1, 'Graph-outputs'!$X63, 'Graph-outputs'!$AE63)</f>
        <v>56558.610006803283</v>
      </c>
      <c r="G63" t="str">
        <f t="shared" si="0"/>
        <v/>
      </c>
      <c r="H63" t="str">
        <f t="shared" si="1"/>
        <v/>
      </c>
      <c r="I63" t="str">
        <f t="shared" si="2"/>
        <v/>
      </c>
      <c r="J63">
        <f>INDEX('Calcs-control1'!$G$86:$X$156,  'Graph-outputs'!$B63, 'Graph-outputs'!J$2)</f>
        <v>56.714338575747718</v>
      </c>
      <c r="K63">
        <v>59</v>
      </c>
      <c r="L63">
        <f>INDEX('Calcs-control1'!$G$170:$X$240, 'Graph-outputs'!$B63, 'Graph-outputs'!$D$1)</f>
        <v>0.9967392136815395</v>
      </c>
      <c r="N63" t="str">
        <f t="shared" si="3"/>
        <v/>
      </c>
      <c r="O63" t="str">
        <f t="shared" si="4"/>
        <v/>
      </c>
      <c r="P63" t="str">
        <f t="shared" si="5"/>
        <v/>
      </c>
      <c r="Q63">
        <f>INDEX('Calcs-control1'!$AH$86:$AY$156,  'Graph-outputs'!$B63, 'Graph-outputs'!Q$2)</f>
        <v>55.937376081968203</v>
      </c>
      <c r="R63">
        <v>59</v>
      </c>
      <c r="S63">
        <f>INDEX('Calcs-control1'!$AH$170:$AY$240, 'Graph-outputs'!$B63, 'Graph-outputs'!$Q$2)</f>
        <v>0.99648244103641426</v>
      </c>
      <c r="U63" t="str">
        <f t="shared" si="6"/>
        <v/>
      </c>
      <c r="V63" t="str">
        <f t="shared" si="7"/>
        <v/>
      </c>
      <c r="W63" t="str">
        <f t="shared" si="8"/>
        <v/>
      </c>
      <c r="X63">
        <f>INDEX('Calcs-control1'!$G$386:$X$456,  'Graph-outputs'!$B63, 'Graph-outputs'!X$2)</f>
        <v>56558.610006803283</v>
      </c>
      <c r="Y63">
        <v>59</v>
      </c>
      <c r="Z63">
        <f>INDEX('Calcs-control1'!$G$170:$X$240, 'Graph-outputs'!$B63, 'Graph-outputs'!$J$2)</f>
        <v>0.9967392136815395</v>
      </c>
      <c r="AB63" t="str">
        <f t="shared" si="9"/>
        <v/>
      </c>
      <c r="AC63" t="str">
        <f t="shared" si="10"/>
        <v/>
      </c>
      <c r="AD63" t="str">
        <f t="shared" si="11"/>
        <v/>
      </c>
      <c r="AE63">
        <f>INDEX('Calcs-control1'!$AH$386:$AY$456,  'Graph-outputs'!$B63, 'Graph-outputs'!AE$2)</f>
        <v>55776.02480714026</v>
      </c>
      <c r="AF63">
        <v>59</v>
      </c>
      <c r="AG63">
        <f>INDEX('Calcs-control1'!$AH$170:$AY$240, 'Graph-outputs'!$B63, 'Graph-outputs'!$Q$2)</f>
        <v>0.99648244103641426</v>
      </c>
      <c r="AJ63">
        <v>59</v>
      </c>
      <c r="AK63">
        <f>IF(Settings!$N$5=1, 'Graph-outputs'!$AR63, 'Graph-outputs'!$AY63)</f>
        <v>80.621349413892077</v>
      </c>
      <c r="AM63">
        <f>IF(Settings!$N$5=1, 'Graph-outputs'!$BF63, 'Graph-outputs'!$BM63)</f>
        <v>83013.915140909739</v>
      </c>
      <c r="AO63" t="str">
        <f t="shared" si="12"/>
        <v/>
      </c>
      <c r="AP63" t="str">
        <f t="shared" si="13"/>
        <v/>
      </c>
      <c r="AQ63" t="str">
        <f t="shared" si="14"/>
        <v/>
      </c>
      <c r="AR63">
        <f>INDEX('Calcs-control2'!$G$86:$X$156,  'Graph-outputs'!$B63, 'Graph-outputs'!AR$2)</f>
        <v>80.621349413892077</v>
      </c>
      <c r="AS63">
        <v>59</v>
      </c>
      <c r="AT63">
        <f>INDEX('Calcs-control2'!$G$170:$X$240, 'Graph-outputs'!$B63, 'Graph-outputs'!$AL$1)</f>
        <v>0.99999998869098661</v>
      </c>
      <c r="AV63" t="str">
        <f t="shared" si="15"/>
        <v/>
      </c>
      <c r="AW63" t="str">
        <f t="shared" si="16"/>
        <v/>
      </c>
      <c r="AX63" t="str">
        <f t="shared" si="17"/>
        <v/>
      </c>
      <c r="AY63">
        <f>INDEX('Calcs-control2'!$AH$86:$AY$156,  'Graph-outputs'!$B63, 'Graph-outputs'!AY$2)</f>
        <v>76.961235774996169</v>
      </c>
      <c r="AZ63">
        <v>59</v>
      </c>
      <c r="BA63">
        <f>INDEX('Calcs-control2'!$AH$170:$AY$240, 'Graph-outputs'!$B63, 'Graph-outputs'!$AL$1)</f>
        <v>0.9999999737562939</v>
      </c>
      <c r="BC63" t="str">
        <f t="shared" si="18"/>
        <v/>
      </c>
      <c r="BD63" t="str">
        <f t="shared" si="19"/>
        <v/>
      </c>
      <c r="BE63" t="str">
        <f t="shared" si="20"/>
        <v/>
      </c>
      <c r="BF63">
        <f>INDEX('Calcs-control2'!$G$386:$X$456,  'Graph-outputs'!$B63, 'Graph-outputs'!BF$2)</f>
        <v>83013.915140909739</v>
      </c>
      <c r="BG63">
        <v>59</v>
      </c>
      <c r="BH63">
        <f>INDEX('Calcs-control2'!$G$170:$X$240, 'Graph-outputs'!$B63, 'Graph-outputs'!$AL$1)</f>
        <v>0.99999998869098661</v>
      </c>
      <c r="BJ63" t="str">
        <f t="shared" si="21"/>
        <v/>
      </c>
      <c r="BK63" t="str">
        <f t="shared" si="22"/>
        <v/>
      </c>
      <c r="BL63" t="str">
        <f t="shared" si="23"/>
        <v/>
      </c>
      <c r="BM63">
        <f>INDEX('Calcs-control2'!$AH$386:$AY$456,  'Graph-outputs'!$B63, 'Graph-outputs'!BM$2)</f>
        <v>79245.181579960787</v>
      </c>
      <c r="BN63">
        <v>59</v>
      </c>
      <c r="BO63">
        <f>INDEX('Calcs-control2'!$AH$170:$AY$240, 'Graph-outputs'!$B63, 'Graph-outputs'!$AL$1)</f>
        <v>0.9999999737562939</v>
      </c>
      <c r="BR63">
        <v>59</v>
      </c>
      <c r="BS63">
        <f>IF(Settings!$N$5=1, 'Graph-outputs'!$BZ63, 'Graph-outputs'!$CG63)</f>
        <v>44.611846014148512</v>
      </c>
      <c r="BU63">
        <f>IF(Settings!$N$5=1, 'Graph-outputs'!$CN63, 'Graph-outputs'!$CU63)</f>
        <v>4684.2438314855935</v>
      </c>
      <c r="BW63" t="str">
        <f t="shared" si="24"/>
        <v/>
      </c>
      <c r="BX63" t="str">
        <f t="shared" si="25"/>
        <v/>
      </c>
      <c r="BY63" t="str">
        <f t="shared" si="26"/>
        <v/>
      </c>
      <c r="BZ63">
        <f>INDEX('Calcs-control3'!$G$86:$X$156,  'Graph-outputs'!$B63, 'Graph-outputs'!BZ$2)</f>
        <v>44.611846014148512</v>
      </c>
      <c r="CA63">
        <v>59</v>
      </c>
      <c r="CB63">
        <f>INDEX('Calcs-control3'!$G$170:$X$240, 'Graph-outputs'!$B63, 'Graph-outputs'!$BT$1)</f>
        <v>0</v>
      </c>
      <c r="CD63" t="str">
        <f t="shared" si="27"/>
        <v/>
      </c>
      <c r="CE63" t="str">
        <f t="shared" si="28"/>
        <v/>
      </c>
      <c r="CF63" t="str">
        <f t="shared" si="29"/>
        <v/>
      </c>
      <c r="CG63">
        <f>INDEX('Calcs-control3'!$AH$86:$AY$156,  'Graph-outputs'!$B63, 'Graph-outputs'!CG$2)</f>
        <v>42.896556616182707</v>
      </c>
      <c r="CH63">
        <v>59</v>
      </c>
      <c r="CI63">
        <f>INDEX('Calcs-control2'!$AH$170:$AY$240, 'Graph-outputs'!$B63, 'Graph-outputs'!$BT$1)</f>
        <v>0</v>
      </c>
      <c r="CK63" t="str">
        <f t="shared" si="30"/>
        <v/>
      </c>
      <c r="CL63" t="str">
        <f t="shared" si="31"/>
        <v/>
      </c>
      <c r="CM63" t="str">
        <f t="shared" si="32"/>
        <v/>
      </c>
      <c r="CN63">
        <f>INDEX('Calcs-control3'!$G$386:$X$456,  'Graph-outputs'!$B63, 'Graph-outputs'!CN$2)</f>
        <v>4684.2438314855935</v>
      </c>
      <c r="CO63">
        <v>59</v>
      </c>
      <c r="CP63">
        <f>INDEX('Calcs-control2'!$G$170:$X$240, 'Graph-outputs'!$B63, 'Graph-outputs'!$BT$1)</f>
        <v>0</v>
      </c>
      <c r="CR63" t="str">
        <f t="shared" si="33"/>
        <v/>
      </c>
      <c r="CS63" t="str">
        <f t="shared" si="34"/>
        <v/>
      </c>
      <c r="CT63" t="str">
        <f t="shared" si="35"/>
        <v/>
      </c>
      <c r="CU63">
        <f>INDEX('Calcs-control3'!$AH$386:$AY$456,  'Graph-outputs'!$B63, 'Graph-outputs'!CU$2)</f>
        <v>4504.1384446991842</v>
      </c>
      <c r="CV63">
        <v>59</v>
      </c>
      <c r="CW63">
        <f>INDEX('Calcs-control2'!$AH$170:$AY$240, 'Graph-outputs'!$B63, 'Graph-outputs'!$BT$1)</f>
        <v>0</v>
      </c>
      <c r="CZ63">
        <v>59</v>
      </c>
      <c r="DA63" t="e">
        <f>IF(Settings!$N$5=1, 'Graph-outputs'!$DH63, 'Graph-outputs'!$DO63)</f>
        <v>#REF!</v>
      </c>
      <c r="DC63" t="e">
        <f>IF(Settings!$N$5=1, 'Graph-outputs'!$DV63, 'Graph-outputs'!$EC63)</f>
        <v>#REF!</v>
      </c>
      <c r="DE63" t="e">
        <f t="shared" si="36"/>
        <v>#REF!</v>
      </c>
      <c r="DF63" t="e">
        <f t="shared" si="37"/>
        <v>#REF!</v>
      </c>
      <c r="DG63" t="e">
        <f t="shared" si="38"/>
        <v>#REF!</v>
      </c>
      <c r="DH63" t="e">
        <f>INDEX('Calcs-control4'!$G$86:$X$156,  'Graph-outputs'!$B63, 'Graph-outputs'!DH$2)</f>
        <v>#REF!</v>
      </c>
      <c r="DI63">
        <v>59</v>
      </c>
      <c r="DJ63" t="e">
        <f>INDEX('Calcs-control4'!$G$170:$X$240, 'Graph-outputs'!$B63, 'Graph-outputs'!$DB$1)</f>
        <v>#REF!</v>
      </c>
      <c r="DL63" t="e">
        <f t="shared" si="39"/>
        <v>#REF!</v>
      </c>
      <c r="DM63" t="e">
        <f t="shared" si="40"/>
        <v>#REF!</v>
      </c>
      <c r="DN63" t="e">
        <f t="shared" si="41"/>
        <v>#REF!</v>
      </c>
      <c r="DO63" t="e">
        <f>INDEX('Calcs-control4'!$AH$86:$AY$156,  'Graph-outputs'!$B63, 'Graph-outputs'!DO$2)</f>
        <v>#REF!</v>
      </c>
      <c r="DP63">
        <v>59</v>
      </c>
      <c r="DQ63" t="e">
        <f>INDEX('Calcs-control4'!$AH$170:$AY$240, 'Graph-outputs'!$B63, 'Graph-outputs'!$DB$1)</f>
        <v>#REF!</v>
      </c>
      <c r="DS63" t="e">
        <f t="shared" si="42"/>
        <v>#REF!</v>
      </c>
      <c r="DT63" t="e">
        <f t="shared" si="43"/>
        <v>#REF!</v>
      </c>
      <c r="DU63" t="e">
        <f t="shared" si="44"/>
        <v>#REF!</v>
      </c>
      <c r="DV63" t="e">
        <f>INDEX('Calcs-control4'!$G$386:$X$456,  'Graph-outputs'!$B63, 'Graph-outputs'!DV$2)</f>
        <v>#REF!</v>
      </c>
      <c r="DW63">
        <v>59</v>
      </c>
      <c r="DX63" t="e">
        <f>INDEX('Calcs-control4'!$G$170:$X$240, 'Graph-outputs'!$B63, 'Graph-outputs'!$DB$1)</f>
        <v>#REF!</v>
      </c>
      <c r="DZ63" t="e">
        <f t="shared" si="45"/>
        <v>#REF!</v>
      </c>
      <c r="EA63" t="e">
        <f t="shared" si="46"/>
        <v>#REF!</v>
      </c>
      <c r="EB63" t="e">
        <f t="shared" si="47"/>
        <v>#REF!</v>
      </c>
      <c r="EC63" t="e">
        <f>INDEX('Calcs-control4'!$AH$386:$AY$456,  'Graph-outputs'!$B63, 'Graph-outputs'!EC$2)</f>
        <v>#REF!</v>
      </c>
      <c r="ED63">
        <v>59</v>
      </c>
      <c r="EE63" t="e">
        <f>INDEX('Calcs-control4'!$AH$170:$AY$240, 'Graph-outputs'!$B63, 'Graph-outputs'!$DB$1)</f>
        <v>#REF!</v>
      </c>
    </row>
    <row r="64" spans="1:135" x14ac:dyDescent="0.25">
      <c r="A64">
        <v>60</v>
      </c>
      <c r="B64">
        <v>61</v>
      </c>
      <c r="C64">
        <f>IF(Settings!$N$5=1, 'Graph-outputs'!$J64, 'Graph-outputs'!$Q64)</f>
        <v>56.870263431497676</v>
      </c>
      <c r="E64">
        <f>IF(Settings!$N$5=1, 'Graph-outputs'!$X64, 'Graph-outputs'!$AE64)</f>
        <v>56715.505063924378</v>
      </c>
      <c r="G64" t="str">
        <f t="shared" si="0"/>
        <v/>
      </c>
      <c r="H64" t="str">
        <f t="shared" si="1"/>
        <v/>
      </c>
      <c r="I64" t="str">
        <f t="shared" si="2"/>
        <v/>
      </c>
      <c r="J64">
        <f>INDEX('Calcs-control1'!$G$86:$X$156,  'Graph-outputs'!$B64, 'Graph-outputs'!J$2)</f>
        <v>56.870263431497676</v>
      </c>
      <c r="K64">
        <v>60</v>
      </c>
      <c r="L64">
        <f>INDEX('Calcs-control1'!$G$170:$X$240, 'Graph-outputs'!$B64, 'Graph-outputs'!$D$1)</f>
        <v>0.99678474767364644</v>
      </c>
      <c r="N64" t="str">
        <f t="shared" si="3"/>
        <v/>
      </c>
      <c r="O64" t="str">
        <f t="shared" si="4"/>
        <v/>
      </c>
      <c r="P64" t="str">
        <f t="shared" si="5"/>
        <v/>
      </c>
      <c r="Q64">
        <f>INDEX('Calcs-control1'!$AH$86:$AY$156,  'Graph-outputs'!$B64, 'Graph-outputs'!Q$2)</f>
        <v>56.010086342542486</v>
      </c>
      <c r="R64">
        <v>60</v>
      </c>
      <c r="S64">
        <f>INDEX('Calcs-control1'!$AH$170:$AY$240, 'Graph-outputs'!$B64, 'Graph-outputs'!$Q$2)</f>
        <v>0.99650865512278131</v>
      </c>
      <c r="U64" t="str">
        <f t="shared" si="6"/>
        <v/>
      </c>
      <c r="V64" t="str">
        <f t="shared" si="7"/>
        <v/>
      </c>
      <c r="W64" t="str">
        <f t="shared" si="8"/>
        <v/>
      </c>
      <c r="X64">
        <f>INDEX('Calcs-control1'!$G$386:$X$456,  'Graph-outputs'!$B64, 'Graph-outputs'!X$2)</f>
        <v>56715.505063924378</v>
      </c>
      <c r="Y64">
        <v>60</v>
      </c>
      <c r="Z64">
        <f>INDEX('Calcs-control1'!$G$170:$X$240, 'Graph-outputs'!$B64, 'Graph-outputs'!$J$2)</f>
        <v>0.99678474767364644</v>
      </c>
      <c r="AB64" t="str">
        <f t="shared" si="9"/>
        <v/>
      </c>
      <c r="AC64" t="str">
        <f t="shared" si="10"/>
        <v/>
      </c>
      <c r="AD64" t="str">
        <f t="shared" si="11"/>
        <v/>
      </c>
      <c r="AE64">
        <f>INDEX('Calcs-control1'!$AH$386:$AY$456,  'Graph-outputs'!$B64, 'Graph-outputs'!AE$2)</f>
        <v>55849.31819183036</v>
      </c>
      <c r="AF64">
        <v>60</v>
      </c>
      <c r="AG64">
        <f>INDEX('Calcs-control1'!$AH$170:$AY$240, 'Graph-outputs'!$B64, 'Graph-outputs'!$Q$2)</f>
        <v>0.99650865512278131</v>
      </c>
      <c r="AJ64">
        <v>60</v>
      </c>
      <c r="AK64">
        <f>IF(Settings!$N$5=1, 'Graph-outputs'!$AR64, 'Graph-outputs'!$AY64)</f>
        <v>81.408411896790867</v>
      </c>
      <c r="AM64">
        <f>IF(Settings!$N$5=1, 'Graph-outputs'!$BF64, 'Graph-outputs'!$BM64)</f>
        <v>83824.334981195672</v>
      </c>
      <c r="AO64" t="str">
        <f t="shared" si="12"/>
        <v/>
      </c>
      <c r="AP64" t="str">
        <f t="shared" si="13"/>
        <v/>
      </c>
      <c r="AQ64" t="str">
        <f t="shared" si="14"/>
        <v/>
      </c>
      <c r="AR64">
        <f>INDEX('Calcs-control2'!$G$86:$X$156,  'Graph-outputs'!$B64, 'Graph-outputs'!AR$2)</f>
        <v>81.408411896790867</v>
      </c>
      <c r="AS64">
        <v>60</v>
      </c>
      <c r="AT64">
        <f>INDEX('Calcs-control2'!$G$170:$X$240, 'Graph-outputs'!$B64, 'Graph-outputs'!$AL$1)</f>
        <v>0.99999999056358935</v>
      </c>
      <c r="AV64" t="str">
        <f t="shared" si="15"/>
        <v/>
      </c>
      <c r="AW64" t="str">
        <f t="shared" si="16"/>
        <v/>
      </c>
      <c r="AX64" t="str">
        <f t="shared" si="17"/>
        <v/>
      </c>
      <c r="AY64">
        <f>INDEX('Calcs-control2'!$AH$86:$AY$156,  'Graph-outputs'!$B64, 'Graph-outputs'!AY$2)</f>
        <v>77.287270056321887</v>
      </c>
      <c r="AZ64">
        <v>60</v>
      </c>
      <c r="BA64">
        <f>INDEX('Calcs-control2'!$AH$170:$AY$240, 'Graph-outputs'!$B64, 'Graph-outputs'!$AL$1)</f>
        <v>0.99999997565227772</v>
      </c>
      <c r="BC64" t="str">
        <f t="shared" si="18"/>
        <v/>
      </c>
      <c r="BD64" t="str">
        <f t="shared" si="19"/>
        <v/>
      </c>
      <c r="BE64" t="str">
        <f t="shared" si="20"/>
        <v/>
      </c>
      <c r="BF64">
        <f>INDEX('Calcs-control2'!$G$386:$X$456,  'Graph-outputs'!$B64, 'Graph-outputs'!BF$2)</f>
        <v>83824.334981195672</v>
      </c>
      <c r="BG64">
        <v>60</v>
      </c>
      <c r="BH64">
        <f>INDEX('Calcs-control2'!$G$170:$X$240, 'Graph-outputs'!$B64, 'Graph-outputs'!$AL$1)</f>
        <v>0.99999999056358935</v>
      </c>
      <c r="BJ64" t="str">
        <f t="shared" si="21"/>
        <v/>
      </c>
      <c r="BK64" t="str">
        <f t="shared" si="22"/>
        <v/>
      </c>
      <c r="BL64" t="str">
        <f t="shared" si="23"/>
        <v/>
      </c>
      <c r="BM64">
        <f>INDEX('Calcs-control2'!$AH$386:$AY$456,  'Graph-outputs'!$B64, 'Graph-outputs'!BM$2)</f>
        <v>79580.891476915873</v>
      </c>
      <c r="BN64">
        <v>60</v>
      </c>
      <c r="BO64">
        <f>INDEX('Calcs-control2'!$AH$170:$AY$240, 'Graph-outputs'!$B64, 'Graph-outputs'!$AL$1)</f>
        <v>0.99999997565227772</v>
      </c>
      <c r="BR64">
        <v>60</v>
      </c>
      <c r="BS64">
        <f>IF(Settings!$N$5=1, 'Graph-outputs'!$BZ64, 'Graph-outputs'!$CG64)</f>
        <v>44.976957119131313</v>
      </c>
      <c r="BU64">
        <f>IF(Settings!$N$5=1, 'Graph-outputs'!$CN64, 'Graph-outputs'!$CU64)</f>
        <v>4722.5804975087876</v>
      </c>
      <c r="BW64" t="str">
        <f t="shared" si="24"/>
        <v/>
      </c>
      <c r="BX64" t="str">
        <f t="shared" si="25"/>
        <v/>
      </c>
      <c r="BY64" t="str">
        <f t="shared" si="26"/>
        <v/>
      </c>
      <c r="BZ64">
        <f>INDEX('Calcs-control3'!$G$86:$X$156,  'Graph-outputs'!$B64, 'Graph-outputs'!BZ$2)</f>
        <v>44.976957119131313</v>
      </c>
      <c r="CA64">
        <v>60</v>
      </c>
      <c r="CB64">
        <f>INDEX('Calcs-control3'!$G$170:$X$240, 'Graph-outputs'!$B64, 'Graph-outputs'!$BT$1)</f>
        <v>0</v>
      </c>
      <c r="CD64" t="str">
        <f t="shared" si="27"/>
        <v/>
      </c>
      <c r="CE64" t="str">
        <f t="shared" si="28"/>
        <v/>
      </c>
      <c r="CF64" t="str">
        <f t="shared" si="29"/>
        <v/>
      </c>
      <c r="CG64">
        <f>INDEX('Calcs-control3'!$AH$86:$AY$156,  'Graph-outputs'!$B64, 'Graph-outputs'!CG$2)</f>
        <v>43.050487227879714</v>
      </c>
      <c r="CH64">
        <v>60</v>
      </c>
      <c r="CI64">
        <f>INDEX('Calcs-control2'!$AH$170:$AY$240, 'Graph-outputs'!$B64, 'Graph-outputs'!$BT$1)</f>
        <v>0</v>
      </c>
      <c r="CK64" t="str">
        <f t="shared" si="30"/>
        <v/>
      </c>
      <c r="CL64" t="str">
        <f t="shared" si="31"/>
        <v/>
      </c>
      <c r="CM64" t="str">
        <f t="shared" si="32"/>
        <v/>
      </c>
      <c r="CN64">
        <f>INDEX('Calcs-control3'!$G$386:$X$456,  'Graph-outputs'!$B64, 'Graph-outputs'!CN$2)</f>
        <v>4722.5804975087876</v>
      </c>
      <c r="CO64">
        <v>60</v>
      </c>
      <c r="CP64">
        <f>INDEX('Calcs-control2'!$G$170:$X$240, 'Graph-outputs'!$B64, 'Graph-outputs'!$BT$1)</f>
        <v>0</v>
      </c>
      <c r="CR64" t="str">
        <f t="shared" si="33"/>
        <v/>
      </c>
      <c r="CS64" t="str">
        <f t="shared" si="34"/>
        <v/>
      </c>
      <c r="CT64" t="str">
        <f t="shared" si="35"/>
        <v/>
      </c>
      <c r="CU64">
        <f>INDEX('Calcs-control3'!$AH$386:$AY$456,  'Graph-outputs'!$B64, 'Graph-outputs'!CU$2)</f>
        <v>4520.3011589273701</v>
      </c>
      <c r="CV64">
        <v>60</v>
      </c>
      <c r="CW64">
        <f>INDEX('Calcs-control2'!$AH$170:$AY$240, 'Graph-outputs'!$B64, 'Graph-outputs'!$BT$1)</f>
        <v>0</v>
      </c>
      <c r="CZ64">
        <v>60</v>
      </c>
      <c r="DA64" t="e">
        <f>IF(Settings!$N$5=1, 'Graph-outputs'!$DH64, 'Graph-outputs'!$DO64)</f>
        <v>#REF!</v>
      </c>
      <c r="DC64" t="e">
        <f>IF(Settings!$N$5=1, 'Graph-outputs'!$DV64, 'Graph-outputs'!$EC64)</f>
        <v>#REF!</v>
      </c>
      <c r="DE64" t="e">
        <f t="shared" si="36"/>
        <v>#REF!</v>
      </c>
      <c r="DF64" t="e">
        <f t="shared" si="37"/>
        <v>#REF!</v>
      </c>
      <c r="DG64" t="e">
        <f t="shared" si="38"/>
        <v>#REF!</v>
      </c>
      <c r="DH64" t="e">
        <f>INDEX('Calcs-control4'!$G$86:$X$156,  'Graph-outputs'!$B64, 'Graph-outputs'!DH$2)</f>
        <v>#REF!</v>
      </c>
      <c r="DI64">
        <v>60</v>
      </c>
      <c r="DJ64" t="e">
        <f>INDEX('Calcs-control4'!$G$170:$X$240, 'Graph-outputs'!$B64, 'Graph-outputs'!$DB$1)</f>
        <v>#REF!</v>
      </c>
      <c r="DL64" t="e">
        <f t="shared" si="39"/>
        <v>#REF!</v>
      </c>
      <c r="DM64" t="e">
        <f t="shared" si="40"/>
        <v>#REF!</v>
      </c>
      <c r="DN64" t="e">
        <f t="shared" si="41"/>
        <v>#REF!</v>
      </c>
      <c r="DO64" t="e">
        <f>INDEX('Calcs-control4'!$AH$86:$AY$156,  'Graph-outputs'!$B64, 'Graph-outputs'!DO$2)</f>
        <v>#REF!</v>
      </c>
      <c r="DP64">
        <v>60</v>
      </c>
      <c r="DQ64" t="e">
        <f>INDEX('Calcs-control4'!$AH$170:$AY$240, 'Graph-outputs'!$B64, 'Graph-outputs'!$DB$1)</f>
        <v>#REF!</v>
      </c>
      <c r="DS64" t="e">
        <f t="shared" si="42"/>
        <v>#REF!</v>
      </c>
      <c r="DT64" t="e">
        <f t="shared" si="43"/>
        <v>#REF!</v>
      </c>
      <c r="DU64" t="e">
        <f t="shared" si="44"/>
        <v>#REF!</v>
      </c>
      <c r="DV64" t="e">
        <f>INDEX('Calcs-control4'!$G$386:$X$456,  'Graph-outputs'!$B64, 'Graph-outputs'!DV$2)</f>
        <v>#REF!</v>
      </c>
      <c r="DW64">
        <v>60</v>
      </c>
      <c r="DX64" t="e">
        <f>INDEX('Calcs-control4'!$G$170:$X$240, 'Graph-outputs'!$B64, 'Graph-outputs'!$DB$1)</f>
        <v>#REF!</v>
      </c>
      <c r="DZ64" t="e">
        <f t="shared" si="45"/>
        <v>#REF!</v>
      </c>
      <c r="EA64" t="e">
        <f t="shared" si="46"/>
        <v>#REF!</v>
      </c>
      <c r="EB64" t="e">
        <f t="shared" si="47"/>
        <v>#REF!</v>
      </c>
      <c r="EC64" t="e">
        <f>INDEX('Calcs-control4'!$AH$386:$AY$456,  'Graph-outputs'!$B64, 'Graph-outputs'!EC$2)</f>
        <v>#REF!</v>
      </c>
      <c r="ED64">
        <v>60</v>
      </c>
      <c r="EE64" t="e">
        <f>INDEX('Calcs-control4'!$AH$170:$AY$240, 'Graph-outputs'!$B64, 'Graph-outputs'!$DB$1)</f>
        <v>#REF!</v>
      </c>
    </row>
    <row r="65" spans="1:135" x14ac:dyDescent="0.25">
      <c r="A65">
        <v>61</v>
      </c>
      <c r="B65">
        <v>62</v>
      </c>
      <c r="C65">
        <f>IF(Settings!$N$5=1, 'Graph-outputs'!$J65, 'Graph-outputs'!$Q65)</f>
        <v>57.018581258241483</v>
      </c>
      <c r="E65">
        <f>IF(Settings!$N$5=1, 'Graph-outputs'!$X65, 'Graph-outputs'!$AE65)</f>
        <v>56864.697786411336</v>
      </c>
      <c r="G65" t="str">
        <f t="shared" si="0"/>
        <v/>
      </c>
      <c r="H65" t="str">
        <f t="shared" si="1"/>
        <v/>
      </c>
      <c r="I65" t="str">
        <f t="shared" si="2"/>
        <v/>
      </c>
      <c r="J65">
        <f>INDEX('Calcs-control1'!$G$86:$X$156,  'Graph-outputs'!$B65, 'Graph-outputs'!J$2)</f>
        <v>57.018581258241483</v>
      </c>
      <c r="K65">
        <v>61</v>
      </c>
      <c r="L65">
        <f>INDEX('Calcs-control1'!$G$170:$X$240, 'Graph-outputs'!$B65, 'Graph-outputs'!$D$1)</f>
        <v>0.99682627104643129</v>
      </c>
      <c r="N65" t="str">
        <f t="shared" si="3"/>
        <v/>
      </c>
      <c r="O65" t="str">
        <f t="shared" si="4"/>
        <v/>
      </c>
      <c r="P65" t="str">
        <f t="shared" si="5"/>
        <v/>
      </c>
      <c r="Q65">
        <f>INDEX('Calcs-control1'!$AH$86:$AY$156,  'Graph-outputs'!$B65, 'Graph-outputs'!Q$2)</f>
        <v>56.075904687216877</v>
      </c>
      <c r="R65">
        <v>61</v>
      </c>
      <c r="S65">
        <f>INDEX('Calcs-control1'!$AH$170:$AY$240, 'Graph-outputs'!$B65, 'Graph-outputs'!$Q$2)</f>
        <v>0.9965319848519093</v>
      </c>
      <c r="U65" t="str">
        <f t="shared" si="6"/>
        <v/>
      </c>
      <c r="V65" t="str">
        <f t="shared" si="7"/>
        <v/>
      </c>
      <c r="W65" t="str">
        <f t="shared" si="8"/>
        <v/>
      </c>
      <c r="X65">
        <f>INDEX('Calcs-control1'!$G$386:$X$456,  'Graph-outputs'!$B65, 'Graph-outputs'!X$2)</f>
        <v>56864.697786411336</v>
      </c>
      <c r="Y65">
        <v>61</v>
      </c>
      <c r="Z65">
        <f>INDEX('Calcs-control1'!$G$170:$X$240, 'Graph-outputs'!$B65, 'Graph-outputs'!$J$2)</f>
        <v>0.99682627104643129</v>
      </c>
      <c r="AB65" t="str">
        <f t="shared" si="9"/>
        <v/>
      </c>
      <c r="AC65" t="str">
        <f t="shared" si="10"/>
        <v/>
      </c>
      <c r="AD65" t="str">
        <f t="shared" si="11"/>
        <v/>
      </c>
      <c r="AE65">
        <f>INDEX('Calcs-control1'!$AH$386:$AY$456,  'Graph-outputs'!$B65, 'Graph-outputs'!AE$2)</f>
        <v>55915.654062550049</v>
      </c>
      <c r="AF65">
        <v>61</v>
      </c>
      <c r="AG65">
        <f>INDEX('Calcs-control1'!$AH$170:$AY$240, 'Graph-outputs'!$B65, 'Graph-outputs'!$Q$2)</f>
        <v>0.9965319848519093</v>
      </c>
      <c r="AJ65">
        <v>61</v>
      </c>
      <c r="AK65">
        <f>IF(Settings!$N$5=1, 'Graph-outputs'!$AR65, 'Graph-outputs'!$AY65)</f>
        <v>82.176028850447224</v>
      </c>
      <c r="AM65">
        <f>IF(Settings!$N$5=1, 'Graph-outputs'!$BF65, 'Graph-outputs'!$BM65)</f>
        <v>84614.732209361362</v>
      </c>
      <c r="AO65" t="str">
        <f t="shared" si="12"/>
        <v/>
      </c>
      <c r="AP65" t="str">
        <f t="shared" si="13"/>
        <v/>
      </c>
      <c r="AQ65" t="str">
        <f t="shared" si="14"/>
        <v/>
      </c>
      <c r="AR65">
        <f>INDEX('Calcs-control2'!$G$86:$X$156,  'Graph-outputs'!$B65, 'Graph-outputs'!AR$2)</f>
        <v>82.176028850447224</v>
      </c>
      <c r="AS65">
        <v>61</v>
      </c>
      <c r="AT65">
        <f>INDEX('Calcs-control2'!$G$170:$X$240, 'Graph-outputs'!$B65, 'Graph-outputs'!$AL$1)</f>
        <v>0.99999999209082258</v>
      </c>
      <c r="AV65" t="str">
        <f t="shared" si="15"/>
        <v/>
      </c>
      <c r="AW65" t="str">
        <f t="shared" si="16"/>
        <v/>
      </c>
      <c r="AX65" t="str">
        <f t="shared" si="17"/>
        <v/>
      </c>
      <c r="AY65">
        <f>INDEX('Calcs-control2'!$AH$86:$AY$156,  'Graph-outputs'!$B65, 'Graph-outputs'!AY$2)</f>
        <v>77.585106677899375</v>
      </c>
      <c r="AZ65">
        <v>61</v>
      </c>
      <c r="BA65">
        <f>INDEX('Calcs-control2'!$AH$170:$AY$240, 'Graph-outputs'!$B65, 'Graph-outputs'!$AL$1)</f>
        <v>0.99999997726431122</v>
      </c>
      <c r="BC65" t="str">
        <f t="shared" si="18"/>
        <v/>
      </c>
      <c r="BD65" t="str">
        <f t="shared" si="19"/>
        <v/>
      </c>
      <c r="BE65" t="str">
        <f t="shared" si="20"/>
        <v/>
      </c>
      <c r="BF65">
        <f>INDEX('Calcs-control2'!$G$386:$X$456,  'Graph-outputs'!$B65, 'Graph-outputs'!BF$2)</f>
        <v>84614.732209361362</v>
      </c>
      <c r="BG65">
        <v>61</v>
      </c>
      <c r="BH65">
        <f>INDEX('Calcs-control2'!$G$170:$X$240, 'Graph-outputs'!$B65, 'Graph-outputs'!$AL$1)</f>
        <v>0.99999999209082258</v>
      </c>
      <c r="BJ65" t="str">
        <f t="shared" si="21"/>
        <v/>
      </c>
      <c r="BK65" t="str">
        <f t="shared" si="22"/>
        <v/>
      </c>
      <c r="BL65" t="str">
        <f t="shared" si="23"/>
        <v/>
      </c>
      <c r="BM65">
        <f>INDEX('Calcs-control2'!$AH$386:$AY$456,  'Graph-outputs'!$B65, 'Graph-outputs'!BM$2)</f>
        <v>79887.566899171696</v>
      </c>
      <c r="BN65">
        <v>61</v>
      </c>
      <c r="BO65">
        <f>INDEX('Calcs-control2'!$AH$170:$AY$240, 'Graph-outputs'!$B65, 'Graph-outputs'!$AL$1)</f>
        <v>0.99999997726431122</v>
      </c>
      <c r="BR65">
        <v>61</v>
      </c>
      <c r="BS65">
        <f>IF(Settings!$N$5=1, 'Graph-outputs'!$BZ65, 'Graph-outputs'!$CG65)</f>
        <v>45.331733773495969</v>
      </c>
      <c r="BU65">
        <f>IF(Settings!$N$5=1, 'Graph-outputs'!$CN65, 'Graph-outputs'!$CU65)</f>
        <v>4759.8320462170768</v>
      </c>
      <c r="BW65" t="str">
        <f t="shared" si="24"/>
        <v/>
      </c>
      <c r="BX65" t="str">
        <f t="shared" si="25"/>
        <v/>
      </c>
      <c r="BY65" t="str">
        <f t="shared" si="26"/>
        <v/>
      </c>
      <c r="BZ65">
        <f>INDEX('Calcs-control3'!$G$86:$X$156,  'Graph-outputs'!$B65, 'Graph-outputs'!BZ$2)</f>
        <v>45.331733773495969</v>
      </c>
      <c r="CA65">
        <v>61</v>
      </c>
      <c r="CB65">
        <f>INDEX('Calcs-control3'!$G$170:$X$240, 'Graph-outputs'!$B65, 'Graph-outputs'!$BT$1)</f>
        <v>0</v>
      </c>
      <c r="CD65" t="str">
        <f t="shared" si="27"/>
        <v/>
      </c>
      <c r="CE65" t="str">
        <f t="shared" si="28"/>
        <v/>
      </c>
      <c r="CF65" t="str">
        <f t="shared" si="29"/>
        <v/>
      </c>
      <c r="CG65">
        <f>INDEX('Calcs-control3'!$AH$86:$AY$156,  'Graph-outputs'!$B65, 'Graph-outputs'!CG$2)</f>
        <v>43.190913495438238</v>
      </c>
      <c r="CH65">
        <v>61</v>
      </c>
      <c r="CI65">
        <f>INDEX('Calcs-control2'!$AH$170:$AY$240, 'Graph-outputs'!$B65, 'Graph-outputs'!$BT$1)</f>
        <v>0</v>
      </c>
      <c r="CK65" t="str">
        <f t="shared" si="30"/>
        <v/>
      </c>
      <c r="CL65" t="str">
        <f t="shared" si="31"/>
        <v/>
      </c>
      <c r="CM65" t="str">
        <f t="shared" si="32"/>
        <v/>
      </c>
      <c r="CN65">
        <f>INDEX('Calcs-control3'!$G$386:$X$456,  'Graph-outputs'!$B65, 'Graph-outputs'!CN$2)</f>
        <v>4759.8320462170768</v>
      </c>
      <c r="CO65">
        <v>61</v>
      </c>
      <c r="CP65">
        <f>INDEX('Calcs-control2'!$G$170:$X$240, 'Graph-outputs'!$B65, 'Graph-outputs'!$BT$1)</f>
        <v>0</v>
      </c>
      <c r="CR65" t="str">
        <f t="shared" si="33"/>
        <v/>
      </c>
      <c r="CS65" t="str">
        <f t="shared" si="34"/>
        <v/>
      </c>
      <c r="CT65" t="str">
        <f t="shared" si="35"/>
        <v/>
      </c>
      <c r="CU65">
        <f>INDEX('Calcs-control3'!$AH$386:$AY$456,  'Graph-outputs'!$B65, 'Graph-outputs'!CU$2)</f>
        <v>4535.0459170210152</v>
      </c>
      <c r="CV65">
        <v>61</v>
      </c>
      <c r="CW65">
        <f>INDEX('Calcs-control2'!$AH$170:$AY$240, 'Graph-outputs'!$B65, 'Graph-outputs'!$BT$1)</f>
        <v>0</v>
      </c>
      <c r="CZ65">
        <v>61</v>
      </c>
      <c r="DA65" t="e">
        <f>IF(Settings!$N$5=1, 'Graph-outputs'!$DH65, 'Graph-outputs'!$DO65)</f>
        <v>#REF!</v>
      </c>
      <c r="DC65" t="e">
        <f>IF(Settings!$N$5=1, 'Graph-outputs'!$DV65, 'Graph-outputs'!$EC65)</f>
        <v>#REF!</v>
      </c>
      <c r="DE65" t="e">
        <f t="shared" si="36"/>
        <v>#REF!</v>
      </c>
      <c r="DF65" t="e">
        <f t="shared" si="37"/>
        <v>#REF!</v>
      </c>
      <c r="DG65" t="e">
        <f t="shared" si="38"/>
        <v>#REF!</v>
      </c>
      <c r="DH65" t="e">
        <f>INDEX('Calcs-control4'!$G$86:$X$156,  'Graph-outputs'!$B65, 'Graph-outputs'!DH$2)</f>
        <v>#REF!</v>
      </c>
      <c r="DI65">
        <v>61</v>
      </c>
      <c r="DJ65" t="e">
        <f>INDEX('Calcs-control4'!$G$170:$X$240, 'Graph-outputs'!$B65, 'Graph-outputs'!$DB$1)</f>
        <v>#REF!</v>
      </c>
      <c r="DL65" t="e">
        <f t="shared" si="39"/>
        <v>#REF!</v>
      </c>
      <c r="DM65" t="e">
        <f t="shared" si="40"/>
        <v>#REF!</v>
      </c>
      <c r="DN65" t="e">
        <f t="shared" si="41"/>
        <v>#REF!</v>
      </c>
      <c r="DO65" t="e">
        <f>INDEX('Calcs-control4'!$AH$86:$AY$156,  'Graph-outputs'!$B65, 'Graph-outputs'!DO$2)</f>
        <v>#REF!</v>
      </c>
      <c r="DP65">
        <v>61</v>
      </c>
      <c r="DQ65" t="e">
        <f>INDEX('Calcs-control4'!$AH$170:$AY$240, 'Graph-outputs'!$B65, 'Graph-outputs'!$DB$1)</f>
        <v>#REF!</v>
      </c>
      <c r="DS65" t="e">
        <f t="shared" si="42"/>
        <v>#REF!</v>
      </c>
      <c r="DT65" t="e">
        <f t="shared" si="43"/>
        <v>#REF!</v>
      </c>
      <c r="DU65" t="e">
        <f t="shared" si="44"/>
        <v>#REF!</v>
      </c>
      <c r="DV65" t="e">
        <f>INDEX('Calcs-control4'!$G$386:$X$456,  'Graph-outputs'!$B65, 'Graph-outputs'!DV$2)</f>
        <v>#REF!</v>
      </c>
      <c r="DW65">
        <v>61</v>
      </c>
      <c r="DX65" t="e">
        <f>INDEX('Calcs-control4'!$G$170:$X$240, 'Graph-outputs'!$B65, 'Graph-outputs'!$DB$1)</f>
        <v>#REF!</v>
      </c>
      <c r="DZ65" t="e">
        <f t="shared" si="45"/>
        <v>#REF!</v>
      </c>
      <c r="EA65" t="e">
        <f t="shared" si="46"/>
        <v>#REF!</v>
      </c>
      <c r="EB65" t="e">
        <f t="shared" si="47"/>
        <v>#REF!</v>
      </c>
      <c r="EC65" t="e">
        <f>INDEX('Calcs-control4'!$AH$386:$AY$456,  'Graph-outputs'!$B65, 'Graph-outputs'!EC$2)</f>
        <v>#REF!</v>
      </c>
      <c r="ED65">
        <v>61</v>
      </c>
      <c r="EE65" t="e">
        <f>INDEX('Calcs-control4'!$AH$170:$AY$240, 'Graph-outputs'!$B65, 'Graph-outputs'!$DB$1)</f>
        <v>#REF!</v>
      </c>
    </row>
    <row r="66" spans="1:135" x14ac:dyDescent="0.25">
      <c r="A66">
        <v>62</v>
      </c>
      <c r="B66">
        <v>63</v>
      </c>
      <c r="C66">
        <f>IF(Settings!$N$5=1, 'Graph-outputs'!$J66, 'Graph-outputs'!$Q66)</f>
        <v>57.159665595126128</v>
      </c>
      <c r="E66">
        <f>IF(Settings!$N$5=1, 'Graph-outputs'!$X66, 'Graph-outputs'!$AE66)</f>
        <v>57006.571218632002</v>
      </c>
      <c r="G66" t="str">
        <f t="shared" si="0"/>
        <v/>
      </c>
      <c r="H66" t="str">
        <f t="shared" si="1"/>
        <v/>
      </c>
      <c r="I66" t="str">
        <f t="shared" si="2"/>
        <v/>
      </c>
      <c r="J66">
        <f>INDEX('Calcs-control1'!$G$86:$X$156,  'Graph-outputs'!$B66, 'Graph-outputs'!J$2)</f>
        <v>57.159665595126128</v>
      </c>
      <c r="K66">
        <v>62</v>
      </c>
      <c r="L66">
        <f>INDEX('Calcs-control1'!$G$170:$X$240, 'Graph-outputs'!$B66, 'Graph-outputs'!$D$1)</f>
        <v>0.99686417196315935</v>
      </c>
      <c r="N66" t="str">
        <f t="shared" si="3"/>
        <v/>
      </c>
      <c r="O66" t="str">
        <f t="shared" si="4"/>
        <v/>
      </c>
      <c r="P66" t="str">
        <f t="shared" si="5"/>
        <v/>
      </c>
      <c r="Q66">
        <f>INDEX('Calcs-control1'!$AH$86:$AY$156,  'Graph-outputs'!$B66, 'Graph-outputs'!Q$2)</f>
        <v>56.135567858938728</v>
      </c>
      <c r="R66">
        <v>62</v>
      </c>
      <c r="S66">
        <f>INDEX('Calcs-control1'!$AH$170:$AY$240, 'Graph-outputs'!$B66, 'Graph-outputs'!$Q$2)</f>
        <v>0.99655280758888387</v>
      </c>
      <c r="U66" t="str">
        <f t="shared" si="6"/>
        <v/>
      </c>
      <c r="V66" t="str">
        <f t="shared" si="7"/>
        <v/>
      </c>
      <c r="W66" t="str">
        <f t="shared" si="8"/>
        <v/>
      </c>
      <c r="X66">
        <f>INDEX('Calcs-control1'!$G$386:$X$456,  'Graph-outputs'!$B66, 'Graph-outputs'!X$2)</f>
        <v>57006.571218632002</v>
      </c>
      <c r="Y66">
        <v>62</v>
      </c>
      <c r="Z66">
        <f>INDEX('Calcs-control1'!$G$170:$X$240, 'Graph-outputs'!$B66, 'Graph-outputs'!$J$2)</f>
        <v>0.99686417196315935</v>
      </c>
      <c r="AB66" t="str">
        <f t="shared" si="9"/>
        <v/>
      </c>
      <c r="AC66" t="str">
        <f t="shared" si="10"/>
        <v/>
      </c>
      <c r="AD66" t="str">
        <f t="shared" si="11"/>
        <v/>
      </c>
      <c r="AE66">
        <f>INDEX('Calcs-control1'!$AH$386:$AY$456,  'Graph-outputs'!$B66, 'Graph-outputs'!AE$2)</f>
        <v>55975.777936082341</v>
      </c>
      <c r="AF66">
        <v>62</v>
      </c>
      <c r="AG66">
        <f>INDEX('Calcs-control1'!$AH$170:$AY$240, 'Graph-outputs'!$B66, 'Graph-outputs'!$Q$2)</f>
        <v>0.99655280758888387</v>
      </c>
      <c r="AJ66">
        <v>62</v>
      </c>
      <c r="AK66">
        <f>IF(Settings!$N$5=1, 'Graph-outputs'!$AR66, 'Graph-outputs'!$AY66)</f>
        <v>82.924599988840768</v>
      </c>
      <c r="AM66">
        <f>IF(Settings!$N$5=1, 'Graph-outputs'!$BF66, 'Graph-outputs'!$BM66)</f>
        <v>85385.5184026926</v>
      </c>
      <c r="AO66" t="str">
        <f t="shared" si="12"/>
        <v/>
      </c>
      <c r="AP66" t="str">
        <f t="shared" si="13"/>
        <v/>
      </c>
      <c r="AQ66" t="str">
        <f t="shared" si="14"/>
        <v/>
      </c>
      <c r="AR66">
        <f>INDEX('Calcs-control2'!$G$86:$X$156,  'Graph-outputs'!$B66, 'Graph-outputs'!AR$2)</f>
        <v>82.924599988840768</v>
      </c>
      <c r="AS66">
        <v>62</v>
      </c>
      <c r="AT66">
        <f>INDEX('Calcs-control2'!$G$170:$X$240, 'Graph-outputs'!$B66, 'Graph-outputs'!$AL$1)</f>
        <v>0.99999999334177836</v>
      </c>
      <c r="AV66" t="str">
        <f t="shared" si="15"/>
        <v/>
      </c>
      <c r="AW66" t="str">
        <f t="shared" si="16"/>
        <v/>
      </c>
      <c r="AX66" t="str">
        <f t="shared" si="17"/>
        <v/>
      </c>
      <c r="AY66">
        <f>INDEX('Calcs-control2'!$AH$86:$AY$156,  'Graph-outputs'!$B66, 'Graph-outputs'!AY$2)</f>
        <v>77.85736535793157</v>
      </c>
      <c r="AZ66">
        <v>62</v>
      </c>
      <c r="BA66">
        <f>INDEX('Calcs-control2'!$AH$170:$AY$240, 'Graph-outputs'!$B66, 'Graph-outputs'!$AL$1)</f>
        <v>0.99999997864434909</v>
      </c>
      <c r="BC66" t="str">
        <f t="shared" si="18"/>
        <v/>
      </c>
      <c r="BD66" t="str">
        <f t="shared" si="19"/>
        <v/>
      </c>
      <c r="BE66" t="str">
        <f t="shared" si="20"/>
        <v/>
      </c>
      <c r="BF66">
        <f>INDEX('Calcs-control2'!$G$386:$X$456,  'Graph-outputs'!$B66, 'Graph-outputs'!BF$2)</f>
        <v>85385.5184026926</v>
      </c>
      <c r="BG66">
        <v>62</v>
      </c>
      <c r="BH66">
        <f>INDEX('Calcs-control2'!$G$170:$X$240, 'Graph-outputs'!$B66, 'Graph-outputs'!$AL$1)</f>
        <v>0.99999999334177836</v>
      </c>
      <c r="BJ66" t="str">
        <f t="shared" si="21"/>
        <v/>
      </c>
      <c r="BK66" t="str">
        <f t="shared" si="22"/>
        <v/>
      </c>
      <c r="BL66" t="str">
        <f t="shared" si="23"/>
        <v/>
      </c>
      <c r="BM66">
        <f>INDEX('Calcs-control2'!$AH$386:$AY$456,  'Graph-outputs'!$B66, 'Graph-outputs'!BM$2)</f>
        <v>80167.905310072398</v>
      </c>
      <c r="BN66">
        <v>62</v>
      </c>
      <c r="BO66">
        <f>INDEX('Calcs-control2'!$AH$170:$AY$240, 'Graph-outputs'!$B66, 'Graph-outputs'!$AL$1)</f>
        <v>0.99999997864434909</v>
      </c>
      <c r="BR66">
        <v>62</v>
      </c>
      <c r="BS66">
        <f>IF(Settings!$N$5=1, 'Graph-outputs'!$BZ66, 'Graph-outputs'!$CG66)</f>
        <v>45.676440152663751</v>
      </c>
      <c r="BU66">
        <f>IF(Settings!$N$5=1, 'Graph-outputs'!$CN66, 'Graph-outputs'!$CU66)</f>
        <v>4796.0262160296943</v>
      </c>
      <c r="BW66" t="str">
        <f t="shared" si="24"/>
        <v/>
      </c>
      <c r="BX66" t="str">
        <f t="shared" si="25"/>
        <v/>
      </c>
      <c r="BY66" t="str">
        <f t="shared" si="26"/>
        <v/>
      </c>
      <c r="BZ66">
        <f>INDEX('Calcs-control3'!$G$86:$X$156,  'Graph-outputs'!$B66, 'Graph-outputs'!BZ$2)</f>
        <v>45.676440152663751</v>
      </c>
      <c r="CA66">
        <v>62</v>
      </c>
      <c r="CB66">
        <f>INDEX('Calcs-control3'!$G$170:$X$240, 'Graph-outputs'!$B66, 'Graph-outputs'!$BT$1)</f>
        <v>0</v>
      </c>
      <c r="CD66" t="str">
        <f t="shared" si="27"/>
        <v/>
      </c>
      <c r="CE66" t="str">
        <f t="shared" si="28"/>
        <v/>
      </c>
      <c r="CF66" t="str">
        <f t="shared" si="29"/>
        <v/>
      </c>
      <c r="CG66">
        <f>INDEX('Calcs-control3'!$AH$86:$AY$156,  'Graph-outputs'!$B66, 'Graph-outputs'!CG$2)</f>
        <v>43.319119536766422</v>
      </c>
      <c r="CH66">
        <v>62</v>
      </c>
      <c r="CI66">
        <f>INDEX('Calcs-control2'!$AH$170:$AY$240, 'Graph-outputs'!$B66, 'Graph-outputs'!$BT$1)</f>
        <v>0</v>
      </c>
      <c r="CK66" t="str">
        <f t="shared" si="30"/>
        <v/>
      </c>
      <c r="CL66" t="str">
        <f t="shared" si="31"/>
        <v/>
      </c>
      <c r="CM66" t="str">
        <f t="shared" si="32"/>
        <v/>
      </c>
      <c r="CN66">
        <f>INDEX('Calcs-control3'!$G$386:$X$456,  'Graph-outputs'!$B66, 'Graph-outputs'!CN$2)</f>
        <v>4796.0262160296943</v>
      </c>
      <c r="CO66">
        <v>62</v>
      </c>
      <c r="CP66">
        <f>INDEX('Calcs-control2'!$G$170:$X$240, 'Graph-outputs'!$B66, 'Graph-outputs'!$BT$1)</f>
        <v>0</v>
      </c>
      <c r="CR66" t="str">
        <f t="shared" si="33"/>
        <v/>
      </c>
      <c r="CS66" t="str">
        <f t="shared" si="34"/>
        <v/>
      </c>
      <c r="CT66" t="str">
        <f t="shared" si="35"/>
        <v/>
      </c>
      <c r="CU66">
        <f>INDEX('Calcs-control3'!$AH$386:$AY$456,  'Graph-outputs'!$B66, 'Graph-outputs'!CU$2)</f>
        <v>4548.5075513604743</v>
      </c>
      <c r="CV66">
        <v>62</v>
      </c>
      <c r="CW66">
        <f>INDEX('Calcs-control2'!$AH$170:$AY$240, 'Graph-outputs'!$B66, 'Graph-outputs'!$BT$1)</f>
        <v>0</v>
      </c>
      <c r="CZ66">
        <v>62</v>
      </c>
      <c r="DA66" t="e">
        <f>IF(Settings!$N$5=1, 'Graph-outputs'!$DH66, 'Graph-outputs'!$DO66)</f>
        <v>#REF!</v>
      </c>
      <c r="DC66" t="e">
        <f>IF(Settings!$N$5=1, 'Graph-outputs'!$DV66, 'Graph-outputs'!$EC66)</f>
        <v>#REF!</v>
      </c>
      <c r="DE66" t="e">
        <f t="shared" si="36"/>
        <v>#REF!</v>
      </c>
      <c r="DF66" t="e">
        <f t="shared" si="37"/>
        <v>#REF!</v>
      </c>
      <c r="DG66" t="e">
        <f t="shared" si="38"/>
        <v>#REF!</v>
      </c>
      <c r="DH66" t="e">
        <f>INDEX('Calcs-control4'!$G$86:$X$156,  'Graph-outputs'!$B66, 'Graph-outputs'!DH$2)</f>
        <v>#REF!</v>
      </c>
      <c r="DI66">
        <v>62</v>
      </c>
      <c r="DJ66" t="e">
        <f>INDEX('Calcs-control4'!$G$170:$X$240, 'Graph-outputs'!$B66, 'Graph-outputs'!$DB$1)</f>
        <v>#REF!</v>
      </c>
      <c r="DL66" t="e">
        <f t="shared" si="39"/>
        <v>#REF!</v>
      </c>
      <c r="DM66" t="e">
        <f t="shared" si="40"/>
        <v>#REF!</v>
      </c>
      <c r="DN66" t="e">
        <f t="shared" si="41"/>
        <v>#REF!</v>
      </c>
      <c r="DO66" t="e">
        <f>INDEX('Calcs-control4'!$AH$86:$AY$156,  'Graph-outputs'!$B66, 'Graph-outputs'!DO$2)</f>
        <v>#REF!</v>
      </c>
      <c r="DP66">
        <v>62</v>
      </c>
      <c r="DQ66" t="e">
        <f>INDEX('Calcs-control4'!$AH$170:$AY$240, 'Graph-outputs'!$B66, 'Graph-outputs'!$DB$1)</f>
        <v>#REF!</v>
      </c>
      <c r="DS66" t="e">
        <f t="shared" si="42"/>
        <v>#REF!</v>
      </c>
      <c r="DT66" t="e">
        <f t="shared" si="43"/>
        <v>#REF!</v>
      </c>
      <c r="DU66" t="e">
        <f t="shared" si="44"/>
        <v>#REF!</v>
      </c>
      <c r="DV66" t="e">
        <f>INDEX('Calcs-control4'!$G$386:$X$456,  'Graph-outputs'!$B66, 'Graph-outputs'!DV$2)</f>
        <v>#REF!</v>
      </c>
      <c r="DW66">
        <v>62</v>
      </c>
      <c r="DX66" t="e">
        <f>INDEX('Calcs-control4'!$G$170:$X$240, 'Graph-outputs'!$B66, 'Graph-outputs'!$DB$1)</f>
        <v>#REF!</v>
      </c>
      <c r="DZ66" t="e">
        <f t="shared" si="45"/>
        <v>#REF!</v>
      </c>
      <c r="EA66" t="e">
        <f t="shared" si="46"/>
        <v>#REF!</v>
      </c>
      <c r="EB66" t="e">
        <f t="shared" si="47"/>
        <v>#REF!</v>
      </c>
      <c r="EC66" t="e">
        <f>INDEX('Calcs-control4'!$AH$386:$AY$456,  'Graph-outputs'!$B66, 'Graph-outputs'!EC$2)</f>
        <v>#REF!</v>
      </c>
      <c r="ED66">
        <v>62</v>
      </c>
      <c r="EE66" t="e">
        <f>INDEX('Calcs-control4'!$AH$170:$AY$240, 'Graph-outputs'!$B66, 'Graph-outputs'!$DB$1)</f>
        <v>#REF!</v>
      </c>
    </row>
    <row r="67" spans="1:135" x14ac:dyDescent="0.25">
      <c r="A67">
        <v>63</v>
      </c>
      <c r="B67">
        <v>64</v>
      </c>
      <c r="C67">
        <f>IF(Settings!$N$5=1, 'Graph-outputs'!$J67, 'Graph-outputs'!$Q67)</f>
        <v>57.29387131770379</v>
      </c>
      <c r="E67">
        <f>IF(Settings!$N$5=1, 'Graph-outputs'!$X67, 'Graph-outputs'!$AE67)</f>
        <v>57141.488710849553</v>
      </c>
      <c r="G67" t="str">
        <f t="shared" si="0"/>
        <v/>
      </c>
      <c r="H67" t="str">
        <f t="shared" si="1"/>
        <v/>
      </c>
      <c r="I67" t="str">
        <f t="shared" si="2"/>
        <v/>
      </c>
      <c r="J67">
        <f>INDEX('Calcs-control1'!$G$86:$X$156,  'Graph-outputs'!$B67, 'Graph-outputs'!J$2)</f>
        <v>57.29387131770379</v>
      </c>
      <c r="K67">
        <v>63</v>
      </c>
      <c r="L67">
        <f>INDEX('Calcs-control1'!$G$170:$X$240, 'Graph-outputs'!$B67, 'Graph-outputs'!$D$1)</f>
        <v>0.99689879596841136</v>
      </c>
      <c r="N67" t="str">
        <f t="shared" si="3"/>
        <v/>
      </c>
      <c r="O67" t="str">
        <f t="shared" si="4"/>
        <v/>
      </c>
      <c r="P67" t="str">
        <f t="shared" si="5"/>
        <v/>
      </c>
      <c r="Q67">
        <f>INDEX('Calcs-control1'!$AH$86:$AY$156,  'Graph-outputs'!$B67, 'Graph-outputs'!Q$2)</f>
        <v>56.189721269217614</v>
      </c>
      <c r="R67">
        <v>63</v>
      </c>
      <c r="S67">
        <f>INDEX('Calcs-control1'!$AH$170:$AY$240, 'Graph-outputs'!$B67, 'Graph-outputs'!$Q$2)</f>
        <v>0.99657144171885348</v>
      </c>
      <c r="U67" t="str">
        <f t="shared" si="6"/>
        <v/>
      </c>
      <c r="V67" t="str">
        <f t="shared" si="7"/>
        <v/>
      </c>
      <c r="W67" t="str">
        <f t="shared" si="8"/>
        <v/>
      </c>
      <c r="X67">
        <f>INDEX('Calcs-control1'!$G$386:$X$456,  'Graph-outputs'!$B67, 'Graph-outputs'!X$2)</f>
        <v>57141.488710849553</v>
      </c>
      <c r="Y67">
        <v>63</v>
      </c>
      <c r="Z67">
        <f>INDEX('Calcs-control1'!$G$170:$X$240, 'Graph-outputs'!$B67, 'Graph-outputs'!$J$2)</f>
        <v>0.99689879596841136</v>
      </c>
      <c r="AB67" t="str">
        <f t="shared" si="9"/>
        <v/>
      </c>
      <c r="AC67" t="str">
        <f t="shared" si="10"/>
        <v/>
      </c>
      <c r="AD67" t="str">
        <f t="shared" si="11"/>
        <v/>
      </c>
      <c r="AE67">
        <f>INDEX('Calcs-control1'!$AH$386:$AY$456,  'Graph-outputs'!$B67, 'Graph-outputs'!AE$2)</f>
        <v>56030.342603798257</v>
      </c>
      <c r="AF67">
        <v>63</v>
      </c>
      <c r="AG67">
        <f>INDEX('Calcs-control1'!$AH$170:$AY$240, 'Graph-outputs'!$B67, 'Graph-outputs'!$Q$2)</f>
        <v>0.99657144171885348</v>
      </c>
      <c r="AJ67">
        <v>63</v>
      </c>
      <c r="AK67">
        <f>IF(Settings!$N$5=1, 'Graph-outputs'!$AR67, 'Graph-outputs'!$AY67)</f>
        <v>83.654522288523395</v>
      </c>
      <c r="AM67">
        <f>IF(Settings!$N$5=1, 'Graph-outputs'!$BF67, 'Graph-outputs'!$BM67)</f>
        <v>86137.102319571888</v>
      </c>
      <c r="AO67" t="str">
        <f t="shared" si="12"/>
        <v/>
      </c>
      <c r="AP67" t="str">
        <f t="shared" si="13"/>
        <v/>
      </c>
      <c r="AQ67" t="str">
        <f t="shared" si="14"/>
        <v/>
      </c>
      <c r="AR67">
        <f>INDEX('Calcs-control2'!$G$86:$X$156,  'Graph-outputs'!$B67, 'Graph-outputs'!AR$2)</f>
        <v>83.654522288523395</v>
      </c>
      <c r="AS67">
        <v>63</v>
      </c>
      <c r="AT67">
        <f>INDEX('Calcs-control2'!$G$170:$X$240, 'Graph-outputs'!$B67, 'Graph-outputs'!$AL$1)</f>
        <v>0.99999999437078335</v>
      </c>
      <c r="AV67" t="str">
        <f t="shared" si="15"/>
        <v/>
      </c>
      <c r="AW67" t="str">
        <f t="shared" si="16"/>
        <v/>
      </c>
      <c r="AX67" t="str">
        <f t="shared" si="17"/>
        <v/>
      </c>
      <c r="AY67">
        <f>INDEX('Calcs-control2'!$AH$86:$AY$156,  'Graph-outputs'!$B67, 'Graph-outputs'!AY$2)</f>
        <v>78.106395866894175</v>
      </c>
      <c r="AZ67">
        <v>63</v>
      </c>
      <c r="BA67">
        <f>INDEX('Calcs-control2'!$AH$170:$AY$240, 'Graph-outputs'!$B67, 'Graph-outputs'!$AL$1)</f>
        <v>0.99999997983316613</v>
      </c>
      <c r="BC67" t="str">
        <f t="shared" si="18"/>
        <v/>
      </c>
      <c r="BD67" t="str">
        <f t="shared" si="19"/>
        <v/>
      </c>
      <c r="BE67" t="str">
        <f t="shared" si="20"/>
        <v/>
      </c>
      <c r="BF67">
        <f>INDEX('Calcs-control2'!$G$386:$X$456,  'Graph-outputs'!$B67, 'Graph-outputs'!BF$2)</f>
        <v>86137.102319571888</v>
      </c>
      <c r="BG67">
        <v>63</v>
      </c>
      <c r="BH67">
        <f>INDEX('Calcs-control2'!$G$170:$X$240, 'Graph-outputs'!$B67, 'Graph-outputs'!$AL$1)</f>
        <v>0.99999999437078335</v>
      </c>
      <c r="BJ67" t="str">
        <f t="shared" si="21"/>
        <v/>
      </c>
      <c r="BK67" t="str">
        <f t="shared" si="22"/>
        <v/>
      </c>
      <c r="BL67" t="str">
        <f t="shared" si="23"/>
        <v/>
      </c>
      <c r="BM67">
        <f>INDEX('Calcs-control2'!$AH$386:$AY$456,  'Graph-outputs'!$B67, 'Graph-outputs'!BM$2)</f>
        <v>80424.326213927852</v>
      </c>
      <c r="BN67">
        <v>63</v>
      </c>
      <c r="BO67">
        <f>INDEX('Calcs-control2'!$AH$170:$AY$240, 'Graph-outputs'!$B67, 'Graph-outputs'!$AL$1)</f>
        <v>0.99999997983316613</v>
      </c>
      <c r="BR67">
        <v>63</v>
      </c>
      <c r="BS67">
        <f>IF(Settings!$N$5=1, 'Graph-outputs'!$BZ67, 'Graph-outputs'!$CG67)</f>
        <v>46.01133569890284</v>
      </c>
      <c r="BU67">
        <f>IF(Settings!$N$5=1, 'Graph-outputs'!$CN67, 'Graph-outputs'!$CU67)</f>
        <v>4831.190248384798</v>
      </c>
      <c r="BW67" t="str">
        <f t="shared" si="24"/>
        <v/>
      </c>
      <c r="BX67" t="str">
        <f t="shared" si="25"/>
        <v/>
      </c>
      <c r="BY67" t="str">
        <f t="shared" si="26"/>
        <v/>
      </c>
      <c r="BZ67">
        <f>INDEX('Calcs-control3'!$G$86:$X$156,  'Graph-outputs'!$B67, 'Graph-outputs'!BZ$2)</f>
        <v>46.01133569890284</v>
      </c>
      <c r="CA67">
        <v>63</v>
      </c>
      <c r="CB67">
        <f>INDEX('Calcs-control3'!$G$170:$X$240, 'Graph-outputs'!$B67, 'Graph-outputs'!$BT$1)</f>
        <v>0</v>
      </c>
      <c r="CD67" t="str">
        <f t="shared" si="27"/>
        <v/>
      </c>
      <c r="CE67" t="str">
        <f t="shared" si="28"/>
        <v/>
      </c>
      <c r="CF67" t="str">
        <f t="shared" si="29"/>
        <v/>
      </c>
      <c r="CG67">
        <f>INDEX('Calcs-control3'!$AH$86:$AY$156,  'Graph-outputs'!$B67, 'Graph-outputs'!CG$2)</f>
        <v>43.436252673037281</v>
      </c>
      <c r="CH67">
        <v>63</v>
      </c>
      <c r="CI67">
        <f>INDEX('Calcs-control2'!$AH$170:$AY$240, 'Graph-outputs'!$B67, 'Graph-outputs'!$BT$1)</f>
        <v>0</v>
      </c>
      <c r="CK67" t="str">
        <f t="shared" si="30"/>
        <v/>
      </c>
      <c r="CL67" t="str">
        <f t="shared" si="31"/>
        <v/>
      </c>
      <c r="CM67" t="str">
        <f t="shared" si="32"/>
        <v/>
      </c>
      <c r="CN67">
        <f>INDEX('Calcs-control3'!$G$386:$X$456,  'Graph-outputs'!$B67, 'Graph-outputs'!CN$2)</f>
        <v>4831.190248384798</v>
      </c>
      <c r="CO67">
        <v>63</v>
      </c>
      <c r="CP67">
        <f>INDEX('Calcs-control2'!$G$170:$X$240, 'Graph-outputs'!$B67, 'Graph-outputs'!$BT$1)</f>
        <v>0</v>
      </c>
      <c r="CR67" t="str">
        <f t="shared" si="33"/>
        <v/>
      </c>
      <c r="CS67" t="str">
        <f t="shared" si="34"/>
        <v/>
      </c>
      <c r="CT67" t="str">
        <f t="shared" si="35"/>
        <v/>
      </c>
      <c r="CU67">
        <f>INDEX('Calcs-control3'!$AH$386:$AY$456,  'Graph-outputs'!$B67, 'Graph-outputs'!CU$2)</f>
        <v>4560.8065306689141</v>
      </c>
      <c r="CV67">
        <v>63</v>
      </c>
      <c r="CW67">
        <f>INDEX('Calcs-control2'!$AH$170:$AY$240, 'Graph-outputs'!$B67, 'Graph-outputs'!$BT$1)</f>
        <v>0</v>
      </c>
      <c r="CZ67">
        <v>63</v>
      </c>
      <c r="DA67" t="e">
        <f>IF(Settings!$N$5=1, 'Graph-outputs'!$DH67, 'Graph-outputs'!$DO67)</f>
        <v>#REF!</v>
      </c>
      <c r="DC67" t="e">
        <f>IF(Settings!$N$5=1, 'Graph-outputs'!$DV67, 'Graph-outputs'!$EC67)</f>
        <v>#REF!</v>
      </c>
      <c r="DE67" t="e">
        <f t="shared" si="36"/>
        <v>#REF!</v>
      </c>
      <c r="DF67" t="e">
        <f t="shared" si="37"/>
        <v>#REF!</v>
      </c>
      <c r="DG67" t="e">
        <f t="shared" si="38"/>
        <v>#REF!</v>
      </c>
      <c r="DH67" t="e">
        <f>INDEX('Calcs-control4'!$G$86:$X$156,  'Graph-outputs'!$B67, 'Graph-outputs'!DH$2)</f>
        <v>#REF!</v>
      </c>
      <c r="DI67">
        <v>63</v>
      </c>
      <c r="DJ67" t="e">
        <f>INDEX('Calcs-control4'!$G$170:$X$240, 'Graph-outputs'!$B67, 'Graph-outputs'!$DB$1)</f>
        <v>#REF!</v>
      </c>
      <c r="DL67" t="e">
        <f t="shared" si="39"/>
        <v>#REF!</v>
      </c>
      <c r="DM67" t="e">
        <f t="shared" si="40"/>
        <v>#REF!</v>
      </c>
      <c r="DN67" t="e">
        <f t="shared" si="41"/>
        <v>#REF!</v>
      </c>
      <c r="DO67" t="e">
        <f>INDEX('Calcs-control4'!$AH$86:$AY$156,  'Graph-outputs'!$B67, 'Graph-outputs'!DO$2)</f>
        <v>#REF!</v>
      </c>
      <c r="DP67">
        <v>63</v>
      </c>
      <c r="DQ67" t="e">
        <f>INDEX('Calcs-control4'!$AH$170:$AY$240, 'Graph-outputs'!$B67, 'Graph-outputs'!$DB$1)</f>
        <v>#REF!</v>
      </c>
      <c r="DS67" t="e">
        <f t="shared" si="42"/>
        <v>#REF!</v>
      </c>
      <c r="DT67" t="e">
        <f t="shared" si="43"/>
        <v>#REF!</v>
      </c>
      <c r="DU67" t="e">
        <f t="shared" si="44"/>
        <v>#REF!</v>
      </c>
      <c r="DV67" t="e">
        <f>INDEX('Calcs-control4'!$G$386:$X$456,  'Graph-outputs'!$B67, 'Graph-outputs'!DV$2)</f>
        <v>#REF!</v>
      </c>
      <c r="DW67">
        <v>63</v>
      </c>
      <c r="DX67" t="e">
        <f>INDEX('Calcs-control4'!$G$170:$X$240, 'Graph-outputs'!$B67, 'Graph-outputs'!$DB$1)</f>
        <v>#REF!</v>
      </c>
      <c r="DZ67" t="e">
        <f t="shared" si="45"/>
        <v>#REF!</v>
      </c>
      <c r="EA67" t="e">
        <f t="shared" si="46"/>
        <v>#REF!</v>
      </c>
      <c r="EB67" t="e">
        <f t="shared" si="47"/>
        <v>#REF!</v>
      </c>
      <c r="EC67" t="e">
        <f>INDEX('Calcs-control4'!$AH$386:$AY$456,  'Graph-outputs'!$B67, 'Graph-outputs'!EC$2)</f>
        <v>#REF!</v>
      </c>
      <c r="ED67">
        <v>63</v>
      </c>
      <c r="EE67" t="e">
        <f>INDEX('Calcs-control4'!$AH$170:$AY$240, 'Graph-outputs'!$B67, 'Graph-outputs'!$DB$1)</f>
        <v>#REF!</v>
      </c>
    </row>
    <row r="68" spans="1:135" x14ac:dyDescent="0.25">
      <c r="A68">
        <v>64</v>
      </c>
      <c r="B68">
        <v>65</v>
      </c>
      <c r="C68">
        <f>IF(Settings!$N$5=1, 'Graph-outputs'!$J68, 'Graph-outputs'!$Q68)</f>
        <v>57.421535618296986</v>
      </c>
      <c r="E68">
        <f>IF(Settings!$N$5=1, 'Graph-outputs'!$X68, 'Graph-outputs'!$AE68)</f>
        <v>57269.795025880579</v>
      </c>
      <c r="G68" t="str">
        <f t="shared" si="0"/>
        <v/>
      </c>
      <c r="H68" t="str">
        <f t="shared" si="1"/>
        <v/>
      </c>
      <c r="I68" t="str">
        <f t="shared" si="2"/>
        <v/>
      </c>
      <c r="J68">
        <f>INDEX('Calcs-control1'!$G$86:$X$156,  'Graph-outputs'!$B68, 'Graph-outputs'!J$2)</f>
        <v>57.421535618296986</v>
      </c>
      <c r="K68">
        <v>64</v>
      </c>
      <c r="L68">
        <f>INDEX('Calcs-control1'!$G$170:$X$240, 'Graph-outputs'!$B68, 'Graph-outputs'!$D$1)</f>
        <v>0.99693045136944392</v>
      </c>
      <c r="N68" t="str">
        <f t="shared" si="3"/>
        <v/>
      </c>
      <c r="O68" t="str">
        <f t="shared" si="4"/>
        <v/>
      </c>
      <c r="P68" t="str">
        <f t="shared" si="5"/>
        <v/>
      </c>
      <c r="Q68">
        <f>INDEX('Calcs-control1'!$AH$86:$AY$156,  'Graph-outputs'!$B68, 'Graph-outputs'!Q$2)</f>
        <v>56.238932153505843</v>
      </c>
      <c r="R68">
        <v>64</v>
      </c>
      <c r="S68">
        <f>INDEX('Calcs-control1'!$AH$170:$AY$240, 'Graph-outputs'!$B68, 'Graph-outputs'!$Q$2)</f>
        <v>0.99658815741103401</v>
      </c>
      <c r="U68" t="str">
        <f t="shared" si="6"/>
        <v/>
      </c>
      <c r="V68" t="str">
        <f t="shared" si="7"/>
        <v/>
      </c>
      <c r="W68" t="str">
        <f t="shared" si="8"/>
        <v/>
      </c>
      <c r="X68">
        <f>INDEX('Calcs-control1'!$G$386:$X$456,  'Graph-outputs'!$B68, 'Graph-outputs'!X$2)</f>
        <v>57269.795025880579</v>
      </c>
      <c r="Y68">
        <v>64</v>
      </c>
      <c r="Z68">
        <f>INDEX('Calcs-control1'!$G$170:$X$240, 'Graph-outputs'!$B68, 'Graph-outputs'!$J$2)</f>
        <v>0.99693045136944392</v>
      </c>
      <c r="AB68" t="str">
        <f t="shared" si="9"/>
        <v/>
      </c>
      <c r="AC68" t="str">
        <f t="shared" si="10"/>
        <v/>
      </c>
      <c r="AD68" t="str">
        <f t="shared" si="11"/>
        <v/>
      </c>
      <c r="AE68">
        <f>INDEX('Calcs-control1'!$AH$386:$AY$456,  'Graph-outputs'!$B68, 'Graph-outputs'!AE$2)</f>
        <v>56079.921543706427</v>
      </c>
      <c r="AF68">
        <v>64</v>
      </c>
      <c r="AG68">
        <f>INDEX('Calcs-control1'!$AH$170:$AY$240, 'Graph-outputs'!$B68, 'Graph-outputs'!$Q$2)</f>
        <v>0.99658815741103401</v>
      </c>
      <c r="AJ68">
        <v>64</v>
      </c>
      <c r="AK68">
        <f>IF(Settings!$N$5=1, 'Graph-outputs'!$AR68, 'Graph-outputs'!$AY68)</f>
        <v>84.36618954569488</v>
      </c>
      <c r="AM68">
        <f>IF(Settings!$N$5=1, 'Graph-outputs'!$BF68, 'Graph-outputs'!$BM68)</f>
        <v>86869.889443461187</v>
      </c>
      <c r="AO68" t="str">
        <f t="shared" si="12"/>
        <v/>
      </c>
      <c r="AP68" t="str">
        <f t="shared" si="13"/>
        <v/>
      </c>
      <c r="AQ68" t="str">
        <f t="shared" si="14"/>
        <v/>
      </c>
      <c r="AR68">
        <f>INDEX('Calcs-control2'!$G$86:$X$156,  'Graph-outputs'!$B68, 'Graph-outputs'!AR$2)</f>
        <v>84.36618954569488</v>
      </c>
      <c r="AS68">
        <v>64</v>
      </c>
      <c r="AT68">
        <f>INDEX('Calcs-control2'!$G$170:$X$240, 'Graph-outputs'!$B68, 'Graph-outputs'!$AL$1)</f>
        <v>0.99999999522073468</v>
      </c>
      <c r="AV68" t="str">
        <f t="shared" si="15"/>
        <v/>
      </c>
      <c r="AW68" t="str">
        <f t="shared" si="16"/>
        <v/>
      </c>
      <c r="AX68" t="str">
        <f t="shared" si="17"/>
        <v/>
      </c>
      <c r="AY68">
        <f>INDEX('Calcs-control2'!$AH$86:$AY$156,  'Graph-outputs'!$B68, 'Graph-outputs'!AY$2)</f>
        <v>78.334309580794326</v>
      </c>
      <c r="AZ68">
        <v>64</v>
      </c>
      <c r="BA68">
        <f>INDEX('Calcs-control2'!$AH$170:$AY$240, 'Graph-outputs'!$B68, 'Graph-outputs'!$AL$1)</f>
        <v>0.9999999808630845</v>
      </c>
      <c r="BC68" t="str">
        <f t="shared" si="18"/>
        <v/>
      </c>
      <c r="BD68" t="str">
        <f t="shared" si="19"/>
        <v/>
      </c>
      <c r="BE68" t="str">
        <f t="shared" si="20"/>
        <v/>
      </c>
      <c r="BF68">
        <f>INDEX('Calcs-control2'!$G$386:$X$456,  'Graph-outputs'!$B68, 'Graph-outputs'!BF$2)</f>
        <v>86869.889443461187</v>
      </c>
      <c r="BG68">
        <v>64</v>
      </c>
      <c r="BH68">
        <f>INDEX('Calcs-control2'!$G$170:$X$240, 'Graph-outputs'!$B68, 'Graph-outputs'!$AL$1)</f>
        <v>0.99999999522073468</v>
      </c>
      <c r="BJ68" t="str">
        <f t="shared" si="21"/>
        <v/>
      </c>
      <c r="BK68" t="str">
        <f t="shared" si="22"/>
        <v/>
      </c>
      <c r="BL68" t="str">
        <f t="shared" si="23"/>
        <v/>
      </c>
      <c r="BM68">
        <f>INDEX('Calcs-control2'!$AH$386:$AY$456,  'Graph-outputs'!$B68, 'Graph-outputs'!BM$2)</f>
        <v>80659.003645708493</v>
      </c>
      <c r="BN68">
        <v>64</v>
      </c>
      <c r="BO68">
        <f>INDEX('Calcs-control2'!$AH$170:$AY$240, 'Graph-outputs'!$B68, 'Graph-outputs'!$AL$1)</f>
        <v>0.9999999808630845</v>
      </c>
      <c r="BR68">
        <v>64</v>
      </c>
      <c r="BS68">
        <f>IF(Settings!$N$5=1, 'Graph-outputs'!$BZ68, 'Graph-outputs'!$CG68)</f>
        <v>46.336675040909135</v>
      </c>
      <c r="BU68">
        <f>IF(Settings!$N$5=1, 'Graph-outputs'!$CN68, 'Graph-outputs'!$CU68)</f>
        <v>4865.350879295459</v>
      </c>
      <c r="BW68" t="str">
        <f t="shared" si="24"/>
        <v/>
      </c>
      <c r="BX68" t="str">
        <f t="shared" si="25"/>
        <v/>
      </c>
      <c r="BY68" t="str">
        <f t="shared" si="26"/>
        <v/>
      </c>
      <c r="BZ68">
        <f>INDEX('Calcs-control3'!$G$86:$X$156,  'Graph-outputs'!$B68, 'Graph-outputs'!BZ$2)</f>
        <v>46.336675040909135</v>
      </c>
      <c r="CA68">
        <v>64</v>
      </c>
      <c r="CB68">
        <f>INDEX('Calcs-control3'!$G$170:$X$240, 'Graph-outputs'!$B68, 'Graph-outputs'!$BT$1)</f>
        <v>0</v>
      </c>
      <c r="CD68" t="str">
        <f t="shared" si="27"/>
        <v/>
      </c>
      <c r="CE68" t="str">
        <f t="shared" si="28"/>
        <v/>
      </c>
      <c r="CF68" t="str">
        <f t="shared" si="29"/>
        <v/>
      </c>
      <c r="CG68">
        <f>INDEX('Calcs-control3'!$AH$86:$AY$156,  'Graph-outputs'!$B68, 'Graph-outputs'!CG$2)</f>
        <v>43.54334008826438</v>
      </c>
      <c r="CH68">
        <v>64</v>
      </c>
      <c r="CI68">
        <f>INDEX('Calcs-control2'!$AH$170:$AY$240, 'Graph-outputs'!$B68, 'Graph-outputs'!$BT$1)</f>
        <v>0</v>
      </c>
      <c r="CK68" t="str">
        <f t="shared" si="30"/>
        <v/>
      </c>
      <c r="CL68" t="str">
        <f t="shared" si="31"/>
        <v/>
      </c>
      <c r="CM68" t="str">
        <f t="shared" si="32"/>
        <v/>
      </c>
      <c r="CN68">
        <f>INDEX('Calcs-control3'!$G$386:$X$456,  'Graph-outputs'!$B68, 'Graph-outputs'!CN$2)</f>
        <v>4865.350879295459</v>
      </c>
      <c r="CO68">
        <v>64</v>
      </c>
      <c r="CP68">
        <f>INDEX('Calcs-control2'!$G$170:$X$240, 'Graph-outputs'!$B68, 'Graph-outputs'!$BT$1)</f>
        <v>0</v>
      </c>
      <c r="CR68" t="str">
        <f t="shared" si="33"/>
        <v/>
      </c>
      <c r="CS68" t="str">
        <f t="shared" si="34"/>
        <v/>
      </c>
      <c r="CT68" t="str">
        <f t="shared" si="35"/>
        <v/>
      </c>
      <c r="CU68">
        <f>INDEX('Calcs-control3'!$AH$386:$AY$456,  'Graph-outputs'!$B68, 'Graph-outputs'!CU$2)</f>
        <v>4572.0507092677599</v>
      </c>
      <c r="CV68">
        <v>64</v>
      </c>
      <c r="CW68">
        <f>INDEX('Calcs-control2'!$AH$170:$AY$240, 'Graph-outputs'!$B68, 'Graph-outputs'!$BT$1)</f>
        <v>0</v>
      </c>
      <c r="CZ68">
        <v>64</v>
      </c>
      <c r="DA68" t="e">
        <f>IF(Settings!$N$5=1, 'Graph-outputs'!$DH68, 'Graph-outputs'!$DO68)</f>
        <v>#REF!</v>
      </c>
      <c r="DC68" t="e">
        <f>IF(Settings!$N$5=1, 'Graph-outputs'!$DV68, 'Graph-outputs'!$EC68)</f>
        <v>#REF!</v>
      </c>
      <c r="DE68" t="e">
        <f t="shared" si="36"/>
        <v>#REF!</v>
      </c>
      <c r="DF68" t="e">
        <f t="shared" si="37"/>
        <v>#REF!</v>
      </c>
      <c r="DG68" t="e">
        <f t="shared" si="38"/>
        <v>#REF!</v>
      </c>
      <c r="DH68" t="e">
        <f>INDEX('Calcs-control4'!$G$86:$X$156,  'Graph-outputs'!$B68, 'Graph-outputs'!DH$2)</f>
        <v>#REF!</v>
      </c>
      <c r="DI68">
        <v>64</v>
      </c>
      <c r="DJ68" t="e">
        <f>INDEX('Calcs-control4'!$G$170:$X$240, 'Graph-outputs'!$B68, 'Graph-outputs'!$DB$1)</f>
        <v>#REF!</v>
      </c>
      <c r="DL68" t="e">
        <f t="shared" si="39"/>
        <v>#REF!</v>
      </c>
      <c r="DM68" t="e">
        <f t="shared" si="40"/>
        <v>#REF!</v>
      </c>
      <c r="DN68" t="e">
        <f t="shared" si="41"/>
        <v>#REF!</v>
      </c>
      <c r="DO68" t="e">
        <f>INDEX('Calcs-control4'!$AH$86:$AY$156,  'Graph-outputs'!$B68, 'Graph-outputs'!DO$2)</f>
        <v>#REF!</v>
      </c>
      <c r="DP68">
        <v>64</v>
      </c>
      <c r="DQ68" t="e">
        <f>INDEX('Calcs-control4'!$AH$170:$AY$240, 'Graph-outputs'!$B68, 'Graph-outputs'!$DB$1)</f>
        <v>#REF!</v>
      </c>
      <c r="DS68" t="e">
        <f t="shared" si="42"/>
        <v>#REF!</v>
      </c>
      <c r="DT68" t="e">
        <f t="shared" si="43"/>
        <v>#REF!</v>
      </c>
      <c r="DU68" t="e">
        <f t="shared" si="44"/>
        <v>#REF!</v>
      </c>
      <c r="DV68" t="e">
        <f>INDEX('Calcs-control4'!$G$386:$X$456,  'Graph-outputs'!$B68, 'Graph-outputs'!DV$2)</f>
        <v>#REF!</v>
      </c>
      <c r="DW68">
        <v>64</v>
      </c>
      <c r="DX68" t="e">
        <f>INDEX('Calcs-control4'!$G$170:$X$240, 'Graph-outputs'!$B68, 'Graph-outputs'!$DB$1)</f>
        <v>#REF!</v>
      </c>
      <c r="DZ68" t="e">
        <f t="shared" si="45"/>
        <v>#REF!</v>
      </c>
      <c r="EA68" t="e">
        <f t="shared" si="46"/>
        <v>#REF!</v>
      </c>
      <c r="EB68" t="e">
        <f t="shared" si="47"/>
        <v>#REF!</v>
      </c>
      <c r="EC68" t="e">
        <f>INDEX('Calcs-control4'!$AH$386:$AY$456,  'Graph-outputs'!$B68, 'Graph-outputs'!EC$2)</f>
        <v>#REF!</v>
      </c>
      <c r="ED68">
        <v>64</v>
      </c>
      <c r="EE68" t="e">
        <f>INDEX('Calcs-control4'!$AH$170:$AY$240, 'Graph-outputs'!$B68, 'Graph-outputs'!$DB$1)</f>
        <v>#REF!</v>
      </c>
    </row>
    <row r="69" spans="1:135" x14ac:dyDescent="0.25">
      <c r="A69">
        <v>65</v>
      </c>
      <c r="B69">
        <v>66</v>
      </c>
      <c r="C69">
        <f>IF(Settings!$N$5=1, 'Graph-outputs'!$J69, 'Graph-outputs'!$Q69)</f>
        <v>57.542978927213071</v>
      </c>
      <c r="E69">
        <f>IF(Settings!$N$5=1, 'Graph-outputs'!$X69, 'Graph-outputs'!$AE69)</f>
        <v>57391.817369029181</v>
      </c>
      <c r="G69" t="str">
        <f t="shared" ref="G69:G74" si="48">IF(AND(ROUND(L69, 1)&gt;=0.1, ROUND(L68, 1)&lt;0.1), 10, "")</f>
        <v/>
      </c>
      <c r="H69" t="str">
        <f t="shared" ref="H69:H74" si="49">IF(AND(ROUND(L69, 1)&gt;=0.5, ROUND(L68, 1)&lt;0.5), 50, "")</f>
        <v/>
      </c>
      <c r="I69" t="str">
        <f t="shared" ref="I69:I74" si="50">IF(AND(ROUND(L69, 1)&gt;=0.9, ROUND(L68, 1)&lt;0.9), 90, "")</f>
        <v/>
      </c>
      <c r="J69">
        <f>INDEX('Calcs-control1'!$G$86:$X$156,  'Graph-outputs'!$B69, 'Graph-outputs'!J$2)</f>
        <v>57.542978927213071</v>
      </c>
      <c r="K69">
        <v>65</v>
      </c>
      <c r="L69">
        <f>INDEX('Calcs-control1'!$G$170:$X$240, 'Graph-outputs'!$B69, 'Graph-outputs'!$D$1)</f>
        <v>0.9969594138443979</v>
      </c>
      <c r="N69" t="str">
        <f t="shared" ref="N69:N74" si="51">IF(AND(ROUND(S69, 1)&gt;=0.1, ROUND(S68, 1)&lt;0.1), 10, "")</f>
        <v/>
      </c>
      <c r="O69" t="str">
        <f t="shared" ref="O69:O74" si="52">IF(AND(ROUND(S69, 1)&gt;=0.5, ROUND(S68, 1)&lt;0.5), 50, "")</f>
        <v/>
      </c>
      <c r="P69" t="str">
        <f t="shared" ref="P69:P74" si="53">IF(AND(ROUND(S69, 1)&gt;=0.9, ROUND(S68, 1)&lt;0.9), 90, "")</f>
        <v/>
      </c>
      <c r="Q69">
        <f>INDEX('Calcs-control1'!$AH$86:$AY$156,  'Graph-outputs'!$B69, 'Graph-outputs'!Q$2)</f>
        <v>56.283700568042576</v>
      </c>
      <c r="R69">
        <v>65</v>
      </c>
      <c r="S69">
        <f>INDEX('Calcs-control1'!$AH$170:$AY$240, 'Graph-outputs'!$B69, 'Graph-outputs'!$Q$2)</f>
        <v>0.99660318515433666</v>
      </c>
      <c r="U69" t="str">
        <f t="shared" ref="U69:U74" si="54">IF(AND(ROUND(Z69, 1)&gt;=0.1, ROUND(Z68, 1)&lt;0.1), 10, "")</f>
        <v/>
      </c>
      <c r="V69" t="str">
        <f t="shared" ref="V69:V74" si="55">IF(AND(ROUND(Z69, 1)&gt;=0.5, ROUND(Z68, 1)&lt;0.5), 50, "")</f>
        <v/>
      </c>
      <c r="W69" t="str">
        <f t="shared" ref="W69:W74" si="56">IF(AND(ROUND(Z69, 1)&gt;=0.9, ROUND(Z68, 1)&lt;0.9), 90, "")</f>
        <v/>
      </c>
      <c r="X69">
        <f>INDEX('Calcs-control1'!$G$386:$X$456,  'Graph-outputs'!$B69, 'Graph-outputs'!X$2)</f>
        <v>57391.817369029181</v>
      </c>
      <c r="Y69">
        <v>65</v>
      </c>
      <c r="Z69">
        <f>INDEX('Calcs-control1'!$G$170:$X$240, 'Graph-outputs'!$B69, 'Graph-outputs'!$J$2)</f>
        <v>0.9969594138443979</v>
      </c>
      <c r="AB69" t="str">
        <f t="shared" ref="AB69:AB74" si="57">IF(AND(ROUND(AG69, 1)&gt;=0.1, ROUND(AG68, 1)&lt;0.1), 10, "")</f>
        <v/>
      </c>
      <c r="AC69" t="str">
        <f t="shared" ref="AC69:AC74" si="58">IF(AND(ROUND(AG69, 1)&gt;=0.5, ROUND(AG68, 1)&lt;0.5), 50, "")</f>
        <v/>
      </c>
      <c r="AD69" t="str">
        <f t="shared" ref="AD69:AD74" si="59">IF(AND(ROUND(AG69, 1)&gt;=0.9, ROUND(AG68, 1)&lt;0.9), 90, "")</f>
        <v/>
      </c>
      <c r="AE69">
        <f>INDEX('Calcs-control1'!$AH$386:$AY$456,  'Graph-outputs'!$B69, 'Graph-outputs'!AE$2)</f>
        <v>56125.020120690366</v>
      </c>
      <c r="AF69">
        <v>65</v>
      </c>
      <c r="AG69">
        <f>INDEX('Calcs-control1'!$AH$170:$AY$240, 'Graph-outputs'!$B69, 'Graph-outputs'!$Q$2)</f>
        <v>0.99660318515433666</v>
      </c>
      <c r="AJ69">
        <v>65</v>
      </c>
      <c r="AK69">
        <f>IF(Settings!$N$5=1, 'Graph-outputs'!$AR69, 'Graph-outputs'!$AY69)</f>
        <v>85.059991979798653</v>
      </c>
      <c r="AM69">
        <f>IF(Settings!$N$5=1, 'Graph-outputs'!$BF69, 'Graph-outputs'!$BM69)</f>
        <v>87584.281574773617</v>
      </c>
      <c r="AO69" t="str">
        <f t="shared" ref="AO69:AO74" si="60">IF(AND(ROUND(AT69, 1)&gt;=0.1, ROUND(AT68, 1)&lt;0.1), 10, "")</f>
        <v/>
      </c>
      <c r="AP69" t="str">
        <f t="shared" ref="AP69:AP74" si="61">IF(AND(ROUND(AT69, 1)&gt;=0.5, ROUND(AT68, 1)&lt;0.5), 50, "")</f>
        <v/>
      </c>
      <c r="AQ69" t="str">
        <f t="shared" ref="AQ69:AQ74" si="62">IF(AND(ROUND(AT69, 1)&gt;=0.9, ROUND(AT68, 1)&lt;0.9), 90, "")</f>
        <v/>
      </c>
      <c r="AR69">
        <f>INDEX('Calcs-control2'!$G$86:$X$156,  'Graph-outputs'!$B69, 'Graph-outputs'!AR$2)</f>
        <v>85.059991979798653</v>
      </c>
      <c r="AS69">
        <v>65</v>
      </c>
      <c r="AT69">
        <f>INDEX('Calcs-control2'!$G$170:$X$240, 'Graph-outputs'!$B69, 'Graph-outputs'!$AL$1)</f>
        <v>0.99999999592564581</v>
      </c>
      <c r="AV69" t="str">
        <f t="shared" ref="AV69:AV74" si="63">IF(AND(ROUND(BA69, 1)&gt;=0.1, ROUND(BA68, 1)&lt;0.1), 10, "")</f>
        <v/>
      </c>
      <c r="AW69" t="str">
        <f t="shared" ref="AW69:AW74" si="64">IF(AND(ROUND(BA69, 1)&gt;=0.5, ROUND(BA68, 1)&lt;0.5), 50, "")</f>
        <v/>
      </c>
      <c r="AX69" t="str">
        <f t="shared" ref="AX69:AX74" si="65">IF(AND(ROUND(BA69, 1)&gt;=0.9, ROUND(BA68, 1)&lt;0.9), 90, "")</f>
        <v/>
      </c>
      <c r="AY69">
        <f>INDEX('Calcs-control2'!$AH$86:$AY$156,  'Graph-outputs'!$B69, 'Graph-outputs'!AY$2)</f>
        <v>78.543006851238772</v>
      </c>
      <c r="AZ69">
        <v>65</v>
      </c>
      <c r="BA69">
        <f>INDEX('Calcs-control2'!$AH$170:$AY$240, 'Graph-outputs'!$B69, 'Graph-outputs'!$AL$1)</f>
        <v>0.99999998175996607</v>
      </c>
      <c r="BC69" t="str">
        <f t="shared" ref="BC69:BC74" si="66">IF(AND(ROUND(BH69, 1)&gt;=0.1, ROUND(BH68, 1)&lt;0.1), 10, "")</f>
        <v/>
      </c>
      <c r="BD69" t="str">
        <f t="shared" ref="BD69:BD74" si="67">IF(AND(ROUND(BH69, 1)&gt;=0.5, ROUND(BH68, 1)&lt;0.5), 50, "")</f>
        <v/>
      </c>
      <c r="BE69" t="str">
        <f t="shared" ref="BE69:BE74" si="68">IF(AND(ROUND(BH69, 1)&gt;=0.9, ROUND(BH68, 1)&lt;0.9), 90, "")</f>
        <v/>
      </c>
      <c r="BF69">
        <f>INDEX('Calcs-control2'!$G$386:$X$456,  'Graph-outputs'!$B69, 'Graph-outputs'!BF$2)</f>
        <v>87584.281574773617</v>
      </c>
      <c r="BG69">
        <v>65</v>
      </c>
      <c r="BH69">
        <f>INDEX('Calcs-control2'!$G$170:$X$240, 'Graph-outputs'!$B69, 'Graph-outputs'!$AL$1)</f>
        <v>0.99999999592564581</v>
      </c>
      <c r="BJ69" t="str">
        <f t="shared" ref="BJ69:BJ74" si="69">IF(AND(ROUND(BO69, 1)&gt;=0.1, ROUND(BO68, 1)&lt;0.1), 10, "")</f>
        <v/>
      </c>
      <c r="BK69" t="str">
        <f t="shared" ref="BK69:BK74" si="70">IF(AND(ROUND(BO69, 1)&gt;=0.5, ROUND(BO68, 1)&lt;0.5), 50, "")</f>
        <v/>
      </c>
      <c r="BL69" t="str">
        <f t="shared" ref="BL69:BL74" si="71">IF(AND(ROUND(BO69, 1)&gt;=0.9, ROUND(BO68, 1)&lt;0.9), 90, "")</f>
        <v/>
      </c>
      <c r="BM69">
        <f>INDEX('Calcs-control2'!$AH$386:$AY$456,  'Graph-outputs'!$B69, 'Graph-outputs'!BM$2)</f>
        <v>80873.894353395488</v>
      </c>
      <c r="BN69">
        <v>65</v>
      </c>
      <c r="BO69">
        <f>INDEX('Calcs-control2'!$AH$170:$AY$240, 'Graph-outputs'!$B69, 'Graph-outputs'!$AL$1)</f>
        <v>0.99999998175996607</v>
      </c>
      <c r="BR69">
        <v>65</v>
      </c>
      <c r="BS69">
        <f>IF(Settings!$N$5=1, 'Graph-outputs'!$BZ69, 'Graph-outputs'!$CG69)</f>
        <v>46.652707931901567</v>
      </c>
      <c r="BU69">
        <f>IF(Settings!$N$5=1, 'Graph-outputs'!$CN69, 'Graph-outputs'!$CU69)</f>
        <v>4898.5343328496647</v>
      </c>
      <c r="BW69" t="str">
        <f t="shared" ref="BW69:BW74" si="72">IF(AND(ROUND(CB69, 1)&gt;=0.1, ROUND(CB68, 1)&lt;0.1), 10, "")</f>
        <v/>
      </c>
      <c r="BX69" t="str">
        <f t="shared" ref="BX69:BX74" si="73">IF(AND(ROUND(CB69, 1)&gt;=0.5, ROUND(CB68, 1)&lt;0.5), 50, "")</f>
        <v/>
      </c>
      <c r="BY69" t="str">
        <f t="shared" ref="BY69:BY74" si="74">IF(AND(ROUND(CB69, 1)&gt;=0.9, ROUND(CB68, 1)&lt;0.9), 90, "")</f>
        <v/>
      </c>
      <c r="BZ69">
        <f>INDEX('Calcs-control3'!$G$86:$X$156,  'Graph-outputs'!$B69, 'Graph-outputs'!BZ$2)</f>
        <v>46.652707931901567</v>
      </c>
      <c r="CA69">
        <v>65</v>
      </c>
      <c r="CB69">
        <f>INDEX('Calcs-control3'!$G$170:$X$240, 'Graph-outputs'!$B69, 'Graph-outputs'!$BT$1)</f>
        <v>0</v>
      </c>
      <c r="CD69" t="str">
        <f t="shared" ref="CD69:CD74" si="75">IF(AND(ROUND(CI69, 1)&gt;=0.1, ROUND(CI68, 1)&lt;0.1), 10, "")</f>
        <v/>
      </c>
      <c r="CE69" t="str">
        <f t="shared" ref="CE69:CE74" si="76">IF(AND(ROUND(CI69, 1)&gt;=0.5, ROUND(CI68, 1)&lt;0.5), 50, "")</f>
        <v/>
      </c>
      <c r="CF69" t="str">
        <f t="shared" ref="CF69:CF74" si="77">IF(AND(ROUND(CI69, 1)&gt;=0.9, ROUND(CI68, 1)&lt;0.9), 90, "")</f>
        <v/>
      </c>
      <c r="CG69">
        <f>INDEX('Calcs-control3'!$AH$86:$AY$156,  'Graph-outputs'!$B69, 'Graph-outputs'!CG$2)</f>
        <v>43.641303178385535</v>
      </c>
      <c r="CH69">
        <v>65</v>
      </c>
      <c r="CI69">
        <f>INDEX('Calcs-control2'!$AH$170:$AY$240, 'Graph-outputs'!$B69, 'Graph-outputs'!$BT$1)</f>
        <v>0</v>
      </c>
      <c r="CK69" t="str">
        <f t="shared" ref="CK69:CK74" si="78">IF(AND(ROUND(CP69, 1)&gt;=0.1, ROUND(CP68, 1)&lt;0.1), 10, "")</f>
        <v/>
      </c>
      <c r="CL69" t="str">
        <f t="shared" ref="CL69:CL74" si="79">IF(AND(ROUND(CP69, 1)&gt;=0.5, ROUND(CP68, 1)&lt;0.5), 50, "")</f>
        <v/>
      </c>
      <c r="CM69" t="str">
        <f t="shared" ref="CM69:CM74" si="80">IF(AND(ROUND(CP69, 1)&gt;=0.9, ROUND(CP68, 1)&lt;0.9), 90, "")</f>
        <v/>
      </c>
      <c r="CN69">
        <f>INDEX('Calcs-control3'!$G$386:$X$456,  'Graph-outputs'!$B69, 'Graph-outputs'!CN$2)</f>
        <v>4898.5343328496647</v>
      </c>
      <c r="CO69">
        <v>65</v>
      </c>
      <c r="CP69">
        <f>INDEX('Calcs-control2'!$G$170:$X$240, 'Graph-outputs'!$B69, 'Graph-outputs'!$BT$1)</f>
        <v>0</v>
      </c>
      <c r="CR69" t="str">
        <f t="shared" ref="CR69:CR74" si="81">IF(AND(ROUND(CW69, 1)&gt;=0.1, ROUND(CW68, 1)&lt;0.1), 10, "")</f>
        <v/>
      </c>
      <c r="CS69" t="str">
        <f t="shared" ref="CS69:CS74" si="82">IF(AND(ROUND(CW69, 1)&gt;=0.5, ROUND(CW68, 1)&lt;0.5), 50, "")</f>
        <v/>
      </c>
      <c r="CT69" t="str">
        <f t="shared" ref="CT69:CT74" si="83">IF(AND(ROUND(CW69, 1)&gt;=0.9, ROUND(CW68, 1)&lt;0.9), 90, "")</f>
        <v/>
      </c>
      <c r="CU69">
        <f>INDEX('Calcs-control3'!$AH$386:$AY$456,  'Graph-outputs'!$B69, 'Graph-outputs'!CU$2)</f>
        <v>4582.336833730481</v>
      </c>
      <c r="CV69">
        <v>65</v>
      </c>
      <c r="CW69">
        <f>INDEX('Calcs-control2'!$AH$170:$AY$240, 'Graph-outputs'!$B69, 'Graph-outputs'!$BT$1)</f>
        <v>0</v>
      </c>
      <c r="CZ69">
        <v>65</v>
      </c>
      <c r="DA69" t="e">
        <f>IF(Settings!$N$5=1, 'Graph-outputs'!$DH69, 'Graph-outputs'!$DO69)</f>
        <v>#REF!</v>
      </c>
      <c r="DC69" t="e">
        <f>IF(Settings!$N$5=1, 'Graph-outputs'!$DV69, 'Graph-outputs'!$EC69)</f>
        <v>#REF!</v>
      </c>
      <c r="DE69" t="e">
        <f t="shared" ref="DE69:DE74" si="84">IF(AND(ROUND(DJ69, 1)&gt;=0.1, ROUND(DJ68, 1)&lt;0.1), 10, "")</f>
        <v>#REF!</v>
      </c>
      <c r="DF69" t="e">
        <f t="shared" ref="DF69:DF74" si="85">IF(AND(ROUND(DJ69, 1)&gt;=0.5, ROUND(DJ68, 1)&lt;0.5), 50, "")</f>
        <v>#REF!</v>
      </c>
      <c r="DG69" t="e">
        <f t="shared" ref="DG69:DG74" si="86">IF(AND(ROUND(DJ69, 1)&gt;=0.9, ROUND(DJ68, 1)&lt;0.9), 90, "")</f>
        <v>#REF!</v>
      </c>
      <c r="DH69" t="e">
        <f>INDEX('Calcs-control4'!$G$86:$X$156,  'Graph-outputs'!$B69, 'Graph-outputs'!DH$2)</f>
        <v>#REF!</v>
      </c>
      <c r="DI69">
        <v>65</v>
      </c>
      <c r="DJ69" t="e">
        <f>INDEX('Calcs-control4'!$G$170:$X$240, 'Graph-outputs'!$B69, 'Graph-outputs'!$DB$1)</f>
        <v>#REF!</v>
      </c>
      <c r="DL69" t="e">
        <f t="shared" ref="DL69:DL74" si="87">IF(AND(ROUND(DQ69, 1)&gt;=0.1, ROUND(DQ68, 1)&lt;0.1), 10, "")</f>
        <v>#REF!</v>
      </c>
      <c r="DM69" t="e">
        <f t="shared" ref="DM69:DM74" si="88">IF(AND(ROUND(DQ69, 1)&gt;=0.5, ROUND(DQ68, 1)&lt;0.5), 50, "")</f>
        <v>#REF!</v>
      </c>
      <c r="DN69" t="e">
        <f t="shared" ref="DN69:DN74" si="89">IF(AND(ROUND(DQ69, 1)&gt;=0.9, ROUND(DQ68, 1)&lt;0.9), 90, "")</f>
        <v>#REF!</v>
      </c>
      <c r="DO69" t="e">
        <f>INDEX('Calcs-control4'!$AH$86:$AY$156,  'Graph-outputs'!$B69, 'Graph-outputs'!DO$2)</f>
        <v>#REF!</v>
      </c>
      <c r="DP69">
        <v>65</v>
      </c>
      <c r="DQ69" t="e">
        <f>INDEX('Calcs-control4'!$AH$170:$AY$240, 'Graph-outputs'!$B69, 'Graph-outputs'!$DB$1)</f>
        <v>#REF!</v>
      </c>
      <c r="DS69" t="e">
        <f t="shared" ref="DS69:DS74" si="90">IF(AND(ROUND(DX69, 1)&gt;=0.1, ROUND(DX68, 1)&lt;0.1), 10, "")</f>
        <v>#REF!</v>
      </c>
      <c r="DT69" t="e">
        <f t="shared" ref="DT69:DT74" si="91">IF(AND(ROUND(DX69, 1)&gt;=0.5, ROUND(DX68, 1)&lt;0.5), 50, "")</f>
        <v>#REF!</v>
      </c>
      <c r="DU69" t="e">
        <f t="shared" ref="DU69:DU74" si="92">IF(AND(ROUND(DX69, 1)&gt;=0.9, ROUND(DX68, 1)&lt;0.9), 90, "")</f>
        <v>#REF!</v>
      </c>
      <c r="DV69" t="e">
        <f>INDEX('Calcs-control4'!$G$386:$X$456,  'Graph-outputs'!$B69, 'Graph-outputs'!DV$2)</f>
        <v>#REF!</v>
      </c>
      <c r="DW69">
        <v>65</v>
      </c>
      <c r="DX69" t="e">
        <f>INDEX('Calcs-control4'!$G$170:$X$240, 'Graph-outputs'!$B69, 'Graph-outputs'!$DB$1)</f>
        <v>#REF!</v>
      </c>
      <c r="DZ69" t="e">
        <f t="shared" ref="DZ69:DZ74" si="93">IF(AND(ROUND(EE69, 1)&gt;=0.1, ROUND(EE68, 1)&lt;0.1), 10, "")</f>
        <v>#REF!</v>
      </c>
      <c r="EA69" t="e">
        <f t="shared" ref="EA69:EA74" si="94">IF(AND(ROUND(EE69, 1)&gt;=0.5, ROUND(EE68, 1)&lt;0.5), 50, "")</f>
        <v>#REF!</v>
      </c>
      <c r="EB69" t="e">
        <f t="shared" ref="EB69:EB74" si="95">IF(AND(ROUND(EE69, 1)&gt;=0.9, ROUND(EE68, 1)&lt;0.9), 90, "")</f>
        <v>#REF!</v>
      </c>
      <c r="EC69" t="e">
        <f>INDEX('Calcs-control4'!$AH$386:$AY$456,  'Graph-outputs'!$B69, 'Graph-outputs'!EC$2)</f>
        <v>#REF!</v>
      </c>
      <c r="ED69">
        <v>65</v>
      </c>
      <c r="EE69" t="e">
        <f>INDEX('Calcs-control4'!$AH$170:$AY$240, 'Graph-outputs'!$B69, 'Graph-outputs'!$DB$1)</f>
        <v>#REF!</v>
      </c>
    </row>
    <row r="70" spans="1:135" x14ac:dyDescent="0.25">
      <c r="A70">
        <v>66</v>
      </c>
      <c r="B70">
        <v>67</v>
      </c>
      <c r="C70">
        <f>IF(Settings!$N$5=1, 'Graph-outputs'!$J70, 'Graph-outputs'!$Q70)</f>
        <v>57.658505779627426</v>
      </c>
      <c r="E70">
        <f>IF(Settings!$N$5=1, 'Graph-outputs'!$X70, 'Graph-outputs'!$AE70)</f>
        <v>57507.866348838957</v>
      </c>
      <c r="G70" t="str">
        <f t="shared" si="48"/>
        <v/>
      </c>
      <c r="H70" t="str">
        <f t="shared" si="49"/>
        <v/>
      </c>
      <c r="I70" t="str">
        <f t="shared" si="50"/>
        <v/>
      </c>
      <c r="J70">
        <f>INDEX('Calcs-control1'!$G$86:$X$156,  'Graph-outputs'!$B70, 'Graph-outputs'!J$2)</f>
        <v>57.658505779627426</v>
      </c>
      <c r="K70">
        <v>66</v>
      </c>
      <c r="L70">
        <f>INDEX('Calcs-control1'!$G$170:$X$240, 'Graph-outputs'!$B70, 'Graph-outputs'!$D$1)</f>
        <v>0.99698593040083894</v>
      </c>
      <c r="N70" t="str">
        <f t="shared" si="51"/>
        <v/>
      </c>
      <c r="O70" t="str">
        <f t="shared" si="52"/>
        <v/>
      </c>
      <c r="P70" t="str">
        <f t="shared" si="53"/>
        <v/>
      </c>
      <c r="Q70">
        <f>INDEX('Calcs-control1'!$AH$86:$AY$156,  'Graph-outputs'!$B70, 'Graph-outputs'!Q$2)</f>
        <v>56.324468621844403</v>
      </c>
      <c r="R70">
        <v>66</v>
      </c>
      <c r="S70">
        <f>INDEX('Calcs-control1'!$AH$170:$AY$240, 'Graph-outputs'!$B70, 'Graph-outputs'!$Q$2)</f>
        <v>0.9966167225763074</v>
      </c>
      <c r="U70" t="str">
        <f t="shared" si="54"/>
        <v/>
      </c>
      <c r="V70" t="str">
        <f t="shared" si="55"/>
        <v/>
      </c>
      <c r="W70" t="str">
        <f t="shared" si="56"/>
        <v/>
      </c>
      <c r="X70">
        <f>INDEX('Calcs-control1'!$G$386:$X$456,  'Graph-outputs'!$B70, 'Graph-outputs'!X$2)</f>
        <v>57507.866348838957</v>
      </c>
      <c r="Y70">
        <v>66</v>
      </c>
      <c r="Z70">
        <f>INDEX('Calcs-control1'!$G$170:$X$240, 'Graph-outputs'!$B70, 'Graph-outputs'!$J$2)</f>
        <v>0.99698593040083894</v>
      </c>
      <c r="AB70" t="str">
        <f t="shared" si="57"/>
        <v/>
      </c>
      <c r="AC70" t="str">
        <f t="shared" si="58"/>
        <v/>
      </c>
      <c r="AD70" t="str">
        <f t="shared" si="59"/>
        <v/>
      </c>
      <c r="AE70">
        <f>INDEX('Calcs-control1'!$AH$386:$AY$456,  'Graph-outputs'!$B70, 'Graph-outputs'!AE$2)</f>
        <v>56166.084980828942</v>
      </c>
      <c r="AF70">
        <v>66</v>
      </c>
      <c r="AG70">
        <f>INDEX('Calcs-control1'!$AH$170:$AY$240, 'Graph-outputs'!$B70, 'Graph-outputs'!$Q$2)</f>
        <v>0.9966167225763074</v>
      </c>
      <c r="AJ70">
        <v>66</v>
      </c>
      <c r="AK70">
        <f>IF(Settings!$N$5=1, 'Graph-outputs'!$AR70, 'Graph-outputs'!$AY70)</f>
        <v>85.736315879887613</v>
      </c>
      <c r="AM70">
        <f>IF(Settings!$N$5=1, 'Graph-outputs'!$BF70, 'Graph-outputs'!$BM70)</f>
        <v>88280.676466775505</v>
      </c>
      <c r="AO70" t="str">
        <f t="shared" si="60"/>
        <v/>
      </c>
      <c r="AP70" t="str">
        <f t="shared" si="61"/>
        <v/>
      </c>
      <c r="AQ70" t="str">
        <f t="shared" si="62"/>
        <v/>
      </c>
      <c r="AR70">
        <f>INDEX('Calcs-control2'!$G$86:$X$156,  'Graph-outputs'!$B70, 'Graph-outputs'!AR$2)</f>
        <v>85.736315879887613</v>
      </c>
      <c r="AS70">
        <v>66</v>
      </c>
      <c r="AT70">
        <f>INDEX('Calcs-control2'!$G$170:$X$240, 'Graph-outputs'!$B70, 'Graph-outputs'!$AL$1)</f>
        <v>0.99999999651259552</v>
      </c>
      <c r="AV70" t="str">
        <f t="shared" si="63"/>
        <v/>
      </c>
      <c r="AW70" t="str">
        <f t="shared" si="64"/>
        <v/>
      </c>
      <c r="AX70" t="str">
        <f t="shared" si="65"/>
        <v/>
      </c>
      <c r="AY70">
        <f>INDEX('Calcs-control2'!$AH$86:$AY$156,  'Graph-outputs'!$B70, 'Graph-outputs'!AY$2)</f>
        <v>78.734200808568318</v>
      </c>
      <c r="AZ70">
        <v>66</v>
      </c>
      <c r="BA70">
        <f>INDEX('Calcs-control2'!$AH$170:$AY$240, 'Graph-outputs'!$B70, 'Graph-outputs'!$AL$1)</f>
        <v>0.99999998254468414</v>
      </c>
      <c r="BC70" t="str">
        <f t="shared" si="66"/>
        <v/>
      </c>
      <c r="BD70" t="str">
        <f t="shared" si="67"/>
        <v/>
      </c>
      <c r="BE70" t="str">
        <f t="shared" si="68"/>
        <v/>
      </c>
      <c r="BF70">
        <f>INDEX('Calcs-control2'!$G$386:$X$456,  'Graph-outputs'!$B70, 'Graph-outputs'!BF$2)</f>
        <v>88280.676466775505</v>
      </c>
      <c r="BG70">
        <v>66</v>
      </c>
      <c r="BH70">
        <f>INDEX('Calcs-control2'!$G$170:$X$240, 'Graph-outputs'!$B70, 'Graph-outputs'!$AL$1)</f>
        <v>0.99999999651259552</v>
      </c>
      <c r="BJ70" t="str">
        <f t="shared" si="69"/>
        <v/>
      </c>
      <c r="BK70" t="str">
        <f t="shared" si="70"/>
        <v/>
      </c>
      <c r="BL70" t="str">
        <f t="shared" si="71"/>
        <v/>
      </c>
      <c r="BM70">
        <f>INDEX('Calcs-control2'!$AH$386:$AY$456,  'Graph-outputs'!$B70, 'Graph-outputs'!BM$2)</f>
        <v>81070.762307534475</v>
      </c>
      <c r="BN70">
        <v>66</v>
      </c>
      <c r="BO70">
        <f>INDEX('Calcs-control2'!$AH$170:$AY$240, 'Graph-outputs'!$B70, 'Graph-outputs'!$AL$1)</f>
        <v>0.99999998254468414</v>
      </c>
      <c r="BR70">
        <v>66</v>
      </c>
      <c r="BS70">
        <f>IF(Settings!$N$5=1, 'Graph-outputs'!$BZ70, 'Graph-outputs'!$CG70)</f>
        <v>46.959679204428113</v>
      </c>
      <c r="BU70">
        <f>IF(Settings!$N$5=1, 'Graph-outputs'!$CN70, 'Graph-outputs'!$CU70)</f>
        <v>4930.7663164649521</v>
      </c>
      <c r="BW70" t="str">
        <f t="shared" si="72"/>
        <v/>
      </c>
      <c r="BX70" t="str">
        <f t="shared" si="73"/>
        <v/>
      </c>
      <c r="BY70" t="str">
        <f t="shared" si="74"/>
        <v/>
      </c>
      <c r="BZ70">
        <f>INDEX('Calcs-control3'!$G$86:$X$156,  'Graph-outputs'!$B70, 'Graph-outputs'!BZ$2)</f>
        <v>46.959679204428113</v>
      </c>
      <c r="CA70">
        <v>66</v>
      </c>
      <c r="CB70">
        <f>INDEX('Calcs-control3'!$G$170:$X$240, 'Graph-outputs'!$B70, 'Graph-outputs'!$BT$1)</f>
        <v>0</v>
      </c>
      <c r="CD70" t="str">
        <f t="shared" si="75"/>
        <v/>
      </c>
      <c r="CE70" t="str">
        <f t="shared" si="76"/>
        <v/>
      </c>
      <c r="CF70" t="str">
        <f t="shared" si="77"/>
        <v/>
      </c>
      <c r="CG70">
        <f>INDEX('Calcs-control3'!$AH$86:$AY$156,  'Graph-outputs'!$B70, 'Graph-outputs'!CG$2)</f>
        <v>43.730969946922272</v>
      </c>
      <c r="CH70">
        <v>66</v>
      </c>
      <c r="CI70">
        <f>INDEX('Calcs-control2'!$AH$170:$AY$240, 'Graph-outputs'!$B70, 'Graph-outputs'!$BT$1)</f>
        <v>0</v>
      </c>
      <c r="CK70" t="str">
        <f t="shared" si="78"/>
        <v/>
      </c>
      <c r="CL70" t="str">
        <f t="shared" si="79"/>
        <v/>
      </c>
      <c r="CM70" t="str">
        <f t="shared" si="80"/>
        <v/>
      </c>
      <c r="CN70">
        <f>INDEX('Calcs-control3'!$G$386:$X$456,  'Graph-outputs'!$B70, 'Graph-outputs'!CN$2)</f>
        <v>4930.7663164649521</v>
      </c>
      <c r="CO70">
        <v>66</v>
      </c>
      <c r="CP70">
        <f>INDEX('Calcs-control2'!$G$170:$X$240, 'Graph-outputs'!$B70, 'Graph-outputs'!$BT$1)</f>
        <v>0</v>
      </c>
      <c r="CR70" t="str">
        <f t="shared" si="81"/>
        <v/>
      </c>
      <c r="CS70" t="str">
        <f t="shared" si="82"/>
        <v/>
      </c>
      <c r="CT70" t="str">
        <f t="shared" si="83"/>
        <v/>
      </c>
      <c r="CU70">
        <f>INDEX('Calcs-control3'!$AH$386:$AY$456,  'Graph-outputs'!$B70, 'Graph-outputs'!CU$2)</f>
        <v>4591.7518444268389</v>
      </c>
      <c r="CV70">
        <v>66</v>
      </c>
      <c r="CW70">
        <f>INDEX('Calcs-control2'!$AH$170:$AY$240, 'Graph-outputs'!$B70, 'Graph-outputs'!$BT$1)</f>
        <v>0</v>
      </c>
      <c r="CZ70">
        <v>66</v>
      </c>
      <c r="DA70" t="e">
        <f>IF(Settings!$N$5=1, 'Graph-outputs'!$DH70, 'Graph-outputs'!$DO70)</f>
        <v>#REF!</v>
      </c>
      <c r="DC70" t="e">
        <f>IF(Settings!$N$5=1, 'Graph-outputs'!$DV70, 'Graph-outputs'!$EC70)</f>
        <v>#REF!</v>
      </c>
      <c r="DE70" t="e">
        <f t="shared" si="84"/>
        <v>#REF!</v>
      </c>
      <c r="DF70" t="e">
        <f t="shared" si="85"/>
        <v>#REF!</v>
      </c>
      <c r="DG70" t="e">
        <f t="shared" si="86"/>
        <v>#REF!</v>
      </c>
      <c r="DH70" t="e">
        <f>INDEX('Calcs-control4'!$G$86:$X$156,  'Graph-outputs'!$B70, 'Graph-outputs'!DH$2)</f>
        <v>#REF!</v>
      </c>
      <c r="DI70">
        <v>66</v>
      </c>
      <c r="DJ70" t="e">
        <f>INDEX('Calcs-control4'!$G$170:$X$240, 'Graph-outputs'!$B70, 'Graph-outputs'!$DB$1)</f>
        <v>#REF!</v>
      </c>
      <c r="DL70" t="e">
        <f t="shared" si="87"/>
        <v>#REF!</v>
      </c>
      <c r="DM70" t="e">
        <f t="shared" si="88"/>
        <v>#REF!</v>
      </c>
      <c r="DN70" t="e">
        <f t="shared" si="89"/>
        <v>#REF!</v>
      </c>
      <c r="DO70" t="e">
        <f>INDEX('Calcs-control4'!$AH$86:$AY$156,  'Graph-outputs'!$B70, 'Graph-outputs'!DO$2)</f>
        <v>#REF!</v>
      </c>
      <c r="DP70">
        <v>66</v>
      </c>
      <c r="DQ70" t="e">
        <f>INDEX('Calcs-control4'!$AH$170:$AY$240, 'Graph-outputs'!$B70, 'Graph-outputs'!$DB$1)</f>
        <v>#REF!</v>
      </c>
      <c r="DS70" t="e">
        <f t="shared" si="90"/>
        <v>#REF!</v>
      </c>
      <c r="DT70" t="e">
        <f t="shared" si="91"/>
        <v>#REF!</v>
      </c>
      <c r="DU70" t="e">
        <f t="shared" si="92"/>
        <v>#REF!</v>
      </c>
      <c r="DV70" t="e">
        <f>INDEX('Calcs-control4'!$G$386:$X$456,  'Graph-outputs'!$B70, 'Graph-outputs'!DV$2)</f>
        <v>#REF!</v>
      </c>
      <c r="DW70">
        <v>66</v>
      </c>
      <c r="DX70" t="e">
        <f>INDEX('Calcs-control4'!$G$170:$X$240, 'Graph-outputs'!$B70, 'Graph-outputs'!$DB$1)</f>
        <v>#REF!</v>
      </c>
      <c r="DZ70" t="e">
        <f t="shared" si="93"/>
        <v>#REF!</v>
      </c>
      <c r="EA70" t="e">
        <f t="shared" si="94"/>
        <v>#REF!</v>
      </c>
      <c r="EB70" t="e">
        <f t="shared" si="95"/>
        <v>#REF!</v>
      </c>
      <c r="EC70" t="e">
        <f>INDEX('Calcs-control4'!$AH$386:$AY$456,  'Graph-outputs'!$B70, 'Graph-outputs'!EC$2)</f>
        <v>#REF!</v>
      </c>
      <c r="ED70">
        <v>66</v>
      </c>
      <c r="EE70" t="e">
        <f>INDEX('Calcs-control4'!$AH$170:$AY$240, 'Graph-outputs'!$B70, 'Graph-outputs'!$DB$1)</f>
        <v>#REF!</v>
      </c>
    </row>
    <row r="71" spans="1:135" x14ac:dyDescent="0.25">
      <c r="A71">
        <v>67</v>
      </c>
      <c r="B71">
        <v>68</v>
      </c>
      <c r="C71">
        <f>IF(Settings!$N$5=1, 'Graph-outputs'!$J71, 'Graph-outputs'!$Q71)</f>
        <v>57.768405632369742</v>
      </c>
      <c r="E71">
        <f>IF(Settings!$N$5=1, 'Graph-outputs'!$X71, 'Graph-outputs'!$AE71)</f>
        <v>57618.236875160357</v>
      </c>
      <c r="G71" t="str">
        <f t="shared" si="48"/>
        <v/>
      </c>
      <c r="H71" t="str">
        <f t="shared" si="49"/>
        <v/>
      </c>
      <c r="I71" t="str">
        <f t="shared" si="50"/>
        <v/>
      </c>
      <c r="J71">
        <f>INDEX('Calcs-control1'!$G$86:$X$156,  'Graph-outputs'!$B71, 'Graph-outputs'!J$2)</f>
        <v>57.768405632369742</v>
      </c>
      <c r="K71">
        <v>67</v>
      </c>
      <c r="L71">
        <f>INDEX('Calcs-control1'!$G$170:$X$240, 'Graph-outputs'!$B71, 'Graph-outputs'!$D$1)</f>
        <v>0.99701022278665252</v>
      </c>
      <c r="N71" t="str">
        <f t="shared" si="51"/>
        <v/>
      </c>
      <c r="O71" t="str">
        <f t="shared" si="52"/>
        <v/>
      </c>
      <c r="P71" t="str">
        <f t="shared" si="53"/>
        <v/>
      </c>
      <c r="Q71">
        <f>INDEX('Calcs-control1'!$AH$86:$AY$156,  'Graph-outputs'!$B71, 'Graph-outputs'!Q$2)</f>
        <v>56.36162825917399</v>
      </c>
      <c r="R71">
        <v>67</v>
      </c>
      <c r="S71">
        <f>INDEX('Calcs-control1'!$AH$170:$AY$240, 'Graph-outputs'!$B71, 'Graph-outputs'!$Q$2)</f>
        <v>0.99662893992872859</v>
      </c>
      <c r="U71" t="str">
        <f t="shared" si="54"/>
        <v/>
      </c>
      <c r="V71" t="str">
        <f t="shared" si="55"/>
        <v/>
      </c>
      <c r="W71" t="str">
        <f t="shared" si="56"/>
        <v/>
      </c>
      <c r="X71">
        <f>INDEX('Calcs-control1'!$G$386:$X$456,  'Graph-outputs'!$B71, 'Graph-outputs'!X$2)</f>
        <v>57618.236875160357</v>
      </c>
      <c r="Y71">
        <v>67</v>
      </c>
      <c r="Z71">
        <f>INDEX('Calcs-control1'!$G$170:$X$240, 'Graph-outputs'!$B71, 'Graph-outputs'!$J$2)</f>
        <v>0.99701022278665252</v>
      </c>
      <c r="AB71" t="str">
        <f t="shared" si="57"/>
        <v/>
      </c>
      <c r="AC71" t="str">
        <f t="shared" si="58"/>
        <v/>
      </c>
      <c r="AD71" t="str">
        <f t="shared" si="59"/>
        <v/>
      </c>
      <c r="AE71">
        <f>INDEX('Calcs-control1'!$AH$386:$AY$456,  'Graph-outputs'!$B71, 'Graph-outputs'!AE$2)</f>
        <v>56203.511964295649</v>
      </c>
      <c r="AF71">
        <v>67</v>
      </c>
      <c r="AG71">
        <f>INDEX('Calcs-control1'!$AH$170:$AY$240, 'Graph-outputs'!$B71, 'Graph-outputs'!$Q$2)</f>
        <v>0.99662893992872859</v>
      </c>
      <c r="AJ71">
        <v>67</v>
      </c>
      <c r="AK71">
        <f>IF(Settings!$N$5=1, 'Graph-outputs'!$AR71, 'Graph-outputs'!$AY71)</f>
        <v>86.395543290311807</v>
      </c>
      <c r="AM71">
        <f>IF(Settings!$N$5=1, 'Graph-outputs'!$BF71, 'Graph-outputs'!$BM71)</f>
        <v>88959.467501970372</v>
      </c>
      <c r="AO71" t="str">
        <f t="shared" si="60"/>
        <v/>
      </c>
      <c r="AP71" t="str">
        <f t="shared" si="61"/>
        <v/>
      </c>
      <c r="AQ71" t="str">
        <f t="shared" si="62"/>
        <v/>
      </c>
      <c r="AR71">
        <f>INDEX('Calcs-control2'!$G$86:$X$156,  'Graph-outputs'!$B71, 'Graph-outputs'!AR$2)</f>
        <v>86.395543290311807</v>
      </c>
      <c r="AS71">
        <v>67</v>
      </c>
      <c r="AT71">
        <f>INDEX('Calcs-control2'!$G$170:$X$240, 'Graph-outputs'!$B71, 'Graph-outputs'!$AL$1)</f>
        <v>0.99999999700322872</v>
      </c>
      <c r="AV71" t="str">
        <f t="shared" si="63"/>
        <v/>
      </c>
      <c r="AW71" t="str">
        <f t="shared" si="64"/>
        <v/>
      </c>
      <c r="AX71" t="str">
        <f t="shared" si="65"/>
        <v/>
      </c>
      <c r="AY71">
        <f>INDEX('Calcs-control2'!$AH$86:$AY$156,  'Graph-outputs'!$B71, 'Graph-outputs'!AY$2)</f>
        <v>78.909438116145068</v>
      </c>
      <c r="AZ71">
        <v>67</v>
      </c>
      <c r="BA71">
        <f>INDEX('Calcs-control2'!$AH$170:$AY$240, 'Graph-outputs'!$B71, 'Graph-outputs'!$AL$1)</f>
        <v>0.99999998323422423</v>
      </c>
      <c r="BC71" t="str">
        <f t="shared" si="66"/>
        <v/>
      </c>
      <c r="BD71" t="str">
        <f t="shared" si="67"/>
        <v/>
      </c>
      <c r="BE71" t="str">
        <f t="shared" si="68"/>
        <v/>
      </c>
      <c r="BF71">
        <f>INDEX('Calcs-control2'!$G$386:$X$456,  'Graph-outputs'!$B71, 'Graph-outputs'!BF$2)</f>
        <v>88959.467501970372</v>
      </c>
      <c r="BG71">
        <v>67</v>
      </c>
      <c r="BH71">
        <f>INDEX('Calcs-control2'!$G$170:$X$240, 'Graph-outputs'!$B71, 'Graph-outputs'!$AL$1)</f>
        <v>0.99999999700322872</v>
      </c>
      <c r="BJ71" t="str">
        <f t="shared" si="69"/>
        <v/>
      </c>
      <c r="BK71" t="str">
        <f t="shared" si="70"/>
        <v/>
      </c>
      <c r="BL71" t="str">
        <f t="shared" si="71"/>
        <v/>
      </c>
      <c r="BM71">
        <f>INDEX('Calcs-control2'!$AH$386:$AY$456,  'Graph-outputs'!$B71, 'Graph-outputs'!BM$2)</f>
        <v>81251.20007145709</v>
      </c>
      <c r="BN71">
        <v>67</v>
      </c>
      <c r="BO71">
        <f>INDEX('Calcs-control2'!$AH$170:$AY$240, 'Graph-outputs'!$B71, 'Graph-outputs'!$AL$1)</f>
        <v>0.99999998323422423</v>
      </c>
      <c r="BR71">
        <v>67</v>
      </c>
      <c r="BS71">
        <f>IF(Settings!$N$5=1, 'Graph-outputs'!$BZ71, 'Graph-outputs'!$CG71)</f>
        <v>47.257828740239894</v>
      </c>
      <c r="BU71">
        <f>IF(Settings!$N$5=1, 'Graph-outputs'!$CN71, 'Graph-outputs'!$CU71)</f>
        <v>4962.0720177251887</v>
      </c>
      <c r="BW71" t="str">
        <f t="shared" si="72"/>
        <v/>
      </c>
      <c r="BX71" t="str">
        <f t="shared" si="73"/>
        <v/>
      </c>
      <c r="BY71" t="str">
        <f t="shared" si="74"/>
        <v/>
      </c>
      <c r="BZ71">
        <f>INDEX('Calcs-control3'!$G$86:$X$156,  'Graph-outputs'!$B71, 'Graph-outputs'!BZ$2)</f>
        <v>47.257828740239894</v>
      </c>
      <c r="CA71">
        <v>67</v>
      </c>
      <c r="CB71">
        <f>INDEX('Calcs-control3'!$G$170:$X$240, 'Graph-outputs'!$B71, 'Graph-outputs'!$BT$1)</f>
        <v>0</v>
      </c>
      <c r="CD71" t="str">
        <f t="shared" si="75"/>
        <v/>
      </c>
      <c r="CE71" t="str">
        <f t="shared" si="76"/>
        <v/>
      </c>
      <c r="CF71" t="str">
        <f t="shared" si="77"/>
        <v/>
      </c>
      <c r="CG71">
        <f>INDEX('Calcs-control3'!$AH$86:$AY$156,  'Graph-outputs'!$B71, 'Graph-outputs'!CG$2)</f>
        <v>43.813085744292565</v>
      </c>
      <c r="CH71">
        <v>67</v>
      </c>
      <c r="CI71">
        <f>INDEX('Calcs-control2'!$AH$170:$AY$240, 'Graph-outputs'!$B71, 'Graph-outputs'!$BT$1)</f>
        <v>0</v>
      </c>
      <c r="CK71" t="str">
        <f t="shared" si="78"/>
        <v/>
      </c>
      <c r="CL71" t="str">
        <f t="shared" si="79"/>
        <v/>
      </c>
      <c r="CM71" t="str">
        <f t="shared" si="80"/>
        <v/>
      </c>
      <c r="CN71">
        <f>INDEX('Calcs-control3'!$G$386:$X$456,  'Graph-outputs'!$B71, 'Graph-outputs'!CN$2)</f>
        <v>4962.0720177251887</v>
      </c>
      <c r="CO71">
        <v>67</v>
      </c>
      <c r="CP71">
        <f>INDEX('Calcs-control2'!$G$170:$X$240, 'Graph-outputs'!$B71, 'Graph-outputs'!$BT$1)</f>
        <v>0</v>
      </c>
      <c r="CR71" t="str">
        <f t="shared" si="81"/>
        <v/>
      </c>
      <c r="CS71" t="str">
        <f t="shared" si="82"/>
        <v/>
      </c>
      <c r="CT71" t="str">
        <f t="shared" si="83"/>
        <v/>
      </c>
      <c r="CU71">
        <f>INDEX('Calcs-control3'!$AH$386:$AY$456,  'Graph-outputs'!$B71, 'Graph-outputs'!CU$2)</f>
        <v>4600.3740031507195</v>
      </c>
      <c r="CV71">
        <v>67</v>
      </c>
      <c r="CW71">
        <f>INDEX('Calcs-control2'!$AH$170:$AY$240, 'Graph-outputs'!$B71, 'Graph-outputs'!$BT$1)</f>
        <v>0</v>
      </c>
      <c r="CZ71">
        <v>67</v>
      </c>
      <c r="DA71" t="e">
        <f>IF(Settings!$N$5=1, 'Graph-outputs'!$DH71, 'Graph-outputs'!$DO71)</f>
        <v>#REF!</v>
      </c>
      <c r="DC71" t="e">
        <f>IF(Settings!$N$5=1, 'Graph-outputs'!$DV71, 'Graph-outputs'!$EC71)</f>
        <v>#REF!</v>
      </c>
      <c r="DE71" t="e">
        <f t="shared" si="84"/>
        <v>#REF!</v>
      </c>
      <c r="DF71" t="e">
        <f t="shared" si="85"/>
        <v>#REF!</v>
      </c>
      <c r="DG71" t="e">
        <f t="shared" si="86"/>
        <v>#REF!</v>
      </c>
      <c r="DH71" t="e">
        <f>INDEX('Calcs-control4'!$G$86:$X$156,  'Graph-outputs'!$B71, 'Graph-outputs'!DH$2)</f>
        <v>#REF!</v>
      </c>
      <c r="DI71">
        <v>67</v>
      </c>
      <c r="DJ71" t="e">
        <f>INDEX('Calcs-control4'!$G$170:$X$240, 'Graph-outputs'!$B71, 'Graph-outputs'!$DB$1)</f>
        <v>#REF!</v>
      </c>
      <c r="DL71" t="e">
        <f t="shared" si="87"/>
        <v>#REF!</v>
      </c>
      <c r="DM71" t="e">
        <f t="shared" si="88"/>
        <v>#REF!</v>
      </c>
      <c r="DN71" t="e">
        <f t="shared" si="89"/>
        <v>#REF!</v>
      </c>
      <c r="DO71" t="e">
        <f>INDEX('Calcs-control4'!$AH$86:$AY$156,  'Graph-outputs'!$B71, 'Graph-outputs'!DO$2)</f>
        <v>#REF!</v>
      </c>
      <c r="DP71">
        <v>67</v>
      </c>
      <c r="DQ71" t="e">
        <f>INDEX('Calcs-control4'!$AH$170:$AY$240, 'Graph-outputs'!$B71, 'Graph-outputs'!$DB$1)</f>
        <v>#REF!</v>
      </c>
      <c r="DS71" t="e">
        <f t="shared" si="90"/>
        <v>#REF!</v>
      </c>
      <c r="DT71" t="e">
        <f t="shared" si="91"/>
        <v>#REF!</v>
      </c>
      <c r="DU71" t="e">
        <f t="shared" si="92"/>
        <v>#REF!</v>
      </c>
      <c r="DV71" t="e">
        <f>INDEX('Calcs-control4'!$G$386:$X$456,  'Graph-outputs'!$B71, 'Graph-outputs'!DV$2)</f>
        <v>#REF!</v>
      </c>
      <c r="DW71">
        <v>67</v>
      </c>
      <c r="DX71" t="e">
        <f>INDEX('Calcs-control4'!$G$170:$X$240, 'Graph-outputs'!$B71, 'Graph-outputs'!$DB$1)</f>
        <v>#REF!</v>
      </c>
      <c r="DZ71" t="e">
        <f t="shared" si="93"/>
        <v>#REF!</v>
      </c>
      <c r="EA71" t="e">
        <f t="shared" si="94"/>
        <v>#REF!</v>
      </c>
      <c r="EB71" t="e">
        <f t="shared" si="95"/>
        <v>#REF!</v>
      </c>
      <c r="EC71" t="e">
        <f>INDEX('Calcs-control4'!$AH$386:$AY$456,  'Graph-outputs'!$B71, 'Graph-outputs'!EC$2)</f>
        <v>#REF!</v>
      </c>
      <c r="ED71">
        <v>67</v>
      </c>
      <c r="EE71" t="e">
        <f>INDEX('Calcs-control4'!$AH$170:$AY$240, 'Graph-outputs'!$B71, 'Graph-outputs'!$DB$1)</f>
        <v>#REF!</v>
      </c>
    </row>
    <row r="72" spans="1:135" x14ac:dyDescent="0.25">
      <c r="A72">
        <v>68</v>
      </c>
      <c r="B72">
        <v>69</v>
      </c>
      <c r="C72">
        <f>IF(Settings!$N$5=1, 'Graph-outputs'!$J72, 'Graph-outputs'!$Q72)</f>
        <v>57.872953634359448</v>
      </c>
      <c r="E72">
        <f>IF(Settings!$N$5=1, 'Graph-outputs'!$X72, 'Graph-outputs'!$AE72)</f>
        <v>57723.209000167612</v>
      </c>
      <c r="G72" t="str">
        <f t="shared" si="48"/>
        <v/>
      </c>
      <c r="H72" t="str">
        <f t="shared" si="49"/>
        <v/>
      </c>
      <c r="I72" t="str">
        <f t="shared" si="50"/>
        <v/>
      </c>
      <c r="J72">
        <f>INDEX('Calcs-control1'!$G$86:$X$156,  'Graph-outputs'!$B72, 'Graph-outputs'!J$2)</f>
        <v>57.872953634359448</v>
      </c>
      <c r="K72">
        <v>68</v>
      </c>
      <c r="L72">
        <f>INDEX('Calcs-control1'!$G$170:$X$240, 'Graph-outputs'!$B72, 'Graph-outputs'!$D$1)</f>
        <v>0.99703249043786135</v>
      </c>
      <c r="N72" t="str">
        <f t="shared" si="51"/>
        <v/>
      </c>
      <c r="O72" t="str">
        <f t="shared" si="52"/>
        <v/>
      </c>
      <c r="P72" t="str">
        <f t="shared" si="53"/>
        <v/>
      </c>
      <c r="Q72">
        <f>INDEX('Calcs-control1'!$AH$86:$AY$156,  'Graph-outputs'!$B72, 'Graph-outputs'!Q$2)</f>
        <v>56.395527846284551</v>
      </c>
      <c r="R72">
        <v>68</v>
      </c>
      <c r="S72">
        <f>INDEX('Calcs-control1'!$AH$170:$AY$240, 'Graph-outputs'!$B72, 'Graph-outputs'!$Q$2)</f>
        <v>0.99663998452966418</v>
      </c>
      <c r="U72" t="str">
        <f t="shared" si="54"/>
        <v/>
      </c>
      <c r="V72" t="str">
        <f t="shared" si="55"/>
        <v/>
      </c>
      <c r="W72" t="str">
        <f t="shared" si="56"/>
        <v/>
      </c>
      <c r="X72">
        <f>INDEX('Calcs-control1'!$G$386:$X$456,  'Graph-outputs'!$B72, 'Graph-outputs'!X$2)</f>
        <v>57723.209000167612</v>
      </c>
      <c r="Y72">
        <v>68</v>
      </c>
      <c r="Z72">
        <f>INDEX('Calcs-control1'!$G$170:$X$240, 'Graph-outputs'!$B72, 'Graph-outputs'!$J$2)</f>
        <v>0.99703249043786135</v>
      </c>
      <c r="AB72" t="str">
        <f t="shared" si="57"/>
        <v/>
      </c>
      <c r="AC72" t="str">
        <f t="shared" si="58"/>
        <v/>
      </c>
      <c r="AD72" t="str">
        <f t="shared" si="59"/>
        <v/>
      </c>
      <c r="AE72">
        <f>INDEX('Calcs-control1'!$AH$386:$AY$456,  'Graph-outputs'!$B72, 'Graph-outputs'!AE$2)</f>
        <v>56237.652797569455</v>
      </c>
      <c r="AF72">
        <v>68</v>
      </c>
      <c r="AG72">
        <f>INDEX('Calcs-control1'!$AH$170:$AY$240, 'Graph-outputs'!$B72, 'Graph-outputs'!$Q$2)</f>
        <v>0.99663998452966418</v>
      </c>
      <c r="AJ72">
        <v>68</v>
      </c>
      <c r="AK72">
        <f>IF(Settings!$N$5=1, 'Graph-outputs'!$AR72, 'Graph-outputs'!$AY72)</f>
        <v>87.038051732554663</v>
      </c>
      <c r="AM72">
        <f>IF(Settings!$N$5=1, 'Graph-outputs'!$BF72, 'Graph-outputs'!$BM72)</f>
        <v>89621.043405699165</v>
      </c>
      <c r="AO72" t="str">
        <f t="shared" si="60"/>
        <v/>
      </c>
      <c r="AP72" t="str">
        <f t="shared" si="61"/>
        <v/>
      </c>
      <c r="AQ72" t="str">
        <f t="shared" si="62"/>
        <v/>
      </c>
      <c r="AR72">
        <f>INDEX('Calcs-control2'!$G$86:$X$156,  'Graph-outputs'!$B72, 'Graph-outputs'!AR$2)</f>
        <v>87.038051732554663</v>
      </c>
      <c r="AS72">
        <v>68</v>
      </c>
      <c r="AT72">
        <f>INDEX('Calcs-control2'!$G$170:$X$240, 'Graph-outputs'!$B72, 'Graph-outputs'!$AL$1)</f>
        <v>0.99999999741491463</v>
      </c>
      <c r="AV72" t="str">
        <f t="shared" si="63"/>
        <v/>
      </c>
      <c r="AW72" t="str">
        <f t="shared" si="64"/>
        <v/>
      </c>
      <c r="AX72" t="str">
        <f t="shared" si="65"/>
        <v/>
      </c>
      <c r="AY72">
        <f>INDEX('Calcs-control2'!$AH$86:$AY$156,  'Graph-outputs'!$B72, 'Graph-outputs'!AY$2)</f>
        <v>79.070117112210127</v>
      </c>
      <c r="AZ72">
        <v>68</v>
      </c>
      <c r="BA72">
        <f>INDEX('Calcs-control2'!$AH$170:$AY$240, 'Graph-outputs'!$B72, 'Graph-outputs'!$AL$1)</f>
        <v>0.99999998384251376</v>
      </c>
      <c r="BC72" t="str">
        <f t="shared" si="66"/>
        <v/>
      </c>
      <c r="BD72" t="str">
        <f t="shared" si="67"/>
        <v/>
      </c>
      <c r="BE72" t="str">
        <f t="shared" si="68"/>
        <v/>
      </c>
      <c r="BF72">
        <f>INDEX('Calcs-control2'!$G$386:$X$456,  'Graph-outputs'!$B72, 'Graph-outputs'!BF$2)</f>
        <v>89621.043405699165</v>
      </c>
      <c r="BG72">
        <v>68</v>
      </c>
      <c r="BH72">
        <f>INDEX('Calcs-control2'!$G$170:$X$240, 'Graph-outputs'!$B72, 'Graph-outputs'!$AL$1)</f>
        <v>0.99999999741491463</v>
      </c>
      <c r="BJ72" t="str">
        <f t="shared" si="69"/>
        <v/>
      </c>
      <c r="BK72" t="str">
        <f t="shared" si="70"/>
        <v/>
      </c>
      <c r="BL72" t="str">
        <f t="shared" si="71"/>
        <v/>
      </c>
      <c r="BM72">
        <f>INDEX('Calcs-control2'!$AH$386:$AY$456,  'Graph-outputs'!$B72, 'Graph-outputs'!BM$2)</f>
        <v>81416.647481540422</v>
      </c>
      <c r="BN72">
        <v>68</v>
      </c>
      <c r="BO72">
        <f>INDEX('Calcs-control2'!$AH$170:$AY$240, 'Graph-outputs'!$B72, 'Graph-outputs'!$AL$1)</f>
        <v>0.99999998384251376</v>
      </c>
      <c r="BR72">
        <v>68</v>
      </c>
      <c r="BS72">
        <f>IF(Settings!$N$5=1, 'Graph-outputs'!$BZ72, 'Graph-outputs'!$CG72)</f>
        <v>47.547391453735322</v>
      </c>
      <c r="BU72">
        <f>IF(Settings!$N$5=1, 'Graph-outputs'!$CN72, 'Graph-outputs'!$CU72)</f>
        <v>4992.4761026422093</v>
      </c>
      <c r="BW72" t="str">
        <f t="shared" si="72"/>
        <v/>
      </c>
      <c r="BX72" t="str">
        <f t="shared" si="73"/>
        <v/>
      </c>
      <c r="BY72" t="str">
        <f t="shared" si="74"/>
        <v/>
      </c>
      <c r="BZ72">
        <f>INDEX('Calcs-control3'!$G$86:$X$156,  'Graph-outputs'!$B72, 'Graph-outputs'!BZ$2)</f>
        <v>47.547391453735322</v>
      </c>
      <c r="CA72">
        <v>68</v>
      </c>
      <c r="CB72">
        <f>INDEX('Calcs-control3'!$G$170:$X$240, 'Graph-outputs'!$B72, 'Graph-outputs'!$BT$1)</f>
        <v>0</v>
      </c>
      <c r="CD72" t="str">
        <f t="shared" si="75"/>
        <v/>
      </c>
      <c r="CE72" t="str">
        <f t="shared" si="76"/>
        <v/>
      </c>
      <c r="CF72" t="str">
        <f t="shared" si="77"/>
        <v/>
      </c>
      <c r="CG72">
        <f>INDEX('Calcs-control3'!$AH$86:$AY$156,  'Graph-outputs'!$B72, 'Graph-outputs'!CG$2)</f>
        <v>43.888322598611765</v>
      </c>
      <c r="CH72">
        <v>68</v>
      </c>
      <c r="CI72">
        <f>INDEX('Calcs-control2'!$AH$170:$AY$240, 'Graph-outputs'!$B72, 'Graph-outputs'!$BT$1)</f>
        <v>0</v>
      </c>
      <c r="CK72" t="str">
        <f t="shared" si="78"/>
        <v/>
      </c>
      <c r="CL72" t="str">
        <f t="shared" si="79"/>
        <v/>
      </c>
      <c r="CM72" t="str">
        <f t="shared" si="80"/>
        <v/>
      </c>
      <c r="CN72">
        <f>INDEX('Calcs-control3'!$G$386:$X$456,  'Graph-outputs'!$B72, 'Graph-outputs'!CN$2)</f>
        <v>4992.4761026422093</v>
      </c>
      <c r="CO72">
        <v>68</v>
      </c>
      <c r="CP72">
        <f>INDEX('Calcs-control2'!$G$170:$X$240, 'Graph-outputs'!$B72, 'Graph-outputs'!$BT$1)</f>
        <v>0</v>
      </c>
      <c r="CR72" t="str">
        <f t="shared" si="81"/>
        <v/>
      </c>
      <c r="CS72" t="str">
        <f t="shared" si="82"/>
        <v/>
      </c>
      <c r="CT72" t="str">
        <f t="shared" si="83"/>
        <v/>
      </c>
      <c r="CU72">
        <f>INDEX('Calcs-control3'!$AH$386:$AY$456,  'Graph-outputs'!$B72, 'Graph-outputs'!CU$2)</f>
        <v>4608.2738728542354</v>
      </c>
      <c r="CV72">
        <v>68</v>
      </c>
      <c r="CW72">
        <f>INDEX('Calcs-control2'!$AH$170:$AY$240, 'Graph-outputs'!$B72, 'Graph-outputs'!$BT$1)</f>
        <v>0</v>
      </c>
      <c r="CZ72">
        <v>68</v>
      </c>
      <c r="DA72" t="e">
        <f>IF(Settings!$N$5=1, 'Graph-outputs'!$DH72, 'Graph-outputs'!$DO72)</f>
        <v>#REF!</v>
      </c>
      <c r="DC72" t="e">
        <f>IF(Settings!$N$5=1, 'Graph-outputs'!$DV72, 'Graph-outputs'!$EC72)</f>
        <v>#REF!</v>
      </c>
      <c r="DE72" t="e">
        <f t="shared" si="84"/>
        <v>#REF!</v>
      </c>
      <c r="DF72" t="e">
        <f t="shared" si="85"/>
        <v>#REF!</v>
      </c>
      <c r="DG72" t="e">
        <f t="shared" si="86"/>
        <v>#REF!</v>
      </c>
      <c r="DH72" t="e">
        <f>INDEX('Calcs-control4'!$G$86:$X$156,  'Graph-outputs'!$B72, 'Graph-outputs'!DH$2)</f>
        <v>#REF!</v>
      </c>
      <c r="DI72">
        <v>68</v>
      </c>
      <c r="DJ72" t="e">
        <f>INDEX('Calcs-control4'!$G$170:$X$240, 'Graph-outputs'!$B72, 'Graph-outputs'!$DB$1)</f>
        <v>#REF!</v>
      </c>
      <c r="DL72" t="e">
        <f t="shared" si="87"/>
        <v>#REF!</v>
      </c>
      <c r="DM72" t="e">
        <f t="shared" si="88"/>
        <v>#REF!</v>
      </c>
      <c r="DN72" t="e">
        <f t="shared" si="89"/>
        <v>#REF!</v>
      </c>
      <c r="DO72" t="e">
        <f>INDEX('Calcs-control4'!$AH$86:$AY$156,  'Graph-outputs'!$B72, 'Graph-outputs'!DO$2)</f>
        <v>#REF!</v>
      </c>
      <c r="DP72">
        <v>68</v>
      </c>
      <c r="DQ72" t="e">
        <f>INDEX('Calcs-control4'!$AH$170:$AY$240, 'Graph-outputs'!$B72, 'Graph-outputs'!$DB$1)</f>
        <v>#REF!</v>
      </c>
      <c r="DS72" t="e">
        <f t="shared" si="90"/>
        <v>#REF!</v>
      </c>
      <c r="DT72" t="e">
        <f t="shared" si="91"/>
        <v>#REF!</v>
      </c>
      <c r="DU72" t="e">
        <f t="shared" si="92"/>
        <v>#REF!</v>
      </c>
      <c r="DV72" t="e">
        <f>INDEX('Calcs-control4'!$G$386:$X$456,  'Graph-outputs'!$B72, 'Graph-outputs'!DV$2)</f>
        <v>#REF!</v>
      </c>
      <c r="DW72">
        <v>68</v>
      </c>
      <c r="DX72" t="e">
        <f>INDEX('Calcs-control4'!$G$170:$X$240, 'Graph-outputs'!$B72, 'Graph-outputs'!$DB$1)</f>
        <v>#REF!</v>
      </c>
      <c r="DZ72" t="e">
        <f t="shared" si="93"/>
        <v>#REF!</v>
      </c>
      <c r="EA72" t="e">
        <f t="shared" si="94"/>
        <v>#REF!</v>
      </c>
      <c r="EB72" t="e">
        <f t="shared" si="95"/>
        <v>#REF!</v>
      </c>
      <c r="EC72" t="e">
        <f>INDEX('Calcs-control4'!$AH$386:$AY$456,  'Graph-outputs'!$B72, 'Graph-outputs'!EC$2)</f>
        <v>#REF!</v>
      </c>
      <c r="ED72">
        <v>68</v>
      </c>
      <c r="EE72" t="e">
        <f>INDEX('Calcs-control4'!$AH$170:$AY$240, 'Graph-outputs'!$B72, 'Graph-outputs'!$DB$1)</f>
        <v>#REF!</v>
      </c>
    </row>
    <row r="73" spans="1:135" x14ac:dyDescent="0.25">
      <c r="A73">
        <v>69</v>
      </c>
      <c r="B73">
        <v>70</v>
      </c>
      <c r="C73">
        <f>IF(Settings!$N$5=1, 'Graph-outputs'!$J73, 'Graph-outputs'!$Q73)</f>
        <v>57.97241135402372</v>
      </c>
      <c r="E73">
        <f>IF(Settings!$N$5=1, 'Graph-outputs'!$X73, 'Graph-outputs'!$AE73)</f>
        <v>57823.048707236951</v>
      </c>
      <c r="G73" t="str">
        <f t="shared" si="48"/>
        <v/>
      </c>
      <c r="H73" t="str">
        <f t="shared" si="49"/>
        <v/>
      </c>
      <c r="I73" t="str">
        <f t="shared" si="50"/>
        <v/>
      </c>
      <c r="J73">
        <f>INDEX('Calcs-control1'!$G$86:$X$156,  'Graph-outputs'!$B73, 'Graph-outputs'!J$2)</f>
        <v>57.97241135402372</v>
      </c>
      <c r="K73">
        <v>69</v>
      </c>
      <c r="L73">
        <f>INDEX('Calcs-control1'!$G$170:$X$240, 'Graph-outputs'!$B73, 'Graph-outputs'!$D$1)</f>
        <v>0.9970529130336746</v>
      </c>
      <c r="N73" t="str">
        <f t="shared" si="51"/>
        <v/>
      </c>
      <c r="O73" t="str">
        <f t="shared" si="52"/>
        <v/>
      </c>
      <c r="P73" t="str">
        <f t="shared" si="53"/>
        <v/>
      </c>
      <c r="Q73">
        <f>INDEX('Calcs-control1'!$AH$86:$AY$156,  'Graph-outputs'!$B73, 'Graph-outputs'!Q$2)</f>
        <v>56.426477767659378</v>
      </c>
      <c r="R73">
        <v>69</v>
      </c>
      <c r="S73">
        <f>INDEX('Calcs-control1'!$AH$170:$AY$240, 'Graph-outputs'!$B73, 'Graph-outputs'!$Q$2)</f>
        <v>0.99664998438284258</v>
      </c>
      <c r="U73" t="str">
        <f t="shared" si="54"/>
        <v/>
      </c>
      <c r="V73" t="str">
        <f t="shared" si="55"/>
        <v/>
      </c>
      <c r="W73" t="str">
        <f t="shared" si="56"/>
        <v/>
      </c>
      <c r="X73">
        <f>INDEX('Calcs-control1'!$G$386:$X$456,  'Graph-outputs'!$B73, 'Graph-outputs'!X$2)</f>
        <v>57823.048707236951</v>
      </c>
      <c r="Y73">
        <v>69</v>
      </c>
      <c r="Z73">
        <f>INDEX('Calcs-control1'!$G$170:$X$240, 'Graph-outputs'!$B73, 'Graph-outputs'!$J$2)</f>
        <v>0.9970529130336746</v>
      </c>
      <c r="AB73" t="str">
        <f t="shared" si="57"/>
        <v/>
      </c>
      <c r="AC73" t="str">
        <f t="shared" si="58"/>
        <v/>
      </c>
      <c r="AD73" t="str">
        <f t="shared" si="59"/>
        <v/>
      </c>
      <c r="AE73">
        <f>INDEX('Calcs-control1'!$AH$386:$AY$456,  'Graph-outputs'!$B73, 'Graph-outputs'!AE$2)</f>
        <v>56268.820775467888</v>
      </c>
      <c r="AF73">
        <v>69</v>
      </c>
      <c r="AG73">
        <f>INDEX('Calcs-control1'!$AH$170:$AY$240, 'Graph-outputs'!$B73, 'Graph-outputs'!$Q$2)</f>
        <v>0.99664998438284258</v>
      </c>
      <c r="AJ73">
        <v>69</v>
      </c>
      <c r="AK73">
        <f>IF(Settings!$N$5=1, 'Graph-outputs'!$AR73, 'Graph-outputs'!$AY73)</f>
        <v>87.664213960294489</v>
      </c>
      <c r="AM73">
        <f>IF(Settings!$N$5=1, 'Graph-outputs'!$BF73, 'Graph-outputs'!$BM73)</f>
        <v>90265.787993947262</v>
      </c>
      <c r="AO73" t="str">
        <f t="shared" si="60"/>
        <v/>
      </c>
      <c r="AP73" t="str">
        <f t="shared" si="61"/>
        <v/>
      </c>
      <c r="AQ73" t="str">
        <f t="shared" si="62"/>
        <v/>
      </c>
      <c r="AR73">
        <f>INDEX('Calcs-control2'!$G$86:$X$156,  'Graph-outputs'!$B73, 'Graph-outputs'!AR$2)</f>
        <v>87.664213960294489</v>
      </c>
      <c r="AS73">
        <v>69</v>
      </c>
      <c r="AT73">
        <f>INDEX('Calcs-control2'!$G$170:$X$240, 'Graph-outputs'!$B73, 'Graph-outputs'!$AL$1)</f>
        <v>0.99999999776164505</v>
      </c>
      <c r="AV73" t="str">
        <f t="shared" si="63"/>
        <v/>
      </c>
      <c r="AW73" t="str">
        <f t="shared" si="64"/>
        <v/>
      </c>
      <c r="AX73" t="str">
        <f t="shared" si="65"/>
        <v/>
      </c>
      <c r="AY73">
        <f>INDEX('Calcs-control2'!$AH$86:$AY$156,  'Graph-outputs'!$B73, 'Graph-outputs'!AY$2)</f>
        <v>79.217503707698768</v>
      </c>
      <c r="AZ73">
        <v>69</v>
      </c>
      <c r="BA73">
        <f>INDEX('Calcs-control2'!$AH$170:$AY$240, 'Graph-outputs'!$B73, 'Graph-outputs'!$AL$1)</f>
        <v>0.99999998438105553</v>
      </c>
      <c r="BC73" t="str">
        <f t="shared" si="66"/>
        <v/>
      </c>
      <c r="BD73" t="str">
        <f t="shared" si="67"/>
        <v/>
      </c>
      <c r="BE73" t="str">
        <f t="shared" si="68"/>
        <v/>
      </c>
      <c r="BF73">
        <f>INDEX('Calcs-control2'!$G$386:$X$456,  'Graph-outputs'!$B73, 'Graph-outputs'!BF$2)</f>
        <v>90265.787993947262</v>
      </c>
      <c r="BG73">
        <v>69</v>
      </c>
      <c r="BH73">
        <f>INDEX('Calcs-control2'!$G$170:$X$240, 'Graph-outputs'!$B73, 'Graph-outputs'!$AL$1)</f>
        <v>0.99999999776164505</v>
      </c>
      <c r="BJ73" t="str">
        <f t="shared" si="69"/>
        <v/>
      </c>
      <c r="BK73" t="str">
        <f t="shared" si="70"/>
        <v/>
      </c>
      <c r="BL73" t="str">
        <f t="shared" si="71"/>
        <v/>
      </c>
      <c r="BM73">
        <f>INDEX('Calcs-control2'!$AH$386:$AY$456,  'Graph-outputs'!$B73, 'Graph-outputs'!BM$2)</f>
        <v>81568.408016825342</v>
      </c>
      <c r="BN73">
        <v>69</v>
      </c>
      <c r="BO73">
        <f>INDEX('Calcs-control2'!$AH$170:$AY$240, 'Graph-outputs'!$B73, 'Graph-outputs'!$AL$1)</f>
        <v>0.99999998438105553</v>
      </c>
      <c r="BR73">
        <v>69</v>
      </c>
      <c r="BS73">
        <f>IF(Settings!$N$5=1, 'Graph-outputs'!$BZ73, 'Graph-outputs'!$CG73)</f>
        <v>47.828597287608765</v>
      </c>
      <c r="BU73">
        <f>IF(Settings!$N$5=1, 'Graph-outputs'!$CN73, 'Graph-outputs'!$CU73)</f>
        <v>5022.0027151989207</v>
      </c>
      <c r="BW73" t="str">
        <f t="shared" si="72"/>
        <v/>
      </c>
      <c r="BX73" t="str">
        <f t="shared" si="73"/>
        <v/>
      </c>
      <c r="BY73" t="str">
        <f t="shared" si="74"/>
        <v/>
      </c>
      <c r="BZ73">
        <f>INDEX('Calcs-control3'!$G$86:$X$156,  'Graph-outputs'!$B73, 'Graph-outputs'!BZ$2)</f>
        <v>47.828597287608765</v>
      </c>
      <c r="CA73">
        <v>69</v>
      </c>
      <c r="CB73">
        <f>INDEX('Calcs-control3'!$G$170:$X$240, 'Graph-outputs'!$B73, 'Graph-outputs'!$BT$1)</f>
        <v>0</v>
      </c>
      <c r="CD73" t="str">
        <f t="shared" si="75"/>
        <v/>
      </c>
      <c r="CE73" t="str">
        <f t="shared" si="76"/>
        <v/>
      </c>
      <c r="CF73" t="str">
        <f t="shared" si="77"/>
        <v/>
      </c>
      <c r="CG73">
        <f>INDEX('Calcs-control3'!$AH$86:$AY$156,  'Graph-outputs'!$B73, 'Graph-outputs'!CG$2)</f>
        <v>43.95728734529763</v>
      </c>
      <c r="CH73">
        <v>69</v>
      </c>
      <c r="CI73">
        <f>INDEX('Calcs-control2'!$AH$170:$AY$240, 'Graph-outputs'!$B73, 'Graph-outputs'!$BT$1)</f>
        <v>0</v>
      </c>
      <c r="CK73" t="str">
        <f t="shared" si="78"/>
        <v/>
      </c>
      <c r="CL73" t="str">
        <f t="shared" si="79"/>
        <v/>
      </c>
      <c r="CM73" t="str">
        <f t="shared" si="80"/>
        <v/>
      </c>
      <c r="CN73">
        <f>INDEX('Calcs-control3'!$G$386:$X$456,  'Graph-outputs'!$B73, 'Graph-outputs'!CN$2)</f>
        <v>5022.0027151989207</v>
      </c>
      <c r="CO73">
        <v>69</v>
      </c>
      <c r="CP73">
        <f>INDEX('Calcs-control2'!$G$170:$X$240, 'Graph-outputs'!$B73, 'Graph-outputs'!$BT$1)</f>
        <v>0</v>
      </c>
      <c r="CR73" t="str">
        <f t="shared" si="81"/>
        <v/>
      </c>
      <c r="CS73" t="str">
        <f t="shared" si="82"/>
        <v/>
      </c>
      <c r="CT73" t="str">
        <f t="shared" si="83"/>
        <v/>
      </c>
      <c r="CU73">
        <f>INDEX('Calcs-control3'!$AH$386:$AY$456,  'Graph-outputs'!$B73, 'Graph-outputs'!CU$2)</f>
        <v>4615.5151712562511</v>
      </c>
      <c r="CV73">
        <v>69</v>
      </c>
      <c r="CW73">
        <f>INDEX('Calcs-control2'!$AH$170:$AY$240, 'Graph-outputs'!$B73, 'Graph-outputs'!$BT$1)</f>
        <v>0</v>
      </c>
      <c r="CZ73">
        <v>69</v>
      </c>
      <c r="DA73" t="e">
        <f>IF(Settings!$N$5=1, 'Graph-outputs'!$DH73, 'Graph-outputs'!$DO73)</f>
        <v>#REF!</v>
      </c>
      <c r="DC73" t="e">
        <f>IF(Settings!$N$5=1, 'Graph-outputs'!$DV73, 'Graph-outputs'!$EC73)</f>
        <v>#REF!</v>
      </c>
      <c r="DE73" t="e">
        <f t="shared" si="84"/>
        <v>#REF!</v>
      </c>
      <c r="DF73" t="e">
        <f t="shared" si="85"/>
        <v>#REF!</v>
      </c>
      <c r="DG73" t="e">
        <f t="shared" si="86"/>
        <v>#REF!</v>
      </c>
      <c r="DH73" t="e">
        <f>INDEX('Calcs-control4'!$G$86:$X$156,  'Graph-outputs'!$B73, 'Graph-outputs'!DH$2)</f>
        <v>#REF!</v>
      </c>
      <c r="DI73">
        <v>69</v>
      </c>
      <c r="DJ73" t="e">
        <f>INDEX('Calcs-control4'!$G$170:$X$240, 'Graph-outputs'!$B73, 'Graph-outputs'!$DB$1)</f>
        <v>#REF!</v>
      </c>
      <c r="DL73" t="e">
        <f t="shared" si="87"/>
        <v>#REF!</v>
      </c>
      <c r="DM73" t="e">
        <f t="shared" si="88"/>
        <v>#REF!</v>
      </c>
      <c r="DN73" t="e">
        <f t="shared" si="89"/>
        <v>#REF!</v>
      </c>
      <c r="DO73" t="e">
        <f>INDEX('Calcs-control4'!$AH$86:$AY$156,  'Graph-outputs'!$B73, 'Graph-outputs'!DO$2)</f>
        <v>#REF!</v>
      </c>
      <c r="DP73">
        <v>69</v>
      </c>
      <c r="DQ73" t="e">
        <f>INDEX('Calcs-control4'!$AH$170:$AY$240, 'Graph-outputs'!$B73, 'Graph-outputs'!$DB$1)</f>
        <v>#REF!</v>
      </c>
      <c r="DS73" t="e">
        <f t="shared" si="90"/>
        <v>#REF!</v>
      </c>
      <c r="DT73" t="e">
        <f t="shared" si="91"/>
        <v>#REF!</v>
      </c>
      <c r="DU73" t="e">
        <f t="shared" si="92"/>
        <v>#REF!</v>
      </c>
      <c r="DV73" t="e">
        <f>INDEX('Calcs-control4'!$G$386:$X$456,  'Graph-outputs'!$B73, 'Graph-outputs'!DV$2)</f>
        <v>#REF!</v>
      </c>
      <c r="DW73">
        <v>69</v>
      </c>
      <c r="DX73" t="e">
        <f>INDEX('Calcs-control4'!$G$170:$X$240, 'Graph-outputs'!$B73, 'Graph-outputs'!$DB$1)</f>
        <v>#REF!</v>
      </c>
      <c r="DZ73" t="e">
        <f t="shared" si="93"/>
        <v>#REF!</v>
      </c>
      <c r="EA73" t="e">
        <f t="shared" si="94"/>
        <v>#REF!</v>
      </c>
      <c r="EB73" t="e">
        <f t="shared" si="95"/>
        <v>#REF!</v>
      </c>
      <c r="EC73" t="e">
        <f>INDEX('Calcs-control4'!$AH$386:$AY$456,  'Graph-outputs'!$B73, 'Graph-outputs'!EC$2)</f>
        <v>#REF!</v>
      </c>
      <c r="ED73">
        <v>69</v>
      </c>
      <c r="EE73" t="e">
        <f>INDEX('Calcs-control4'!$AH$170:$AY$240, 'Graph-outputs'!$B73, 'Graph-outputs'!$DB$1)</f>
        <v>#REF!</v>
      </c>
    </row>
    <row r="74" spans="1:135" x14ac:dyDescent="0.25">
      <c r="A74">
        <v>70</v>
      </c>
      <c r="B74">
        <v>71</v>
      </c>
      <c r="C74">
        <f>IF(Settings!$N$5=1, 'Graph-outputs'!$J74, 'Graph-outputs'!$Q74)</f>
        <v>58.067027466682731</v>
      </c>
      <c r="E74">
        <f>IF(Settings!$N$5=1, 'Graph-outputs'!$X74, 'Graph-outputs'!$AE74)</f>
        <v>57918.008651994765</v>
      </c>
      <c r="G74" t="str">
        <f t="shared" si="48"/>
        <v/>
      </c>
      <c r="H74" t="str">
        <f t="shared" si="49"/>
        <v/>
      </c>
      <c r="I74" t="str">
        <f t="shared" si="50"/>
        <v/>
      </c>
      <c r="J74">
        <f>INDEX('Calcs-control1'!$G$86:$X$156,  'Graph-outputs'!$B74, 'Graph-outputs'!J$2)</f>
        <v>58.067027466682731</v>
      </c>
      <c r="K74">
        <v>70</v>
      </c>
      <c r="L74">
        <f>INDEX('Calcs-control1'!$G$170:$X$240, 'Graph-outputs'!$B74, 'Graph-outputs'!$D$1)</f>
        <v>0.99707165271741338</v>
      </c>
      <c r="N74" t="str">
        <f t="shared" si="51"/>
        <v/>
      </c>
      <c r="O74" t="str">
        <f t="shared" si="52"/>
        <v/>
      </c>
      <c r="P74" t="str">
        <f t="shared" si="53"/>
        <v/>
      </c>
      <c r="Q74">
        <f>INDEX('Calcs-control1'!$AH$86:$AY$156,  'Graph-outputs'!$B74, 'Graph-outputs'!Q$2)</f>
        <v>56.454755198422248</v>
      </c>
      <c r="R74">
        <v>70</v>
      </c>
      <c r="S74">
        <f>INDEX('Calcs-control1'!$AH$170:$AY$240, 'Graph-outputs'!$B74, 'Graph-outputs'!$Q$2)</f>
        <v>0.99665905114409403</v>
      </c>
      <c r="U74" t="str">
        <f t="shared" si="54"/>
        <v/>
      </c>
      <c r="V74" t="str">
        <f t="shared" si="55"/>
        <v/>
      </c>
      <c r="W74" t="str">
        <f t="shared" si="56"/>
        <v/>
      </c>
      <c r="X74">
        <f>INDEX('Calcs-control1'!$G$386:$X$456,  'Graph-outputs'!$B74, 'Graph-outputs'!X$2)</f>
        <v>57918.008651994765</v>
      </c>
      <c r="Y74">
        <v>70</v>
      </c>
      <c r="Z74">
        <f>INDEX('Calcs-control1'!$G$170:$X$240, 'Graph-outputs'!$B74, 'Graph-outputs'!$J$2)</f>
        <v>0.99707165271741338</v>
      </c>
      <c r="AB74" t="str">
        <f t="shared" si="57"/>
        <v/>
      </c>
      <c r="AC74" t="str">
        <f t="shared" si="58"/>
        <v/>
      </c>
      <c r="AD74" t="str">
        <f t="shared" si="59"/>
        <v/>
      </c>
      <c r="AE74">
        <f>INDEX('Calcs-control1'!$AH$386:$AY$456,  'Graph-outputs'!$B74, 'Graph-outputs'!AE$2)</f>
        <v>56297.295603745864</v>
      </c>
      <c r="AF74">
        <v>70</v>
      </c>
      <c r="AG74">
        <f>INDEX('Calcs-control1'!$AH$170:$AY$240, 'Graph-outputs'!$B74, 'Graph-outputs'!$Q$2)</f>
        <v>0.99665905114409403</v>
      </c>
      <c r="AJ74">
        <v>70</v>
      </c>
      <c r="AK74">
        <f>IF(Settings!$N$5=1, 'Graph-outputs'!$AR74, 'Graph-outputs'!$AY74)</f>
        <v>88.274397744999717</v>
      </c>
      <c r="AM74">
        <f>IF(Settings!$N$5=1, 'Graph-outputs'!$BF74, 'Graph-outputs'!$BM74)</f>
        <v>90894.079952588771</v>
      </c>
      <c r="AO74" t="str">
        <f t="shared" si="60"/>
        <v/>
      </c>
      <c r="AP74" t="str">
        <f t="shared" si="61"/>
        <v/>
      </c>
      <c r="AQ74" t="str">
        <f t="shared" si="62"/>
        <v/>
      </c>
      <c r="AR74">
        <f>INDEX('Calcs-control2'!$G$86:$X$156,  'Graph-outputs'!$B74, 'Graph-outputs'!AR$2)</f>
        <v>88.274397744999717</v>
      </c>
      <c r="AS74">
        <v>70</v>
      </c>
      <c r="AT74">
        <f>INDEX('Calcs-control2'!$G$170:$X$240, 'Graph-outputs'!$B74, 'Graph-outputs'!$AL$1)</f>
        <v>0.99999999805473361</v>
      </c>
      <c r="AV74" t="str">
        <f t="shared" si="63"/>
        <v/>
      </c>
      <c r="AW74" t="str">
        <f t="shared" si="64"/>
        <v/>
      </c>
      <c r="AX74" t="str">
        <f t="shared" si="65"/>
        <v/>
      </c>
      <c r="AY74">
        <f>INDEX('Calcs-control2'!$AH$86:$AY$156,  'Graph-outputs'!$B74, 'Graph-outputs'!AY$2)</f>
        <v>79.352745351644273</v>
      </c>
      <c r="AZ74">
        <v>70</v>
      </c>
      <c r="BA74">
        <f>INDEX('Calcs-control2'!$AH$170:$AY$240, 'Graph-outputs'!$B74, 'Graph-outputs'!$AL$1)</f>
        <v>0.99999998485941344</v>
      </c>
      <c r="BC74" t="str">
        <f t="shared" si="66"/>
        <v/>
      </c>
      <c r="BD74" t="str">
        <f t="shared" si="67"/>
        <v/>
      </c>
      <c r="BE74" t="str">
        <f t="shared" si="68"/>
        <v/>
      </c>
      <c r="BF74">
        <f>INDEX('Calcs-control2'!$G$386:$X$456,  'Graph-outputs'!$B74, 'Graph-outputs'!BF$2)</f>
        <v>90894.079952588771</v>
      </c>
      <c r="BG74">
        <v>70</v>
      </c>
      <c r="BH74">
        <f>INDEX('Calcs-control2'!$G$170:$X$240, 'Graph-outputs'!$B74, 'Graph-outputs'!$AL$1)</f>
        <v>0.99999999805473361</v>
      </c>
      <c r="BJ74" t="str">
        <f t="shared" si="69"/>
        <v/>
      </c>
      <c r="BK74" t="str">
        <f t="shared" si="70"/>
        <v/>
      </c>
      <c r="BL74" t="str">
        <f t="shared" si="71"/>
        <v/>
      </c>
      <c r="BM74">
        <f>INDEX('Calcs-control2'!$AH$386:$AY$456,  'Graph-outputs'!$B74, 'Graph-outputs'!BM$2)</f>
        <v>81707.663178873903</v>
      </c>
      <c r="BN74">
        <v>70</v>
      </c>
      <c r="BO74">
        <f>INDEX('Calcs-control2'!$AH$170:$AY$240, 'Graph-outputs'!$B74, 'Graph-outputs'!$AL$1)</f>
        <v>0.99999998485941344</v>
      </c>
      <c r="BR74">
        <v>70</v>
      </c>
      <c r="BS74">
        <f>IF(Settings!$N$5=1, 'Graph-outputs'!$BZ74, 'Graph-outputs'!$CG74)</f>
        <v>48.10167121945819</v>
      </c>
      <c r="BU74">
        <f>IF(Settings!$N$5=1, 'Graph-outputs'!$CN74, 'Graph-outputs'!$CU74)</f>
        <v>5050.6754780431102</v>
      </c>
      <c r="BW74" t="str">
        <f t="shared" si="72"/>
        <v/>
      </c>
      <c r="BX74" t="str">
        <f t="shared" si="73"/>
        <v/>
      </c>
      <c r="BY74" t="str">
        <f t="shared" si="74"/>
        <v/>
      </c>
      <c r="BZ74">
        <f>INDEX('Calcs-control3'!$G$86:$X$156,  'Graph-outputs'!$B74, 'Graph-outputs'!BZ$2)</f>
        <v>48.10167121945819</v>
      </c>
      <c r="CA74">
        <v>70</v>
      </c>
      <c r="CB74">
        <f>INDEX('Calcs-control3'!$G$170:$X$240, 'Graph-outputs'!$B74, 'Graph-outputs'!$BT$1)</f>
        <v>0</v>
      </c>
      <c r="CD74" t="str">
        <f t="shared" si="75"/>
        <v/>
      </c>
      <c r="CE74" t="str">
        <f t="shared" si="76"/>
        <v/>
      </c>
      <c r="CF74" t="str">
        <f t="shared" si="77"/>
        <v/>
      </c>
      <c r="CG74">
        <f>INDEX('Calcs-control3'!$AH$86:$AY$156,  'Graph-outputs'!$B74, 'Graph-outputs'!CG$2)</f>
        <v>44.020528729370774</v>
      </c>
      <c r="CH74">
        <v>70</v>
      </c>
      <c r="CI74">
        <f>INDEX('Calcs-control2'!$AH$170:$AY$240, 'Graph-outputs'!$B74, 'Graph-outputs'!$BT$1)</f>
        <v>0</v>
      </c>
      <c r="CK74" t="str">
        <f t="shared" si="78"/>
        <v/>
      </c>
      <c r="CL74" t="str">
        <f t="shared" si="79"/>
        <v/>
      </c>
      <c r="CM74" t="str">
        <f t="shared" si="80"/>
        <v/>
      </c>
      <c r="CN74">
        <f>INDEX('Calcs-control3'!$G$386:$X$456,  'Graph-outputs'!$B74, 'Graph-outputs'!CN$2)</f>
        <v>5050.6754780431102</v>
      </c>
      <c r="CO74">
        <v>70</v>
      </c>
      <c r="CP74">
        <f>INDEX('Calcs-control2'!$G$170:$X$240, 'Graph-outputs'!$B74, 'Graph-outputs'!$BT$1)</f>
        <v>0</v>
      </c>
      <c r="CR74" t="str">
        <f t="shared" si="81"/>
        <v/>
      </c>
      <c r="CS74" t="str">
        <f t="shared" si="82"/>
        <v/>
      </c>
      <c r="CT74" t="str">
        <f t="shared" si="83"/>
        <v/>
      </c>
      <c r="CU74">
        <f>INDEX('Calcs-control3'!$AH$386:$AY$456,  'Graph-outputs'!$B74, 'Graph-outputs'!CU$2)</f>
        <v>4622.1555165839309</v>
      </c>
      <c r="CV74">
        <v>70</v>
      </c>
      <c r="CW74">
        <f>INDEX('Calcs-control2'!$AH$170:$AY$240, 'Graph-outputs'!$B74, 'Graph-outputs'!$BT$1)</f>
        <v>0</v>
      </c>
      <c r="CZ74">
        <v>70</v>
      </c>
      <c r="DA74" t="e">
        <f>IF(Settings!$N$5=1, 'Graph-outputs'!$DH74, 'Graph-outputs'!$DO74)</f>
        <v>#REF!</v>
      </c>
      <c r="DC74" t="e">
        <f>IF(Settings!$N$5=1, 'Graph-outputs'!$DV74, 'Graph-outputs'!$EC74)</f>
        <v>#REF!</v>
      </c>
      <c r="DE74" t="e">
        <f t="shared" si="84"/>
        <v>#REF!</v>
      </c>
      <c r="DF74" t="e">
        <f t="shared" si="85"/>
        <v>#REF!</v>
      </c>
      <c r="DG74" t="e">
        <f t="shared" si="86"/>
        <v>#REF!</v>
      </c>
      <c r="DH74" t="e">
        <f>INDEX('Calcs-control4'!$G$86:$X$156,  'Graph-outputs'!$B74, 'Graph-outputs'!DH$2)</f>
        <v>#REF!</v>
      </c>
      <c r="DI74">
        <v>70</v>
      </c>
      <c r="DJ74" t="e">
        <f>INDEX('Calcs-control4'!$G$170:$X$240, 'Graph-outputs'!$B74, 'Graph-outputs'!$DB$1)</f>
        <v>#REF!</v>
      </c>
      <c r="DL74" t="e">
        <f t="shared" si="87"/>
        <v>#REF!</v>
      </c>
      <c r="DM74" t="e">
        <f t="shared" si="88"/>
        <v>#REF!</v>
      </c>
      <c r="DN74" t="e">
        <f t="shared" si="89"/>
        <v>#REF!</v>
      </c>
      <c r="DO74" t="e">
        <f>INDEX('Calcs-control4'!$AH$86:$AY$156,  'Graph-outputs'!$B74, 'Graph-outputs'!DO$2)</f>
        <v>#REF!</v>
      </c>
      <c r="DP74">
        <v>70</v>
      </c>
      <c r="DQ74" t="e">
        <f>INDEX('Calcs-control4'!$AH$170:$AY$240, 'Graph-outputs'!$B74, 'Graph-outputs'!$DB$1)</f>
        <v>#REF!</v>
      </c>
      <c r="DS74" t="e">
        <f t="shared" si="90"/>
        <v>#REF!</v>
      </c>
      <c r="DT74" t="e">
        <f t="shared" si="91"/>
        <v>#REF!</v>
      </c>
      <c r="DU74" t="e">
        <f t="shared" si="92"/>
        <v>#REF!</v>
      </c>
      <c r="DV74" t="e">
        <f>INDEX('Calcs-control4'!$G$386:$X$456,  'Graph-outputs'!$B74, 'Graph-outputs'!DV$2)</f>
        <v>#REF!</v>
      </c>
      <c r="DW74">
        <v>70</v>
      </c>
      <c r="DX74" t="e">
        <f>INDEX('Calcs-control4'!$G$170:$X$240, 'Graph-outputs'!$B74, 'Graph-outputs'!$DB$1)</f>
        <v>#REF!</v>
      </c>
      <c r="DZ74" t="e">
        <f t="shared" si="93"/>
        <v>#REF!</v>
      </c>
      <c r="EA74" t="e">
        <f t="shared" si="94"/>
        <v>#REF!</v>
      </c>
      <c r="EB74" t="e">
        <f t="shared" si="95"/>
        <v>#REF!</v>
      </c>
      <c r="EC74" t="e">
        <f>INDEX('Calcs-control4'!$AH$386:$AY$456,  'Graph-outputs'!$B74, 'Graph-outputs'!EC$2)</f>
        <v>#REF!</v>
      </c>
      <c r="ED74">
        <v>70</v>
      </c>
      <c r="EE74" t="e">
        <f>INDEX('Calcs-control4'!$AH$170:$AY$240, 'Graph-outputs'!$B74, 'Graph-outputs'!$DB$1)</f>
        <v>#REF!</v>
      </c>
    </row>
    <row r="75" spans="1:135" x14ac:dyDescent="0.25">
      <c r="G75" s="21" t="s">
        <v>160</v>
      </c>
      <c r="H75" s="21"/>
      <c r="I75" s="21"/>
      <c r="J75" s="21"/>
      <c r="K75" s="21"/>
      <c r="L75" s="21"/>
      <c r="M75" s="21"/>
      <c r="N75" s="21" t="s">
        <v>160</v>
      </c>
      <c r="O75" s="21"/>
      <c r="P75" s="21"/>
      <c r="U75" s="21" t="s">
        <v>160</v>
      </c>
      <c r="V75" s="21"/>
      <c r="W75" s="21"/>
      <c r="AB75" s="21" t="s">
        <v>160</v>
      </c>
      <c r="AC75" s="21"/>
      <c r="AD75" s="21"/>
      <c r="AO75" s="21" t="s">
        <v>160</v>
      </c>
      <c r="AP75" s="21"/>
      <c r="AQ75" s="21"/>
      <c r="AV75" s="21" t="s">
        <v>160</v>
      </c>
      <c r="AW75" s="21"/>
      <c r="AX75" s="21"/>
      <c r="BC75" s="21" t="s">
        <v>160</v>
      </c>
      <c r="BD75" s="21"/>
      <c r="BE75" s="21"/>
      <c r="BJ75" s="21" t="s">
        <v>160</v>
      </c>
      <c r="BK75" s="21"/>
      <c r="BL75" s="21"/>
      <c r="BW75" s="21" t="s">
        <v>160</v>
      </c>
      <c r="BX75" s="21"/>
      <c r="BY75" s="21"/>
      <c r="CD75" s="21" t="s">
        <v>160</v>
      </c>
      <c r="CE75" s="21"/>
      <c r="CF75" s="21"/>
      <c r="CK75" s="21" t="s">
        <v>160</v>
      </c>
      <c r="CL75" s="21"/>
      <c r="CM75" s="21"/>
      <c r="CR75" s="21" t="s">
        <v>160</v>
      </c>
      <c r="CS75" s="21"/>
      <c r="CT75" s="21"/>
      <c r="DE75" s="21" t="s">
        <v>160</v>
      </c>
      <c r="DF75" s="21"/>
      <c r="DG75" s="21"/>
      <c r="DL75" s="21" t="s">
        <v>160</v>
      </c>
      <c r="DM75" s="21"/>
      <c r="DN75" s="21"/>
      <c r="DS75" s="21" t="s">
        <v>160</v>
      </c>
      <c r="DT75" s="21"/>
      <c r="DU75" s="21"/>
      <c r="DZ75" s="21" t="s">
        <v>160</v>
      </c>
      <c r="EA75" s="21"/>
      <c r="EB75" s="21"/>
    </row>
    <row r="76" spans="1:135" x14ac:dyDescent="0.25">
      <c r="A76" s="2" t="s">
        <v>165</v>
      </c>
      <c r="B76" s="74" t="s">
        <v>38</v>
      </c>
      <c r="C76" s="2" t="s">
        <v>106</v>
      </c>
      <c r="G76" s="21" t="s">
        <v>159</v>
      </c>
      <c r="H76" s="21" t="s">
        <v>38</v>
      </c>
      <c r="I76" s="21" t="s">
        <v>106</v>
      </c>
      <c r="J76" s="21"/>
      <c r="K76" s="21"/>
      <c r="L76" s="21"/>
      <c r="M76" s="21"/>
      <c r="N76" s="21" t="s">
        <v>159</v>
      </c>
      <c r="O76" s="21" t="s">
        <v>38</v>
      </c>
      <c r="P76" s="21" t="s">
        <v>106</v>
      </c>
      <c r="U76" s="21" t="s">
        <v>159</v>
      </c>
      <c r="V76" s="21" t="s">
        <v>38</v>
      </c>
      <c r="W76" s="21" t="s">
        <v>106</v>
      </c>
      <c r="AB76" s="21" t="s">
        <v>159</v>
      </c>
      <c r="AC76" s="21" t="s">
        <v>38</v>
      </c>
      <c r="AD76" s="21" t="s">
        <v>106</v>
      </c>
      <c r="AI76" s="2" t="s">
        <v>166</v>
      </c>
      <c r="AJ76" s="74" t="s">
        <v>38</v>
      </c>
      <c r="AK76" s="2" t="s">
        <v>106</v>
      </c>
      <c r="AO76" s="21" t="s">
        <v>159</v>
      </c>
      <c r="AP76" s="21" t="s">
        <v>38</v>
      </c>
      <c r="AQ76" s="21" t="s">
        <v>106</v>
      </c>
      <c r="AV76" s="21" t="s">
        <v>159</v>
      </c>
      <c r="AW76" s="21" t="s">
        <v>38</v>
      </c>
      <c r="AX76" s="21" t="s">
        <v>106</v>
      </c>
      <c r="BC76" s="21" t="s">
        <v>159</v>
      </c>
      <c r="BD76" s="21" t="s">
        <v>143</v>
      </c>
      <c r="BE76" s="21" t="s">
        <v>106</v>
      </c>
      <c r="BJ76" s="21" t="s">
        <v>159</v>
      </c>
      <c r="BK76" s="21" t="s">
        <v>143</v>
      </c>
      <c r="BL76" s="21" t="s">
        <v>106</v>
      </c>
      <c r="BQ76" s="2" t="s">
        <v>170</v>
      </c>
      <c r="BR76" s="74" t="s">
        <v>38</v>
      </c>
      <c r="BS76" s="2" t="s">
        <v>106</v>
      </c>
      <c r="BW76" s="21" t="s">
        <v>159</v>
      </c>
      <c r="BX76" s="21" t="s">
        <v>38</v>
      </c>
      <c r="BY76" s="21" t="s">
        <v>106</v>
      </c>
      <c r="CD76" s="21" t="s">
        <v>159</v>
      </c>
      <c r="CE76" s="21" t="s">
        <v>38</v>
      </c>
      <c r="CF76" s="21" t="s">
        <v>106</v>
      </c>
      <c r="CK76" s="21" t="s">
        <v>159</v>
      </c>
      <c r="CL76" s="21" t="s">
        <v>143</v>
      </c>
      <c r="CM76" s="21" t="s">
        <v>106</v>
      </c>
      <c r="CR76" s="21" t="s">
        <v>159</v>
      </c>
      <c r="CS76" s="21" t="s">
        <v>143</v>
      </c>
      <c r="CT76" s="21" t="s">
        <v>106</v>
      </c>
      <c r="CY76" s="2" t="s">
        <v>171</v>
      </c>
      <c r="CZ76" s="74" t="s">
        <v>38</v>
      </c>
      <c r="DA76" s="2" t="s">
        <v>106</v>
      </c>
      <c r="DE76" s="21" t="s">
        <v>159</v>
      </c>
      <c r="DF76" s="21" t="s">
        <v>38</v>
      </c>
      <c r="DG76" s="21" t="s">
        <v>106</v>
      </c>
      <c r="DL76" s="21" t="s">
        <v>159</v>
      </c>
      <c r="DM76" s="21" t="s">
        <v>38</v>
      </c>
      <c r="DN76" s="21" t="s">
        <v>106</v>
      </c>
      <c r="DS76" s="21" t="s">
        <v>159</v>
      </c>
      <c r="DT76" s="21" t="s">
        <v>143</v>
      </c>
      <c r="DU76" s="21" t="s">
        <v>106</v>
      </c>
      <c r="DZ76" s="21" t="s">
        <v>159</v>
      </c>
      <c r="EA76" s="21" t="s">
        <v>143</v>
      </c>
      <c r="EB76" s="21" t="s">
        <v>106</v>
      </c>
    </row>
    <row r="77" spans="1:135" x14ac:dyDescent="0.25">
      <c r="A77" t="s">
        <v>155</v>
      </c>
      <c r="B77">
        <f>IF(Settings!$N$5=1, 'Graph-outputs'!H77, 'Graph-outputs'!O77)</f>
        <v>7.046676150500665</v>
      </c>
      <c r="C77">
        <f>IF(Settings!$N$5=1, 'Graph-outputs'!I77, 'Graph-outputs'!P77)</f>
        <v>10</v>
      </c>
      <c r="G77" t="s">
        <v>155</v>
      </c>
      <c r="H77">
        <f>IF(H81=TRUE, VLOOKUP(10, G$4:J$74, 4), 100)</f>
        <v>7.046676150500665</v>
      </c>
      <c r="I77">
        <f>IF(H81=TRUE, VLOOKUP(H77, J$4:K$74, 2), 100)</f>
        <v>10</v>
      </c>
      <c r="N77" t="s">
        <v>155</v>
      </c>
      <c r="O77">
        <f>IF(O81=TRUE,VLOOKUP(10, N$4:Q$74, 4), 100)</f>
        <v>7.1153630728005552</v>
      </c>
      <c r="P77">
        <f>IF(O81=TRUE,VLOOKUP(O77, Q$4:R$74, 2),100)</f>
        <v>14</v>
      </c>
      <c r="U77" t="s">
        <v>155</v>
      </c>
      <c r="V77">
        <f>IF(V81=TRUE, VLOOKUP(10, U$4:X$74, 4), 100)</f>
        <v>3646.1159620830936</v>
      </c>
      <c r="W77">
        <f>IF(V81=TRUE, VLOOKUP(V77, X$4:Y$74, 2), 100)</f>
        <v>10</v>
      </c>
      <c r="AB77" t="s">
        <v>155</v>
      </c>
      <c r="AC77">
        <f>IF(AC81=TRUE,VLOOKUP(10, AB$4:AE$74, 4), 100)</f>
        <v>3692.7534700557503</v>
      </c>
      <c r="AD77">
        <f>IF(AC81=TRUE,VLOOKUP(AC77, AE$4:AF$74, 2),100)</f>
        <v>14</v>
      </c>
      <c r="AI77" t="s">
        <v>155</v>
      </c>
      <c r="AJ77">
        <f>IF(Settings!$N$5=1, 'Graph-outputs'!AP77, 'Graph-outputs'!AW77)</f>
        <v>1.4186943095070297</v>
      </c>
      <c r="AK77">
        <f>IF(Settings!$N$5=1, 'Graph-outputs'!AQ77, 'Graph-outputs'!AX77)</f>
        <v>2</v>
      </c>
      <c r="AO77" t="s">
        <v>155</v>
      </c>
      <c r="AP77">
        <f>IF(AP81=TRUE, VLOOKUP(10, AO$4:AR$74, 4), 100)</f>
        <v>1.4186943095070297</v>
      </c>
      <c r="AQ77">
        <f>IF(AP81=TRUE, VLOOKUP(AP77, AR$4:AS$74, 2), 100)</f>
        <v>2</v>
      </c>
      <c r="AV77" t="s">
        <v>155</v>
      </c>
      <c r="AW77" t="e">
        <f>IF(AW81=TRUE,VLOOKUP(10, AV$4:AY$74, 4), 100)</f>
        <v>#N/A</v>
      </c>
      <c r="AX77" t="e">
        <f>IF(AW81=TRUE,VLOOKUP(AW77, AY$4:AZ$74, 2),100)</f>
        <v>#N/A</v>
      </c>
      <c r="BC77" t="s">
        <v>155</v>
      </c>
      <c r="BD77">
        <f>IF(BD81=TRUE, VLOOKUP(10, BC$4:BF$74, 4), 100)</f>
        <v>1146.8189822953868</v>
      </c>
      <c r="BE77">
        <f>IF(BD81=TRUE, VLOOKUP(BD77, BF$4:BG$74, 2), 100)</f>
        <v>2</v>
      </c>
      <c r="BJ77" t="s">
        <v>155</v>
      </c>
      <c r="BK77" t="e">
        <f>IF(BK81=TRUE,VLOOKUP(10, BJ$4:BM$74, 4), 100)</f>
        <v>#N/A</v>
      </c>
      <c r="BL77" t="e">
        <f>IF(BK81=TRUE,VLOOKUP(BK77, BM$4:BN$74, 2),100)</f>
        <v>#N/A</v>
      </c>
      <c r="BQ77" t="s">
        <v>155</v>
      </c>
      <c r="BR77">
        <f>IF(Settings!$N$5=1, 'Graph-outputs'!BX77, 'Graph-outputs'!CE77)</f>
        <v>100</v>
      </c>
      <c r="BS77">
        <f>IF(Settings!$N$5=1, 'Graph-outputs'!BY77, 'Graph-outputs'!CF77)</f>
        <v>100</v>
      </c>
      <c r="BW77" t="s">
        <v>155</v>
      </c>
      <c r="BX77">
        <f>IF(BX81=TRUE, VLOOKUP(10, BW$4:BZ$74, 4), 100)</f>
        <v>100</v>
      </c>
      <c r="BY77">
        <f>IF(BX81=TRUE, VLOOKUP(BX77, BZ$4:CA$74, 2), 100)</f>
        <v>100</v>
      </c>
      <c r="CD77" t="s">
        <v>155</v>
      </c>
      <c r="CE77">
        <f>IF(CE81=TRUE,VLOOKUP(10, CD$4:CG$74, 4), 100)</f>
        <v>100</v>
      </c>
      <c r="CF77">
        <f>IF(CE81=TRUE,VLOOKUP(CE77, CG$4:CH$74, 2),100)</f>
        <v>100</v>
      </c>
      <c r="CK77" t="s">
        <v>155</v>
      </c>
      <c r="CL77">
        <f>IF(CL81=TRUE, VLOOKUP(10, CK$4:CN$74, 4), 100)</f>
        <v>100</v>
      </c>
      <c r="CM77">
        <f>IF(CL81=TRUE, VLOOKUP(CL77, CN$4:CO$74, 2), 100)</f>
        <v>100</v>
      </c>
      <c r="CR77" t="s">
        <v>155</v>
      </c>
      <c r="CS77">
        <f>IF(CS81=TRUE,VLOOKUP(10, CR$4:CU$74, 4), 100)</f>
        <v>100</v>
      </c>
      <c r="CT77">
        <f>IF(CS81=TRUE,VLOOKUP(CS77, CU$4:CV$74, 2),100)</f>
        <v>100</v>
      </c>
      <c r="CY77" t="s">
        <v>155</v>
      </c>
      <c r="CZ77">
        <f>IF(Settings!$N$5=1, 'Graph-outputs'!DF77, 'Graph-outputs'!DM77)</f>
        <v>100</v>
      </c>
      <c r="DA77">
        <f>IF(Settings!$N$5=1, 'Graph-outputs'!DG77, 'Graph-outputs'!DN77)</f>
        <v>100</v>
      </c>
      <c r="DE77" t="s">
        <v>155</v>
      </c>
      <c r="DF77">
        <f>IF(DF81=TRUE, VLOOKUP(10, DE$4:DH$74, 4), 100)</f>
        <v>100</v>
      </c>
      <c r="DG77">
        <f>IF(DF81=TRUE, VLOOKUP(DF77, DH$4:DI$74, 2), 100)</f>
        <v>100</v>
      </c>
      <c r="DL77" t="s">
        <v>155</v>
      </c>
      <c r="DM77">
        <f>IF(DM81=TRUE,VLOOKUP(10, DL$4:DO$74, 4), 100)</f>
        <v>100</v>
      </c>
      <c r="DN77">
        <f>IF(DM81=TRUE,VLOOKUP(DM77, DO$4:DP$74, 2),100)</f>
        <v>100</v>
      </c>
      <c r="DS77" t="s">
        <v>155</v>
      </c>
      <c r="DT77">
        <f>IF(DT81=TRUE, VLOOKUP(10, DS$4:DV$74, 4), 100)</f>
        <v>100</v>
      </c>
      <c r="DU77">
        <f>IF(DT81=TRUE, VLOOKUP(DT77, DV$4:DW$74, 2), 100)</f>
        <v>100</v>
      </c>
      <c r="DZ77" t="s">
        <v>155</v>
      </c>
      <c r="EA77">
        <f>IF(EA81=TRUE,VLOOKUP(10, DZ$4:EC$74, 4), 100)</f>
        <v>100</v>
      </c>
      <c r="EB77">
        <f>IF(EA81=TRUE,VLOOKUP(EA77, EC$4:ED$74, 2),100)</f>
        <v>100</v>
      </c>
    </row>
    <row r="78" spans="1:135" x14ac:dyDescent="0.25">
      <c r="A78" t="s">
        <v>158</v>
      </c>
      <c r="B78">
        <f>IF(Settings!$N$5=1, 'Graph-outputs'!H78, 'Graph-outputs'!O78)</f>
        <v>19.695880816027298</v>
      </c>
      <c r="C78">
        <f>IF(Settings!$N$5=1, 'Graph-outputs'!I78, 'Graph-outputs'!P78)</f>
        <v>13</v>
      </c>
      <c r="G78" t="s">
        <v>158</v>
      </c>
      <c r="H78">
        <f>IF(H81=TRUE, VLOOKUP(50, H$4:J$74, 3), 100)</f>
        <v>19.695880816027298</v>
      </c>
      <c r="I78">
        <f>IF(H81=TRUE, VLOOKUP(H78, J$4:K$74, 2),100)</f>
        <v>13</v>
      </c>
      <c r="N78" t="s">
        <v>158</v>
      </c>
      <c r="O78">
        <f>IF(O81=TRUE,VLOOKUP(50, O$4:Q$74, 3),100)</f>
        <v>16.915885135716316</v>
      </c>
      <c r="P78">
        <f>IF(O81=TRUE,VLOOKUP(O78, Q$4:R$74, 2),100)</f>
        <v>18</v>
      </c>
      <c r="U78" t="s">
        <v>158</v>
      </c>
      <c r="V78">
        <f>IF(V81=TRUE, VLOOKUP(50, V$4:X$74, 3), 100)</f>
        <v>15053.025621199738</v>
      </c>
      <c r="W78">
        <f>IF(V81=TRUE, VLOOKUP(V78, X$4:Y$74, 2),100)</f>
        <v>13</v>
      </c>
      <c r="AB78" t="s">
        <v>158</v>
      </c>
      <c r="AC78">
        <f>IF(AC81=TRUE,VLOOKUP(50, AC$4:AE$74, 3),100)</f>
        <v>12125.227528716898</v>
      </c>
      <c r="AD78">
        <f>IF(AC81=TRUE,VLOOKUP(AC78, AE$4:AF$74, 2),100)</f>
        <v>18</v>
      </c>
      <c r="AI78" t="s">
        <v>158</v>
      </c>
      <c r="AJ78">
        <f>IF(Settings!$N$5=1, 'Graph-outputs'!AP78, 'Graph-outputs'!AW78)</f>
        <v>3.8487717447888925</v>
      </c>
      <c r="AK78">
        <f>IF(Settings!$N$5=1, 'Graph-outputs'!AQ78, 'Graph-outputs'!AX78)</f>
        <v>4</v>
      </c>
      <c r="AO78" t="s">
        <v>158</v>
      </c>
      <c r="AP78">
        <f>IF(AP81=TRUE, VLOOKUP(50, AP$4:AR$74, 3), 100)</f>
        <v>3.8487717447888925</v>
      </c>
      <c r="AQ78">
        <f>IF(AP81=TRUE, VLOOKUP(AP78, AR$4:AS$74, 2),100)</f>
        <v>4</v>
      </c>
      <c r="AV78" t="s">
        <v>158</v>
      </c>
      <c r="AW78" t="e">
        <f>IF(AW81=TRUE,VLOOKUP(50, AW$4:AY$74, 3),100)</f>
        <v>#N/A</v>
      </c>
      <c r="AX78" t="e">
        <f>IF(AW81=TRUE,VLOOKUP(AW78, AY$4:AZ$74, 2),100)</f>
        <v>#N/A</v>
      </c>
      <c r="BC78" t="s">
        <v>158</v>
      </c>
      <c r="BD78">
        <f>IF(BD81=TRUE, VLOOKUP(50, BD$4:BF$74, 3), 100)</f>
        <v>3475.9141741193616</v>
      </c>
      <c r="BE78">
        <f>IF(BD81=TRUE, VLOOKUP(BD78, BF$4:BG$74, 2),100)</f>
        <v>4</v>
      </c>
      <c r="BJ78" t="s">
        <v>158</v>
      </c>
      <c r="BK78" t="e">
        <f>IF(BK81=TRUE,VLOOKUP(50, BK$4:BM$74, 3),100)</f>
        <v>#N/A</v>
      </c>
      <c r="BL78" t="e">
        <f>IF(BK81=TRUE,VLOOKUP(BK78, BM$4:BN$74, 2),100)</f>
        <v>#N/A</v>
      </c>
      <c r="BQ78" t="s">
        <v>158</v>
      </c>
      <c r="BR78">
        <f>IF(Settings!$N$5=1, 'Graph-outputs'!BX78, 'Graph-outputs'!CE78)</f>
        <v>100</v>
      </c>
      <c r="BS78">
        <f>IF(Settings!$N$5=1, 'Graph-outputs'!BY78, 'Graph-outputs'!CF78)</f>
        <v>100</v>
      </c>
      <c r="BW78" t="s">
        <v>158</v>
      </c>
      <c r="BX78">
        <f>IF(BX81=TRUE, VLOOKUP(50, BX$4:BZ$74, 3), 100)</f>
        <v>100</v>
      </c>
      <c r="BY78">
        <f>IF(BX81=TRUE, VLOOKUP(BX78, BZ$4:CA$74, 2),100)</f>
        <v>100</v>
      </c>
      <c r="CD78" t="s">
        <v>158</v>
      </c>
      <c r="CE78">
        <f>IF(CE81=TRUE,VLOOKUP(50, CE$4:CG$74, 3),100)</f>
        <v>100</v>
      </c>
      <c r="CF78">
        <f>IF(CE81=TRUE,VLOOKUP(CE78, CG$4:CH$74, 2),100)</f>
        <v>100</v>
      </c>
      <c r="CK78" t="s">
        <v>158</v>
      </c>
      <c r="CL78">
        <f>IF(CL81=TRUE, VLOOKUP(50, CL$4:CN$74, 3), 100)</f>
        <v>100</v>
      </c>
      <c r="CM78">
        <f>IF(CL81=TRUE, VLOOKUP(CL78, CN$4:CO$74, 2),100)</f>
        <v>100</v>
      </c>
      <c r="CR78" t="s">
        <v>158</v>
      </c>
      <c r="CS78">
        <f>IF(CS81=TRUE,VLOOKUP(50, CS$4:CU$74, 3),100)</f>
        <v>100</v>
      </c>
      <c r="CT78">
        <f>IF(CS81=TRUE,VLOOKUP(CS78, CU$4:CV$74, 2),100)</f>
        <v>100</v>
      </c>
      <c r="CY78" t="s">
        <v>158</v>
      </c>
      <c r="CZ78">
        <f>IF(Settings!$N$5=1, 'Graph-outputs'!DF78, 'Graph-outputs'!DM78)</f>
        <v>100</v>
      </c>
      <c r="DA78">
        <f>IF(Settings!$N$5=1, 'Graph-outputs'!DG78, 'Graph-outputs'!DN78)</f>
        <v>100</v>
      </c>
      <c r="DE78" t="s">
        <v>158</v>
      </c>
      <c r="DF78">
        <f>IF(DF81=TRUE, VLOOKUP(50, DF$4:DH$74, 3), 100)</f>
        <v>100</v>
      </c>
      <c r="DG78">
        <f>IF(DF81=TRUE, VLOOKUP(DF78, DH$4:DI$74, 2),100)</f>
        <v>100</v>
      </c>
      <c r="DL78" t="s">
        <v>158</v>
      </c>
      <c r="DM78">
        <f>IF(DM81=TRUE,VLOOKUP(50, DM$4:DO$74, 3),100)</f>
        <v>100</v>
      </c>
      <c r="DN78">
        <f>IF(DM81=TRUE,VLOOKUP(DM78, DO$4:DP$74, 2),100)</f>
        <v>100</v>
      </c>
      <c r="DS78" t="s">
        <v>158</v>
      </c>
      <c r="DT78">
        <f>IF(DT81=TRUE, VLOOKUP(50, DT$4:DV$74, 3), 100)</f>
        <v>100</v>
      </c>
      <c r="DU78">
        <f>IF(DT81=TRUE, VLOOKUP(DT78, DV$4:DW$74, 2),100)</f>
        <v>100</v>
      </c>
      <c r="DZ78" t="s">
        <v>158</v>
      </c>
      <c r="EA78">
        <f>IF(EA81=TRUE,VLOOKUP(50, EA$4:EC$74, 3),100)</f>
        <v>100</v>
      </c>
      <c r="EB78">
        <f>IF(EA81=TRUE,VLOOKUP(EA78, EC$4:ED$74, 2),100)</f>
        <v>100</v>
      </c>
    </row>
    <row r="79" spans="1:135" x14ac:dyDescent="0.25">
      <c r="A79" t="s">
        <v>156</v>
      </c>
      <c r="B79">
        <f>IF(Settings!$N$5=1, 'Graph-outputs'!H79, 'Graph-outputs'!O79)</f>
        <v>32.620413485877606</v>
      </c>
      <c r="C79">
        <f>IF(Settings!$N$5=1, 'Graph-outputs'!I79, 'Graph-outputs'!P79)</f>
        <v>18</v>
      </c>
      <c r="G79" t="s">
        <v>156</v>
      </c>
      <c r="H79">
        <f>IF(H81=TRUE, VLOOKUP(90, I$5:J$74, 2), 100)</f>
        <v>32.620413485877606</v>
      </c>
      <c r="I79">
        <f>IF(H81=TRUE, VLOOKUP(H79, J$4:K$74, 2), 100)</f>
        <v>18</v>
      </c>
      <c r="N79" t="s">
        <v>156</v>
      </c>
      <c r="O79">
        <f>IF(O81=TRUE,VLOOKUP(90, P$5:Q$74, 2),100)</f>
        <v>31.534452404436081</v>
      </c>
      <c r="P79">
        <f>IF(O81=TRUE,VLOOKUP(O79, Q$4:R$74, 2),100)</f>
        <v>25</v>
      </c>
      <c r="U79" t="s">
        <v>156</v>
      </c>
      <c r="V79">
        <f>IF(V81=TRUE, VLOOKUP(90, W$5:X$74, 2), 100)</f>
        <v>30307.090272960802</v>
      </c>
      <c r="W79">
        <f>IF(V81=TRUE, VLOOKUP(V79, X$4:Y$74, 2), 100)</f>
        <v>18</v>
      </c>
      <c r="AB79" t="s">
        <v>156</v>
      </c>
      <c r="AC79">
        <f>IF(AC81=TRUE,VLOOKUP(90, AD$5:AE$74, 2),100)</f>
        <v>28987.02257965945</v>
      </c>
      <c r="AD79">
        <f>IF(AC81=TRUE,VLOOKUP(AC79, AE$4:AF$74, 2),100)</f>
        <v>25</v>
      </c>
      <c r="AI79" t="s">
        <v>156</v>
      </c>
      <c r="AJ79">
        <f>IF(Settings!$N$5=1, 'Graph-outputs'!AP79, 'Graph-outputs'!AW79)</f>
        <v>10.026777830499867</v>
      </c>
      <c r="AK79">
        <f>IF(Settings!$N$5=1, 'Graph-outputs'!AQ79, 'Graph-outputs'!AX79)</f>
        <v>8</v>
      </c>
      <c r="AO79" t="s">
        <v>156</v>
      </c>
      <c r="AP79">
        <f>IF(AP81=TRUE, VLOOKUP(90, AQ$5:AR$74, 2), 100)</f>
        <v>10.026777830499867</v>
      </c>
      <c r="AQ79">
        <f>IF(AP81=TRUE, VLOOKUP(AP79, AR$4:AS$74, 2), 100)</f>
        <v>8</v>
      </c>
      <c r="AV79" t="s">
        <v>156</v>
      </c>
      <c r="AW79">
        <f>IF(AW81=TRUE,VLOOKUP(90, AX$5:AY$74, 2),100)</f>
        <v>9.6657308608588473</v>
      </c>
      <c r="AX79">
        <f>IF(AW81=TRUE,VLOOKUP(AW79, AY$4:AZ$74, 2),100)</f>
        <v>9</v>
      </c>
      <c r="BC79" t="s">
        <v>156</v>
      </c>
      <c r="BD79">
        <f>IF(BD81=TRUE, VLOOKUP(90, BE$5:BF$74, 2), 100)</f>
        <v>10017.909975187564</v>
      </c>
      <c r="BE79">
        <f>IF(BD81=TRUE, VLOOKUP(BD79, BF$4:BG$74, 2), 100)</f>
        <v>8</v>
      </c>
      <c r="BJ79" t="s">
        <v>156</v>
      </c>
      <c r="BK79">
        <f>IF(BK81=TRUE,VLOOKUP(90, BL$5:BM$74, 2),100)</f>
        <v>9631.6052617835157</v>
      </c>
      <c r="BL79">
        <f>IF(BK81=TRUE,VLOOKUP(BK79, BM$4:BN$74, 2),100)</f>
        <v>9</v>
      </c>
      <c r="BQ79" t="s">
        <v>156</v>
      </c>
      <c r="BR79">
        <f>IF(Settings!$N$5=1, 'Graph-outputs'!BX79, 'Graph-outputs'!CE79)</f>
        <v>100</v>
      </c>
      <c r="BS79">
        <f>IF(Settings!$N$5=1, 'Graph-outputs'!BY79, 'Graph-outputs'!CF79)</f>
        <v>100</v>
      </c>
      <c r="BW79" t="s">
        <v>156</v>
      </c>
      <c r="BX79">
        <f>IF(BX81=TRUE, VLOOKUP(90, BY$5:BZ$74, 2), 100)</f>
        <v>100</v>
      </c>
      <c r="BY79">
        <f>IF(BX81=TRUE, VLOOKUP(BX79, BZ$4:CA$74, 2), 100)</f>
        <v>100</v>
      </c>
      <c r="CD79" t="s">
        <v>156</v>
      </c>
      <c r="CE79">
        <f>IF(CE81=TRUE,VLOOKUP(90, CF$5:CG$74, 2),100)</f>
        <v>100</v>
      </c>
      <c r="CF79">
        <f>IF(CE81=TRUE,VLOOKUP(CE79, CG$4:CH$74, 2),100)</f>
        <v>100</v>
      </c>
      <c r="CK79" t="s">
        <v>156</v>
      </c>
      <c r="CL79">
        <f>IF(CL81=TRUE, VLOOKUP(90, CM$5:CN$74, 2), 100)</f>
        <v>100</v>
      </c>
      <c r="CM79">
        <f>IF(CL81=TRUE, VLOOKUP(CL79, CN$4:CO$74, 2), 100)</f>
        <v>100</v>
      </c>
      <c r="CR79" t="s">
        <v>156</v>
      </c>
      <c r="CS79">
        <f>IF(CS81=TRUE,VLOOKUP(90, CT$5:CU$74, 2),100)</f>
        <v>100</v>
      </c>
      <c r="CT79">
        <f>IF(CS81=TRUE,VLOOKUP(CS79, CU$4:CV$74, 2),100)</f>
        <v>100</v>
      </c>
      <c r="CY79" t="s">
        <v>156</v>
      </c>
      <c r="CZ79">
        <f>IF(Settings!$N$5=1, 'Graph-outputs'!DF79, 'Graph-outputs'!DM79)</f>
        <v>100</v>
      </c>
      <c r="DA79">
        <f>IF(Settings!$N$5=1, 'Graph-outputs'!DG79, 'Graph-outputs'!DN79)</f>
        <v>100</v>
      </c>
      <c r="DE79" t="s">
        <v>156</v>
      </c>
      <c r="DF79">
        <f>IF(DF81=TRUE, VLOOKUP(90, DG$5:DH$74, 2), 100)</f>
        <v>100</v>
      </c>
      <c r="DG79">
        <f>IF(DF81=TRUE, VLOOKUP(DF79, DH$4:DI$74, 2), 100)</f>
        <v>100</v>
      </c>
      <c r="DL79" t="s">
        <v>156</v>
      </c>
      <c r="DM79">
        <f>IF(DM81=TRUE,VLOOKUP(90, DN$5:DO$74, 2),100)</f>
        <v>100</v>
      </c>
      <c r="DN79">
        <f>IF(DM81=TRUE,VLOOKUP(DM79, DO$4:DP$74, 2),100)</f>
        <v>100</v>
      </c>
      <c r="DS79" t="s">
        <v>156</v>
      </c>
      <c r="DT79">
        <f>IF(DT81=TRUE, VLOOKUP(90, DU$5:DV$74, 2), 100)</f>
        <v>100</v>
      </c>
      <c r="DU79">
        <f>IF(DT81=TRUE, VLOOKUP(DT79, DV$4:DW$74, 2), 100)</f>
        <v>100</v>
      </c>
      <c r="DZ79" t="s">
        <v>156</v>
      </c>
      <c r="EA79">
        <f>IF(EA81=TRUE,VLOOKUP(90, EB$5:EC$74, 2),100)</f>
        <v>100</v>
      </c>
      <c r="EB79">
        <f>IF(EA81=TRUE,VLOOKUP(EA79, EC$4:ED$74, 2),100)</f>
        <v>100</v>
      </c>
    </row>
    <row r="81" spans="1:131" x14ac:dyDescent="0.25">
      <c r="A81" s="2" t="s">
        <v>165</v>
      </c>
      <c r="B81" s="74" t="s">
        <v>143</v>
      </c>
      <c r="C81" s="2" t="s">
        <v>106</v>
      </c>
      <c r="G81" t="s">
        <v>161</v>
      </c>
      <c r="H81" s="75" t="b">
        <v>1</v>
      </c>
      <c r="N81" t="s">
        <v>161</v>
      </c>
      <c r="O81" t="b">
        <f>H81</f>
        <v>1</v>
      </c>
      <c r="U81" t="s">
        <v>161</v>
      </c>
      <c r="V81" t="b">
        <f>H81</f>
        <v>1</v>
      </c>
      <c r="AB81" t="s">
        <v>161</v>
      </c>
      <c r="AC81" t="b">
        <f>H81</f>
        <v>1</v>
      </c>
      <c r="AI81" s="2" t="s">
        <v>166</v>
      </c>
      <c r="AJ81" s="74" t="s">
        <v>143</v>
      </c>
      <c r="AK81" s="2" t="s">
        <v>106</v>
      </c>
      <c r="AO81" t="s">
        <v>161</v>
      </c>
      <c r="AP81" s="75" t="b">
        <v>1</v>
      </c>
      <c r="AV81" t="s">
        <v>161</v>
      </c>
      <c r="AW81" t="b">
        <f>AP81</f>
        <v>1</v>
      </c>
      <c r="BC81" t="s">
        <v>161</v>
      </c>
      <c r="BD81" t="b">
        <f>AP81</f>
        <v>1</v>
      </c>
      <c r="BJ81" t="s">
        <v>161</v>
      </c>
      <c r="BK81" t="b">
        <f>AP81</f>
        <v>1</v>
      </c>
      <c r="BQ81" s="2" t="s">
        <v>170</v>
      </c>
      <c r="BR81" s="74" t="s">
        <v>143</v>
      </c>
      <c r="BS81" s="2" t="s">
        <v>106</v>
      </c>
      <c r="BW81" t="s">
        <v>161</v>
      </c>
      <c r="BX81" s="75" t="b">
        <v>0</v>
      </c>
      <c r="CD81" t="s">
        <v>161</v>
      </c>
      <c r="CE81" t="b">
        <f>BX81</f>
        <v>0</v>
      </c>
      <c r="CK81" t="s">
        <v>161</v>
      </c>
      <c r="CL81" t="b">
        <f>BX81</f>
        <v>0</v>
      </c>
      <c r="CR81" t="s">
        <v>161</v>
      </c>
      <c r="CS81" t="b">
        <f>BX81</f>
        <v>0</v>
      </c>
      <c r="CY81" s="2" t="s">
        <v>171</v>
      </c>
      <c r="CZ81" s="74" t="s">
        <v>143</v>
      </c>
      <c r="DA81" s="2" t="s">
        <v>106</v>
      </c>
      <c r="DE81" t="s">
        <v>161</v>
      </c>
      <c r="DF81" s="75" t="b">
        <v>0</v>
      </c>
      <c r="DL81" t="s">
        <v>161</v>
      </c>
      <c r="DM81" t="b">
        <f>DF81</f>
        <v>0</v>
      </c>
      <c r="DS81" t="s">
        <v>161</v>
      </c>
      <c r="DT81" t="b">
        <f>DF81</f>
        <v>0</v>
      </c>
      <c r="DZ81" t="s">
        <v>161</v>
      </c>
      <c r="EA81" t="b">
        <f>DF81</f>
        <v>0</v>
      </c>
    </row>
    <row r="82" spans="1:131" x14ac:dyDescent="0.25">
      <c r="A82" t="s">
        <v>155</v>
      </c>
      <c r="B82">
        <f>IF(Settings!$N$5=1, 'Graph-outputs'!V77, 'Graph-outputs'!AC77)</f>
        <v>3646.1159620830936</v>
      </c>
      <c r="C82">
        <f>IF(Settings!$N$5=1, 'Graph-outputs'!W77, 'Graph-outputs'!AD77)</f>
        <v>10</v>
      </c>
      <c r="AI82" t="s">
        <v>155</v>
      </c>
      <c r="AJ82">
        <f>IF(Settings!$N$5=1, 'Graph-outputs'!BD77, 'Graph-outputs'!BK77)</f>
        <v>1146.8189822953868</v>
      </c>
      <c r="AK82">
        <f>IF(Settings!$N$5=1, 'Graph-outputs'!BE77, 'Graph-outputs'!BL77)</f>
        <v>2</v>
      </c>
      <c r="BQ82" t="s">
        <v>155</v>
      </c>
      <c r="BR82">
        <f>IF(Settings!$N$5=1, 'Graph-outputs'!CL77, 'Graph-outputs'!CS77)</f>
        <v>100</v>
      </c>
      <c r="BS82">
        <f>IF(Settings!$N$5=1, 'Graph-outputs'!CM77, 'Graph-outputs'!CT77)</f>
        <v>100</v>
      </c>
      <c r="CY82" t="s">
        <v>155</v>
      </c>
      <c r="CZ82">
        <f>IF(Settings!$N$5=1, 'Graph-outputs'!DT77, 'Graph-outputs'!EA77)</f>
        <v>100</v>
      </c>
      <c r="DA82">
        <f>IF(Settings!$N$5=1, 'Graph-outputs'!DU77, 'Graph-outputs'!EB77)</f>
        <v>100</v>
      </c>
    </row>
    <row r="83" spans="1:131" x14ac:dyDescent="0.25">
      <c r="A83" t="s">
        <v>158</v>
      </c>
      <c r="B83">
        <f>IF(Settings!$N$5=1, 'Graph-outputs'!V78, 'Graph-outputs'!AC78)</f>
        <v>15053.025621199738</v>
      </c>
      <c r="C83">
        <f>IF(Settings!$N$5=1, 'Graph-outputs'!W78, 'Graph-outputs'!AD78)</f>
        <v>13</v>
      </c>
      <c r="AI83" t="s">
        <v>158</v>
      </c>
      <c r="AJ83">
        <f>IF(Settings!$N$5=1, 'Graph-outputs'!BD78, 'Graph-outputs'!BK78)</f>
        <v>3475.9141741193616</v>
      </c>
      <c r="AK83">
        <f>IF(Settings!$N$5=1, 'Graph-outputs'!BE78, 'Graph-outputs'!BL78)</f>
        <v>4</v>
      </c>
      <c r="BQ83" t="s">
        <v>158</v>
      </c>
      <c r="BR83">
        <f>IF(Settings!$N$5=1, 'Graph-outputs'!CL78, 'Graph-outputs'!CS78)</f>
        <v>100</v>
      </c>
      <c r="BS83">
        <f>IF(Settings!$N$5=1, 'Graph-outputs'!CM78, 'Graph-outputs'!CT78)</f>
        <v>100</v>
      </c>
      <c r="CY83" t="s">
        <v>158</v>
      </c>
      <c r="CZ83">
        <f>IF(Settings!$N$5=1, 'Graph-outputs'!DT78, 'Graph-outputs'!EA78)</f>
        <v>100</v>
      </c>
      <c r="DA83">
        <f>IF(Settings!$N$5=1, 'Graph-outputs'!DU78, 'Graph-outputs'!EB78)</f>
        <v>100</v>
      </c>
    </row>
    <row r="84" spans="1:131" x14ac:dyDescent="0.25">
      <c r="A84" t="s">
        <v>156</v>
      </c>
      <c r="B84">
        <f>IF(Settings!$N$5=1, 'Graph-outputs'!V79, 'Graph-outputs'!AC79)</f>
        <v>30307.090272960802</v>
      </c>
      <c r="C84">
        <f>IF(Settings!$N$5=1, 'Graph-outputs'!W79, 'Graph-outputs'!AD79)</f>
        <v>18</v>
      </c>
      <c r="AI84" t="s">
        <v>156</v>
      </c>
      <c r="AJ84">
        <f>IF(Settings!$N$5=1, 'Graph-outputs'!BD79, 'Graph-outputs'!BK79)</f>
        <v>10017.909975187564</v>
      </c>
      <c r="AK84">
        <f>IF(Settings!$N$5=1, 'Graph-outputs'!BE79, 'Graph-outputs'!BL79)</f>
        <v>8</v>
      </c>
      <c r="BQ84" t="s">
        <v>156</v>
      </c>
      <c r="BR84">
        <f>IF(Settings!$N$5=1, 'Graph-outputs'!CL79, 'Graph-outputs'!CS79)</f>
        <v>100</v>
      </c>
      <c r="BS84">
        <f>IF(Settings!$N$5=1, 'Graph-outputs'!CM79, 'Graph-outputs'!CT79)</f>
        <v>100</v>
      </c>
      <c r="CY84" t="s">
        <v>156</v>
      </c>
      <c r="CZ84">
        <f>IF(Settings!$N$5=1, 'Graph-outputs'!DT79, 'Graph-outputs'!EA79)</f>
        <v>100</v>
      </c>
      <c r="DA84">
        <f>IF(Settings!$N$5=1, 'Graph-outputs'!DU79, 'Graph-outputs'!EB79)</f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Q57"/>
  <sheetViews>
    <sheetView workbookViewId="0">
      <selection activeCell="J8" sqref="J8"/>
    </sheetView>
  </sheetViews>
  <sheetFormatPr defaultRowHeight="15" x14ac:dyDescent="0.25"/>
  <cols>
    <col min="1" max="1" width="23.28515625" customWidth="1"/>
    <col min="3" max="3" width="18" customWidth="1"/>
    <col min="5" max="5" width="13.140625" customWidth="1"/>
    <col min="13" max="13" width="11.42578125" customWidth="1"/>
    <col min="14" max="14" width="11" customWidth="1"/>
  </cols>
  <sheetData>
    <row r="1" spans="1:17" x14ac:dyDescent="0.25">
      <c r="A1" t="s">
        <v>121</v>
      </c>
    </row>
    <row r="2" spans="1:17" x14ac:dyDescent="0.25">
      <c r="A2" s="60" t="s">
        <v>122</v>
      </c>
      <c r="H2" s="60" t="s">
        <v>123</v>
      </c>
      <c r="I2" s="60"/>
      <c r="J2" s="60"/>
      <c r="K2" s="60"/>
      <c r="L2" s="60"/>
      <c r="M2" s="60"/>
      <c r="N2" s="60"/>
      <c r="O2" s="60"/>
      <c r="P2" s="60"/>
      <c r="Q2" s="60"/>
    </row>
    <row r="3" spans="1:17" x14ac:dyDescent="0.25">
      <c r="A3" s="2" t="s">
        <v>103</v>
      </c>
      <c r="B3" s="2" t="s">
        <v>30</v>
      </c>
      <c r="C3" s="2" t="s">
        <v>30</v>
      </c>
      <c r="D3" s="2"/>
      <c r="E3" s="2" t="s">
        <v>30</v>
      </c>
      <c r="F3" s="2" t="s">
        <v>41</v>
      </c>
      <c r="G3" s="2" t="s">
        <v>41</v>
      </c>
    </row>
    <row r="4" spans="1:17" x14ac:dyDescent="0.25">
      <c r="A4" s="9" t="s">
        <v>104</v>
      </c>
      <c r="B4" s="9" t="s">
        <v>87</v>
      </c>
      <c r="C4" s="9" t="s">
        <v>22</v>
      </c>
      <c r="D4" s="9" t="s">
        <v>39</v>
      </c>
      <c r="E4" s="9" t="s">
        <v>105</v>
      </c>
      <c r="F4" s="9" t="s">
        <v>42</v>
      </c>
      <c r="G4" s="9" t="s">
        <v>95</v>
      </c>
      <c r="H4" s="9" t="s">
        <v>87</v>
      </c>
      <c r="I4" s="9" t="s">
        <v>22</v>
      </c>
      <c r="J4" s="9" t="s">
        <v>39</v>
      </c>
      <c r="K4" s="9" t="s">
        <v>42</v>
      </c>
      <c r="L4" s="12" t="s">
        <v>95</v>
      </c>
      <c r="N4" s="12" t="s">
        <v>106</v>
      </c>
      <c r="O4" s="12"/>
      <c r="Q4" s="12"/>
    </row>
    <row r="5" spans="1:17" x14ac:dyDescent="0.25">
      <c r="A5" s="57" t="s">
        <v>107</v>
      </c>
      <c r="B5" s="56">
        <v>80</v>
      </c>
      <c r="C5" s="7">
        <v>0</v>
      </c>
      <c r="D5" s="7">
        <v>80</v>
      </c>
      <c r="E5" s="5" t="str">
        <f>IF($N$5=2, CONCATENATE("FFMC: ", D5), "")</f>
        <v/>
      </c>
      <c r="F5" s="5">
        <v>0.5</v>
      </c>
      <c r="G5" s="18">
        <v>0.5</v>
      </c>
      <c r="H5" s="16">
        <v>18</v>
      </c>
      <c r="I5" s="8">
        <v>14</v>
      </c>
      <c r="J5" s="52">
        <v>17</v>
      </c>
      <c r="K5" s="23">
        <v>13</v>
      </c>
      <c r="L5" s="23">
        <v>11</v>
      </c>
      <c r="N5" s="11">
        <v>1</v>
      </c>
      <c r="O5" s="3"/>
      <c r="P5" s="36" t="s">
        <v>4</v>
      </c>
    </row>
    <row r="6" spans="1:17" x14ac:dyDescent="0.25">
      <c r="A6" s="57" t="s">
        <v>113</v>
      </c>
      <c r="B6" s="19">
        <v>81</v>
      </c>
      <c r="C6" s="5">
        <v>5</v>
      </c>
      <c r="D6" s="5">
        <v>81</v>
      </c>
      <c r="E6" s="5" t="str">
        <f t="shared" ref="E6:E35" si="0">IF($N$5=2, CONCATENATE("FFMC: ", D6), "")</f>
        <v/>
      </c>
      <c r="F6" s="5">
        <v>0.75</v>
      </c>
      <c r="G6" s="19">
        <v>1</v>
      </c>
      <c r="H6" s="17">
        <f>79+H5</f>
        <v>97</v>
      </c>
      <c r="I6" s="6">
        <f>INDEX(C5:C46, I5)</f>
        <v>65</v>
      </c>
      <c r="J6" s="53">
        <f>IF($N$5=2, INDEX(Settings!$D$5:$D$44, J5), 91)</f>
        <v>91</v>
      </c>
      <c r="K6" s="6">
        <f>INDEX(Settings!$F$5:$F$43, K5)</f>
        <v>3.5</v>
      </c>
      <c r="L6" s="6">
        <f>L5*0.5</f>
        <v>5.5</v>
      </c>
      <c r="O6" s="3"/>
      <c r="P6" s="36" t="s">
        <v>5</v>
      </c>
    </row>
    <row r="7" spans="1:17" x14ac:dyDescent="0.25">
      <c r="B7" s="19">
        <v>82</v>
      </c>
      <c r="C7" s="5">
        <v>10</v>
      </c>
      <c r="D7" s="5">
        <v>82</v>
      </c>
      <c r="E7" s="5" t="str">
        <f t="shared" si="0"/>
        <v/>
      </c>
      <c r="F7" s="5">
        <v>1</v>
      </c>
      <c r="G7" s="18">
        <v>1.5</v>
      </c>
      <c r="O7" s="3"/>
      <c r="P7" s="36" t="s">
        <v>6</v>
      </c>
    </row>
    <row r="8" spans="1:17" x14ac:dyDescent="0.25">
      <c r="B8" s="18">
        <v>83</v>
      </c>
      <c r="C8" s="5">
        <v>15</v>
      </c>
      <c r="D8" s="5">
        <v>83</v>
      </c>
      <c r="E8" s="5" t="str">
        <f t="shared" si="0"/>
        <v/>
      </c>
      <c r="F8" s="5">
        <v>1.25</v>
      </c>
      <c r="G8" s="19">
        <v>2</v>
      </c>
      <c r="P8" s="36" t="s">
        <v>7</v>
      </c>
    </row>
    <row r="9" spans="1:17" x14ac:dyDescent="0.25">
      <c r="B9" s="19">
        <v>84</v>
      </c>
      <c r="C9" s="5">
        <v>20</v>
      </c>
      <c r="D9" s="5">
        <v>84</v>
      </c>
      <c r="E9" s="5" t="str">
        <f t="shared" si="0"/>
        <v/>
      </c>
      <c r="F9" s="5">
        <v>1.5</v>
      </c>
      <c r="G9" s="18">
        <v>2.5</v>
      </c>
      <c r="P9" s="36" t="s">
        <v>8</v>
      </c>
    </row>
    <row r="10" spans="1:17" x14ac:dyDescent="0.25">
      <c r="B10" s="19">
        <v>85</v>
      </c>
      <c r="C10" s="5">
        <v>25</v>
      </c>
      <c r="D10" s="5">
        <v>85</v>
      </c>
      <c r="E10" s="5" t="str">
        <f t="shared" si="0"/>
        <v/>
      </c>
      <c r="F10" s="5">
        <v>1.75</v>
      </c>
      <c r="G10" s="19">
        <v>3</v>
      </c>
      <c r="P10" s="37" t="s">
        <v>94</v>
      </c>
    </row>
    <row r="11" spans="1:17" x14ac:dyDescent="0.25">
      <c r="B11" s="18">
        <v>86</v>
      </c>
      <c r="C11" s="5">
        <v>30</v>
      </c>
      <c r="D11" s="5">
        <v>86</v>
      </c>
      <c r="E11" s="5" t="str">
        <f t="shared" si="0"/>
        <v/>
      </c>
      <c r="F11" s="5">
        <v>2</v>
      </c>
      <c r="G11" s="18">
        <v>3.5</v>
      </c>
      <c r="P11" s="35" t="s">
        <v>9</v>
      </c>
    </row>
    <row r="12" spans="1:17" x14ac:dyDescent="0.25">
      <c r="B12" s="19">
        <v>87</v>
      </c>
      <c r="C12" s="5">
        <v>35</v>
      </c>
      <c r="D12" s="5">
        <v>87</v>
      </c>
      <c r="E12" s="5" t="str">
        <f t="shared" si="0"/>
        <v/>
      </c>
      <c r="F12" s="5">
        <v>2.25</v>
      </c>
      <c r="G12" s="19">
        <v>4</v>
      </c>
      <c r="P12" s="38" t="s">
        <v>10</v>
      </c>
    </row>
    <row r="13" spans="1:17" x14ac:dyDescent="0.25">
      <c r="B13" s="19">
        <v>88</v>
      </c>
      <c r="C13" s="5">
        <v>40</v>
      </c>
      <c r="D13" s="5">
        <v>88</v>
      </c>
      <c r="E13" s="5" t="str">
        <f t="shared" si="0"/>
        <v/>
      </c>
      <c r="F13" s="5">
        <v>2.5</v>
      </c>
      <c r="G13" s="18">
        <v>4.5</v>
      </c>
      <c r="P13" s="38" t="s">
        <v>11</v>
      </c>
    </row>
    <row r="14" spans="1:17" x14ac:dyDescent="0.25">
      <c r="B14" s="18">
        <v>89</v>
      </c>
      <c r="C14" s="5">
        <v>45</v>
      </c>
      <c r="D14" s="5">
        <v>88.5</v>
      </c>
      <c r="E14" s="5" t="str">
        <f t="shared" si="0"/>
        <v/>
      </c>
      <c r="F14" s="5">
        <v>2.75</v>
      </c>
      <c r="G14" s="19">
        <v>5</v>
      </c>
      <c r="P14" s="39" t="s">
        <v>12</v>
      </c>
    </row>
    <row r="15" spans="1:17" x14ac:dyDescent="0.25">
      <c r="B15" s="19">
        <v>90</v>
      </c>
      <c r="C15" s="5">
        <v>50</v>
      </c>
      <c r="D15" s="5">
        <v>89</v>
      </c>
      <c r="E15" s="5" t="str">
        <f t="shared" si="0"/>
        <v/>
      </c>
      <c r="F15" s="5">
        <v>3</v>
      </c>
      <c r="G15" s="18">
        <v>5.5</v>
      </c>
      <c r="P15" s="39" t="s">
        <v>13</v>
      </c>
    </row>
    <row r="16" spans="1:17" x14ac:dyDescent="0.25">
      <c r="B16" s="19">
        <v>91</v>
      </c>
      <c r="C16" s="5">
        <v>55</v>
      </c>
      <c r="D16" s="5">
        <v>89.5</v>
      </c>
      <c r="E16" s="5" t="str">
        <f t="shared" si="0"/>
        <v/>
      </c>
      <c r="F16" s="5">
        <v>3.25</v>
      </c>
      <c r="G16" s="19">
        <v>6</v>
      </c>
      <c r="P16" s="39" t="s">
        <v>14</v>
      </c>
    </row>
    <row r="17" spans="2:16" x14ac:dyDescent="0.25">
      <c r="B17" s="18">
        <v>92</v>
      </c>
      <c r="C17" s="5">
        <v>60</v>
      </c>
      <c r="D17" s="5">
        <v>90</v>
      </c>
      <c r="E17" s="5" t="str">
        <f t="shared" si="0"/>
        <v/>
      </c>
      <c r="F17" s="5">
        <v>3.5</v>
      </c>
      <c r="G17" s="18">
        <v>6.5</v>
      </c>
      <c r="P17" s="40" t="s">
        <v>20</v>
      </c>
    </row>
    <row r="18" spans="2:16" x14ac:dyDescent="0.25">
      <c r="B18" s="19">
        <v>93</v>
      </c>
      <c r="C18" s="5">
        <v>65</v>
      </c>
      <c r="D18" s="5">
        <v>90.5</v>
      </c>
      <c r="E18" s="5" t="str">
        <f t="shared" si="0"/>
        <v/>
      </c>
      <c r="F18" s="5">
        <v>3.75</v>
      </c>
      <c r="G18" s="19">
        <v>7</v>
      </c>
      <c r="P18" s="40" t="s">
        <v>21</v>
      </c>
    </row>
    <row r="19" spans="2:16" x14ac:dyDescent="0.25">
      <c r="B19" s="19">
        <v>94</v>
      </c>
      <c r="C19" s="5">
        <v>70</v>
      </c>
      <c r="D19" s="5">
        <v>91</v>
      </c>
      <c r="E19" s="5" t="str">
        <f t="shared" si="0"/>
        <v/>
      </c>
      <c r="F19" s="5">
        <v>4</v>
      </c>
      <c r="G19" s="18">
        <v>7.5</v>
      </c>
      <c r="P19" s="41" t="s">
        <v>43</v>
      </c>
    </row>
    <row r="20" spans="2:16" x14ac:dyDescent="0.25">
      <c r="B20" s="18">
        <v>95</v>
      </c>
      <c r="C20" s="5">
        <v>75</v>
      </c>
      <c r="D20" s="5">
        <v>91.5</v>
      </c>
      <c r="E20" s="5" t="str">
        <f t="shared" si="0"/>
        <v/>
      </c>
      <c r="F20" s="5">
        <v>4.25</v>
      </c>
      <c r="G20" s="19">
        <v>8</v>
      </c>
      <c r="P20" s="41" t="s">
        <v>44</v>
      </c>
    </row>
    <row r="21" spans="2:16" x14ac:dyDescent="0.25">
      <c r="B21" s="19">
        <v>96</v>
      </c>
      <c r="C21" s="5">
        <v>80</v>
      </c>
      <c r="D21" s="5">
        <v>92</v>
      </c>
      <c r="E21" s="5" t="str">
        <f t="shared" si="0"/>
        <v/>
      </c>
      <c r="F21" s="5">
        <v>4.5</v>
      </c>
      <c r="G21" s="18">
        <v>8.5</v>
      </c>
      <c r="P21" s="42" t="s">
        <v>45</v>
      </c>
    </row>
    <row r="22" spans="2:16" x14ac:dyDescent="0.25">
      <c r="B22" s="19">
        <v>97</v>
      </c>
      <c r="C22" s="5">
        <v>85</v>
      </c>
      <c r="D22" s="5">
        <v>92.5</v>
      </c>
      <c r="E22" s="5" t="str">
        <f t="shared" si="0"/>
        <v/>
      </c>
      <c r="F22" s="5">
        <v>4.75</v>
      </c>
      <c r="G22" s="19">
        <v>9</v>
      </c>
      <c r="P22" s="42" t="s">
        <v>46</v>
      </c>
    </row>
    <row r="23" spans="2:16" x14ac:dyDescent="0.25">
      <c r="B23" s="18">
        <v>98</v>
      </c>
      <c r="C23" s="5">
        <v>90</v>
      </c>
      <c r="D23" s="5">
        <v>93</v>
      </c>
      <c r="E23" s="5" t="str">
        <f t="shared" si="0"/>
        <v/>
      </c>
      <c r="F23" s="5">
        <v>5</v>
      </c>
      <c r="G23" s="18">
        <v>9.5</v>
      </c>
      <c r="P23" s="54" t="s">
        <v>108</v>
      </c>
    </row>
    <row r="24" spans="2:16" x14ac:dyDescent="0.25">
      <c r="B24" s="19">
        <v>99</v>
      </c>
      <c r="C24" s="5">
        <v>95</v>
      </c>
      <c r="D24" s="5">
        <v>93.5</v>
      </c>
      <c r="E24" s="5" t="str">
        <f t="shared" si="0"/>
        <v/>
      </c>
      <c r="F24" s="5">
        <v>5.25</v>
      </c>
      <c r="G24" s="19">
        <v>10</v>
      </c>
    </row>
    <row r="25" spans="2:16" x14ac:dyDescent="0.25">
      <c r="B25" s="19">
        <v>100</v>
      </c>
      <c r="C25" s="5">
        <v>100</v>
      </c>
      <c r="D25" s="5">
        <v>94</v>
      </c>
      <c r="E25" s="5" t="str">
        <f t="shared" si="0"/>
        <v/>
      </c>
      <c r="F25" s="5">
        <v>5.5</v>
      </c>
      <c r="G25" s="18">
        <v>10.5</v>
      </c>
    </row>
    <row r="26" spans="2:16" x14ac:dyDescent="0.25">
      <c r="B26" s="18">
        <v>101</v>
      </c>
      <c r="C26" s="5">
        <v>105</v>
      </c>
      <c r="D26" s="5">
        <v>94.5</v>
      </c>
      <c r="E26" s="5" t="str">
        <f t="shared" si="0"/>
        <v/>
      </c>
      <c r="F26" s="5">
        <v>5.75</v>
      </c>
      <c r="G26" s="19">
        <v>11</v>
      </c>
    </row>
    <row r="27" spans="2:16" x14ac:dyDescent="0.25">
      <c r="B27" s="19">
        <v>102</v>
      </c>
      <c r="C27" s="5">
        <v>110</v>
      </c>
      <c r="D27" s="5">
        <v>95</v>
      </c>
      <c r="E27" s="5" t="str">
        <f t="shared" si="0"/>
        <v/>
      </c>
      <c r="F27" s="5">
        <v>6</v>
      </c>
      <c r="G27" s="18">
        <v>11.5</v>
      </c>
    </row>
    <row r="28" spans="2:16" x14ac:dyDescent="0.25">
      <c r="B28" s="19">
        <v>103</v>
      </c>
      <c r="C28" s="5">
        <v>115</v>
      </c>
      <c r="D28" s="5">
        <v>95.5</v>
      </c>
      <c r="E28" s="5" t="str">
        <f t="shared" si="0"/>
        <v/>
      </c>
      <c r="F28" s="5">
        <v>6.25</v>
      </c>
      <c r="G28" s="19">
        <v>12</v>
      </c>
    </row>
    <row r="29" spans="2:16" x14ac:dyDescent="0.25">
      <c r="B29" s="18">
        <v>104</v>
      </c>
      <c r="C29" s="5">
        <v>120</v>
      </c>
      <c r="D29" s="5">
        <v>96</v>
      </c>
      <c r="E29" s="5" t="str">
        <f t="shared" si="0"/>
        <v/>
      </c>
      <c r="F29" s="5">
        <v>6.5</v>
      </c>
      <c r="G29" s="18">
        <v>12.5</v>
      </c>
    </row>
    <row r="30" spans="2:16" x14ac:dyDescent="0.25">
      <c r="B30" s="19">
        <v>105</v>
      </c>
      <c r="C30" s="5">
        <v>125</v>
      </c>
      <c r="D30" s="5">
        <v>96.5</v>
      </c>
      <c r="E30" s="5" t="str">
        <f t="shared" si="0"/>
        <v/>
      </c>
      <c r="F30" s="5">
        <v>6.75</v>
      </c>
      <c r="G30" s="19">
        <v>13</v>
      </c>
    </row>
    <row r="31" spans="2:16" x14ac:dyDescent="0.25">
      <c r="B31" s="19">
        <v>106</v>
      </c>
      <c r="C31" s="5">
        <v>130</v>
      </c>
      <c r="D31" s="5">
        <v>97</v>
      </c>
      <c r="E31" s="5" t="str">
        <f t="shared" si="0"/>
        <v/>
      </c>
      <c r="F31" s="5">
        <v>7</v>
      </c>
      <c r="G31" s="18">
        <v>13.5</v>
      </c>
    </row>
    <row r="32" spans="2:16" x14ac:dyDescent="0.25">
      <c r="B32" s="18">
        <v>107</v>
      </c>
      <c r="C32" s="5">
        <v>135</v>
      </c>
      <c r="D32" s="5">
        <v>97.5</v>
      </c>
      <c r="E32" s="5" t="str">
        <f t="shared" si="0"/>
        <v/>
      </c>
      <c r="F32" s="5">
        <v>7.25</v>
      </c>
      <c r="G32" s="19">
        <v>14</v>
      </c>
    </row>
    <row r="33" spans="2:7" x14ac:dyDescent="0.25">
      <c r="B33" s="19">
        <v>108</v>
      </c>
      <c r="C33" s="5">
        <v>140</v>
      </c>
      <c r="D33" s="5">
        <v>98</v>
      </c>
      <c r="E33" s="5" t="str">
        <f t="shared" si="0"/>
        <v/>
      </c>
      <c r="F33" s="5">
        <v>7.5</v>
      </c>
      <c r="G33" s="18">
        <v>14.5</v>
      </c>
    </row>
    <row r="34" spans="2:7" x14ac:dyDescent="0.25">
      <c r="B34" s="19">
        <v>109</v>
      </c>
      <c r="C34" s="5">
        <v>145</v>
      </c>
      <c r="D34" s="5">
        <v>98.5</v>
      </c>
      <c r="E34" s="5" t="str">
        <f t="shared" si="0"/>
        <v/>
      </c>
      <c r="F34" s="5">
        <v>7.75</v>
      </c>
      <c r="G34" s="19">
        <v>15</v>
      </c>
    </row>
    <row r="35" spans="2:7" x14ac:dyDescent="0.25">
      <c r="B35" s="18">
        <v>110</v>
      </c>
      <c r="C35" s="5">
        <v>150</v>
      </c>
      <c r="D35" s="5">
        <v>99</v>
      </c>
      <c r="E35" s="5" t="str">
        <f t="shared" si="0"/>
        <v/>
      </c>
      <c r="F35" s="5">
        <v>8</v>
      </c>
      <c r="G35" s="5">
        <v>15.5</v>
      </c>
    </row>
    <row r="36" spans="2:7" x14ac:dyDescent="0.25">
      <c r="B36" s="19">
        <v>111</v>
      </c>
      <c r="C36" s="5">
        <v>155</v>
      </c>
      <c r="D36" s="3"/>
      <c r="E36" s="3"/>
      <c r="F36" s="5">
        <v>8.25</v>
      </c>
      <c r="G36" s="5">
        <v>16</v>
      </c>
    </row>
    <row r="37" spans="2:7" x14ac:dyDescent="0.25">
      <c r="B37" s="19">
        <v>112</v>
      </c>
      <c r="C37" s="5">
        <v>160</v>
      </c>
      <c r="D37" s="3"/>
      <c r="E37" s="3"/>
      <c r="F37" s="5">
        <v>8.5</v>
      </c>
      <c r="G37" s="5">
        <v>16.5</v>
      </c>
    </row>
    <row r="38" spans="2:7" x14ac:dyDescent="0.25">
      <c r="B38" s="18">
        <v>113</v>
      </c>
      <c r="C38" s="5">
        <v>165</v>
      </c>
      <c r="D38" s="3"/>
      <c r="E38" s="3"/>
      <c r="F38" s="5">
        <v>8.75</v>
      </c>
      <c r="G38" s="5">
        <v>17</v>
      </c>
    </row>
    <row r="39" spans="2:7" x14ac:dyDescent="0.25">
      <c r="B39" s="19">
        <v>114</v>
      </c>
      <c r="C39" s="5">
        <v>170</v>
      </c>
      <c r="D39" s="3"/>
      <c r="E39" s="3"/>
      <c r="F39" s="5">
        <v>9</v>
      </c>
      <c r="G39" s="5">
        <v>17.5</v>
      </c>
    </row>
    <row r="40" spans="2:7" x14ac:dyDescent="0.25">
      <c r="B40" s="19">
        <v>115</v>
      </c>
      <c r="C40" s="5">
        <v>175</v>
      </c>
      <c r="D40" s="3"/>
      <c r="E40" s="3"/>
      <c r="F40" s="5">
        <v>9.25</v>
      </c>
      <c r="G40" s="5">
        <v>18</v>
      </c>
    </row>
    <row r="41" spans="2:7" x14ac:dyDescent="0.25">
      <c r="B41" s="18">
        <v>116</v>
      </c>
      <c r="C41" s="5">
        <v>180</v>
      </c>
      <c r="D41" s="3"/>
      <c r="E41" s="3"/>
      <c r="F41" s="5">
        <v>9.5</v>
      </c>
      <c r="G41" s="5">
        <v>18.5</v>
      </c>
    </row>
    <row r="42" spans="2:7" x14ac:dyDescent="0.25">
      <c r="B42" s="19">
        <v>117</v>
      </c>
      <c r="C42" s="5">
        <v>185</v>
      </c>
      <c r="D42" s="3"/>
      <c r="E42" s="3"/>
      <c r="F42" s="5">
        <v>9.75</v>
      </c>
      <c r="G42" s="5">
        <v>19</v>
      </c>
    </row>
    <row r="43" spans="2:7" x14ac:dyDescent="0.25">
      <c r="B43" s="19">
        <v>118</v>
      </c>
      <c r="C43" s="5">
        <v>190</v>
      </c>
      <c r="D43" s="3"/>
      <c r="E43" s="3"/>
      <c r="F43" s="5">
        <v>10</v>
      </c>
      <c r="G43" s="5">
        <v>19.5</v>
      </c>
    </row>
    <row r="44" spans="2:7" x14ac:dyDescent="0.25">
      <c r="B44" s="18">
        <v>119</v>
      </c>
      <c r="C44" s="5">
        <v>195</v>
      </c>
      <c r="D44" s="3"/>
      <c r="E44" s="3"/>
      <c r="F44" s="3"/>
      <c r="G44" s="5">
        <v>20</v>
      </c>
    </row>
    <row r="45" spans="2:7" x14ac:dyDescent="0.25">
      <c r="B45" s="19">
        <v>120</v>
      </c>
      <c r="C45" s="5">
        <v>200</v>
      </c>
      <c r="D45" s="3"/>
      <c r="E45" s="3"/>
      <c r="F45" s="3"/>
      <c r="G45" s="3"/>
    </row>
    <row r="46" spans="2:7" x14ac:dyDescent="0.25">
      <c r="B46" s="19">
        <v>121</v>
      </c>
      <c r="C46" s="5" t="s">
        <v>125</v>
      </c>
      <c r="E46" s="4"/>
      <c r="F46" s="3"/>
      <c r="G46" s="3"/>
    </row>
    <row r="47" spans="2:7" x14ac:dyDescent="0.25">
      <c r="B47" s="18">
        <v>122</v>
      </c>
      <c r="F47" s="3"/>
      <c r="G47" s="3"/>
    </row>
    <row r="48" spans="2:7" x14ac:dyDescent="0.25">
      <c r="B48" s="19">
        <v>123</v>
      </c>
      <c r="F48" s="3"/>
      <c r="G48" s="3"/>
    </row>
    <row r="49" spans="2:7" x14ac:dyDescent="0.25">
      <c r="B49" s="19">
        <v>124</v>
      </c>
      <c r="F49" s="3"/>
      <c r="G49" s="3"/>
    </row>
    <row r="50" spans="2:7" x14ac:dyDescent="0.25">
      <c r="B50" s="18">
        <v>125</v>
      </c>
      <c r="F50" s="3"/>
      <c r="G50" s="3"/>
    </row>
    <row r="51" spans="2:7" x14ac:dyDescent="0.25">
      <c r="B51" s="19">
        <v>126</v>
      </c>
      <c r="F51" s="3"/>
      <c r="G51" s="3"/>
    </row>
    <row r="52" spans="2:7" x14ac:dyDescent="0.25">
      <c r="B52" s="19">
        <v>127</v>
      </c>
      <c r="F52" s="3"/>
      <c r="G52" s="3"/>
    </row>
    <row r="53" spans="2:7" x14ac:dyDescent="0.25">
      <c r="B53" s="18">
        <v>128</v>
      </c>
      <c r="F53" s="3"/>
      <c r="G53" s="3"/>
    </row>
    <row r="54" spans="2:7" x14ac:dyDescent="0.25">
      <c r="B54" s="19">
        <v>129</v>
      </c>
      <c r="F54" s="3"/>
      <c r="G54" s="3"/>
    </row>
    <row r="55" spans="2:7" x14ac:dyDescent="0.25">
      <c r="B55" s="19">
        <v>130</v>
      </c>
      <c r="F55" s="3"/>
      <c r="G55" s="3"/>
    </row>
    <row r="56" spans="2:7" x14ac:dyDescent="0.25">
      <c r="F56" s="3"/>
      <c r="G56" s="3"/>
    </row>
    <row r="57" spans="2:7" x14ac:dyDescent="0.25">
      <c r="F57" s="3"/>
      <c r="G57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MJ456"/>
  <sheetViews>
    <sheetView workbookViewId="0">
      <selection activeCell="A6" sqref="A6"/>
    </sheetView>
  </sheetViews>
  <sheetFormatPr defaultRowHeight="15" x14ac:dyDescent="0.25"/>
  <cols>
    <col min="1" max="1" width="12.28515625" customWidth="1"/>
    <col min="2" max="2" width="17" customWidth="1"/>
    <col min="3" max="3" width="17.42578125" customWidth="1"/>
    <col min="4" max="4" width="26.85546875" style="3" customWidth="1"/>
    <col min="5" max="5" width="10.42578125" style="3" customWidth="1"/>
    <col min="6" max="6" width="14" style="3" customWidth="1"/>
    <col min="7" max="9" width="11.5703125" style="3" customWidth="1"/>
    <col min="10" max="26" width="9.140625" style="3" customWidth="1"/>
    <col min="27" max="27" width="10" style="3" customWidth="1"/>
    <col min="28" max="32" width="9.140625" style="3" customWidth="1"/>
    <col min="33" max="33" width="15.28515625" style="3" customWidth="1"/>
    <col min="34" max="54" width="9.140625" style="3" customWidth="1"/>
    <col min="55" max="55" width="12.42578125" style="3" customWidth="1"/>
    <col min="56" max="56" width="10.5703125" style="3" customWidth="1"/>
    <col min="57" max="57" width="9.140625" style="3"/>
    <col min="58" max="58" width="10.85546875" style="3" customWidth="1"/>
    <col min="59" max="59" width="9.140625" style="3"/>
    <col min="60" max="60" width="20.7109375" style="3" customWidth="1"/>
    <col min="61" max="61" width="18" style="3" customWidth="1"/>
    <col min="62" max="62" width="9.7109375" style="3" customWidth="1"/>
    <col min="63" max="63" width="8.42578125" style="3" customWidth="1"/>
    <col min="64" max="64" width="11.140625" style="3" customWidth="1"/>
    <col min="65" max="95" width="12.140625" style="3" customWidth="1"/>
    <col min="96" max="127" width="9.140625" style="3"/>
    <col min="128" max="128" width="12" style="3" bestFit="1" customWidth="1"/>
    <col min="129" max="130" width="9.140625" style="3"/>
    <col min="131" max="131" width="9.7109375" style="3" customWidth="1"/>
    <col min="132" max="132" width="10.7109375" style="3" customWidth="1"/>
    <col min="133" max="259" width="9.140625" style="3"/>
    <col min="260" max="260" width="16.28515625" style="3" customWidth="1"/>
    <col min="261" max="291" width="9.140625" style="3"/>
    <col min="292" max="292" width="15.7109375" style="3" customWidth="1"/>
    <col min="293" max="348" width="9.140625" style="3"/>
  </cols>
  <sheetData>
    <row r="1" spans="1:321" ht="50.25" customHeight="1" x14ac:dyDescent="0.25">
      <c r="A1" t="s">
        <v>15</v>
      </c>
      <c r="C1" s="78" t="s">
        <v>198</v>
      </c>
    </row>
    <row r="2" spans="1:321" ht="45" x14ac:dyDescent="0.25">
      <c r="B2" s="2" t="s">
        <v>30</v>
      </c>
      <c r="C2" s="78" t="s">
        <v>200</v>
      </c>
      <c r="D2" s="63"/>
      <c r="F2" s="78" t="s">
        <v>201</v>
      </c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12"/>
      <c r="BE2" s="12"/>
      <c r="BF2" s="12"/>
      <c r="BG2" s="12"/>
      <c r="BH2" s="12"/>
      <c r="BI2" s="63"/>
      <c r="BJ2" s="12"/>
      <c r="BK2" s="12"/>
      <c r="BL2" s="12"/>
      <c r="BM2" s="12"/>
      <c r="BN2" s="51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51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</row>
    <row r="3" spans="1:321" s="3" customFormat="1" ht="33.75" x14ac:dyDescent="0.25">
      <c r="A3" s="10" t="s">
        <v>28</v>
      </c>
      <c r="B3" s="9" t="s">
        <v>19</v>
      </c>
      <c r="C3" s="9" t="s">
        <v>27</v>
      </c>
      <c r="D3" s="78" t="s">
        <v>199</v>
      </c>
      <c r="E3" s="12"/>
      <c r="F3" s="9" t="s">
        <v>0</v>
      </c>
      <c r="G3" s="64" t="s">
        <v>4</v>
      </c>
      <c r="H3" s="64" t="s">
        <v>5</v>
      </c>
      <c r="I3" s="64" t="s">
        <v>6</v>
      </c>
      <c r="J3" s="64" t="s">
        <v>7</v>
      </c>
      <c r="K3" s="64" t="s">
        <v>8</v>
      </c>
      <c r="L3" s="65" t="s">
        <v>94</v>
      </c>
      <c r="M3" s="66" t="s">
        <v>9</v>
      </c>
      <c r="N3" s="67" t="s">
        <v>10</v>
      </c>
      <c r="O3" s="67" t="s">
        <v>11</v>
      </c>
      <c r="P3" s="68" t="s">
        <v>12</v>
      </c>
      <c r="Q3" s="68" t="s">
        <v>13</v>
      </c>
      <c r="R3" s="68" t="s">
        <v>14</v>
      </c>
      <c r="S3" s="69" t="s">
        <v>20</v>
      </c>
      <c r="T3" s="69" t="s">
        <v>21</v>
      </c>
      <c r="U3" s="70" t="s">
        <v>16</v>
      </c>
      <c r="V3" s="70" t="s">
        <v>17</v>
      </c>
      <c r="W3" s="71" t="s">
        <v>18</v>
      </c>
      <c r="X3" s="71" t="s">
        <v>24</v>
      </c>
      <c r="Y3" s="12" t="s">
        <v>108</v>
      </c>
      <c r="Z3" s="72" t="s">
        <v>137</v>
      </c>
      <c r="AA3" s="72" t="s">
        <v>138</v>
      </c>
      <c r="AB3" s="12"/>
      <c r="AC3" s="12"/>
      <c r="AD3" s="12"/>
      <c r="AE3" s="12"/>
      <c r="AF3" s="12"/>
      <c r="AG3" s="9" t="s">
        <v>0</v>
      </c>
      <c r="AH3" s="64" t="s">
        <v>4</v>
      </c>
      <c r="AI3" s="64" t="s">
        <v>5</v>
      </c>
      <c r="AJ3" s="64" t="s">
        <v>6</v>
      </c>
      <c r="AK3" s="64" t="s">
        <v>7</v>
      </c>
      <c r="AL3" s="64" t="s">
        <v>8</v>
      </c>
      <c r="AM3" s="65" t="s">
        <v>94</v>
      </c>
      <c r="AN3" s="66" t="s">
        <v>9</v>
      </c>
      <c r="AO3" s="67" t="s">
        <v>10</v>
      </c>
      <c r="AP3" s="67" t="s">
        <v>11</v>
      </c>
      <c r="AQ3" s="68" t="s">
        <v>12</v>
      </c>
      <c r="AR3" s="68" t="s">
        <v>13</v>
      </c>
      <c r="AS3" s="68" t="s">
        <v>14</v>
      </c>
      <c r="AT3" s="69" t="s">
        <v>20</v>
      </c>
      <c r="AU3" s="69" t="s">
        <v>21</v>
      </c>
      <c r="AV3" s="70" t="s">
        <v>16</v>
      </c>
      <c r="AW3" s="70" t="s">
        <v>17</v>
      </c>
      <c r="AX3" s="71" t="s">
        <v>18</v>
      </c>
      <c r="AY3" s="71" t="s">
        <v>24</v>
      </c>
      <c r="AZ3" s="12" t="s">
        <v>108</v>
      </c>
      <c r="BA3" s="72" t="s">
        <v>137</v>
      </c>
      <c r="BB3" s="72" t="s">
        <v>138</v>
      </c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EB3" s="12"/>
      <c r="EE3" s="13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Z3" s="12"/>
      <c r="KF3" s="12"/>
    </row>
    <row r="4" spans="1:321" x14ac:dyDescent="0.25">
      <c r="A4" s="20">
        <v>1</v>
      </c>
      <c r="B4" s="18" t="str">
        <f>IF(AND('Graph-outputs'!$D$1&gt;12, 'Graph-outputs'!$D$1&lt;19), A4*5-5, "")</f>
        <v/>
      </c>
      <c r="C4" s="11">
        <v>19</v>
      </c>
      <c r="D4" s="82" t="s">
        <v>202</v>
      </c>
      <c r="E4" s="83"/>
      <c r="F4" s="34" t="s">
        <v>1</v>
      </c>
      <c r="G4" s="36">
        <v>90</v>
      </c>
      <c r="H4" s="36">
        <v>110</v>
      </c>
      <c r="I4" s="36">
        <v>110</v>
      </c>
      <c r="J4" s="36">
        <v>110</v>
      </c>
      <c r="K4" s="36">
        <v>30</v>
      </c>
      <c r="L4" s="37"/>
      <c r="M4" s="35">
        <v>45</v>
      </c>
      <c r="N4" s="38">
        <v>30</v>
      </c>
      <c r="O4" s="38">
        <v>30</v>
      </c>
      <c r="P4" s="39">
        <v>75</v>
      </c>
      <c r="Q4" s="39">
        <v>40</v>
      </c>
      <c r="R4" s="39">
        <v>55</v>
      </c>
      <c r="S4" s="40">
        <v>190</v>
      </c>
      <c r="T4" s="40">
        <v>250</v>
      </c>
      <c r="U4" s="41"/>
      <c r="V4" s="41"/>
      <c r="W4" s="42">
        <v>120</v>
      </c>
      <c r="X4" s="42">
        <v>100</v>
      </c>
      <c r="Y4"/>
      <c r="Z4" s="37">
        <v>30</v>
      </c>
      <c r="AA4" s="37">
        <v>60</v>
      </c>
      <c r="AG4" s="34" t="s">
        <v>1</v>
      </c>
      <c r="AH4" s="36">
        <v>90</v>
      </c>
      <c r="AI4" s="36">
        <v>110</v>
      </c>
      <c r="AJ4" s="36">
        <v>110</v>
      </c>
      <c r="AK4" s="36">
        <v>110</v>
      </c>
      <c r="AL4" s="36">
        <v>30</v>
      </c>
      <c r="AM4" s="37"/>
      <c r="AN4" s="35">
        <v>45</v>
      </c>
      <c r="AO4" s="38">
        <v>30</v>
      </c>
      <c r="AP4" s="38">
        <v>30</v>
      </c>
      <c r="AQ4" s="39">
        <v>75</v>
      </c>
      <c r="AR4" s="39">
        <v>40</v>
      </c>
      <c r="AS4" s="39">
        <v>55</v>
      </c>
      <c r="AT4" s="40">
        <v>190</v>
      </c>
      <c r="AU4" s="40">
        <v>250</v>
      </c>
      <c r="AV4" s="41"/>
      <c r="AW4" s="41"/>
      <c r="AX4" s="42">
        <v>120</v>
      </c>
      <c r="AY4" s="42">
        <v>100</v>
      </c>
      <c r="AZ4"/>
      <c r="BA4" s="37">
        <v>30</v>
      </c>
      <c r="BB4" s="37">
        <v>60</v>
      </c>
    </row>
    <row r="5" spans="1:321" x14ac:dyDescent="0.25">
      <c r="A5" s="20">
        <v>2</v>
      </c>
      <c r="B5" s="18" t="str">
        <f>IF(AND('Graph-outputs'!$D$1&gt;12, 'Graph-outputs'!$D$1&lt;19), A5*5-5, "")</f>
        <v/>
      </c>
      <c r="C5" s="6">
        <f>C4*5-5</f>
        <v>90</v>
      </c>
      <c r="F5" s="34" t="s">
        <v>2</v>
      </c>
      <c r="G5" s="36">
        <v>6.4899999999999999E-2</v>
      </c>
      <c r="H5" s="36">
        <v>2.8199999999999999E-2</v>
      </c>
      <c r="I5" s="36">
        <v>4.4400000000000002E-2</v>
      </c>
      <c r="J5" s="36">
        <v>2.93E-2</v>
      </c>
      <c r="K5" s="36">
        <v>6.9699999999999998E-2</v>
      </c>
      <c r="L5" s="37"/>
      <c r="M5" s="35">
        <v>3.0499999999999999E-2</v>
      </c>
      <c r="N5" s="38">
        <v>2.3199999999999998E-2</v>
      </c>
      <c r="O5" s="38">
        <v>2.3199999999999998E-2</v>
      </c>
      <c r="P5" s="39">
        <v>2.9700000000000001E-2</v>
      </c>
      <c r="Q5" s="39">
        <v>4.3799999999999999E-2</v>
      </c>
      <c r="R5" s="39">
        <v>8.2900000000000001E-2</v>
      </c>
      <c r="S5" s="40">
        <v>3.1E-2</v>
      </c>
      <c r="T5" s="40">
        <v>3.5000000000000003E-2</v>
      </c>
      <c r="U5" s="41"/>
      <c r="V5" s="41"/>
      <c r="W5" s="42">
        <v>5.7200000000000001E-2</v>
      </c>
      <c r="X5" s="42">
        <v>4.0399999999999998E-2</v>
      </c>
      <c r="Y5"/>
      <c r="Z5" s="37">
        <v>0.08</v>
      </c>
      <c r="AA5" s="37">
        <v>4.9700000000000001E-2</v>
      </c>
      <c r="AG5" s="34" t="s">
        <v>2</v>
      </c>
      <c r="AH5" s="36">
        <v>6.4899999999999999E-2</v>
      </c>
      <c r="AI5" s="36">
        <v>2.8199999999999999E-2</v>
      </c>
      <c r="AJ5" s="36">
        <v>4.4400000000000002E-2</v>
      </c>
      <c r="AK5" s="36">
        <v>2.93E-2</v>
      </c>
      <c r="AL5" s="36">
        <v>6.9699999999999998E-2</v>
      </c>
      <c r="AM5" s="37"/>
      <c r="AN5" s="35">
        <v>3.0499999999999999E-2</v>
      </c>
      <c r="AO5" s="38">
        <v>2.3199999999999998E-2</v>
      </c>
      <c r="AP5" s="38">
        <v>2.3199999999999998E-2</v>
      </c>
      <c r="AQ5" s="39">
        <v>2.9700000000000001E-2</v>
      </c>
      <c r="AR5" s="39">
        <v>4.3799999999999999E-2</v>
      </c>
      <c r="AS5" s="39">
        <v>8.2900000000000001E-2</v>
      </c>
      <c r="AT5" s="40">
        <v>3.1E-2</v>
      </c>
      <c r="AU5" s="40">
        <v>3.5000000000000003E-2</v>
      </c>
      <c r="AV5" s="41"/>
      <c r="AW5" s="41"/>
      <c r="AX5" s="42">
        <v>5.7200000000000001E-2</v>
      </c>
      <c r="AY5" s="42">
        <v>4.0399999999999998E-2</v>
      </c>
      <c r="AZ5"/>
      <c r="BA5" s="37">
        <v>0.08</v>
      </c>
      <c r="BB5" s="37">
        <v>4.9700000000000001E-2</v>
      </c>
    </row>
    <row r="6" spans="1:321" x14ac:dyDescent="0.25">
      <c r="A6" s="20">
        <v>3</v>
      </c>
      <c r="B6" s="18" t="str">
        <f>IF(AND('Graph-outputs'!$D$1&gt;12, 'Graph-outputs'!$D$1&lt;19), A6*5-5, "")</f>
        <v/>
      </c>
      <c r="C6" s="3"/>
      <c r="F6" s="34" t="s">
        <v>3</v>
      </c>
      <c r="G6" s="36">
        <v>4.5</v>
      </c>
      <c r="H6" s="36">
        <v>1.5</v>
      </c>
      <c r="I6" s="36">
        <v>3</v>
      </c>
      <c r="J6" s="36">
        <v>1.5</v>
      </c>
      <c r="K6" s="36">
        <v>4</v>
      </c>
      <c r="L6" s="37"/>
      <c r="M6" s="35">
        <v>2</v>
      </c>
      <c r="N6" s="38">
        <v>1.6</v>
      </c>
      <c r="O6" s="38">
        <v>1.6</v>
      </c>
      <c r="P6" s="39">
        <v>1.3</v>
      </c>
      <c r="Q6" s="39">
        <v>1.7</v>
      </c>
      <c r="R6" s="39">
        <v>3.2</v>
      </c>
      <c r="S6" s="40">
        <v>1.4</v>
      </c>
      <c r="T6" s="40">
        <v>1.7</v>
      </c>
      <c r="U6" s="41"/>
      <c r="V6" s="41"/>
      <c r="W6" s="42">
        <v>1.4</v>
      </c>
      <c r="X6" s="42">
        <v>1.48</v>
      </c>
      <c r="Y6"/>
      <c r="Z6" s="37">
        <v>3</v>
      </c>
      <c r="AA6" s="37">
        <v>1</v>
      </c>
      <c r="AG6" s="34" t="s">
        <v>3</v>
      </c>
      <c r="AH6" s="36">
        <v>4.5</v>
      </c>
      <c r="AI6" s="36">
        <v>1.5</v>
      </c>
      <c r="AJ6" s="36">
        <v>3</v>
      </c>
      <c r="AK6" s="36">
        <v>1.5</v>
      </c>
      <c r="AL6" s="36">
        <v>4</v>
      </c>
      <c r="AM6" s="37"/>
      <c r="AN6" s="35">
        <v>2</v>
      </c>
      <c r="AO6" s="38">
        <v>1.6</v>
      </c>
      <c r="AP6" s="38">
        <v>1.6</v>
      </c>
      <c r="AQ6" s="39">
        <v>1.3</v>
      </c>
      <c r="AR6" s="39">
        <v>1.7</v>
      </c>
      <c r="AS6" s="39">
        <v>3.2</v>
      </c>
      <c r="AT6" s="40">
        <v>1.4</v>
      </c>
      <c r="AU6" s="40">
        <v>1.7</v>
      </c>
      <c r="AV6" s="41"/>
      <c r="AW6" s="41"/>
      <c r="AX6" s="42">
        <v>1.4</v>
      </c>
      <c r="AY6" s="42">
        <v>1.48</v>
      </c>
      <c r="AZ6"/>
      <c r="BA6" s="37">
        <v>3</v>
      </c>
      <c r="BB6" s="37">
        <v>1</v>
      </c>
    </row>
    <row r="7" spans="1:321" x14ac:dyDescent="0.25">
      <c r="A7" s="20">
        <v>4</v>
      </c>
      <c r="B7" s="18" t="str">
        <f>IF(AND('Graph-outputs'!$D$1&gt;12, 'Graph-outputs'!$D$1&lt;19), A7*5-5, "")</f>
        <v/>
      </c>
      <c r="F7" s="34" t="s">
        <v>29</v>
      </c>
      <c r="S7" s="40">
        <f t="shared" ref="S7:X7" si="0">$C$5</f>
        <v>90</v>
      </c>
      <c r="T7" s="40">
        <f t="shared" si="0"/>
        <v>90</v>
      </c>
      <c r="U7" s="41">
        <f t="shared" si="0"/>
        <v>90</v>
      </c>
      <c r="V7" s="41">
        <f t="shared" si="0"/>
        <v>90</v>
      </c>
      <c r="W7" s="42">
        <f t="shared" si="0"/>
        <v>90</v>
      </c>
      <c r="X7" s="42">
        <f t="shared" si="0"/>
        <v>90</v>
      </c>
      <c r="AG7" s="34" t="s">
        <v>29</v>
      </c>
      <c r="AT7" s="40">
        <f t="shared" ref="AT7:AY7" si="1">$C$5</f>
        <v>90</v>
      </c>
      <c r="AU7" s="40">
        <f t="shared" si="1"/>
        <v>90</v>
      </c>
      <c r="AV7" s="41">
        <f t="shared" si="1"/>
        <v>90</v>
      </c>
      <c r="AW7" s="41">
        <f t="shared" si="1"/>
        <v>90</v>
      </c>
      <c r="AX7" s="42">
        <f t="shared" si="1"/>
        <v>90</v>
      </c>
      <c r="AY7" s="42">
        <f t="shared" si="1"/>
        <v>90</v>
      </c>
      <c r="IZ7" s="12"/>
      <c r="KF7" s="12"/>
    </row>
    <row r="8" spans="1:321" x14ac:dyDescent="0.25">
      <c r="A8" s="20">
        <v>5</v>
      </c>
      <c r="B8" s="18" t="str">
        <f>IF(AND('Graph-outputs'!$D$1&gt;12, 'Graph-outputs'!$D$1&lt;19), A8*5-5, "")</f>
        <v/>
      </c>
      <c r="F8" s="34" t="s">
        <v>120</v>
      </c>
      <c r="S8" s="40">
        <f>IF(S7&lt;58.8, 0.005*(EXP(0.061*S7)-1), 0.176+0.02*(S7-58.8))</f>
        <v>0.8</v>
      </c>
      <c r="T8" s="40">
        <f>IF(T7&lt;58.8, 0.005*(EXP(0.061*T7)-1), 0.176+0.02*(T7-58.8))</f>
        <v>0.8</v>
      </c>
      <c r="U8" s="41"/>
      <c r="V8" s="41"/>
      <c r="W8" s="42"/>
      <c r="X8" s="42"/>
      <c r="AG8" s="34" t="s">
        <v>120</v>
      </c>
      <c r="AT8" s="40">
        <f>IF(AT7&lt;58.8, 0.005*(EXP(0.061*AT7)-1), 0.176+0.02*(AT7-58.8))</f>
        <v>0.8</v>
      </c>
      <c r="AU8" s="40">
        <f>IF(AU7&lt;58.8, 0.005*(EXP(0.061*AU7)-1), 0.176+0.02*(AU7-58.8))</f>
        <v>0.8</v>
      </c>
      <c r="AV8" s="41"/>
      <c r="AW8" s="41"/>
      <c r="AX8" s="42"/>
      <c r="AY8" s="42"/>
    </row>
    <row r="9" spans="1:321" x14ac:dyDescent="0.25">
      <c r="A9" s="20">
        <v>6</v>
      </c>
      <c r="B9" s="18" t="str">
        <f>IF(AND('Graph-outputs'!$D$1&gt;12, 'Graph-outputs'!$D$1&lt;19), A9*5-5, "")</f>
        <v/>
      </c>
      <c r="C9" s="3"/>
      <c r="F9" s="34" t="s">
        <v>25</v>
      </c>
      <c r="G9" s="36">
        <v>0.9</v>
      </c>
      <c r="H9" s="36">
        <v>0.7</v>
      </c>
      <c r="I9" s="36">
        <v>0.75</v>
      </c>
      <c r="J9" s="36">
        <v>0.8</v>
      </c>
      <c r="K9" s="36">
        <v>0.8</v>
      </c>
      <c r="L9" s="37"/>
      <c r="M9" s="35">
        <v>0.85</v>
      </c>
      <c r="N9" s="38">
        <v>0.9</v>
      </c>
      <c r="O9" s="38">
        <v>0.9</v>
      </c>
      <c r="P9" s="39">
        <v>0.75</v>
      </c>
      <c r="Q9" s="39">
        <v>0.75</v>
      </c>
      <c r="R9" s="39">
        <v>0.75</v>
      </c>
      <c r="S9" s="40"/>
      <c r="T9" s="40"/>
      <c r="U9" s="41">
        <v>0.8</v>
      </c>
      <c r="V9" s="41">
        <v>0.8</v>
      </c>
      <c r="W9" s="42">
        <v>0.8</v>
      </c>
      <c r="X9" s="42">
        <v>0.8</v>
      </c>
      <c r="Y9"/>
      <c r="Z9" s="37">
        <v>0.8</v>
      </c>
      <c r="AA9" s="37"/>
      <c r="AG9" s="34" t="s">
        <v>25</v>
      </c>
      <c r="AH9" s="36">
        <v>0.9</v>
      </c>
      <c r="AI9" s="36">
        <v>0.7</v>
      </c>
      <c r="AJ9" s="36">
        <v>0.75</v>
      </c>
      <c r="AK9" s="36">
        <v>0.8</v>
      </c>
      <c r="AL9" s="36">
        <v>0.8</v>
      </c>
      <c r="AM9" s="37"/>
      <c r="AN9" s="35">
        <v>0.85</v>
      </c>
      <c r="AO9" s="38">
        <v>0.9</v>
      </c>
      <c r="AP9" s="38">
        <v>0.9</v>
      </c>
      <c r="AQ9" s="39">
        <v>0.75</v>
      </c>
      <c r="AR9" s="39">
        <v>0.75</v>
      </c>
      <c r="AS9" s="39">
        <v>0.75</v>
      </c>
      <c r="AT9" s="40"/>
      <c r="AU9" s="40"/>
      <c r="AV9" s="41">
        <v>0.8</v>
      </c>
      <c r="AW9" s="41">
        <v>0.8</v>
      </c>
      <c r="AX9" s="42">
        <v>0.8</v>
      </c>
      <c r="AY9" s="42">
        <v>0.8</v>
      </c>
      <c r="AZ9"/>
      <c r="BA9" s="37">
        <v>0.8</v>
      </c>
      <c r="BB9" s="37"/>
      <c r="CQ9" s="51"/>
    </row>
    <row r="10" spans="1:321" x14ac:dyDescent="0.25">
      <c r="A10" s="20">
        <v>7</v>
      </c>
      <c r="B10" s="18" t="str">
        <f>IF(AND('Graph-outputs'!$D$1&gt;12, 'Graph-outputs'!$D$1&lt;19), A10*5-5, "")</f>
        <v/>
      </c>
      <c r="C10" s="3"/>
      <c r="F10" s="34" t="s">
        <v>26</v>
      </c>
      <c r="G10" s="36">
        <v>72</v>
      </c>
      <c r="H10" s="36">
        <v>64</v>
      </c>
      <c r="I10" s="36">
        <v>62</v>
      </c>
      <c r="J10" s="36">
        <v>66</v>
      </c>
      <c r="K10" s="36">
        <v>56</v>
      </c>
      <c r="L10" s="37">
        <v>62</v>
      </c>
      <c r="M10" s="35">
        <v>106</v>
      </c>
      <c r="N10" s="38">
        <v>32</v>
      </c>
      <c r="O10" s="38">
        <v>32</v>
      </c>
      <c r="P10" s="39">
        <v>38</v>
      </c>
      <c r="Q10" s="39">
        <v>63</v>
      </c>
      <c r="R10" s="39">
        <v>31</v>
      </c>
      <c r="S10" s="40"/>
      <c r="T10" s="40"/>
      <c r="U10" s="41">
        <v>50</v>
      </c>
      <c r="V10" s="41">
        <v>50</v>
      </c>
      <c r="W10" s="42">
        <v>50</v>
      </c>
      <c r="X10" s="42">
        <v>50</v>
      </c>
      <c r="Y10"/>
      <c r="Z10" s="37">
        <v>62</v>
      </c>
      <c r="AA10" s="37"/>
      <c r="AG10" s="34" t="s">
        <v>26</v>
      </c>
      <c r="AH10" s="36">
        <v>72</v>
      </c>
      <c r="AI10" s="36">
        <v>64</v>
      </c>
      <c r="AJ10" s="36">
        <v>62</v>
      </c>
      <c r="AK10" s="36">
        <v>66</v>
      </c>
      <c r="AL10" s="36">
        <v>56</v>
      </c>
      <c r="AM10" s="37">
        <v>62</v>
      </c>
      <c r="AN10" s="35">
        <v>106</v>
      </c>
      <c r="AO10" s="38">
        <v>32</v>
      </c>
      <c r="AP10" s="38">
        <v>32</v>
      </c>
      <c r="AQ10" s="39">
        <v>38</v>
      </c>
      <c r="AR10" s="39">
        <v>63</v>
      </c>
      <c r="AS10" s="39">
        <v>31</v>
      </c>
      <c r="AT10" s="40"/>
      <c r="AU10" s="40"/>
      <c r="AV10" s="41">
        <v>50</v>
      </c>
      <c r="AW10" s="41">
        <v>50</v>
      </c>
      <c r="AX10" s="42">
        <v>50</v>
      </c>
      <c r="AY10" s="42">
        <v>50</v>
      </c>
      <c r="AZ10"/>
      <c r="BA10" s="37">
        <v>62</v>
      </c>
      <c r="BB10" s="37"/>
    </row>
    <row r="11" spans="1:321" x14ac:dyDescent="0.25">
      <c r="A11" s="20">
        <v>8</v>
      </c>
      <c r="B11" s="18" t="str">
        <f>IF(AND('Graph-outputs'!$D$1&gt;12, 'Graph-outputs'!$D$1&lt;19), A11*5-5, "")</f>
        <v/>
      </c>
      <c r="C11" s="3"/>
      <c r="F11" s="34" t="s">
        <v>124</v>
      </c>
      <c r="G11" s="36">
        <f>IF(Settings!$I$6=Settings!$C$46, G10, Settings!$I$6)</f>
        <v>65</v>
      </c>
      <c r="H11" s="36">
        <f>IF(Settings!$I$6=Settings!$C$46, H10, Settings!$I$6)</f>
        <v>65</v>
      </c>
      <c r="I11" s="36">
        <f>IF(Settings!$I$6=Settings!$C$46, I10, Settings!$I$6)</f>
        <v>65</v>
      </c>
      <c r="J11" s="36">
        <f>IF(Settings!$I$6=Settings!$C$46, J10, Settings!$I$6)</f>
        <v>65</v>
      </c>
      <c r="K11" s="36">
        <f>IF(Settings!$I$6=Settings!$C$46, K10, Settings!$I$6)</f>
        <v>65</v>
      </c>
      <c r="L11" s="37">
        <f>IF(Settings!$I$6=Settings!$C$46, L10, Settings!$I$6)</f>
        <v>65</v>
      </c>
      <c r="M11" s="35">
        <f>IF(Settings!$I$6=Settings!$C$46, M10, Settings!$I$6)</f>
        <v>65</v>
      </c>
      <c r="N11" s="38">
        <f>IF(Settings!$I$6=Settings!$C$46, N10, Settings!$I$6)</f>
        <v>65</v>
      </c>
      <c r="O11" s="38">
        <f>IF(Settings!$I$6=Settings!$C$46, O10, Settings!$I$6)</f>
        <v>65</v>
      </c>
      <c r="P11" s="39">
        <f>IF(Settings!$I$6=Settings!$C$46, P10, Settings!$I$6)</f>
        <v>65</v>
      </c>
      <c r="Q11" s="39">
        <f>IF(Settings!$I$6=Settings!$C$46, Q10, Settings!$I$6)</f>
        <v>65</v>
      </c>
      <c r="R11" s="39">
        <f>IF(Settings!$I$6=Settings!$C$46, R10, Settings!$I$6)</f>
        <v>65</v>
      </c>
      <c r="S11" s="40"/>
      <c r="T11" s="40"/>
      <c r="U11" s="41">
        <f>IF(Settings!$I$6=Settings!$C$46, U10, Settings!$I$6)</f>
        <v>65</v>
      </c>
      <c r="V11" s="41">
        <f>IF(Settings!$I$6=Settings!$C$46, V10, Settings!$I$6)</f>
        <v>65</v>
      </c>
      <c r="W11" s="42">
        <f>IF(Settings!$I$6=Settings!$C$46, W10, Settings!$I$6)</f>
        <v>65</v>
      </c>
      <c r="X11" s="42">
        <f>IF(Settings!$I$6=Settings!$C$46, X10, Settings!$I$6)</f>
        <v>65</v>
      </c>
      <c r="Y11"/>
      <c r="Z11" s="37">
        <f>IF(Settings!$I$6=Settings!$C$46, Z10, Settings!$I$6)</f>
        <v>65</v>
      </c>
      <c r="AA11" s="37"/>
      <c r="AG11" s="34" t="s">
        <v>124</v>
      </c>
      <c r="AH11" s="36">
        <f>IF(Settings!$I$6=Settings!$C$46, AH10, Settings!$I$6)</f>
        <v>65</v>
      </c>
      <c r="AI11" s="36">
        <f>IF(Settings!$I$6=Settings!$C$46, AI10, Settings!$I$6)</f>
        <v>65</v>
      </c>
      <c r="AJ11" s="36">
        <f>IF(Settings!$I$6=Settings!$C$46, AJ10, Settings!$I$6)</f>
        <v>65</v>
      </c>
      <c r="AK11" s="36">
        <f>IF(Settings!$I$6=Settings!$C$46, AK10, Settings!$I$6)</f>
        <v>65</v>
      </c>
      <c r="AL11" s="36">
        <f>IF(Settings!$I$6=Settings!$C$46, AL10, Settings!$I$6)</f>
        <v>65</v>
      </c>
      <c r="AM11" s="37">
        <f>IF(Settings!$I$6=Settings!$C$46, AM10, Settings!$I$6)</f>
        <v>65</v>
      </c>
      <c r="AN11" s="35">
        <f>IF(Settings!$I$6=Settings!$C$46, AN10, Settings!$I$6)</f>
        <v>65</v>
      </c>
      <c r="AO11" s="38">
        <f>IF(Settings!$I$6=Settings!$C$46, AO10, Settings!$I$6)</f>
        <v>65</v>
      </c>
      <c r="AP11" s="38">
        <f>IF(Settings!$I$6=Settings!$C$46, AP10, Settings!$I$6)</f>
        <v>65</v>
      </c>
      <c r="AQ11" s="39">
        <f>IF(Settings!$I$6=Settings!$C$46, AQ10, Settings!$I$6)</f>
        <v>65</v>
      </c>
      <c r="AR11" s="39">
        <f>IF(Settings!$I$6=Settings!$C$46, AR10, Settings!$I$6)</f>
        <v>65</v>
      </c>
      <c r="AS11" s="39">
        <f>IF(Settings!$I$6=Settings!$C$46, AS10, Settings!$I$6)</f>
        <v>65</v>
      </c>
      <c r="AT11" s="40"/>
      <c r="AU11" s="40"/>
      <c r="AV11" s="41">
        <f>IF(Settings!$I$6=Settings!$C$46, AV10, Settings!$I$6)</f>
        <v>65</v>
      </c>
      <c r="AW11" s="41">
        <f>IF(Settings!$I$6=Settings!$C$46, AW10, Settings!$I$6)</f>
        <v>65</v>
      </c>
      <c r="AX11" s="42">
        <f>IF(Settings!$I$6=Settings!$C$46, AX10, Settings!$I$6)</f>
        <v>65</v>
      </c>
      <c r="AY11" s="42">
        <f>IF(Settings!$I$6=Settings!$C$46, AY10, Settings!$I$6)</f>
        <v>65</v>
      </c>
      <c r="AZ11"/>
      <c r="BA11" s="37">
        <f>IF(Settings!$I$6=Settings!$C$46, BA10, Settings!$I$6)</f>
        <v>65</v>
      </c>
      <c r="BB11" s="37"/>
    </row>
    <row r="12" spans="1:321" x14ac:dyDescent="0.25">
      <c r="A12" s="20">
        <v>9</v>
      </c>
      <c r="B12" s="18" t="str">
        <f>IF(AND('Graph-outputs'!$D$1&gt;12, 'Graph-outputs'!$D$1&lt;19), A12*5-5, "")</f>
        <v/>
      </c>
      <c r="C12" s="3"/>
      <c r="F12" s="34" t="s">
        <v>23</v>
      </c>
      <c r="G12" s="36">
        <f>EXP(50*LN(G$9)*(1/G$11-1/G$10))</f>
        <v>0.9921514363437729</v>
      </c>
      <c r="H12" s="36">
        <f>EXP(50*LN(H$9)*(1/H$11-1/H$10))</f>
        <v>1.0042961606122724</v>
      </c>
      <c r="I12" s="36">
        <f>EXP(50*LN(I$9)*(1/I$11-1/I$10))</f>
        <v>1.0107653027771979</v>
      </c>
      <c r="J12" s="36">
        <f>EXP(50*LN(J$9)*(1/J$11-1/J$10))</f>
        <v>0.99740263830483156</v>
      </c>
      <c r="K12" s="36">
        <f>EXP(50*LN(K$9)*(1/K$11-1/K$10))</f>
        <v>1.0279704567470318</v>
      </c>
      <c r="L12" s="37"/>
      <c r="M12" s="35">
        <f t="shared" ref="M12:R12" si="2">EXP(50*LN(M$9)*(1/M$11-1/M$10))</f>
        <v>0.95279578119532871</v>
      </c>
      <c r="N12" s="38">
        <f t="shared" si="2"/>
        <v>1.0871713758734709</v>
      </c>
      <c r="O12" s="38">
        <f t="shared" si="2"/>
        <v>1.0871713758734709</v>
      </c>
      <c r="P12" s="39">
        <f t="shared" si="2"/>
        <v>1.17027075996939</v>
      </c>
      <c r="Q12" s="39">
        <f t="shared" si="2"/>
        <v>1.0070499378627233</v>
      </c>
      <c r="R12" s="39">
        <f t="shared" si="2"/>
        <v>1.2746981949896712</v>
      </c>
      <c r="S12" s="40"/>
      <c r="T12" s="40"/>
      <c r="U12" s="41">
        <f>EXP(50*LN(U$9)*(1/U$11-1/U$10))</f>
        <v>1.0528435700809531</v>
      </c>
      <c r="V12" s="41">
        <f>EXP(50*LN(V$9)*(1/V$11-1/V$10))</f>
        <v>1.0528435700809531</v>
      </c>
      <c r="W12" s="42">
        <f>EXP(50*LN(W$9)*(1/W$11-1/W$10))</f>
        <v>1.0528435700809531</v>
      </c>
      <c r="X12" s="42">
        <f>EXP(50*LN(X$9)*(1/X$11-1/X$10))</f>
        <v>1.0528435700809531</v>
      </c>
      <c r="Y12"/>
      <c r="Z12" s="37">
        <f>EXP(50*LN(Z$9)*(1/Z$11-1/Z$10))</f>
        <v>1.0083401783520654</v>
      </c>
      <c r="AA12" s="37"/>
      <c r="AG12" s="34" t="s">
        <v>23</v>
      </c>
      <c r="AH12" s="36">
        <f>EXP(50*LN(AH$9)*(1/AH$11-1/AH$10))</f>
        <v>0.9921514363437729</v>
      </c>
      <c r="AI12" s="36">
        <f>EXP(50*LN(AI$9)*(1/AI$11-1/AI$10))</f>
        <v>1.0042961606122724</v>
      </c>
      <c r="AJ12" s="36">
        <f>EXP(50*LN(AJ$9)*(1/AJ$11-1/AJ$10))</f>
        <v>1.0107653027771979</v>
      </c>
      <c r="AK12" s="36">
        <f>EXP(50*LN(AK$9)*(1/AK$11-1/AK$10))</f>
        <v>0.99740263830483156</v>
      </c>
      <c r="AL12" s="36">
        <f>EXP(50*LN(AL$9)*(1/AL$11-1/AL$10))</f>
        <v>1.0279704567470318</v>
      </c>
      <c r="AM12" s="37"/>
      <c r="AN12" s="35">
        <f t="shared" ref="AN12:AS12" si="3">EXP(50*LN(AN$9)*(1/AN$11-1/AN$10))</f>
        <v>0.95279578119532871</v>
      </c>
      <c r="AO12" s="38">
        <f t="shared" si="3"/>
        <v>1.0871713758734709</v>
      </c>
      <c r="AP12" s="38">
        <f t="shared" si="3"/>
        <v>1.0871713758734709</v>
      </c>
      <c r="AQ12" s="39">
        <f t="shared" si="3"/>
        <v>1.17027075996939</v>
      </c>
      <c r="AR12" s="39">
        <f t="shared" si="3"/>
        <v>1.0070499378627233</v>
      </c>
      <c r="AS12" s="39">
        <f t="shared" si="3"/>
        <v>1.2746981949896712</v>
      </c>
      <c r="AT12" s="40"/>
      <c r="AU12" s="40"/>
      <c r="AV12" s="41">
        <f>EXP(50*LN(AV$9)*(1/AV$11-1/AV$10))</f>
        <v>1.0528435700809531</v>
      </c>
      <c r="AW12" s="41">
        <f>EXP(50*LN(AW$9)*(1/AW$11-1/AW$10))</f>
        <v>1.0528435700809531</v>
      </c>
      <c r="AX12" s="42">
        <f>EXP(50*LN(AX$9)*(1/AX$11-1/AX$10))</f>
        <v>1.0528435700809531</v>
      </c>
      <c r="AY12" s="42">
        <f>EXP(50*LN(AY$9)*(1/AY$11-1/AY$10))</f>
        <v>1.0528435700809531</v>
      </c>
      <c r="AZ12"/>
      <c r="BA12" s="37">
        <f>EXP(50*LN(BA$9)*(1/BA$11-1/BA$10))</f>
        <v>1.0083401783520654</v>
      </c>
      <c r="BB12" s="37"/>
    </row>
    <row r="13" spans="1:321" x14ac:dyDescent="0.25">
      <c r="A13" s="20">
        <v>10</v>
      </c>
      <c r="B13" s="18" t="str">
        <f>IF(AND('Graph-outputs'!$D$1&gt;12, 'Graph-outputs'!$D$1&lt;19), A13*5-5, "")</f>
        <v/>
      </c>
      <c r="AC13" t="s">
        <v>102</v>
      </c>
      <c r="AD13" t="s">
        <v>101</v>
      </c>
      <c r="AE13" t="s">
        <v>100</v>
      </c>
    </row>
    <row r="14" spans="1:321" x14ac:dyDescent="0.25">
      <c r="A14" s="20">
        <v>11</v>
      </c>
      <c r="B14" s="18" t="str">
        <f>IF(AND('Graph-outputs'!$D$1&gt;12, 'Graph-outputs'!$D$1&lt;19), A14*5-5, "")</f>
        <v/>
      </c>
      <c r="C14" s="3"/>
      <c r="E14" s="12" t="s">
        <v>139</v>
      </c>
      <c r="F14" s="3">
        <v>0</v>
      </c>
      <c r="G14" s="36">
        <f>G$4*(1-EXP(-G$5*$F14))^G$6</f>
        <v>0</v>
      </c>
      <c r="H14" s="36">
        <f>H$4*(1-EXP(-H$5*$F14))^H$6</f>
        <v>0</v>
      </c>
      <c r="I14" s="36">
        <f>I$4*(1-EXP(-I$5*$F14))^I$6</f>
        <v>0</v>
      </c>
      <c r="J14" s="36">
        <f>J$4*(1-EXP(-J$5*$F14))^J$6</f>
        <v>0</v>
      </c>
      <c r="K14" s="36">
        <f>K$4*(1-EXP(-K$5*$F14))^K$6</f>
        <v>0</v>
      </c>
      <c r="L14" s="37"/>
      <c r="M14" s="36">
        <f t="shared" ref="M14:N29" si="4">M$4*(1-EXP(-M$5*$F14))^M$6</f>
        <v>0</v>
      </c>
      <c r="N14" s="38">
        <f t="shared" si="4"/>
        <v>0</v>
      </c>
      <c r="O14" s="38">
        <f>IF(Settings!$I$6&gt;69, 0.2*(N14), 0)</f>
        <v>0</v>
      </c>
      <c r="P14" s="39">
        <f t="shared" ref="P14:P30" si="5">P$4*(1-EXP(-P$5*$F14))^P$6</f>
        <v>0</v>
      </c>
      <c r="Q14" s="39">
        <f t="shared" ref="Q14:R29" si="6">Q$4*(1-EXP(-Q$5*$F14))^Q$6</f>
        <v>0</v>
      </c>
      <c r="R14" s="39">
        <f t="shared" si="6"/>
        <v>0</v>
      </c>
      <c r="S14" s="40">
        <f>S$8*(S$4*(1-EXP(-S$5*F14))^S$6)</f>
        <v>0</v>
      </c>
      <c r="T14" s="40">
        <f>T$8*(T$4*(1-EXP(-T$5*F14))^T$6)</f>
        <v>0</v>
      </c>
      <c r="U14" s="41">
        <f>(U$7/100*$H14)+((100-U$7)/100*$N14)</f>
        <v>0</v>
      </c>
      <c r="V14" s="41">
        <f>(V$7/100*$H14)+((100-V$7)/100*$O14)</f>
        <v>0</v>
      </c>
      <c r="W14" s="42">
        <f>$W$7/100*(($W$4*(1-EXP(-$W$5*F14))^$W$6)) + ((100-$W$7)/100*N14)</f>
        <v>0</v>
      </c>
      <c r="X14" s="42">
        <f>$X$7/100*(($X$4*(1-EXP(-$X$5*F14))^$X$6)) + ((100-$X$7)/100*O14)</f>
        <v>0</v>
      </c>
      <c r="Y14"/>
      <c r="Z14" s="37">
        <f>Z$4*(1-EXP(-Z$5*$F14))^Z$6</f>
        <v>0</v>
      </c>
      <c r="AA14" s="37">
        <f>AA$4*(1-EXP(-AA$5*$F14))^AA$6</f>
        <v>0</v>
      </c>
      <c r="AC14" s="3">
        <v>0</v>
      </c>
      <c r="AD14" s="55">
        <f>147.2*(101-AC158)/(59.5+AC158)</f>
        <v>9.7807308970099669</v>
      </c>
      <c r="AE14" s="58">
        <f>0.208*EXP(0.05039*AC14)*91.9*(EXP(-0.1386*$AD$14)*(1+($AD$14^5.31/(4.93*10^7))))</f>
        <v>4.9458521066739074</v>
      </c>
      <c r="AF14" s="12" t="s">
        <v>139</v>
      </c>
      <c r="AG14" s="3">
        <f>AE14</f>
        <v>4.9458521066739074</v>
      </c>
      <c r="AH14" s="36">
        <f>AH$4*(1-EXP(-AH$5*$AG14))^AH$6</f>
        <v>0.26801315552922778</v>
      </c>
      <c r="AI14" s="36">
        <f t="shared" ref="AI14:AL29" si="7">AI$4*(1-EXP(-AI$5*$AG14))^AI$6</f>
        <v>5.1668599337897323</v>
      </c>
      <c r="AJ14" s="36">
        <f t="shared" si="7"/>
        <v>0.84300057308549536</v>
      </c>
      <c r="AK14" s="36">
        <f t="shared" si="7"/>
        <v>5.4503497821536948</v>
      </c>
      <c r="AL14" s="36">
        <f t="shared" si="7"/>
        <v>0.21686271714321542</v>
      </c>
      <c r="AM14" s="37"/>
      <c r="AN14" s="36">
        <f>AN$4*(1-EXP(-AN$5*$AG14))^AN$6</f>
        <v>0.88227741464730136</v>
      </c>
      <c r="AO14" s="38">
        <f>AO$4*(1-EXP(-AO$5*$AG14))^AO$6</f>
        <v>0.85743838155273511</v>
      </c>
      <c r="AP14" s="38">
        <f>IF(Settings!$I$6&gt;69, 0.2*(AO14), 0)</f>
        <v>0</v>
      </c>
      <c r="AQ14" s="39">
        <f>AQ$4*(1-EXP(-AQ$5*$AG14))^AQ$6</f>
        <v>5.6389638705733285</v>
      </c>
      <c r="AR14" s="39">
        <f t="shared" ref="AR14:AS29" si="8">AR$4*(1-EXP(-AR$5*$AG14))^AR$6</f>
        <v>2.4788516414090984</v>
      </c>
      <c r="AS14" s="39">
        <f t="shared" si="8"/>
        <v>1.6831576057147284</v>
      </c>
      <c r="AT14" s="40">
        <f>AT$8*(AT$4*(1-EXP(-AT$5*AG14))^AT$6)</f>
        <v>9.9008459151957897</v>
      </c>
      <c r="AU14" s="40">
        <f>AU$8*(AU$4*(1-EXP(-AU$5*AG14))^AU$6)</f>
        <v>8.7735521757188284</v>
      </c>
      <c r="AV14" s="41">
        <f>(AV$7/100*$AI14)+((100-AV$7)/100*$AO14)</f>
        <v>4.7359177785660327</v>
      </c>
      <c r="AW14" s="41">
        <f>(AW$7/100*$AI14)+((100-AW$7)/100*$AP14)</f>
        <v>4.6501739404107596</v>
      </c>
      <c r="AX14" s="42">
        <f>$W$7/100*(($W$4*(1-EXP(-$W$5*AG14))^$W$6)) + ((100-$W$7)/100*AO14)</f>
        <v>15.282042478649284</v>
      </c>
      <c r="AY14" s="42">
        <f>$X$7/100*(($X$4*(1-EXP(-$X$5*AG14))^$X$6)) + ((100-$X$7)/100*AP14)</f>
        <v>7.1782303491667783</v>
      </c>
      <c r="AZ14"/>
      <c r="BA14" s="37">
        <f>BA$4*(1-EXP(-BA$5*$AG14))^BA$6</f>
        <v>1.046761060785157</v>
      </c>
      <c r="BB14" s="37">
        <f>BB$4*(1-EXP(-BB$5*$AG14))^BB$6</f>
        <v>13.075697767317445</v>
      </c>
    </row>
    <row r="15" spans="1:321" x14ac:dyDescent="0.25">
      <c r="A15" s="20">
        <v>12</v>
      </c>
      <c r="B15" s="18" t="str">
        <f>IF(AND('Graph-outputs'!$D$1&gt;12, 'Graph-outputs'!$D$1&lt;19), A15*5-5, "")</f>
        <v/>
      </c>
      <c r="C15" s="3"/>
      <c r="F15" s="3">
        <v>1</v>
      </c>
      <c r="G15" s="36">
        <f t="shared" ref="G15:K78" si="9">G$4*(1-EXP(-G$5*$F15))^G$6</f>
        <v>3.5177807348999953E-4</v>
      </c>
      <c r="H15" s="36">
        <f t="shared" si="9"/>
        <v>0.51003808295335251</v>
      </c>
      <c r="I15" s="36">
        <f t="shared" si="9"/>
        <v>9.0099960398749498E-3</v>
      </c>
      <c r="J15" s="36">
        <f t="shared" si="9"/>
        <v>0.53972656790043683</v>
      </c>
      <c r="K15" s="36">
        <f t="shared" si="9"/>
        <v>6.1640101102491984E-4</v>
      </c>
      <c r="L15" s="37"/>
      <c r="M15" s="36">
        <f t="shared" si="4"/>
        <v>4.0606903871490387E-2</v>
      </c>
      <c r="N15" s="38">
        <f t="shared" si="4"/>
        <v>7.1426128133741412E-2</v>
      </c>
      <c r="O15" s="38">
        <f>IF(Settings!$I$6&gt;69, 0.2*(N15), 0)</f>
        <v>0</v>
      </c>
      <c r="P15" s="39">
        <f t="shared" si="5"/>
        <v>0.76081898804409598</v>
      </c>
      <c r="Q15" s="39">
        <f t="shared" si="6"/>
        <v>0.18899756581748212</v>
      </c>
      <c r="R15" s="39">
        <f t="shared" si="6"/>
        <v>1.6692842574263751E-2</v>
      </c>
      <c r="S15" s="40">
        <f t="shared" ref="S15:S21" si="10">S$8*(S$4*(1-EXP(-S$5*F15))^S$6)</f>
        <v>1.1490796003851</v>
      </c>
      <c r="T15" s="40">
        <f t="shared" ref="T15:T21" si="11">T$8*(T$4*(1-EXP(-T$5*F15))^T$6)</f>
        <v>0.65022414749166257</v>
      </c>
      <c r="U15" s="41">
        <f t="shared" ref="U15:U78" si="12">(U$7/100*$H15)+((100-U$7)/100*$N15)</f>
        <v>0.46617688747139141</v>
      </c>
      <c r="V15" s="41">
        <f t="shared" ref="V15:V78" si="13">(V$7/100*$H15)+((100-V$7)/100*$O15)</f>
        <v>0.45903427465801727</v>
      </c>
      <c r="W15" s="42">
        <f t="shared" ref="W15:W78" si="14">$W$7/100*(($W$4*(1-EXP(-$W$5*F15))^$W$6)) + ((100-$W$7)/100*N15)</f>
        <v>1.8971866831140347</v>
      </c>
      <c r="X15" s="42">
        <f t="shared" ref="X15:X78" si="15">$X$7/100*(($X$4*(1-EXP(-$X$5*F15))^$X$6)) + ((100-$X$7)/100*O15)</f>
        <v>0.75639208044540096</v>
      </c>
      <c r="Z15" s="37">
        <f t="shared" ref="Z15:AA30" si="16">Z$4*(1-EXP(-Z$5*$F15))^Z$6</f>
        <v>1.3634000165197738E-2</v>
      </c>
      <c r="AA15" s="37">
        <f t="shared" si="16"/>
        <v>2.9091098317398489</v>
      </c>
      <c r="AC15" s="3">
        <v>1</v>
      </c>
      <c r="AE15" s="58">
        <f t="shared" ref="AE15:AE54" si="17">0.208*EXP(0.05039*AC15)*91.9*(EXP(-0.1386*$AD$14)*(1+($AD$14^5.31/(4.93*10^7))))</f>
        <v>5.2014595403979236</v>
      </c>
      <c r="AG15" s="3">
        <f t="shared" ref="AG15:AG78" si="18">AE15</f>
        <v>5.2014595403979236</v>
      </c>
      <c r="AH15" s="36">
        <f t="shared" ref="AH15:AL46" si="19">AH$4*(1-EXP(-AH$5*$AG15))^AH$6</f>
        <v>0.32457307354844833</v>
      </c>
      <c r="AI15" s="36">
        <f t="shared" si="7"/>
        <v>5.5432053399517525</v>
      </c>
      <c r="AJ15" s="36">
        <f t="shared" si="7"/>
        <v>0.9646378915409265</v>
      </c>
      <c r="AK15" s="36">
        <f t="shared" si="7"/>
        <v>5.8461710776881715</v>
      </c>
      <c r="AL15" s="36">
        <f t="shared" si="7"/>
        <v>0.25654101759701731</v>
      </c>
      <c r="AM15" s="37"/>
      <c r="AN15" s="36">
        <f t="shared" ref="AN15:AO46" si="20">AN$4*(1-EXP(-AN$5*$AG15))^AN$6</f>
        <v>0.96844481041974939</v>
      </c>
      <c r="AO15" s="38">
        <f t="shared" si="20"/>
        <v>0.92511892112741445</v>
      </c>
      <c r="AP15" s="38">
        <f>IF(Settings!$I$6&gt;69, 0.2*(AO15), 0)</f>
        <v>0</v>
      </c>
      <c r="AQ15" s="39">
        <f t="shared" ref="AQ15:AS46" si="21">AQ$4*(1-EXP(-AQ$5*$AG15))^AQ$6</f>
        <v>5.9918290574367337</v>
      </c>
      <c r="AR15" s="39">
        <f t="shared" si="8"/>
        <v>2.6759228482625681</v>
      </c>
      <c r="AS15" s="39">
        <f t="shared" si="8"/>
        <v>1.9162793978651311</v>
      </c>
      <c r="AT15" s="40">
        <f t="shared" ref="AT15:AT78" si="22">AT$8*(AT$4*(1-EXP(-AT$5*AG15))^AT$6)</f>
        <v>10.567305610858245</v>
      </c>
      <c r="AU15" s="40">
        <f t="shared" ref="AU15:AU78" si="23">AU$8*(AU$4*(1-EXP(-AU$5*AG15))^AU$6)</f>
        <v>9.4879766577020952</v>
      </c>
      <c r="AV15" s="41">
        <f t="shared" ref="AV15:AV78" si="24">(AV$7/100*$AI15)+((100-AV$7)/100*$AO15)</f>
        <v>5.0813966980693186</v>
      </c>
      <c r="AW15" s="41">
        <f t="shared" ref="AW15:AW78" si="25">(AW$7/100*$AI15)+((100-AW$7)/100*$AP15)</f>
        <v>4.9888848059565776</v>
      </c>
      <c r="AX15" s="42">
        <f t="shared" ref="AX15:AX78" si="26">$W$7/100*(($W$4*(1-EXP(-$W$5*AG15))^$W$6)) + ((100-$W$7)/100*AO15)</f>
        <v>16.241505043949967</v>
      </c>
      <c r="AY15" s="42">
        <f t="shared" ref="AY15:AY78" si="27">$X$7/100*(($X$4*(1-EXP(-$X$5*AG15))^$X$6)) + ((100-$X$7)/100*AP15)</f>
        <v>7.6771571742812013</v>
      </c>
      <c r="BA15" s="37">
        <f t="shared" ref="BA15:BB30" si="28">BA$4*(1-EXP(-BA$5*$AG15))^BA$6</f>
        <v>1.1832526204368274</v>
      </c>
      <c r="BB15" s="37">
        <f t="shared" si="28"/>
        <v>13.668039104459098</v>
      </c>
    </row>
    <row r="16" spans="1:321" x14ac:dyDescent="0.25">
      <c r="A16" s="20">
        <v>13</v>
      </c>
      <c r="B16" s="18" t="str">
        <f>IF(AND('Graph-outputs'!$D$1&gt;12, 'Graph-outputs'!$D$1&lt;19), A16*5-5, "")</f>
        <v/>
      </c>
      <c r="C16" s="3"/>
      <c r="F16" s="3">
        <v>2</v>
      </c>
      <c r="G16" s="36">
        <f t="shared" si="9"/>
        <v>6.8946888077848221E-3</v>
      </c>
      <c r="H16" s="36">
        <f t="shared" si="9"/>
        <v>1.4126254437158439</v>
      </c>
      <c r="I16" s="36">
        <f t="shared" si="9"/>
        <v>6.7485676344697779E-2</v>
      </c>
      <c r="J16" s="36">
        <f t="shared" si="9"/>
        <v>1.4936370347295422</v>
      </c>
      <c r="K16" s="36">
        <f t="shared" si="9"/>
        <v>8.5999788192824504E-3</v>
      </c>
      <c r="L16" s="37"/>
      <c r="M16" s="36">
        <f t="shared" si="4"/>
        <v>0.15758500277734394</v>
      </c>
      <c r="N16" s="38">
        <f t="shared" si="4"/>
        <v>0.21256479874165896</v>
      </c>
      <c r="O16" s="38">
        <f>IF(Settings!$I$6&gt;69, 0.2*(N16), 0)</f>
        <v>0</v>
      </c>
      <c r="P16" s="39">
        <f t="shared" si="5"/>
        <v>1.8378012036397395</v>
      </c>
      <c r="Q16" s="39">
        <f t="shared" si="6"/>
        <v>0.59185518118015357</v>
      </c>
      <c r="R16" s="39">
        <f t="shared" si="6"/>
        <v>0.134714698020406</v>
      </c>
      <c r="S16" s="40">
        <f t="shared" si="10"/>
        <v>2.9678432052363242</v>
      </c>
      <c r="T16" s="40">
        <f t="shared" si="11"/>
        <v>2.0511946364881579</v>
      </c>
      <c r="U16" s="41">
        <f t="shared" si="12"/>
        <v>1.2926193792184255</v>
      </c>
      <c r="V16" s="41">
        <f t="shared" si="13"/>
        <v>1.2713628993442596</v>
      </c>
      <c r="W16" s="42">
        <f t="shared" si="14"/>
        <v>4.8160885850629516</v>
      </c>
      <c r="X16" s="42">
        <f t="shared" si="15"/>
        <v>2.0484191390605142</v>
      </c>
      <c r="Z16" s="37">
        <f t="shared" si="16"/>
        <v>9.6970575488937172E-2</v>
      </c>
      <c r="AA16" s="37">
        <f t="shared" si="16"/>
        <v>5.6771709965942723</v>
      </c>
      <c r="AC16" s="3">
        <v>2</v>
      </c>
      <c r="AE16" s="58">
        <f t="shared" si="17"/>
        <v>5.4702770658848543</v>
      </c>
      <c r="AG16" s="3">
        <f t="shared" si="18"/>
        <v>5.4702770658848543</v>
      </c>
      <c r="AH16" s="36">
        <f t="shared" si="19"/>
        <v>0.3923964583743314</v>
      </c>
      <c r="AI16" s="36">
        <f t="shared" si="7"/>
        <v>5.9453830135232257</v>
      </c>
      <c r="AJ16" s="36">
        <f t="shared" si="7"/>
        <v>1.1029302694913756</v>
      </c>
      <c r="AK16" s="36">
        <f t="shared" si="7"/>
        <v>6.2690104990920572</v>
      </c>
      <c r="AL16" s="36">
        <f t="shared" si="7"/>
        <v>0.30298788921753234</v>
      </c>
      <c r="AM16" s="37"/>
      <c r="AN16" s="36">
        <f t="shared" si="20"/>
        <v>1.0626221424697055</v>
      </c>
      <c r="AO16" s="38">
        <f t="shared" si="20"/>
        <v>0.99790686613639612</v>
      </c>
      <c r="AP16" s="38">
        <f>IF(Settings!$I$6&gt;69, 0.2*(AO16), 0)</f>
        <v>0</v>
      </c>
      <c r="AQ16" s="39">
        <f t="shared" si="21"/>
        <v>6.3652353447312393</v>
      </c>
      <c r="AR16" s="39">
        <f t="shared" si="8"/>
        <v>2.8873488054159906</v>
      </c>
      <c r="AS16" s="39">
        <f t="shared" si="8"/>
        <v>2.1784153185929669</v>
      </c>
      <c r="AT16" s="40">
        <f t="shared" si="22"/>
        <v>11.275568010466268</v>
      </c>
      <c r="AU16" s="40">
        <f t="shared" si="23"/>
        <v>10.256789123337308</v>
      </c>
      <c r="AV16" s="41">
        <f t="shared" si="24"/>
        <v>5.4506353987845424</v>
      </c>
      <c r="AW16" s="41">
        <f t="shared" si="25"/>
        <v>5.3508447121709031</v>
      </c>
      <c r="AX16" s="42">
        <f t="shared" si="26"/>
        <v>17.253028055919216</v>
      </c>
      <c r="AY16" s="42">
        <f t="shared" si="27"/>
        <v>8.2077470138783948</v>
      </c>
      <c r="BA16" s="37">
        <f t="shared" si="28"/>
        <v>1.3357154382910628</v>
      </c>
      <c r="BB16" s="37">
        <f t="shared" si="28"/>
        <v>14.282928129537485</v>
      </c>
    </row>
    <row r="17" spans="1:257" x14ac:dyDescent="0.25">
      <c r="A17" s="20">
        <v>14</v>
      </c>
      <c r="B17" s="18" t="str">
        <f>IF(AND('Graph-outputs'!$D$1&gt;12, 'Graph-outputs'!$D$1&lt;19), A17*5-5, "")</f>
        <v/>
      </c>
      <c r="C17" s="3"/>
      <c r="F17" s="3">
        <v>3</v>
      </c>
      <c r="G17" s="36">
        <f t="shared" si="9"/>
        <v>3.708699327152537E-2</v>
      </c>
      <c r="H17" s="36">
        <f t="shared" si="9"/>
        <v>2.5414788679119087</v>
      </c>
      <c r="I17" s="36">
        <f t="shared" si="9"/>
        <v>0.21335181875294662</v>
      </c>
      <c r="J17" s="36">
        <f t="shared" si="9"/>
        <v>2.6850652353685223</v>
      </c>
      <c r="K17" s="36">
        <f t="shared" si="9"/>
        <v>3.8025859908331197E-2</v>
      </c>
      <c r="L17" s="37"/>
      <c r="M17" s="36">
        <f t="shared" si="4"/>
        <v>0.34404855448808425</v>
      </c>
      <c r="N17" s="38">
        <f t="shared" si="4"/>
        <v>0.39925904945784124</v>
      </c>
      <c r="O17" s="38">
        <f>IF(Settings!$I$6&gt;69, 0.2*(N17), 0)</f>
        <v>0</v>
      </c>
      <c r="P17" s="39">
        <f t="shared" si="5"/>
        <v>3.0544769783250607</v>
      </c>
      <c r="Q17" s="39">
        <f t="shared" si="6"/>
        <v>1.136833413211968</v>
      </c>
      <c r="R17" s="39">
        <f t="shared" si="6"/>
        <v>0.43380092882561982</v>
      </c>
      <c r="S17" s="40">
        <f t="shared" si="10"/>
        <v>5.1246739799215639</v>
      </c>
      <c r="T17" s="40">
        <f t="shared" si="11"/>
        <v>3.9685343822857413</v>
      </c>
      <c r="U17" s="41">
        <f t="shared" si="12"/>
        <v>2.3272568860665022</v>
      </c>
      <c r="V17" s="41">
        <f t="shared" si="13"/>
        <v>2.2873309811207179</v>
      </c>
      <c r="W17" s="42">
        <f t="shared" si="14"/>
        <v>8.1743406326295567</v>
      </c>
      <c r="X17" s="42">
        <f t="shared" si="15"/>
        <v>3.624672227998031</v>
      </c>
      <c r="Z17" s="37">
        <f t="shared" si="16"/>
        <v>0.2914300877637202</v>
      </c>
      <c r="AA17" s="37">
        <f t="shared" si="16"/>
        <v>8.3110222622897751</v>
      </c>
      <c r="AC17" s="3">
        <v>3</v>
      </c>
      <c r="AE17" s="58">
        <f t="shared" si="17"/>
        <v>5.7529873961600746</v>
      </c>
      <c r="AG17" s="3">
        <f t="shared" si="18"/>
        <v>5.7529873961600746</v>
      </c>
      <c r="AH17" s="36">
        <f t="shared" si="19"/>
        <v>0.47354418795297648</v>
      </c>
      <c r="AI17" s="36">
        <f t="shared" si="7"/>
        <v>6.3749628757238153</v>
      </c>
      <c r="AJ17" s="36">
        <f t="shared" si="7"/>
        <v>1.2599765090008692</v>
      </c>
      <c r="AK17" s="36">
        <f t="shared" si="7"/>
        <v>6.7204904569154804</v>
      </c>
      <c r="AL17" s="36">
        <f t="shared" si="7"/>
        <v>0.35723918730021442</v>
      </c>
      <c r="AM17" s="37"/>
      <c r="AN17" s="36">
        <f t="shared" si="20"/>
        <v>1.1654913480287035</v>
      </c>
      <c r="AO17" s="38">
        <f t="shared" si="20"/>
        <v>1.0761559539588499</v>
      </c>
      <c r="AP17" s="38">
        <f>IF(Settings!$I$6&gt;69, 0.2*(AO17), 0)</f>
        <v>0</v>
      </c>
      <c r="AQ17" s="39">
        <f t="shared" si="21"/>
        <v>6.760196889994444</v>
      </c>
      <c r="AR17" s="39">
        <f t="shared" si="8"/>
        <v>3.1139970983059722</v>
      </c>
      <c r="AS17" s="39">
        <f t="shared" si="8"/>
        <v>2.4725351049120667</v>
      </c>
      <c r="AT17" s="40">
        <f t="shared" si="22"/>
        <v>12.027879267333914</v>
      </c>
      <c r="AU17" s="40">
        <f t="shared" si="23"/>
        <v>11.083608980655988</v>
      </c>
      <c r="AV17" s="41">
        <f t="shared" si="24"/>
        <v>5.8450821835473183</v>
      </c>
      <c r="AW17" s="41">
        <f t="shared" si="25"/>
        <v>5.7374665881514337</v>
      </c>
      <c r="AX17" s="42">
        <f t="shared" si="26"/>
        <v>18.318468714058127</v>
      </c>
      <c r="AY17" s="42">
        <f t="shared" si="27"/>
        <v>8.7716316655393758</v>
      </c>
      <c r="BA17" s="37">
        <f t="shared" si="28"/>
        <v>1.5056755574693743</v>
      </c>
      <c r="BB17" s="37">
        <f t="shared" si="28"/>
        <v>14.92079342529909</v>
      </c>
    </row>
    <row r="18" spans="1:257" x14ac:dyDescent="0.25">
      <c r="A18" s="20">
        <v>15</v>
      </c>
      <c r="B18" s="18" t="str">
        <f>IF(AND('Graph-outputs'!$D$1&gt;12, 'Graph-outputs'!$D$1&lt;19), A18*5-5, "")</f>
        <v/>
      </c>
      <c r="C18" s="3"/>
      <c r="F18" s="3">
        <v>4</v>
      </c>
      <c r="G18" s="36">
        <f t="shared" si="9"/>
        <v>0.11760529580402691</v>
      </c>
      <c r="H18" s="36">
        <f t="shared" si="9"/>
        <v>3.8323075360981926</v>
      </c>
      <c r="I18" s="36">
        <f t="shared" si="9"/>
        <v>0.47395528589229752</v>
      </c>
      <c r="J18" s="36">
        <f t="shared" si="9"/>
        <v>4.0455950805696457</v>
      </c>
      <c r="K18" s="36">
        <f t="shared" si="9"/>
        <v>0.10513621401825406</v>
      </c>
      <c r="L18" s="37"/>
      <c r="M18" s="36">
        <f t="shared" si="4"/>
        <v>0.5935903765923749</v>
      </c>
      <c r="N18" s="38">
        <f t="shared" si="4"/>
        <v>0.62116262236262365</v>
      </c>
      <c r="O18" s="38">
        <f>IF(Settings!$I$6&gt;69, 0.2*(N18), 0)</f>
        <v>0</v>
      </c>
      <c r="P18" s="39">
        <f t="shared" si="5"/>
        <v>4.3563060759637935</v>
      </c>
      <c r="Q18" s="39">
        <f t="shared" si="6"/>
        <v>1.7878737406658707</v>
      </c>
      <c r="R18" s="39">
        <f t="shared" si="6"/>
        <v>0.96000016498749952</v>
      </c>
      <c r="S18" s="40">
        <f t="shared" si="10"/>
        <v>7.5045848008669997</v>
      </c>
      <c r="T18" s="40">
        <f t="shared" si="11"/>
        <v>6.2859288364810917</v>
      </c>
      <c r="U18" s="41">
        <f t="shared" si="12"/>
        <v>3.511193044724636</v>
      </c>
      <c r="V18" s="41">
        <f t="shared" si="13"/>
        <v>3.4490767824883735</v>
      </c>
      <c r="W18" s="42">
        <f t="shared" si="14"/>
        <v>11.768727978261573</v>
      </c>
      <c r="X18" s="42">
        <f t="shared" si="15"/>
        <v>5.3889019332123222</v>
      </c>
      <c r="Z18" s="37">
        <f t="shared" si="16"/>
        <v>0.61611824798882608</v>
      </c>
      <c r="AA18" s="37">
        <f t="shared" si="16"/>
        <v>10.817170817779029</v>
      </c>
      <c r="AC18" s="3">
        <v>4</v>
      </c>
      <c r="AE18" s="58">
        <f t="shared" si="17"/>
        <v>6.0503085276582826</v>
      </c>
      <c r="AG18" s="3">
        <f t="shared" si="18"/>
        <v>6.0503085276582826</v>
      </c>
      <c r="AH18" s="36">
        <f t="shared" si="19"/>
        <v>0.57040616990615167</v>
      </c>
      <c r="AI18" s="36">
        <f t="shared" si="7"/>
        <v>6.8335839307103505</v>
      </c>
      <c r="AJ18" s="36">
        <f t="shared" si="7"/>
        <v>1.4381035694113549</v>
      </c>
      <c r="AK18" s="36">
        <f t="shared" si="7"/>
        <v>7.2023020799203525</v>
      </c>
      <c r="AL18" s="36">
        <f t="shared" si="7"/>
        <v>0.42046131185786556</v>
      </c>
      <c r="AM18" s="37"/>
      <c r="AN18" s="36">
        <f t="shared" si="20"/>
        <v>1.277782768620725</v>
      </c>
      <c r="AO18" s="38">
        <f t="shared" si="20"/>
        <v>1.1602401340852539</v>
      </c>
      <c r="AP18" s="38">
        <f>IF(Settings!$I$6&gt;69, 0.2*(AO18), 0)</f>
        <v>0</v>
      </c>
      <c r="AQ18" s="39">
        <f t="shared" si="21"/>
        <v>7.1777561644461931</v>
      </c>
      <c r="AR18" s="39">
        <f t="shared" si="8"/>
        <v>3.356763385947918</v>
      </c>
      <c r="AS18" s="39">
        <f t="shared" si="8"/>
        <v>2.8017893136253909</v>
      </c>
      <c r="AT18" s="40">
        <f t="shared" si="22"/>
        <v>12.82655945445596</v>
      </c>
      <c r="AU18" s="40">
        <f t="shared" si="23"/>
        <v>11.972224469327397</v>
      </c>
      <c r="AV18" s="41">
        <f t="shared" si="24"/>
        <v>6.2662495510478413</v>
      </c>
      <c r="AW18" s="41">
        <f t="shared" si="25"/>
        <v>6.150225537639316</v>
      </c>
      <c r="AX18" s="42">
        <f t="shared" si="26"/>
        <v>19.439631279350404</v>
      </c>
      <c r="AY18" s="42">
        <f t="shared" si="27"/>
        <v>9.3704789524773844</v>
      </c>
      <c r="BA18" s="37">
        <f t="shared" si="28"/>
        <v>1.6947415491805986</v>
      </c>
      <c r="BB18" s="37">
        <f t="shared" si="28"/>
        <v>15.582025064694209</v>
      </c>
    </row>
    <row r="19" spans="1:257" x14ac:dyDescent="0.25">
      <c r="A19" s="20">
        <v>16</v>
      </c>
      <c r="B19" s="18" t="str">
        <f>IF(AND('Graph-outputs'!$D$1&gt;12, 'Graph-outputs'!$D$1&lt;19), A19*5-5, "")</f>
        <v/>
      </c>
      <c r="C19" s="3"/>
      <c r="F19" s="3">
        <v>5</v>
      </c>
      <c r="G19" s="36">
        <f t="shared" si="9"/>
        <v>0.27937434115814597</v>
      </c>
      <c r="H19" s="36">
        <f t="shared" si="9"/>
        <v>5.2460721757261108</v>
      </c>
      <c r="I19" s="36">
        <f t="shared" si="9"/>
        <v>0.86797240727820391</v>
      </c>
      <c r="J19" s="36">
        <f t="shared" si="9"/>
        <v>5.5336727257984384</v>
      </c>
      <c r="K19" s="36">
        <f t="shared" si="9"/>
        <v>0.22491129040110366</v>
      </c>
      <c r="L19" s="37"/>
      <c r="M19" s="36">
        <f t="shared" si="4"/>
        <v>0.90025139154772904</v>
      </c>
      <c r="N19" s="38">
        <f t="shared" si="4"/>
        <v>0.87164783739623675</v>
      </c>
      <c r="O19" s="38">
        <f>IF(Settings!$I$6&gt;69, 0.2*(N19), 0)</f>
        <v>0</v>
      </c>
      <c r="P19" s="39">
        <f t="shared" si="5"/>
        <v>5.7135238734016305</v>
      </c>
      <c r="Q19" s="39">
        <f t="shared" si="6"/>
        <v>2.5202631011057806</v>
      </c>
      <c r="R19" s="39">
        <f t="shared" si="6"/>
        <v>1.7312178753020611</v>
      </c>
      <c r="S19" s="40">
        <f t="shared" si="10"/>
        <v>10.041429371553507</v>
      </c>
      <c r="T19" s="40">
        <f t="shared" si="11"/>
        <v>8.9235001706240009</v>
      </c>
      <c r="U19" s="41">
        <f t="shared" si="12"/>
        <v>4.8086297418931236</v>
      </c>
      <c r="V19" s="41">
        <f t="shared" si="13"/>
        <v>4.7214649581534998</v>
      </c>
      <c r="W19" s="42">
        <f t="shared" si="14"/>
        <v>15.485055859022934</v>
      </c>
      <c r="X19" s="42">
        <f t="shared" si="15"/>
        <v>7.2834411881329233</v>
      </c>
      <c r="Z19" s="37">
        <f t="shared" si="16"/>
        <v>1.0749762699763432</v>
      </c>
      <c r="AA19" s="37">
        <f t="shared" si="16"/>
        <v>13.20180834989204</v>
      </c>
      <c r="AC19" s="3">
        <v>5</v>
      </c>
      <c r="AE19" s="58">
        <f t="shared" si="17"/>
        <v>6.3629955637114666</v>
      </c>
      <c r="AG19" s="3">
        <f t="shared" si="18"/>
        <v>6.3629955637114666</v>
      </c>
      <c r="AH19" s="36">
        <f t="shared" si="19"/>
        <v>0.68574147897872006</v>
      </c>
      <c r="AI19" s="36">
        <f t="shared" si="7"/>
        <v>7.3229537146236563</v>
      </c>
      <c r="AJ19" s="36">
        <f t="shared" si="7"/>
        <v>1.6398841322523288</v>
      </c>
      <c r="AK19" s="36">
        <f t="shared" si="7"/>
        <v>7.7162041989360048</v>
      </c>
      <c r="AL19" s="36">
        <f t="shared" si="7"/>
        <v>0.49396116197845352</v>
      </c>
      <c r="AM19" s="37"/>
      <c r="AN19" s="36">
        <f t="shared" si="20"/>
        <v>1.4002770713353354</v>
      </c>
      <c r="AO19" s="38">
        <f t="shared" si="20"/>
        <v>1.2505541263142974</v>
      </c>
      <c r="AP19" s="38">
        <f>IF(Settings!$I$6&gt;69, 0.2*(AO19), 0)</f>
        <v>0</v>
      </c>
      <c r="AQ19" s="39">
        <f t="shared" si="21"/>
        <v>7.6189818908916243</v>
      </c>
      <c r="AR19" s="39">
        <f t="shared" si="8"/>
        <v>3.6165686758462763</v>
      </c>
      <c r="AS19" s="39">
        <f t="shared" si="8"/>
        <v>3.1694958029815954</v>
      </c>
      <c r="AT19" s="40">
        <f t="shared" si="22"/>
        <v>13.673998706695992</v>
      </c>
      <c r="AU19" s="40">
        <f t="shared" si="23"/>
        <v>12.926590054403986</v>
      </c>
      <c r="AV19" s="41">
        <f t="shared" si="24"/>
        <v>6.7157137557927209</v>
      </c>
      <c r="AW19" s="41">
        <f t="shared" si="25"/>
        <v>6.5906583431612908</v>
      </c>
      <c r="AX19" s="42">
        <f t="shared" si="26"/>
        <v>20.618248575946485</v>
      </c>
      <c r="AY19" s="42">
        <f t="shared" si="27"/>
        <v>10.005986663094067</v>
      </c>
      <c r="BA19" s="37">
        <f t="shared" si="28"/>
        <v>1.9045967321643333</v>
      </c>
      <c r="BB19" s="37">
        <f t="shared" si="28"/>
        <v>16.266968650248867</v>
      </c>
    </row>
    <row r="20" spans="1:257" x14ac:dyDescent="0.25">
      <c r="A20" s="20">
        <v>17</v>
      </c>
      <c r="B20" s="18" t="str">
        <f>IF(AND('Graph-outputs'!$D$1&gt;12, 'Graph-outputs'!$D$1&lt;19), A20*5-5, "")</f>
        <v/>
      </c>
      <c r="C20" s="3"/>
      <c r="F20" s="3">
        <v>6</v>
      </c>
      <c r="G20" s="36">
        <f t="shared" si="9"/>
        <v>0.55315781483338489</v>
      </c>
      <c r="H20" s="36">
        <f t="shared" si="9"/>
        <v>6.7555100892042548</v>
      </c>
      <c r="I20" s="36">
        <f t="shared" si="9"/>
        <v>1.4070245469659555</v>
      </c>
      <c r="J20" s="36">
        <f t="shared" si="9"/>
        <v>7.1202940979402332</v>
      </c>
      <c r="K20" s="36">
        <f t="shared" si="9"/>
        <v>0.40931165902449146</v>
      </c>
      <c r="L20" s="37"/>
      <c r="M20" s="36">
        <f t="shared" si="4"/>
        <v>1.258492038100824</v>
      </c>
      <c r="N20" s="38">
        <f t="shared" si="4"/>
        <v>1.145887332099065</v>
      </c>
      <c r="O20" s="38">
        <f>IF(Settings!$I$6&gt;69, 0.2*(N20), 0)</f>
        <v>0</v>
      </c>
      <c r="P20" s="39">
        <f t="shared" si="5"/>
        <v>7.1069582615173097</v>
      </c>
      <c r="Q20" s="39">
        <f t="shared" si="6"/>
        <v>3.3153834119042882</v>
      </c>
      <c r="R20" s="39">
        <f t="shared" si="6"/>
        <v>2.7446638693522205</v>
      </c>
      <c r="S20" s="40">
        <f t="shared" si="10"/>
        <v>12.690910035632195</v>
      </c>
      <c r="T20" s="40">
        <f t="shared" si="11"/>
        <v>11.82054119516655</v>
      </c>
      <c r="U20" s="41">
        <f t="shared" si="12"/>
        <v>6.1945478134937355</v>
      </c>
      <c r="V20" s="41">
        <f t="shared" si="13"/>
        <v>6.079959080283829</v>
      </c>
      <c r="W20" s="42">
        <f t="shared" si="14"/>
        <v>19.249924838643267</v>
      </c>
      <c r="X20" s="42">
        <f t="shared" si="15"/>
        <v>9.2687597266880655</v>
      </c>
      <c r="Z20" s="37">
        <f t="shared" si="16"/>
        <v>1.6620217147437528</v>
      </c>
      <c r="AA20" s="37">
        <f t="shared" si="16"/>
        <v>15.470826340508289</v>
      </c>
      <c r="AC20" s="3">
        <v>6</v>
      </c>
      <c r="AE20" s="58">
        <f t="shared" si="17"/>
        <v>6.6918426322768392</v>
      </c>
      <c r="AG20" s="3">
        <f t="shared" si="18"/>
        <v>6.6918426322768392</v>
      </c>
      <c r="AH20" s="36">
        <f t="shared" si="19"/>
        <v>0.82272018351745746</v>
      </c>
      <c r="AI20" s="36">
        <f t="shared" si="7"/>
        <v>7.8448471215228555</v>
      </c>
      <c r="AJ20" s="36">
        <f t="shared" si="7"/>
        <v>1.8681540173331539</v>
      </c>
      <c r="AK20" s="36">
        <f t="shared" si="7"/>
        <v>8.2640216395618449</v>
      </c>
      <c r="AL20" s="36">
        <f t="shared" si="7"/>
        <v>0.57919526908587371</v>
      </c>
      <c r="AM20" s="37"/>
      <c r="AN20" s="36">
        <f t="shared" si="20"/>
        <v>1.533806984738044</v>
      </c>
      <c r="AO20" s="38">
        <f t="shared" si="20"/>
        <v>1.3475139005742189</v>
      </c>
      <c r="AP20" s="38">
        <f>IF(Settings!$I$6&gt;69, 0.2*(AO20), 0)</f>
        <v>0</v>
      </c>
      <c r="AQ20" s="39">
        <f t="shared" si="21"/>
        <v>8.084966509405815</v>
      </c>
      <c r="AR20" s="39">
        <f t="shared" si="8"/>
        <v>3.8943559257978984</v>
      </c>
      <c r="AS20" s="39">
        <f t="shared" si="8"/>
        <v>3.579120068921978</v>
      </c>
      <c r="AT20" s="40">
        <f t="shared" si="22"/>
        <v>14.57265227424994</v>
      </c>
      <c r="AU20" s="40">
        <f t="shared" si="23"/>
        <v>13.950821862720247</v>
      </c>
      <c r="AV20" s="41">
        <f t="shared" si="24"/>
        <v>7.1951137994279915</v>
      </c>
      <c r="AW20" s="41">
        <f t="shared" si="25"/>
        <v>7.0603624093705699</v>
      </c>
      <c r="AX20" s="42">
        <f t="shared" si="26"/>
        <v>21.855961642142159</v>
      </c>
      <c r="AY20" s="42">
        <f t="shared" si="27"/>
        <v>10.679875352483529</v>
      </c>
      <c r="BA20" s="37">
        <f t="shared" si="28"/>
        <v>2.1369884408151707</v>
      </c>
      <c r="BB20" s="37">
        <f t="shared" si="28"/>
        <v>16.975918948239126</v>
      </c>
    </row>
    <row r="21" spans="1:257" x14ac:dyDescent="0.25">
      <c r="A21" s="20">
        <v>18</v>
      </c>
      <c r="B21" s="18" t="str">
        <f>IF(AND('Graph-outputs'!$D$1&gt;12, 'Graph-outputs'!$D$1&lt;19), A21*5-5, "")</f>
        <v/>
      </c>
      <c r="C21" s="3"/>
      <c r="F21" s="3">
        <v>7</v>
      </c>
      <c r="G21" s="36">
        <f t="shared" si="9"/>
        <v>0.96635636479223141</v>
      </c>
      <c r="H21" s="36">
        <f t="shared" si="9"/>
        <v>8.3401422282260622</v>
      </c>
      <c r="I21" s="36">
        <f t="shared" si="9"/>
        <v>2.0970430048445432</v>
      </c>
      <c r="J21" s="36">
        <f t="shared" si="9"/>
        <v>8.7836948910320416</v>
      </c>
      <c r="K21" s="36">
        <f t="shared" si="9"/>
        <v>0.66658616215934308</v>
      </c>
      <c r="L21" s="37"/>
      <c r="M21" s="36">
        <f t="shared" si="4"/>
        <v>1.6631654367048678</v>
      </c>
      <c r="N21" s="38">
        <f t="shared" si="4"/>
        <v>1.440120346497709</v>
      </c>
      <c r="O21" s="38">
        <f>IF(Settings!$I$6&gt;69, 0.2*(N21), 0)</f>
        <v>0</v>
      </c>
      <c r="P21" s="39">
        <f t="shared" si="5"/>
        <v>8.523149868227323</v>
      </c>
      <c r="Q21" s="39">
        <f t="shared" si="6"/>
        <v>4.1585381238125043</v>
      </c>
      <c r="R21" s="39">
        <f t="shared" si="6"/>
        <v>3.9834783054645739</v>
      </c>
      <c r="S21" s="40">
        <f t="shared" si="10"/>
        <v>15.42092273482432</v>
      </c>
      <c r="T21" s="40">
        <f t="shared" si="11"/>
        <v>14.928497889730124</v>
      </c>
      <c r="U21" s="41">
        <f t="shared" si="12"/>
        <v>7.6501400400532269</v>
      </c>
      <c r="V21" s="41">
        <f t="shared" si="13"/>
        <v>7.5061280054034558</v>
      </c>
      <c r="W21" s="42">
        <f t="shared" si="14"/>
        <v>23.013029598703547</v>
      </c>
      <c r="X21" s="42">
        <f t="shared" si="15"/>
        <v>11.315840073017172</v>
      </c>
      <c r="Z21" s="37">
        <f t="shared" si="16"/>
        <v>2.3651464884979148</v>
      </c>
      <c r="AA21" s="37">
        <f t="shared" si="16"/>
        <v>17.629830622042924</v>
      </c>
      <c r="AC21" s="3">
        <v>7</v>
      </c>
      <c r="AE21" s="58">
        <f t="shared" si="17"/>
        <v>7.0376849027752071</v>
      </c>
      <c r="AG21" s="3">
        <f t="shared" si="18"/>
        <v>7.0376849027752071</v>
      </c>
      <c r="AH21" s="36">
        <f t="shared" si="19"/>
        <v>0.98496599211824631</v>
      </c>
      <c r="AI21" s="36">
        <f t="shared" si="7"/>
        <v>8.4011045157418298</v>
      </c>
      <c r="AJ21" s="36">
        <f t="shared" si="7"/>
        <v>2.1260290559696151</v>
      </c>
      <c r="AK21" s="36">
        <f t="shared" si="7"/>
        <v>8.8476427277976057</v>
      </c>
      <c r="AL21" s="36">
        <f t="shared" si="7"/>
        <v>0.67777761537015768</v>
      </c>
      <c r="AM21" s="37"/>
      <c r="AN21" s="36">
        <f t="shared" si="20"/>
        <v>1.6792587914783252</v>
      </c>
      <c r="AO21" s="38">
        <f t="shared" si="20"/>
        <v>1.45155706020758</v>
      </c>
      <c r="AP21" s="38">
        <f>IF(Settings!$I$6&gt;69, 0.2*(AO21), 0)</f>
        <v>0</v>
      </c>
      <c r="AQ21" s="39">
        <f t="shared" si="21"/>
        <v>8.5768231216481077</v>
      </c>
      <c r="AR21" s="39">
        <f t="shared" si="8"/>
        <v>4.1910859014806077</v>
      </c>
      <c r="AS21" s="39">
        <f t="shared" si="8"/>
        <v>4.0342486024661586</v>
      </c>
      <c r="AT21" s="40">
        <f t="shared" si="22"/>
        <v>15.525034363635454</v>
      </c>
      <c r="AU21" s="40">
        <f t="shared" si="23"/>
        <v>15.049190877446515</v>
      </c>
      <c r="AV21" s="41">
        <f t="shared" si="24"/>
        <v>7.7061497701884054</v>
      </c>
      <c r="AW21" s="41">
        <f t="shared" si="25"/>
        <v>7.5609940641676472</v>
      </c>
      <c r="AX21" s="42">
        <f t="shared" si="26"/>
        <v>23.154297503072218</v>
      </c>
      <c r="AY21" s="42">
        <f t="shared" si="27"/>
        <v>11.393879904298011</v>
      </c>
      <c r="BA21" s="37">
        <f t="shared" si="28"/>
        <v>2.3937139781435879</v>
      </c>
      <c r="BB21" s="37">
        <f t="shared" si="28"/>
        <v>17.709113124159849</v>
      </c>
    </row>
    <row r="22" spans="1:257" x14ac:dyDescent="0.25">
      <c r="A22" s="20">
        <v>19</v>
      </c>
      <c r="B22" s="18" t="str">
        <f>IF(AND('Graph-outputs'!$D$1&gt;12, 'Graph-outputs'!$D$1&lt;19), A22*5-5, "")</f>
        <v/>
      </c>
      <c r="C22" s="3"/>
      <c r="F22" s="3">
        <v>8</v>
      </c>
      <c r="G22" s="36">
        <f t="shared" si="9"/>
        <v>1.5410179737705523</v>
      </c>
      <c r="H22" s="36">
        <f t="shared" si="9"/>
        <v>9.983885455050439</v>
      </c>
      <c r="I22" s="36">
        <f t="shared" si="9"/>
        <v>2.9394188564904957</v>
      </c>
      <c r="J22" s="36">
        <f t="shared" si="9"/>
        <v>10.506807947025166</v>
      </c>
      <c r="K22" s="36">
        <f t="shared" si="9"/>
        <v>1.0012304817020146</v>
      </c>
      <c r="L22" s="37"/>
      <c r="M22" s="36">
        <f t="shared" si="4"/>
        <v>2.1094922032691397</v>
      </c>
      <c r="N22" s="38">
        <f t="shared" si="4"/>
        <v>1.7512938885880787</v>
      </c>
      <c r="O22" s="38">
        <f>IF(Settings!$I$6&gt;69, 0.2*(N22), 0)</f>
        <v>0</v>
      </c>
      <c r="P22" s="39">
        <f t="shared" si="5"/>
        <v>9.9521428450359419</v>
      </c>
      <c r="Q22" s="39">
        <f t="shared" si="6"/>
        <v>5.03781087301717</v>
      </c>
      <c r="R22" s="39">
        <f t="shared" si="6"/>
        <v>5.4220421741494835</v>
      </c>
      <c r="S22" s="40">
        <f t="shared" ref="S22:S84" si="29">S$8*(S$4*(1-EXP(-S$5*F22))^S$6)</f>
        <v>18.207057091304957</v>
      </c>
      <c r="T22" s="40">
        <f t="shared" ref="T22:T84" si="30">T$8*(T$4*(1-EXP(-T$5*F22))^T$6)</f>
        <v>18.207351249341738</v>
      </c>
      <c r="U22" s="41">
        <f t="shared" si="12"/>
        <v>9.1606262984042033</v>
      </c>
      <c r="V22" s="41">
        <f t="shared" si="13"/>
        <v>8.9854969095453949</v>
      </c>
      <c r="W22" s="42">
        <f t="shared" si="14"/>
        <v>26.738708675417303</v>
      </c>
      <c r="X22" s="42">
        <f t="shared" si="15"/>
        <v>13.402502112093678</v>
      </c>
      <c r="Z22" s="37">
        <f t="shared" si="16"/>
        <v>3.1688300130025975</v>
      </c>
      <c r="AA22" s="37">
        <f t="shared" si="16"/>
        <v>19.684155227207885</v>
      </c>
      <c r="AC22" s="3">
        <v>8</v>
      </c>
      <c r="AE22" s="58">
        <f t="shared" si="17"/>
        <v>7.4014007071619208</v>
      </c>
      <c r="AG22" s="3">
        <f t="shared" si="18"/>
        <v>7.4014007071619208</v>
      </c>
      <c r="AH22" s="36">
        <f t="shared" si="19"/>
        <v>1.1765985460919606</v>
      </c>
      <c r="AI22" s="36">
        <f t="shared" si="7"/>
        <v>8.9936290330315263</v>
      </c>
      <c r="AJ22" s="36">
        <f t="shared" si="7"/>
        <v>2.4169209413090513</v>
      </c>
      <c r="AK22" s="36">
        <f t="shared" si="7"/>
        <v>9.4690159056188499</v>
      </c>
      <c r="AL22" s="36">
        <f t="shared" si="7"/>
        <v>0.79148555223803019</v>
      </c>
      <c r="AM22" s="37"/>
      <c r="AN22" s="36">
        <f t="shared" si="20"/>
        <v>1.8375735116549361</v>
      </c>
      <c r="AO22" s="38">
        <f t="shared" si="20"/>
        <v>1.5631431083951095</v>
      </c>
      <c r="AP22" s="38">
        <f>IF(Settings!$I$6&gt;69, 0.2*(AO22), 0)</f>
        <v>0</v>
      </c>
      <c r="AQ22" s="39">
        <f t="shared" si="21"/>
        <v>9.0956818625114835</v>
      </c>
      <c r="AR22" s="39">
        <f t="shared" si="8"/>
        <v>4.5077322176658194</v>
      </c>
      <c r="AS22" s="39">
        <f t="shared" si="8"/>
        <v>4.5385544680279857</v>
      </c>
      <c r="AT22" s="40">
        <f t="shared" si="22"/>
        <v>16.533710636187958</v>
      </c>
      <c r="AU22" s="40">
        <f t="shared" si="23"/>
        <v>16.226113586223139</v>
      </c>
      <c r="AV22" s="41">
        <f t="shared" si="24"/>
        <v>8.2505804405678838</v>
      </c>
      <c r="AW22" s="41">
        <f t="shared" si="25"/>
        <v>8.0942661297283731</v>
      </c>
      <c r="AX22" s="42">
        <f t="shared" si="26"/>
        <v>24.514645064726999</v>
      </c>
      <c r="AY22" s="42">
        <f t="shared" si="27"/>
        <v>12.149739751495643</v>
      </c>
      <c r="BA22" s="37">
        <f t="shared" si="28"/>
        <v>2.6766029090903336</v>
      </c>
      <c r="BB22" s="37">
        <f t="shared" si="28"/>
        <v>18.466723592591855</v>
      </c>
    </row>
    <row r="23" spans="1:257" x14ac:dyDescent="0.25">
      <c r="A23" s="20">
        <v>20</v>
      </c>
      <c r="B23" s="18" t="str">
        <f>IF(AND('Graph-outputs'!$D$1&gt;12, 'Graph-outputs'!$D$1&lt;19), A23*5-5, "")</f>
        <v/>
      </c>
      <c r="C23" s="3"/>
      <c r="F23" s="3">
        <v>9</v>
      </c>
      <c r="G23" s="36">
        <f t="shared" si="9"/>
        <v>2.2928597254866991</v>
      </c>
      <c r="H23" s="36">
        <f t="shared" si="9"/>
        <v>11.673730066535926</v>
      </c>
      <c r="I23" s="36">
        <f t="shared" si="9"/>
        <v>3.9319685199167447</v>
      </c>
      <c r="J23" s="36">
        <f t="shared" si="9"/>
        <v>12.275853186267677</v>
      </c>
      <c r="K23" s="36">
        <f t="shared" si="9"/>
        <v>1.4143164358477631</v>
      </c>
      <c r="L23" s="37"/>
      <c r="M23" s="36">
        <f t="shared" si="4"/>
        <v>2.5930368118849123</v>
      </c>
      <c r="N23" s="38">
        <f t="shared" si="4"/>
        <v>2.0768604319004385</v>
      </c>
      <c r="O23" s="38">
        <f>IF(Settings!$I$6&gt;69, 0.2*(N23), 0)</f>
        <v>0</v>
      </c>
      <c r="P23" s="39">
        <f t="shared" si="5"/>
        <v>11.386315380207481</v>
      </c>
      <c r="Q23" s="39">
        <f t="shared" si="6"/>
        <v>5.9433775439841057</v>
      </c>
      <c r="R23" s="39">
        <f t="shared" si="6"/>
        <v>7.0300081901949136</v>
      </c>
      <c r="S23" s="40">
        <f t="shared" si="29"/>
        <v>21.030156007129349</v>
      </c>
      <c r="T23" s="40">
        <f t="shared" si="30"/>
        <v>21.623474636271482</v>
      </c>
      <c r="U23" s="41">
        <f t="shared" si="12"/>
        <v>10.714043103072378</v>
      </c>
      <c r="V23" s="41">
        <f t="shared" si="13"/>
        <v>10.506357059882333</v>
      </c>
      <c r="W23" s="42">
        <f t="shared" si="14"/>
        <v>30.401260862425119</v>
      </c>
      <c r="X23" s="42">
        <f t="shared" si="15"/>
        <v>15.51134962462373</v>
      </c>
      <c r="Z23" s="37">
        <f t="shared" si="16"/>
        <v>4.0560416138516313</v>
      </c>
      <c r="AA23" s="37">
        <f t="shared" si="16"/>
        <v>21.638875567265007</v>
      </c>
      <c r="AC23" s="3">
        <v>9</v>
      </c>
      <c r="AE23" s="58">
        <f t="shared" si="17"/>
        <v>7.7839137706172403</v>
      </c>
      <c r="AG23" s="3">
        <f t="shared" si="18"/>
        <v>7.7839137706172403</v>
      </c>
      <c r="AH23" s="36">
        <f t="shared" si="19"/>
        <v>1.4022738337060217</v>
      </c>
      <c r="AI23" s="36">
        <f t="shared" si="7"/>
        <v>9.624382965843564</v>
      </c>
      <c r="AJ23" s="36">
        <f t="shared" si="7"/>
        <v>2.7445514812254874</v>
      </c>
      <c r="AK23" s="36">
        <f t="shared" si="7"/>
        <v>10.130145346751211</v>
      </c>
      <c r="AL23" s="36">
        <f t="shared" si="7"/>
        <v>0.92226314103587703</v>
      </c>
      <c r="AM23" s="37"/>
      <c r="AN23" s="36">
        <f t="shared" si="20"/>
        <v>2.0097477025262878</v>
      </c>
      <c r="AO23" s="38">
        <f t="shared" si="20"/>
        <v>1.6827535751087526</v>
      </c>
      <c r="AP23" s="38">
        <f>IF(Settings!$I$6&gt;69, 0.2*(AO23), 0)</f>
        <v>0</v>
      </c>
      <c r="AQ23" s="39">
        <f t="shared" si="21"/>
        <v>9.6426856460608121</v>
      </c>
      <c r="AR23" s="39">
        <f t="shared" si="8"/>
        <v>4.8452754911685672</v>
      </c>
      <c r="AS23" s="39">
        <f t="shared" si="8"/>
        <v>5.0957543774332299</v>
      </c>
      <c r="AT23" s="40">
        <f t="shared" si="22"/>
        <v>17.601289228690757</v>
      </c>
      <c r="AU23" s="40">
        <f t="shared" si="23"/>
        <v>17.486139759873058</v>
      </c>
      <c r="AV23" s="41">
        <f t="shared" si="24"/>
        <v>8.8302200267700837</v>
      </c>
      <c r="AW23" s="41">
        <f t="shared" si="25"/>
        <v>8.6619446692592081</v>
      </c>
      <c r="AX23" s="42">
        <f t="shared" si="26"/>
        <v>25.938229161775901</v>
      </c>
      <c r="AY23" s="42">
        <f t="shared" si="27"/>
        <v>12.949187656585517</v>
      </c>
      <c r="BA23" s="37">
        <f t="shared" si="28"/>
        <v>2.987495387464612</v>
      </c>
      <c r="BB23" s="37">
        <f t="shared" si="28"/>
        <v>19.248850502263736</v>
      </c>
      <c r="CQ23" s="51"/>
    </row>
    <row r="24" spans="1:257" x14ac:dyDescent="0.25">
      <c r="A24" s="20">
        <v>21</v>
      </c>
      <c r="B24" s="18" t="str">
        <f>IF(AND('Graph-outputs'!$D$1&gt;12, 'Graph-outputs'!$D$1&lt;19), A24*5-5, "")</f>
        <v/>
      </c>
      <c r="C24" s="3"/>
      <c r="F24" s="3">
        <v>10</v>
      </c>
      <c r="G24" s="36">
        <f t="shared" si="9"/>
        <v>3.2310525880727958</v>
      </c>
      <c r="H24" s="36">
        <f t="shared" si="9"/>
        <v>13.398932158177313</v>
      </c>
      <c r="I24" s="36">
        <f t="shared" si="9"/>
        <v>5.0697416539291851</v>
      </c>
      <c r="J24" s="36">
        <f t="shared" si="9"/>
        <v>14.079475378683352</v>
      </c>
      <c r="K24" s="36">
        <f t="shared" si="9"/>
        <v>1.9040073337663097</v>
      </c>
      <c r="L24" s="37"/>
      <c r="M24" s="36">
        <f t="shared" si="4"/>
        <v>3.1096854131059932</v>
      </c>
      <c r="N24" s="38">
        <f t="shared" si="4"/>
        <v>2.4146525099687635</v>
      </c>
      <c r="O24" s="38">
        <f>IF(Settings!$I$6&gt;69, 0.2*(N24), 0)</f>
        <v>0</v>
      </c>
      <c r="P24" s="39">
        <f t="shared" si="5"/>
        <v>12.81969309339661</v>
      </c>
      <c r="Q24" s="39">
        <f t="shared" si="6"/>
        <v>6.8670521146091765</v>
      </c>
      <c r="R24" s="39">
        <f t="shared" si="6"/>
        <v>8.7752371628757473</v>
      </c>
      <c r="S24" s="40">
        <f t="shared" si="29"/>
        <v>23.874852243005375</v>
      </c>
      <c r="T24" s="40">
        <f t="shared" si="30"/>
        <v>25.148242101993596</v>
      </c>
      <c r="U24" s="41">
        <f t="shared" si="12"/>
        <v>12.300504193356458</v>
      </c>
      <c r="V24" s="41">
        <f t="shared" si="13"/>
        <v>12.059038942359582</v>
      </c>
      <c r="W24" s="42">
        <f t="shared" si="14"/>
        <v>33.982083083785355</v>
      </c>
      <c r="X24" s="42">
        <f t="shared" si="15"/>
        <v>17.628505263453043</v>
      </c>
      <c r="Z24" s="37">
        <f t="shared" si="16"/>
        <v>5.0095412502866683</v>
      </c>
      <c r="AA24" s="37">
        <f t="shared" si="16"/>
        <v>23.498820971329422</v>
      </c>
      <c r="AC24" s="3">
        <v>10</v>
      </c>
      <c r="AE24" s="58">
        <f t="shared" si="17"/>
        <v>8.1861955575214029</v>
      </c>
      <c r="AG24" s="3">
        <f t="shared" si="18"/>
        <v>8.1861955575214029</v>
      </c>
      <c r="AH24" s="36">
        <f t="shared" si="19"/>
        <v>1.6672208130081445</v>
      </c>
      <c r="AI24" s="36">
        <f t="shared" si="7"/>
        <v>10.295383121448808</v>
      </c>
      <c r="AJ24" s="36">
        <f t="shared" si="7"/>
        <v>3.1129645773046954</v>
      </c>
      <c r="AK24" s="36">
        <f t="shared" si="7"/>
        <v>10.83308545664444</v>
      </c>
      <c r="AL24" s="36">
        <f t="shared" si="7"/>
        <v>1.0722211491885008</v>
      </c>
      <c r="AM24" s="37"/>
      <c r="AN24" s="36">
        <f t="shared" si="20"/>
        <v>2.1968337913053295</v>
      </c>
      <c r="AO24" s="38">
        <f t="shared" si="20"/>
        <v>1.8108919795937521</v>
      </c>
      <c r="AP24" s="38">
        <f>IF(Settings!$I$6&gt;69, 0.2*(AO24), 0)</f>
        <v>0</v>
      </c>
      <c r="AQ24" s="39">
        <f t="shared" si="21"/>
        <v>10.218985231477037</v>
      </c>
      <c r="AR24" s="39">
        <f t="shared" si="8"/>
        <v>5.2046965355667663</v>
      </c>
      <c r="AS24" s="39">
        <f t="shared" si="8"/>
        <v>5.7095566593542291</v>
      </c>
      <c r="AT24" s="40">
        <f t="shared" si="22"/>
        <v>18.730410156650994</v>
      </c>
      <c r="AU24" s="40">
        <f t="shared" si="23"/>
        <v>18.833937022759311</v>
      </c>
      <c r="AV24" s="41">
        <f t="shared" si="24"/>
        <v>9.4469340072633017</v>
      </c>
      <c r="AW24" s="41">
        <f t="shared" si="25"/>
        <v>9.2658448093039265</v>
      </c>
      <c r="AX24" s="42">
        <f t="shared" si="26"/>
        <v>27.426082830711021</v>
      </c>
      <c r="AY24" s="42">
        <f t="shared" si="27"/>
        <v>13.793936956487768</v>
      </c>
      <c r="BA24" s="37">
        <f t="shared" si="28"/>
        <v>3.3282162693163948</v>
      </c>
      <c r="BB24" s="37">
        <f t="shared" si="28"/>
        <v>20.055513885952536</v>
      </c>
      <c r="CQ24" s="51"/>
    </row>
    <row r="25" spans="1:257" x14ac:dyDescent="0.25">
      <c r="A25" s="20">
        <v>22</v>
      </c>
      <c r="C25" s="3"/>
      <c r="F25" s="3">
        <v>11</v>
      </c>
      <c r="G25" s="36">
        <f t="shared" si="9"/>
        <v>4.3585364505326929</v>
      </c>
      <c r="H25" s="36">
        <f t="shared" si="9"/>
        <v>15.150484488077087</v>
      </c>
      <c r="I25" s="36">
        <f t="shared" si="9"/>
        <v>6.3456943604488991</v>
      </c>
      <c r="J25" s="36">
        <f t="shared" si="9"/>
        <v>15.908178536992427</v>
      </c>
      <c r="K25" s="36">
        <f t="shared" si="9"/>
        <v>2.4661410926145901</v>
      </c>
      <c r="L25" s="37"/>
      <c r="M25" s="36">
        <f t="shared" si="4"/>
        <v>3.6556250199432547</v>
      </c>
      <c r="N25" s="38">
        <f t="shared" si="4"/>
        <v>2.7627994698309766</v>
      </c>
      <c r="O25" s="38">
        <f>IF(Settings!$I$6&gt;69, 0.2*(N25), 0)</f>
        <v>0</v>
      </c>
      <c r="P25" s="39">
        <f t="shared" si="5"/>
        <v>14.247514870258627</v>
      </c>
      <c r="Q25" s="39">
        <f t="shared" si="6"/>
        <v>7.801966928874644</v>
      </c>
      <c r="R25" s="39">
        <f t="shared" si="6"/>
        <v>10.6258520455154</v>
      </c>
      <c r="S25" s="40">
        <f t="shared" si="29"/>
        <v>26.728625202289738</v>
      </c>
      <c r="T25" s="40">
        <f t="shared" si="30"/>
        <v>28.757062609062604</v>
      </c>
      <c r="U25" s="41">
        <f t="shared" si="12"/>
        <v>13.911715986252476</v>
      </c>
      <c r="V25" s="41">
        <f t="shared" si="13"/>
        <v>13.635436039269379</v>
      </c>
      <c r="W25" s="42">
        <f t="shared" si="14"/>
        <v>37.467797038951886</v>
      </c>
      <c r="X25" s="42">
        <f t="shared" si="15"/>
        <v>19.742774894136073</v>
      </c>
      <c r="Z25" s="37">
        <f t="shared" si="16"/>
        <v>6.0127376060406439</v>
      </c>
      <c r="AA25" s="37">
        <f t="shared" si="16"/>
        <v>25.268586617702788</v>
      </c>
      <c r="AC25" s="3">
        <v>11</v>
      </c>
      <c r="AE25" s="58">
        <f t="shared" si="17"/>
        <v>8.6092677386724414</v>
      </c>
      <c r="AG25" s="3">
        <f t="shared" si="18"/>
        <v>8.6092677386724414</v>
      </c>
      <c r="AH25" s="36">
        <f t="shared" si="19"/>
        <v>1.9772719106725103</v>
      </c>
      <c r="AI25" s="36">
        <f t="shared" si="7"/>
        <v>11.008695035490744</v>
      </c>
      <c r="AJ25" s="36">
        <f t="shared" si="7"/>
        <v>3.5265351457451048</v>
      </c>
      <c r="AK25" s="36">
        <f t="shared" si="7"/>
        <v>11.579934135158853</v>
      </c>
      <c r="AL25" s="36">
        <f t="shared" si="7"/>
        <v>1.2436328553653935</v>
      </c>
      <c r="AM25" s="37"/>
      <c r="AN25" s="36">
        <f t="shared" si="20"/>
        <v>2.3999398486856656</v>
      </c>
      <c r="AO25" s="38">
        <f t="shared" si="20"/>
        <v>1.9480836009087938</v>
      </c>
      <c r="AP25" s="38">
        <f>IF(Settings!$I$6&gt;69, 0.2*(AO25), 0)</f>
        <v>0</v>
      </c>
      <c r="AQ25" s="39">
        <f t="shared" si="21"/>
        <v>10.82573355414303</v>
      </c>
      <c r="AR25" s="39">
        <f t="shared" si="8"/>
        <v>5.5869685316326194</v>
      </c>
      <c r="AS25" s="39">
        <f t="shared" si="8"/>
        <v>6.3835997066413261</v>
      </c>
      <c r="AT25" s="40">
        <f t="shared" si="22"/>
        <v>19.923732958225735</v>
      </c>
      <c r="AU25" s="40">
        <f t="shared" si="23"/>
        <v>20.274271863411574</v>
      </c>
      <c r="AV25" s="41">
        <f t="shared" si="24"/>
        <v>10.10263389203255</v>
      </c>
      <c r="AW25" s="41">
        <f t="shared" si="25"/>
        <v>9.9078255319416701</v>
      </c>
      <c r="AX25" s="42">
        <f t="shared" si="26"/>
        <v>28.979017925390341</v>
      </c>
      <c r="AY25" s="42">
        <f t="shared" si="27"/>
        <v>14.685667184493237</v>
      </c>
      <c r="BA25" s="37">
        <f t="shared" si="28"/>
        <v>3.7005448501031761</v>
      </c>
      <c r="BB25" s="37">
        <f t="shared" si="28"/>
        <v>20.886645514933925</v>
      </c>
    </row>
    <row r="26" spans="1:257" x14ac:dyDescent="0.25">
      <c r="A26" s="20">
        <v>23</v>
      </c>
      <c r="C26" s="3"/>
      <c r="F26" s="3">
        <v>12</v>
      </c>
      <c r="G26" s="36">
        <f t="shared" si="9"/>
        <v>5.6726709742267465</v>
      </c>
      <c r="H26" s="36">
        <f t="shared" si="9"/>
        <v>16.920750877794394</v>
      </c>
      <c r="I26" s="36">
        <f t="shared" si="9"/>
        <v>7.7512475108002556</v>
      </c>
      <c r="J26" s="36">
        <f t="shared" si="9"/>
        <v>17.753934653284446</v>
      </c>
      <c r="K26" s="36">
        <f t="shared" si="9"/>
        <v>3.0948085180380716</v>
      </c>
      <c r="L26" s="37"/>
      <c r="M26" s="36">
        <f t="shared" si="4"/>
        <v>4.2273239789819907</v>
      </c>
      <c r="N26" s="38">
        <f t="shared" si="4"/>
        <v>3.1196692655047129</v>
      </c>
      <c r="O26" s="38">
        <f>IF(Settings!$I$6&gt;69, 0.2*(N26), 0)</f>
        <v>0</v>
      </c>
      <c r="P26" s="39">
        <f t="shared" si="5"/>
        <v>15.665942505639201</v>
      </c>
      <c r="Q26" s="39">
        <f t="shared" si="6"/>
        <v>8.7423366947251804</v>
      </c>
      <c r="R26" s="39">
        <f t="shared" si="6"/>
        <v>12.551606251772798</v>
      </c>
      <c r="S26" s="40">
        <f t="shared" si="29"/>
        <v>29.581158975224998</v>
      </c>
      <c r="T26" s="40">
        <f t="shared" si="30"/>
        <v>32.428675739579425</v>
      </c>
      <c r="U26" s="41">
        <f t="shared" si="12"/>
        <v>15.540642716565426</v>
      </c>
      <c r="V26" s="41">
        <f t="shared" si="13"/>
        <v>15.228675790014954</v>
      </c>
      <c r="W26" s="42">
        <f t="shared" si="14"/>
        <v>40.848959501772121</v>
      </c>
      <c r="X26" s="42">
        <f t="shared" si="15"/>
        <v>21.84506592169063</v>
      </c>
      <c r="Z26" s="37">
        <f t="shared" si="16"/>
        <v>7.0502239689474173</v>
      </c>
      <c r="AA26" s="37">
        <f t="shared" si="16"/>
        <v>26.952544886713817</v>
      </c>
      <c r="AC26" s="3">
        <v>12</v>
      </c>
      <c r="AE26" s="58">
        <f t="shared" si="17"/>
        <v>9.0542047860126846</v>
      </c>
      <c r="AG26" s="3">
        <f t="shared" si="18"/>
        <v>9.0542047860126846</v>
      </c>
      <c r="AH26" s="36">
        <f t="shared" si="19"/>
        <v>2.3388846295265933</v>
      </c>
      <c r="AI26" s="36">
        <f t="shared" si="7"/>
        <v>11.766425918312533</v>
      </c>
      <c r="AJ26" s="36">
        <f t="shared" si="7"/>
        <v>3.9899740850915331</v>
      </c>
      <c r="AK26" s="36">
        <f t="shared" si="7"/>
        <v>12.372824676053053</v>
      </c>
      <c r="AL26" s="36">
        <f t="shared" si="7"/>
        <v>1.4389247549079562</v>
      </c>
      <c r="AM26" s="37"/>
      <c r="AN26" s="36">
        <f t="shared" si="20"/>
        <v>2.6202287015846792</v>
      </c>
      <c r="AO26" s="38">
        <f t="shared" si="20"/>
        <v>2.094875026534377</v>
      </c>
      <c r="AP26" s="38">
        <f>IF(Settings!$I$6&gt;69, 0.2*(AO26), 0)</f>
        <v>0</v>
      </c>
      <c r="AQ26" s="39">
        <f t="shared" si="21"/>
        <v>11.464079267241397</v>
      </c>
      <c r="AR26" s="39">
        <f t="shared" si="8"/>
        <v>5.9930481137015059</v>
      </c>
      <c r="AS26" s="39">
        <f t="shared" si="8"/>
        <v>7.1213807314502464</v>
      </c>
      <c r="AT26" s="40">
        <f t="shared" si="22"/>
        <v>21.183922436331898</v>
      </c>
      <c r="AU26" s="40">
        <f t="shared" si="23"/>
        <v>21.811986726257764</v>
      </c>
      <c r="AV26" s="41">
        <f t="shared" si="24"/>
        <v>10.799270829134718</v>
      </c>
      <c r="AW26" s="41">
        <f t="shared" si="25"/>
        <v>10.58978332648128</v>
      </c>
      <c r="AX26" s="42">
        <f t="shared" si="26"/>
        <v>30.597594244439566</v>
      </c>
      <c r="AY26" s="42">
        <f t="shared" si="27"/>
        <v>15.626007992533822</v>
      </c>
      <c r="BA26" s="37">
        <f t="shared" si="28"/>
        <v>4.1061801753619607</v>
      </c>
      <c r="BB26" s="37">
        <f t="shared" si="28"/>
        <v>21.742080509024852</v>
      </c>
    </row>
    <row r="27" spans="1:257" x14ac:dyDescent="0.25">
      <c r="A27" s="20">
        <v>24</v>
      </c>
      <c r="C27" s="3"/>
      <c r="F27" s="3">
        <v>13</v>
      </c>
      <c r="G27" s="36">
        <f t="shared" si="9"/>
        <v>7.1660708357668508</v>
      </c>
      <c r="H27" s="36">
        <f t="shared" si="9"/>
        <v>18.703202868170742</v>
      </c>
      <c r="I27" s="36">
        <f t="shared" si="9"/>
        <v>9.2767472814367391</v>
      </c>
      <c r="J27" s="36">
        <f t="shared" si="9"/>
        <v>19.609901554276455</v>
      </c>
      <c r="K27" s="36">
        <f t="shared" si="9"/>
        <v>3.7828851168496085</v>
      </c>
      <c r="L27" s="37"/>
      <c r="M27" s="36">
        <f t="shared" si="4"/>
        <v>4.8215136489680557</v>
      </c>
      <c r="N27" s="38">
        <f t="shared" si="4"/>
        <v>3.4838260643746048</v>
      </c>
      <c r="O27" s="38">
        <f>IF(Settings!$I$6&gt;69, 0.2*(N27), 0)</f>
        <v>0</v>
      </c>
      <c r="P27" s="39">
        <f t="shared" si="5"/>
        <v>17.071857824317391</v>
      </c>
      <c r="Q27" s="39">
        <f t="shared" si="6"/>
        <v>9.6832779211139055</v>
      </c>
      <c r="R27" s="39">
        <f t="shared" si="6"/>
        <v>14.524733656511787</v>
      </c>
      <c r="S27" s="40">
        <f t="shared" si="29"/>
        <v>32.423886417594929</v>
      </c>
      <c r="T27" s="40">
        <f t="shared" si="30"/>
        <v>36.144618049401366</v>
      </c>
      <c r="U27" s="41">
        <f t="shared" si="12"/>
        <v>17.18126518779113</v>
      </c>
      <c r="V27" s="41">
        <f t="shared" si="13"/>
        <v>16.832882581353669</v>
      </c>
      <c r="W27" s="42">
        <f t="shared" si="14"/>
        <v>44.119139770099096</v>
      </c>
      <c r="X27" s="42">
        <f t="shared" si="15"/>
        <v>23.927965674321694</v>
      </c>
      <c r="Z27" s="37">
        <f t="shared" si="16"/>
        <v>8.1080826689914183</v>
      </c>
      <c r="AA27" s="37">
        <f t="shared" si="16"/>
        <v>28.554856163114522</v>
      </c>
      <c r="AC27" s="3">
        <v>13</v>
      </c>
      <c r="AE27" s="58">
        <f t="shared" si="17"/>
        <v>9.5221367014538032</v>
      </c>
      <c r="AG27" s="3">
        <f t="shared" si="18"/>
        <v>9.5221367014538032</v>
      </c>
      <c r="AH27" s="36">
        <f t="shared" si="19"/>
        <v>2.7591510685899259</v>
      </c>
      <c r="AI27" s="36">
        <f t="shared" si="7"/>
        <v>12.57071620727856</v>
      </c>
      <c r="AJ27" s="36">
        <f t="shared" si="7"/>
        <v>4.5083282850795907</v>
      </c>
      <c r="AK27" s="36">
        <f t="shared" si="7"/>
        <v>13.213916174349883</v>
      </c>
      <c r="AL27" s="36">
        <f t="shared" si="7"/>
        <v>1.6606612205701463</v>
      </c>
      <c r="AM27" s="37"/>
      <c r="AN27" s="36">
        <f t="shared" si="20"/>
        <v>2.8589162745878314</v>
      </c>
      <c r="AO27" s="38">
        <f t="shared" si="20"/>
        <v>2.251833446534782</v>
      </c>
      <c r="AP27" s="38">
        <f>IF(Settings!$I$6&gt;69, 0.2*(AO27), 0)</f>
        <v>0</v>
      </c>
      <c r="AQ27" s="39">
        <f t="shared" si="21"/>
        <v>12.135159440466646</v>
      </c>
      <c r="AR27" s="39">
        <f t="shared" si="8"/>
        <v>6.4238653212595853</v>
      </c>
      <c r="AS27" s="39">
        <f t="shared" si="8"/>
        <v>7.9261749751439874</v>
      </c>
      <c r="AT27" s="40">
        <f t="shared" si="22"/>
        <v>22.513632358517818</v>
      </c>
      <c r="AU27" s="40">
        <f t="shared" si="23"/>
        <v>23.451972823489385</v>
      </c>
      <c r="AV27" s="41">
        <f t="shared" si="24"/>
        <v>11.538827931204182</v>
      </c>
      <c r="AW27" s="41">
        <f t="shared" si="25"/>
        <v>11.313644586550703</v>
      </c>
      <c r="AX27" s="42">
        <f t="shared" si="26"/>
        <v>32.28208739928462</v>
      </c>
      <c r="AY27" s="42">
        <f t="shared" si="27"/>
        <v>16.616521311584563</v>
      </c>
      <c r="BA27" s="37">
        <f t="shared" si="28"/>
        <v>4.5467020167838612</v>
      </c>
      <c r="BB27" s="37">
        <f t="shared" si="28"/>
        <v>22.621548765883869</v>
      </c>
    </row>
    <row r="28" spans="1:257" x14ac:dyDescent="0.25">
      <c r="A28" s="20">
        <v>25</v>
      </c>
      <c r="B28" s="2"/>
      <c r="C28" s="3"/>
      <c r="F28" s="3">
        <v>14</v>
      </c>
      <c r="G28" s="36">
        <f t="shared" si="9"/>
        <v>8.8275137746323189</v>
      </c>
      <c r="H28" s="36">
        <f t="shared" si="9"/>
        <v>20.492223576980003</v>
      </c>
      <c r="I28" s="36">
        <f t="shared" si="9"/>
        <v>10.911842613659864</v>
      </c>
      <c r="J28" s="36">
        <f t="shared" si="9"/>
        <v>21.470212541254003</v>
      </c>
      <c r="K28" s="36">
        <f t="shared" si="9"/>
        <v>4.5224953692376975</v>
      </c>
      <c r="L28" s="37"/>
      <c r="M28" s="36">
        <f t="shared" si="4"/>
        <v>5.4351712138522181</v>
      </c>
      <c r="N28" s="38">
        <f t="shared" si="4"/>
        <v>3.8539983376445845</v>
      </c>
      <c r="O28" s="38">
        <f>IF(Settings!$I$6&gt;69, 0.2*(N28), 0)</f>
        <v>0</v>
      </c>
      <c r="P28" s="39">
        <f t="shared" si="5"/>
        <v>18.462715847695719</v>
      </c>
      <c r="Q28" s="39">
        <f t="shared" si="6"/>
        <v>10.620666883903553</v>
      </c>
      <c r="R28" s="39">
        <f t="shared" si="6"/>
        <v>16.520416571591696</v>
      </c>
      <c r="S28" s="40">
        <f t="shared" si="29"/>
        <v>35.249654101424817</v>
      </c>
      <c r="T28" s="40">
        <f t="shared" si="30"/>
        <v>39.888806323089078</v>
      </c>
      <c r="U28" s="41">
        <f t="shared" si="12"/>
        <v>18.828401053046463</v>
      </c>
      <c r="V28" s="41">
        <f t="shared" si="13"/>
        <v>18.443001219282003</v>
      </c>
      <c r="W28" s="42">
        <f t="shared" si="14"/>
        <v>47.274239881392305</v>
      </c>
      <c r="X28" s="42">
        <f t="shared" si="15"/>
        <v>25.985425831001749</v>
      </c>
      <c r="Z28" s="37">
        <f t="shared" si="16"/>
        <v>9.1740261097170439</v>
      </c>
      <c r="AA28" s="37">
        <f t="shared" si="16"/>
        <v>30.079479114720474</v>
      </c>
      <c r="AC28" s="3">
        <v>14</v>
      </c>
      <c r="AE28" s="58">
        <f t="shared" si="17"/>
        <v>10.014251886730682</v>
      </c>
      <c r="AG28" s="3">
        <f>AE28</f>
        <v>10.014251886730682</v>
      </c>
      <c r="AH28" s="36">
        <f t="shared" si="19"/>
        <v>3.2457917653604555</v>
      </c>
      <c r="AI28" s="36">
        <f t="shared" si="7"/>
        <v>13.423729595696969</v>
      </c>
      <c r="AJ28" s="36">
        <f t="shared" si="7"/>
        <v>5.086974565080399</v>
      </c>
      <c r="AK28" s="36">
        <f t="shared" si="7"/>
        <v>14.105382311458333</v>
      </c>
      <c r="AL28" s="36">
        <f t="shared" si="7"/>
        <v>1.9115221739963892</v>
      </c>
      <c r="AM28" s="37"/>
      <c r="AN28" s="36">
        <f t="shared" si="20"/>
        <v>3.1172690410209478</v>
      </c>
      <c r="AO28" s="38">
        <f t="shared" si="20"/>
        <v>2.4195456582813963</v>
      </c>
      <c r="AP28" s="38">
        <f>IF(Settings!$I$6&gt;69, 0.2*(AO28), 0)</f>
        <v>0</v>
      </c>
      <c r="AQ28" s="39">
        <f t="shared" si="21"/>
        <v>12.840091364883603</v>
      </c>
      <c r="AR28" s="39">
        <f t="shared" si="8"/>
        <v>6.8803123772784156</v>
      </c>
      <c r="AS28" s="39">
        <f t="shared" si="8"/>
        <v>8.8009459089176296</v>
      </c>
      <c r="AT28" s="40">
        <f t="shared" si="22"/>
        <v>23.915486979274334</v>
      </c>
      <c r="AU28" s="40">
        <f t="shared" si="23"/>
        <v>25.199138311768245</v>
      </c>
      <c r="AV28" s="41">
        <f t="shared" si="24"/>
        <v>12.323311201955413</v>
      </c>
      <c r="AW28" s="41">
        <f t="shared" si="25"/>
        <v>12.081356636127273</v>
      </c>
      <c r="AX28" s="42">
        <f t="shared" si="26"/>
        <v>34.032455717751155</v>
      </c>
      <c r="AY28" s="42">
        <f t="shared" si="27"/>
        <v>17.658681707053532</v>
      </c>
      <c r="BA28" s="37">
        <f t="shared" si="28"/>
        <v>5.0235277785139232</v>
      </c>
      <c r="BB28" s="37">
        <f t="shared" si="28"/>
        <v>23.524666287139617</v>
      </c>
    </row>
    <row r="29" spans="1:257" x14ac:dyDescent="0.25">
      <c r="A29" s="20">
        <v>26</v>
      </c>
      <c r="C29" s="3"/>
      <c r="F29" s="3">
        <v>15</v>
      </c>
      <c r="G29" s="36">
        <f t="shared" si="9"/>
        <v>10.642843534040084</v>
      </c>
      <c r="H29" s="36">
        <f t="shared" si="9"/>
        <v>22.28295754868239</v>
      </c>
      <c r="I29" s="36">
        <f t="shared" si="9"/>
        <v>12.645792257304329</v>
      </c>
      <c r="J29" s="36">
        <f t="shared" si="9"/>
        <v>23.329815208797775</v>
      </c>
      <c r="K29" s="36">
        <f t="shared" si="9"/>
        <v>5.3054016606116399</v>
      </c>
      <c r="L29" s="37"/>
      <c r="M29" s="36">
        <f t="shared" si="4"/>
        <v>6.0655035616495301</v>
      </c>
      <c r="N29" s="38">
        <f t="shared" si="4"/>
        <v>4.2290541830964665</v>
      </c>
      <c r="O29" s="38">
        <f>IF(Settings!$I$6&gt;69, 0.2*(N29), 0)</f>
        <v>0</v>
      </c>
      <c r="P29" s="39">
        <f t="shared" si="5"/>
        <v>19.836435414721144</v>
      </c>
      <c r="Q29" s="39">
        <f t="shared" si="6"/>
        <v>11.551025434128061</v>
      </c>
      <c r="R29" s="39">
        <f t="shared" si="6"/>
        <v>18.516979455587446</v>
      </c>
      <c r="S29" s="40">
        <f t="shared" si="29"/>
        <v>38.052469114155805</v>
      </c>
      <c r="T29" s="40">
        <f t="shared" si="30"/>
        <v>43.647204140406949</v>
      </c>
      <c r="U29" s="41">
        <f t="shared" si="12"/>
        <v>20.477567212123798</v>
      </c>
      <c r="V29" s="41">
        <f t="shared" si="13"/>
        <v>20.054661793814152</v>
      </c>
      <c r="W29" s="42">
        <f t="shared" si="14"/>
        <v>50.311981894980619</v>
      </c>
      <c r="X29" s="42">
        <f t="shared" si="15"/>
        <v>28.012520020210108</v>
      </c>
      <c r="Z29" s="37">
        <f t="shared" si="16"/>
        <v>10.237425050530156</v>
      </c>
      <c r="AA29" s="37">
        <f t="shared" si="16"/>
        <v>31.530180472689544</v>
      </c>
      <c r="AC29" s="3">
        <v>15</v>
      </c>
      <c r="AE29" s="58">
        <f t="shared" si="17"/>
        <v>10.531800161572754</v>
      </c>
      <c r="AG29" s="3">
        <f t="shared" si="18"/>
        <v>10.531800161572754</v>
      </c>
      <c r="AH29" s="36">
        <f t="shared" si="19"/>
        <v>3.8071299473901652</v>
      </c>
      <c r="AI29" s="36">
        <f t="shared" si="7"/>
        <v>14.327641408252715</v>
      </c>
      <c r="AJ29" s="36">
        <f t="shared" si="7"/>
        <v>5.7316063355025131</v>
      </c>
      <c r="AK29" s="36">
        <f t="shared" si="7"/>
        <v>15.049398388997449</v>
      </c>
      <c r="AL29" s="36">
        <f t="shared" si="7"/>
        <v>2.194272871617605</v>
      </c>
      <c r="AM29" s="37"/>
      <c r="AN29" s="36">
        <f t="shared" si="20"/>
        <v>3.3966004568154156</v>
      </c>
      <c r="AO29" s="38">
        <f t="shared" si="20"/>
        <v>2.5986167443803829</v>
      </c>
      <c r="AP29" s="38">
        <f>IF(Settings!$I$6&gt;69, 0.2*(AO29), 0)</f>
        <v>0</v>
      </c>
      <c r="AQ29" s="39">
        <f t="shared" si="21"/>
        <v>13.579963416813413</v>
      </c>
      <c r="AR29" s="39">
        <f t="shared" si="8"/>
        <v>7.3632312706847003</v>
      </c>
      <c r="AS29" s="39">
        <f t="shared" si="8"/>
        <v>9.748247420368525</v>
      </c>
      <c r="AT29" s="40">
        <f t="shared" si="22"/>
        <v>25.392060258209085</v>
      </c>
      <c r="AU29" s="40">
        <f t="shared" si="23"/>
        <v>27.058371493318408</v>
      </c>
      <c r="AV29" s="41">
        <f t="shared" si="24"/>
        <v>13.154738941865482</v>
      </c>
      <c r="AW29" s="41">
        <f t="shared" si="25"/>
        <v>12.894877267427443</v>
      </c>
      <c r="AX29" s="42">
        <f t="shared" si="26"/>
        <v>35.848306550845585</v>
      </c>
      <c r="AY29" s="42">
        <f t="shared" si="27"/>
        <v>18.753854910026792</v>
      </c>
      <c r="BA29" s="37">
        <f t="shared" si="28"/>
        <v>5.5378658015148181</v>
      </c>
      <c r="BB29" s="37">
        <f t="shared" si="28"/>
        <v>24.450926494064326</v>
      </c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51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51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</row>
    <row r="30" spans="1:257" x14ac:dyDescent="0.25">
      <c r="A30" s="20">
        <v>27</v>
      </c>
      <c r="C30" s="3"/>
      <c r="F30" s="3">
        <v>16</v>
      </c>
      <c r="G30" s="36">
        <f t="shared" si="9"/>
        <v>12.595816669853894</v>
      </c>
      <c r="H30" s="36">
        <f t="shared" si="9"/>
        <v>24.071193158823732</v>
      </c>
      <c r="I30" s="36">
        <f t="shared" si="9"/>
        <v>14.467712278899473</v>
      </c>
      <c r="J30" s="36">
        <f t="shared" si="9"/>
        <v>25.184345109690391</v>
      </c>
      <c r="K30" s="36">
        <f t="shared" si="9"/>
        <v>6.1233183054585849</v>
      </c>
      <c r="L30" s="37"/>
      <c r="M30" s="36">
        <f t="shared" ref="M30:N84" si="31">M$4*(1-EXP(-M$5*$F30))^M$6</f>
        <v>6.7099321645779026</v>
      </c>
      <c r="N30" s="38">
        <f t="shared" si="31"/>
        <v>4.6079818043996132</v>
      </c>
      <c r="O30" s="38">
        <f>IF(Settings!$I$6&gt;69, 0.2*(N30), 0)</f>
        <v>0</v>
      </c>
      <c r="P30" s="39">
        <f t="shared" si="5"/>
        <v>21.191315723285221</v>
      </c>
      <c r="Q30" s="39">
        <f>Q$4*(1-EXP(-Q$5*$F30))^Q$6</f>
        <v>12.47142757980199</v>
      </c>
      <c r="R30" s="39">
        <f>R$4*(1-EXP(-R$5*$F30))^R$6</f>
        <v>20.495891712475967</v>
      </c>
      <c r="S30" s="40">
        <f t="shared" si="29"/>
        <v>40.827303215491114</v>
      </c>
      <c r="T30" s="40">
        <f t="shared" si="30"/>
        <v>47.407549794507297</v>
      </c>
      <c r="U30" s="41">
        <f t="shared" si="12"/>
        <v>22.124872023381322</v>
      </c>
      <c r="V30" s="41">
        <f t="shared" si="13"/>
        <v>21.66407384294136</v>
      </c>
      <c r="W30" s="42">
        <f t="shared" si="14"/>
        <v>53.231513953012573</v>
      </c>
      <c r="X30" s="42">
        <f t="shared" si="15"/>
        <v>30.00525363208375</v>
      </c>
      <c r="Z30" s="37">
        <f t="shared" si="16"/>
        <v>11.289261558756806</v>
      </c>
      <c r="AA30" s="37">
        <f t="shared" si="16"/>
        <v>32.910544337602175</v>
      </c>
      <c r="AC30" s="3">
        <v>16</v>
      </c>
      <c r="AE30" s="58">
        <f t="shared" si="17"/>
        <v>11.076095937857938</v>
      </c>
      <c r="AG30" s="3">
        <f t="shared" si="18"/>
        <v>11.076095937857938</v>
      </c>
      <c r="AH30" s="36">
        <f t="shared" si="19"/>
        <v>4.4520420734013451</v>
      </c>
      <c r="AI30" s="36">
        <f t="shared" si="19"/>
        <v>15.284625194547688</v>
      </c>
      <c r="AJ30" s="36">
        <f t="shared" si="19"/>
        <v>6.4482116981469986</v>
      </c>
      <c r="AK30" s="36">
        <f t="shared" si="19"/>
        <v>16.048126486111943</v>
      </c>
      <c r="AL30" s="36">
        <f t="shared" si="19"/>
        <v>2.5117250165506015</v>
      </c>
      <c r="AM30" s="37"/>
      <c r="AN30" s="36">
        <f t="shared" si="20"/>
        <v>3.6982662437859464</v>
      </c>
      <c r="AO30" s="38">
        <f t="shared" si="20"/>
        <v>2.7896683842755761</v>
      </c>
      <c r="AP30" s="38">
        <f>IF(Settings!$I$6&gt;69, 0.2*(AO30), 0)</f>
        <v>0</v>
      </c>
      <c r="AQ30" s="39">
        <f t="shared" si="21"/>
        <v>14.355824939136205</v>
      </c>
      <c r="AR30" s="39">
        <f t="shared" si="21"/>
        <v>7.8734001402336187</v>
      </c>
      <c r="AS30" s="39">
        <f t="shared" si="21"/>
        <v>10.77011950430855</v>
      </c>
      <c r="AT30" s="40">
        <f t="shared" si="22"/>
        <v>26.945852660545899</v>
      </c>
      <c r="AU30" s="40">
        <f t="shared" si="23"/>
        <v>29.034498726769268</v>
      </c>
      <c r="AV30" s="41">
        <f t="shared" si="24"/>
        <v>14.035129513520477</v>
      </c>
      <c r="AW30" s="41">
        <f t="shared" si="25"/>
        <v>13.75616267509292</v>
      </c>
      <c r="AX30" s="42">
        <f t="shared" si="26"/>
        <v>37.728862428868233</v>
      </c>
      <c r="AY30" s="42">
        <f t="shared" si="27"/>
        <v>19.903274534756388</v>
      </c>
      <c r="BA30" s="37">
        <f t="shared" si="28"/>
        <v>6.0906657642958688</v>
      </c>
      <c r="BB30" s="37">
        <f t="shared" si="28"/>
        <v>25.399691641803809</v>
      </c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EB30" s="12"/>
      <c r="EE30" s="13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</row>
    <row r="31" spans="1:257" x14ac:dyDescent="0.25">
      <c r="A31" s="20">
        <v>28</v>
      </c>
      <c r="C31" s="3"/>
      <c r="F31" s="3">
        <v>17</v>
      </c>
      <c r="G31" s="36">
        <f t="shared" si="9"/>
        <v>14.668862759659405</v>
      </c>
      <c r="H31" s="36">
        <f t="shared" si="9"/>
        <v>25.853268726465551</v>
      </c>
      <c r="I31" s="36">
        <f t="shared" si="9"/>
        <v>16.36677337454665</v>
      </c>
      <c r="J31" s="36">
        <f t="shared" si="9"/>
        <v>27.030024822823734</v>
      </c>
      <c r="K31" s="36">
        <f t="shared" si="9"/>
        <v>6.9681558917847486</v>
      </c>
      <c r="L31" s="37"/>
      <c r="M31" s="36">
        <f t="shared" si="31"/>
        <v>7.3660788998030817</v>
      </c>
      <c r="N31" s="38">
        <f t="shared" si="31"/>
        <v>4.9898737710914247</v>
      </c>
      <c r="O31" s="38">
        <f>IF(Settings!$I$6&gt;69, 0.2*(N31), 0)</f>
        <v>0</v>
      </c>
      <c r="P31" s="39">
        <f t="shared" ref="P31:R84" si="32">P$4*(1-EXP(-P$5*$F31))^P$6</f>
        <v>22.525971346835828</v>
      </c>
      <c r="Q31" s="39">
        <f t="shared" si="32"/>
        <v>13.379421983122118</v>
      </c>
      <c r="R31" s="39">
        <f t="shared" si="32"/>
        <v>22.441642865596648</v>
      </c>
      <c r="S31" s="40">
        <f t="shared" si="29"/>
        <v>43.569938368984253</v>
      </c>
      <c r="T31" s="40">
        <f t="shared" si="30"/>
        <v>51.159130651971566</v>
      </c>
      <c r="U31" s="41">
        <f t="shared" si="12"/>
        <v>23.766929230928138</v>
      </c>
      <c r="V31" s="41">
        <f t="shared" si="13"/>
        <v>23.267941853818996</v>
      </c>
      <c r="W31" s="42">
        <f t="shared" si="14"/>
        <v>56.03310308981051</v>
      </c>
      <c r="X31" s="42">
        <f t="shared" si="15"/>
        <v>31.96041195393315</v>
      </c>
      <c r="Z31" s="37">
        <f t="shared" ref="Z31:AA84" si="33">Z$4*(1-EXP(-Z$5*$F31))^Z$6</f>
        <v>12.32203400297508</v>
      </c>
      <c r="AA31" s="37">
        <f t="shared" si="33"/>
        <v>34.223981034334884</v>
      </c>
      <c r="AC31" s="3">
        <v>17</v>
      </c>
      <c r="AE31" s="58">
        <f t="shared" si="17"/>
        <v>11.648521557810575</v>
      </c>
      <c r="AG31" s="3">
        <f t="shared" si="18"/>
        <v>11.648521557810575</v>
      </c>
      <c r="AH31" s="36">
        <f t="shared" si="19"/>
        <v>5.1898805048040995</v>
      </c>
      <c r="AI31" s="36">
        <f t="shared" si="19"/>
        <v>16.296837416938963</v>
      </c>
      <c r="AJ31" s="36">
        <f t="shared" si="19"/>
        <v>7.2430416503972497</v>
      </c>
      <c r="AK31" s="36">
        <f t="shared" si="19"/>
        <v>17.103698622253003</v>
      </c>
      <c r="AL31" s="36">
        <f t="shared" si="19"/>
        <v>2.8666885870332797</v>
      </c>
      <c r="AM31" s="37"/>
      <c r="AN31" s="36">
        <f t="shared" si="20"/>
        <v>4.0236583841110853</v>
      </c>
      <c r="AO31" s="38">
        <f t="shared" si="20"/>
        <v>2.9933367581135397</v>
      </c>
      <c r="AP31" s="38">
        <f>IF(Settings!$I$6&gt;69, 0.2*(AO31), 0)</f>
        <v>0</v>
      </c>
      <c r="AQ31" s="39">
        <f t="shared" si="21"/>
        <v>15.168675105823306</v>
      </c>
      <c r="AR31" s="39">
        <f t="shared" si="21"/>
        <v>8.4115184813318304</v>
      </c>
      <c r="AS31" s="39">
        <f t="shared" si="21"/>
        <v>11.867979550523438</v>
      </c>
      <c r="AT31" s="40">
        <f t="shared" si="22"/>
        <v>28.579265444430508</v>
      </c>
      <c r="AU31" s="40">
        <f t="shared" si="23"/>
        <v>31.132236771885513</v>
      </c>
      <c r="AV31" s="41">
        <f t="shared" si="24"/>
        <v>14.966487351056422</v>
      </c>
      <c r="AW31" s="41">
        <f t="shared" si="25"/>
        <v>14.667153675245068</v>
      </c>
      <c r="AX31" s="42">
        <f t="shared" si="26"/>
        <v>39.672927596371814</v>
      </c>
      <c r="AY31" s="42">
        <f t="shared" si="27"/>
        <v>21.108017028311064</v>
      </c>
      <c r="BA31" s="37">
        <f t="shared" ref="BA31:BB84" si="34">BA$4*(1-EXP(-BA$5*$AG31))^BA$6</f>
        <v>6.6825671311520676</v>
      </c>
      <c r="BB31" s="37">
        <f t="shared" si="34"/>
        <v>26.370184458472362</v>
      </c>
    </row>
    <row r="32" spans="1:257" x14ac:dyDescent="0.25">
      <c r="A32" s="20">
        <v>29</v>
      </c>
      <c r="C32" s="3"/>
      <c r="F32" s="3">
        <v>18</v>
      </c>
      <c r="G32" s="36">
        <f t="shared" si="9"/>
        <v>16.843742669459438</v>
      </c>
      <c r="H32" s="36">
        <f t="shared" si="9"/>
        <v>27.62599631747327</v>
      </c>
      <c r="I32" s="36">
        <f t="shared" si="9"/>
        <v>18.332355995367045</v>
      </c>
      <c r="J32" s="36">
        <f t="shared" si="9"/>
        <v>28.86358199607341</v>
      </c>
      <c r="K32" s="36">
        <f t="shared" si="9"/>
        <v>7.8322036727975624</v>
      </c>
      <c r="L32" s="37"/>
      <c r="M32" s="36">
        <f t="shared" si="31"/>
        <v>8.031752753750272</v>
      </c>
      <c r="N32" s="38">
        <f t="shared" si="31"/>
        <v>5.3739141176350049</v>
      </c>
      <c r="O32" s="38">
        <f>IF(Settings!$I$6&gt;69, 0.2*(N32), 0)</f>
        <v>0</v>
      </c>
      <c r="P32" s="39">
        <f t="shared" si="32"/>
        <v>23.839280755485788</v>
      </c>
      <c r="Q32" s="39">
        <f t="shared" si="32"/>
        <v>14.2729669238994</v>
      </c>
      <c r="R32" s="39">
        <f t="shared" si="32"/>
        <v>24.341537310862392</v>
      </c>
      <c r="S32" s="40">
        <f t="shared" si="29"/>
        <v>46.276842866107756</v>
      </c>
      <c r="T32" s="40">
        <f t="shared" si="30"/>
        <v>54.892593500273222</v>
      </c>
      <c r="U32" s="41">
        <f t="shared" si="12"/>
        <v>25.400788097489443</v>
      </c>
      <c r="V32" s="41">
        <f t="shared" si="13"/>
        <v>24.863396685725942</v>
      </c>
      <c r="W32" s="42">
        <f t="shared" si="14"/>
        <v>58.717892831645898</v>
      </c>
      <c r="X32" s="42">
        <f t="shared" si="15"/>
        <v>33.875437115158419</v>
      </c>
      <c r="Z32" s="37">
        <f t="shared" si="33"/>
        <v>13.329633867407763</v>
      </c>
      <c r="AA32" s="37">
        <f t="shared" si="33"/>
        <v>35.473735537603709</v>
      </c>
      <c r="AC32" s="3">
        <v>18</v>
      </c>
      <c r="AE32" s="58">
        <f t="shared" si="17"/>
        <v>12.250530804721352</v>
      </c>
      <c r="AG32" s="3">
        <f t="shared" si="18"/>
        <v>12.250530804721352</v>
      </c>
      <c r="AH32" s="36">
        <f t="shared" si="19"/>
        <v>6.0303643331063679</v>
      </c>
      <c r="AI32" s="36">
        <f t="shared" si="19"/>
        <v>17.366400116942593</v>
      </c>
      <c r="AJ32" s="36">
        <f t="shared" si="19"/>
        <v>8.1225670430534773</v>
      </c>
      <c r="AK32" s="36">
        <f t="shared" si="19"/>
        <v>18.218197818532644</v>
      </c>
      <c r="AL32" s="36">
        <f t="shared" si="19"/>
        <v>3.2619140318838697</v>
      </c>
      <c r="AM32" s="37"/>
      <c r="AN32" s="36">
        <f t="shared" si="20"/>
        <v>4.3741976852712856</v>
      </c>
      <c r="AO32" s="38">
        <f t="shared" si="20"/>
        <v>3.2102699999743636</v>
      </c>
      <c r="AP32" s="38">
        <f>IF(Settings!$I$6&gt;69, 0.2*(AO32), 0)</f>
        <v>0</v>
      </c>
      <c r="AQ32" s="39">
        <f t="shared" si="21"/>
        <v>16.019450745120441</v>
      </c>
      <c r="AR32" s="39">
        <f t="shared" si="21"/>
        <v>8.9781912263485157</v>
      </c>
      <c r="AS32" s="39">
        <f t="shared" si="21"/>
        <v>13.042511927593802</v>
      </c>
      <c r="AT32" s="40">
        <f t="shared" si="22"/>
        <v>30.294572363250115</v>
      </c>
      <c r="AU32" s="40">
        <f t="shared" si="23"/>
        <v>33.356139346098637</v>
      </c>
      <c r="AV32" s="41">
        <f t="shared" si="24"/>
        <v>15.950787105245769</v>
      </c>
      <c r="AW32" s="41">
        <f t="shared" si="25"/>
        <v>15.629760105248334</v>
      </c>
      <c r="AX32" s="42">
        <f t="shared" si="26"/>
        <v>41.678855542193475</v>
      </c>
      <c r="AY32" s="42">
        <f t="shared" si="27"/>
        <v>22.368974940285376</v>
      </c>
      <c r="BA32" s="37">
        <f t="shared" si="34"/>
        <v>7.313846866406954</v>
      </c>
      <c r="BB32" s="37">
        <f t="shared" si="34"/>
        <v>27.361480153504534</v>
      </c>
    </row>
    <row r="33" spans="1:95" x14ac:dyDescent="0.25">
      <c r="A33" s="20">
        <v>30</v>
      </c>
      <c r="C33" s="3"/>
      <c r="F33" s="3">
        <v>19</v>
      </c>
      <c r="G33" s="36">
        <f t="shared" si="9"/>
        <v>19.102100232718083</v>
      </c>
      <c r="H33" s="36">
        <f t="shared" si="9"/>
        <v>29.386599029597114</v>
      </c>
      <c r="I33" s="36">
        <f t="shared" si="9"/>
        <v>20.354170141597773</v>
      </c>
      <c r="J33" s="36">
        <f t="shared" si="9"/>
        <v>30.682181863991843</v>
      </c>
      <c r="K33" s="36">
        <f t="shared" si="9"/>
        <v>8.7082587324282947</v>
      </c>
      <c r="L33" s="37"/>
      <c r="M33" s="36">
        <f t="shared" si="31"/>
        <v>8.7049373563595704</v>
      </c>
      <c r="N33" s="38">
        <f t="shared" si="31"/>
        <v>5.7593676191993746</v>
      </c>
      <c r="O33" s="38">
        <f>IF(Settings!$I$6&gt;69, 0.2*(N33), 0)</f>
        <v>0</v>
      </c>
      <c r="P33" s="39">
        <f t="shared" si="32"/>
        <v>25.130344925556997</v>
      </c>
      <c r="Q33" s="39">
        <f t="shared" si="32"/>
        <v>15.150375211083594</v>
      </c>
      <c r="R33" s="39">
        <f t="shared" si="32"/>
        <v>26.185443208823735</v>
      </c>
      <c r="S33" s="40">
        <f t="shared" si="29"/>
        <v>48.94507055864073</v>
      </c>
      <c r="T33" s="40">
        <f t="shared" si="30"/>
        <v>58.599783345672918</v>
      </c>
      <c r="U33" s="41">
        <f t="shared" si="12"/>
        <v>27.023875888557342</v>
      </c>
      <c r="V33" s="41">
        <f t="shared" si="13"/>
        <v>26.447939126637404</v>
      </c>
      <c r="W33" s="42">
        <f t="shared" si="14"/>
        <v>61.287710105181077</v>
      </c>
      <c r="X33" s="42">
        <f t="shared" si="15"/>
        <v>35.748327137942141</v>
      </c>
      <c r="Z33" s="37">
        <f t="shared" si="33"/>
        <v>14.307208460475719</v>
      </c>
      <c r="AA33" s="37">
        <f t="shared" si="33"/>
        <v>36.662895488993847</v>
      </c>
      <c r="AC33" s="3">
        <v>19</v>
      </c>
      <c r="AE33" s="58">
        <f t="shared" si="17"/>
        <v>12.883652595105344</v>
      </c>
      <c r="AG33" s="3">
        <f t="shared" si="18"/>
        <v>12.883652595105344</v>
      </c>
      <c r="AH33" s="36">
        <f t="shared" si="19"/>
        <v>6.9834348559974737</v>
      </c>
      <c r="AI33" s="36">
        <f t="shared" si="19"/>
        <v>18.49538145665251</v>
      </c>
      <c r="AJ33" s="36">
        <f t="shared" si="19"/>
        <v>9.0934229735821024</v>
      </c>
      <c r="AK33" s="36">
        <f t="shared" si="19"/>
        <v>19.393636966501969</v>
      </c>
      <c r="AL33" s="36">
        <f t="shared" si="19"/>
        <v>3.7000248316529296</v>
      </c>
      <c r="AM33" s="37"/>
      <c r="AN33" s="36">
        <f t="shared" si="20"/>
        <v>4.7513247751183139</v>
      </c>
      <c r="AO33" s="38">
        <f t="shared" si="20"/>
        <v>3.4411251566201058</v>
      </c>
      <c r="AP33" s="38">
        <f>IF(Settings!$I$6&gt;69, 0.2*(AO33), 0)</f>
        <v>0</v>
      </c>
      <c r="AQ33" s="39">
        <f t="shared" si="21"/>
        <v>16.909013108873644</v>
      </c>
      <c r="AR33" s="39">
        <f t="shared" si="21"/>
        <v>9.5739117828887448</v>
      </c>
      <c r="AS33" s="39">
        <f t="shared" si="21"/>
        <v>14.293559173506845</v>
      </c>
      <c r="AT33" s="40">
        <f t="shared" si="22"/>
        <v>32.093888741351499</v>
      </c>
      <c r="AU33" s="40">
        <f t="shared" si="23"/>
        <v>35.710537741647293</v>
      </c>
      <c r="AV33" s="41">
        <f t="shared" si="24"/>
        <v>16.989955826649272</v>
      </c>
      <c r="AW33" s="41">
        <f t="shared" si="25"/>
        <v>16.64584331098726</v>
      </c>
      <c r="AX33" s="42">
        <f t="shared" si="26"/>
        <v>43.744518228876743</v>
      </c>
      <c r="AY33" s="42">
        <f t="shared" si="27"/>
        <v>23.686828649216192</v>
      </c>
      <c r="BA33" s="37">
        <f t="shared" si="34"/>
        <v>7.9843679040595772</v>
      </c>
      <c r="BB33" s="37">
        <f t="shared" si="34"/>
        <v>28.372498958231958</v>
      </c>
    </row>
    <row r="34" spans="1:95" x14ac:dyDescent="0.25">
      <c r="A34" s="20">
        <v>31</v>
      </c>
      <c r="C34" s="3"/>
      <c r="F34" s="3">
        <v>20</v>
      </c>
      <c r="G34" s="36">
        <f t="shared" si="9"/>
        <v>21.425909917426157</v>
      </c>
      <c r="H34" s="36">
        <f t="shared" si="9"/>
        <v>31.132658742345956</v>
      </c>
      <c r="I34" s="36">
        <f t="shared" si="9"/>
        <v>22.422345686484917</v>
      </c>
      <c r="J34" s="36">
        <f t="shared" si="9"/>
        <v>32.483371011963357</v>
      </c>
      <c r="K34" s="36">
        <f t="shared" si="9"/>
        <v>9.589710709387143</v>
      </c>
      <c r="L34" s="37"/>
      <c r="M34" s="36">
        <f t="shared" si="31"/>
        <v>9.3837792948756586</v>
      </c>
      <c r="N34" s="38">
        <f t="shared" si="31"/>
        <v>6.1455707669456672</v>
      </c>
      <c r="O34" s="38">
        <f>IF(Settings!$I$6&gt;69, 0.2*(N34), 0)</f>
        <v>0</v>
      </c>
      <c r="P34" s="39">
        <f t="shared" si="32"/>
        <v>26.398453630128714</v>
      </c>
      <c r="Q34" s="39">
        <f t="shared" si="32"/>
        <v>16.010267158981193</v>
      </c>
      <c r="R34" s="39">
        <f t="shared" si="32"/>
        <v>27.965520287049991</v>
      </c>
      <c r="S34" s="40">
        <f t="shared" si="29"/>
        <v>51.572177874125842</v>
      </c>
      <c r="T34" s="40">
        <f t="shared" si="30"/>
        <v>62.27360509457796</v>
      </c>
      <c r="U34" s="41">
        <f t="shared" si="12"/>
        <v>28.633949944805927</v>
      </c>
      <c r="V34" s="41">
        <f t="shared" si="13"/>
        <v>28.01939286811136</v>
      </c>
      <c r="W34" s="42">
        <f t="shared" si="14"/>
        <v>63.744910272250927</v>
      </c>
      <c r="X34" s="42">
        <f t="shared" si="15"/>
        <v>37.577552252740716</v>
      </c>
      <c r="Z34" s="37">
        <f t="shared" si="33"/>
        <v>15.251019327063375</v>
      </c>
      <c r="AA34" s="37">
        <f t="shared" si="33"/>
        <v>37.794398825282329</v>
      </c>
      <c r="AC34" s="3">
        <v>20</v>
      </c>
      <c r="AE34" s="58">
        <f t="shared" si="17"/>
        <v>13.549494861675118</v>
      </c>
      <c r="AG34" s="3">
        <f t="shared" si="18"/>
        <v>13.549494861675118</v>
      </c>
      <c r="AH34" s="36">
        <f t="shared" si="19"/>
        <v>8.0590730009542213</v>
      </c>
      <c r="AI34" s="36">
        <f t="shared" si="19"/>
        <v>19.685774048576864</v>
      </c>
      <c r="AJ34" s="36">
        <f t="shared" si="19"/>
        <v>10.162339387461911</v>
      </c>
      <c r="AK34" s="36">
        <f t="shared" si="19"/>
        <v>20.631935434241747</v>
      </c>
      <c r="AL34" s="36">
        <f t="shared" si="19"/>
        <v>4.1834408634682552</v>
      </c>
      <c r="AM34" s="37"/>
      <c r="AN34" s="36">
        <f t="shared" si="20"/>
        <v>5.1564893908615712</v>
      </c>
      <c r="AO34" s="38">
        <f t="shared" si="20"/>
        <v>3.6865646076426364</v>
      </c>
      <c r="AP34" s="38">
        <f>IF(Settings!$I$6&gt;69, 0.2*(AO34), 0)</f>
        <v>0</v>
      </c>
      <c r="AQ34" s="39">
        <f t="shared" si="21"/>
        <v>17.838133590301393</v>
      </c>
      <c r="AR34" s="39">
        <f t="shared" si="21"/>
        <v>10.199044153488369</v>
      </c>
      <c r="AS34" s="39">
        <f t="shared" si="21"/>
        <v>15.620018686207503</v>
      </c>
      <c r="AT34" s="40">
        <f t="shared" si="22"/>
        <v>33.979137918917409</v>
      </c>
      <c r="AU34" s="40">
        <f t="shared" si="23"/>
        <v>38.199475442224582</v>
      </c>
      <c r="AV34" s="41">
        <f t="shared" si="24"/>
        <v>18.085853104483441</v>
      </c>
      <c r="AW34" s="41">
        <f t="shared" si="25"/>
        <v>17.717196643719177</v>
      </c>
      <c r="AX34" s="42">
        <f t="shared" si="26"/>
        <v>45.867277812729363</v>
      </c>
      <c r="AY34" s="42">
        <f t="shared" si="27"/>
        <v>25.062016738075538</v>
      </c>
      <c r="BA34" s="37">
        <f t="shared" si="34"/>
        <v>8.6935301225660275</v>
      </c>
      <c r="BB34" s="37">
        <f t="shared" si="34"/>
        <v>29.401999380339696</v>
      </c>
    </row>
    <row r="35" spans="1:95" x14ac:dyDescent="0.25">
      <c r="A35" s="20">
        <v>32</v>
      </c>
      <c r="C35" s="3"/>
      <c r="F35" s="3">
        <v>21</v>
      </c>
      <c r="G35" s="36">
        <f t="shared" si="9"/>
        <v>23.797827632726456</v>
      </c>
      <c r="H35" s="36">
        <f t="shared" si="9"/>
        <v>32.862072122255618</v>
      </c>
      <c r="I35" s="36">
        <f t="shared" si="9"/>
        <v>24.527498232349743</v>
      </c>
      <c r="J35" s="36">
        <f t="shared" si="9"/>
        <v>34.265030020607945</v>
      </c>
      <c r="K35" s="36">
        <f t="shared" si="9"/>
        <v>10.470590362311079</v>
      </c>
      <c r="L35" s="37"/>
      <c r="M35" s="36">
        <f t="shared" si="31"/>
        <v>10.066577159784188</v>
      </c>
      <c r="N35" s="38">
        <f t="shared" si="31"/>
        <v>6.5319240916786541</v>
      </c>
      <c r="O35" s="38">
        <f>IF(Settings!$I$6&gt;69, 0.2*(N35), 0)</f>
        <v>0</v>
      </c>
      <c r="P35" s="39">
        <f t="shared" si="32"/>
        <v>27.643057676129793</v>
      </c>
      <c r="Q35" s="39">
        <f t="shared" si="32"/>
        <v>16.851530189534007</v>
      </c>
      <c r="R35" s="39">
        <f t="shared" si="32"/>
        <v>29.675943851364739</v>
      </c>
      <c r="S35" s="40">
        <f t="shared" si="29"/>
        <v>54.156154741953316</v>
      </c>
      <c r="T35" s="40">
        <f t="shared" si="30"/>
        <v>65.90790391795899</v>
      </c>
      <c r="U35" s="41">
        <f t="shared" si="12"/>
        <v>30.229057319197921</v>
      </c>
      <c r="V35" s="41">
        <f t="shared" si="13"/>
        <v>29.575864910030056</v>
      </c>
      <c r="W35" s="42">
        <f t="shared" si="14"/>
        <v>66.092252043566731</v>
      </c>
      <c r="X35" s="42">
        <f t="shared" si="15"/>
        <v>39.361984906586983</v>
      </c>
      <c r="Z35" s="37">
        <f t="shared" si="33"/>
        <v>16.158303011930894</v>
      </c>
      <c r="AA35" s="37">
        <f t="shared" si="33"/>
        <v>38.871041036900081</v>
      </c>
      <c r="AC35" s="3">
        <v>21</v>
      </c>
      <c r="AE35" s="58">
        <f t="shared" si="17"/>
        <v>14.249748636990411</v>
      </c>
      <c r="AG35" s="3">
        <f t="shared" si="18"/>
        <v>14.249748636990411</v>
      </c>
      <c r="AH35" s="36">
        <f t="shared" si="19"/>
        <v>9.2670771876469864</v>
      </c>
      <c r="AI35" s="36">
        <f t="shared" si="19"/>
        <v>20.939471009710527</v>
      </c>
      <c r="AJ35" s="36">
        <f t="shared" si="19"/>
        <v>11.336056822602377</v>
      </c>
      <c r="AK35" s="36">
        <f t="shared" si="19"/>
        <v>21.93489336669202</v>
      </c>
      <c r="AL35" s="36">
        <f t="shared" si="19"/>
        <v>4.7142935350128941</v>
      </c>
      <c r="AM35" s="37"/>
      <c r="AN35" s="36">
        <f t="shared" si="20"/>
        <v>5.5911378343719234</v>
      </c>
      <c r="AO35" s="38">
        <f t="shared" si="20"/>
        <v>3.9472519034741946</v>
      </c>
      <c r="AP35" s="38">
        <f>IF(Settings!$I$6&gt;69, 0.2*(AO35), 0)</f>
        <v>0</v>
      </c>
      <c r="AQ35" s="39">
        <f t="shared" si="21"/>
        <v>18.807478410337882</v>
      </c>
      <c r="AR35" s="39">
        <f t="shared" si="21"/>
        <v>10.853804304162768</v>
      </c>
      <c r="AS35" s="39">
        <f t="shared" si="21"/>
        <v>17.019749318956261</v>
      </c>
      <c r="AT35" s="40">
        <f t="shared" si="22"/>
        <v>35.952015107052688</v>
      </c>
      <c r="AU35" s="40">
        <f t="shared" si="23"/>
        <v>40.826636789285466</v>
      </c>
      <c r="AV35" s="41">
        <f t="shared" si="24"/>
        <v>19.240249099086892</v>
      </c>
      <c r="AW35" s="41">
        <f t="shared" si="25"/>
        <v>18.845523908739473</v>
      </c>
      <c r="AX35" s="42">
        <f t="shared" si="26"/>
        <v>48.04396172839877</v>
      </c>
      <c r="AY35" s="42">
        <f t="shared" si="27"/>
        <v>26.494705273893775</v>
      </c>
      <c r="BA35" s="37">
        <f t="shared" si="34"/>
        <v>9.440225807061644</v>
      </c>
      <c r="BB35" s="37">
        <f t="shared" si="34"/>
        <v>30.44857237216824</v>
      </c>
    </row>
    <row r="36" spans="1:95" x14ac:dyDescent="0.25">
      <c r="A36" s="20">
        <v>33</v>
      </c>
      <c r="C36" s="3"/>
      <c r="F36" s="3">
        <v>22</v>
      </c>
      <c r="G36" s="36">
        <f t="shared" si="9"/>
        <v>26.201454447932306</v>
      </c>
      <c r="H36" s="36">
        <f t="shared" si="9"/>
        <v>34.573013234556313</v>
      </c>
      <c r="I36" s="36">
        <f t="shared" si="9"/>
        <v>26.660774760572799</v>
      </c>
      <c r="J36" s="36">
        <f t="shared" si="9"/>
        <v>36.025333222851032</v>
      </c>
      <c r="K36" s="36">
        <f t="shared" si="9"/>
        <v>11.345589453493993</v>
      </c>
      <c r="L36" s="37"/>
      <c r="M36" s="36">
        <f t="shared" si="31"/>
        <v>10.751771278349402</v>
      </c>
      <c r="N36" s="38">
        <f t="shared" si="31"/>
        <v>6.9178855726243098</v>
      </c>
      <c r="O36" s="38">
        <f>IF(Settings!$I$6&gt;69, 0.2*(N36), 0)</f>
        <v>0</v>
      </c>
      <c r="P36" s="39">
        <f t="shared" si="32"/>
        <v>28.863745813732827</v>
      </c>
      <c r="Q36" s="39">
        <f t="shared" si="32"/>
        <v>17.673283941318999</v>
      </c>
      <c r="R36" s="39">
        <f t="shared" si="32"/>
        <v>31.312636674983775</v>
      </c>
      <c r="S36" s="40">
        <f t="shared" si="29"/>
        <v>56.69536655934418</v>
      </c>
      <c r="T36" s="40">
        <f t="shared" si="30"/>
        <v>69.497361069191726</v>
      </c>
      <c r="U36" s="41">
        <f t="shared" si="12"/>
        <v>31.807500468363113</v>
      </c>
      <c r="V36" s="41">
        <f t="shared" si="13"/>
        <v>31.115711911100682</v>
      </c>
      <c r="W36" s="42">
        <f t="shared" si="14"/>
        <v>68.33279607693899</v>
      </c>
      <c r="X36" s="42">
        <f t="shared" si="15"/>
        <v>41.100840777989831</v>
      </c>
      <c r="Z36" s="37">
        <f t="shared" si="33"/>
        <v>17.027138497254757</v>
      </c>
      <c r="AA36" s="37">
        <f t="shared" si="33"/>
        <v>39.895482074466436</v>
      </c>
      <c r="AC36" s="3">
        <v>22</v>
      </c>
      <c r="AE36" s="58">
        <f t="shared" si="17"/>
        <v>14.986192348155662</v>
      </c>
      <c r="AG36" s="3">
        <f t="shared" si="18"/>
        <v>14.986192348155662</v>
      </c>
      <c r="AH36" s="36">
        <f t="shared" si="19"/>
        <v>10.616801730857667</v>
      </c>
      <c r="AI36" s="36">
        <f t="shared" si="19"/>
        <v>22.258239704251267</v>
      </c>
      <c r="AJ36" s="36">
        <f t="shared" si="19"/>
        <v>12.621226477823885</v>
      </c>
      <c r="AK36" s="36">
        <f t="shared" si="19"/>
        <v>23.304163670889004</v>
      </c>
      <c r="AL36" s="36">
        <f t="shared" si="19"/>
        <v>5.294334257931931</v>
      </c>
      <c r="AM36" s="37"/>
      <c r="AN36" s="36">
        <f t="shared" si="20"/>
        <v>6.0566984801912165</v>
      </c>
      <c r="AO36" s="38">
        <f t="shared" si="20"/>
        <v>4.2238469793467024</v>
      </c>
      <c r="AP36" s="38">
        <f>IF(Settings!$I$6&gt;69, 0.2*(AO36), 0)</f>
        <v>0</v>
      </c>
      <c r="AQ36" s="39">
        <f t="shared" si="21"/>
        <v>19.817592313756411</v>
      </c>
      <c r="AR36" s="39">
        <f t="shared" si="21"/>
        <v>11.538240997932421</v>
      </c>
      <c r="AS36" s="39">
        <f t="shared" si="21"/>
        <v>18.489492679060572</v>
      </c>
      <c r="AT36" s="40">
        <f t="shared" si="22"/>
        <v>38.013948748000715</v>
      </c>
      <c r="AU36" s="40">
        <f t="shared" si="23"/>
        <v>43.595269882325063</v>
      </c>
      <c r="AV36" s="41">
        <f t="shared" si="24"/>
        <v>20.454800431760813</v>
      </c>
      <c r="AW36" s="41">
        <f t="shared" si="25"/>
        <v>20.032415733826141</v>
      </c>
      <c r="AX36" s="42">
        <f t="shared" si="26"/>
        <v>50.270842086430278</v>
      </c>
      <c r="AY36" s="42">
        <f t="shared" si="27"/>
        <v>27.984756315967996</v>
      </c>
      <c r="BA36" s="37">
        <f t="shared" si="34"/>
        <v>10.222801766362268</v>
      </c>
      <c r="BB36" s="37">
        <f t="shared" si="34"/>
        <v>31.510636630172002</v>
      </c>
      <c r="CQ36" s="51"/>
    </row>
    <row r="37" spans="1:95" x14ac:dyDescent="0.25">
      <c r="A37" s="20">
        <v>34</v>
      </c>
      <c r="C37" s="3"/>
      <c r="F37" s="3">
        <v>23</v>
      </c>
      <c r="G37" s="36">
        <f t="shared" si="9"/>
        <v>28.621524217121664</v>
      </c>
      <c r="H37" s="36">
        <f t="shared" si="9"/>
        <v>36.263901509475701</v>
      </c>
      <c r="I37" s="36">
        <f t="shared" si="9"/>
        <v>28.813882699072131</v>
      </c>
      <c r="J37" s="36">
        <f t="shared" si="9"/>
        <v>37.762714230683848</v>
      </c>
      <c r="K37" s="36">
        <f t="shared" si="9"/>
        <v>12.210058490174058</v>
      </c>
      <c r="L37" s="37"/>
      <c r="M37" s="36">
        <f t="shared" si="31"/>
        <v>11.437934093880097</v>
      </c>
      <c r="N37" s="38">
        <f t="shared" si="31"/>
        <v>7.3029649306747766</v>
      </c>
      <c r="O37" s="38">
        <f>IF(Settings!$I$6&gt;69, 0.2*(N37), 0)</f>
        <v>0</v>
      </c>
      <c r="P37" s="39">
        <f t="shared" si="32"/>
        <v>30.060225365488858</v>
      </c>
      <c r="Q37" s="39">
        <f t="shared" si="32"/>
        <v>18.474850000141977</v>
      </c>
      <c r="R37" s="39">
        <f t="shared" si="32"/>
        <v>32.873016252400532</v>
      </c>
      <c r="S37" s="40">
        <f t="shared" si="29"/>
        <v>59.188505032264715</v>
      </c>
      <c r="T37" s="40">
        <f t="shared" si="30"/>
        <v>73.03740263008568</v>
      </c>
      <c r="U37" s="41">
        <f t="shared" si="12"/>
        <v>33.367807851595607</v>
      </c>
      <c r="V37" s="41">
        <f t="shared" si="13"/>
        <v>32.63751135852813</v>
      </c>
      <c r="W37" s="42">
        <f t="shared" si="14"/>
        <v>70.469822533077561</v>
      </c>
      <c r="X37" s="42">
        <f t="shared" si="15"/>
        <v>42.793628743962401</v>
      </c>
      <c r="Z37" s="37">
        <f t="shared" si="33"/>
        <v>17.856323947284878</v>
      </c>
      <c r="AA37" s="37">
        <f t="shared" si="33"/>
        <v>40.870252920459095</v>
      </c>
      <c r="AC37" s="3">
        <v>23</v>
      </c>
      <c r="AE37" s="58">
        <f t="shared" si="17"/>
        <v>15.760696333472486</v>
      </c>
      <c r="AG37" s="3">
        <f t="shared" si="18"/>
        <v>15.760696333472486</v>
      </c>
      <c r="AH37" s="36">
        <f t="shared" si="19"/>
        <v>12.116857921301513</v>
      </c>
      <c r="AI37" s="36">
        <f t="shared" si="19"/>
        <v>23.643693174821887</v>
      </c>
      <c r="AJ37" s="36">
        <f t="shared" si="19"/>
        <v>14.024294127557008</v>
      </c>
      <c r="AK37" s="36">
        <f t="shared" si="19"/>
        <v>24.741221717892287</v>
      </c>
      <c r="AL37" s="36">
        <f t="shared" si="19"/>
        <v>5.9248384933912863</v>
      </c>
      <c r="AM37" s="37"/>
      <c r="AN37" s="36">
        <f t="shared" si="20"/>
        <v>6.5545652429038075</v>
      </c>
      <c r="AO37" s="38">
        <f t="shared" si="20"/>
        <v>4.5170007061576838</v>
      </c>
      <c r="AP37" s="38">
        <f>IF(Settings!$I$6&gt;69, 0.2*(AO37), 0)</f>
        <v>0</v>
      </c>
      <c r="AQ37" s="39">
        <f t="shared" si="21"/>
        <v>20.868881340843107</v>
      </c>
      <c r="AR37" s="39">
        <f t="shared" si="21"/>
        <v>12.252216362326681</v>
      </c>
      <c r="AS37" s="39">
        <f t="shared" si="21"/>
        <v>20.024814153328233</v>
      </c>
      <c r="AT37" s="40">
        <f t="shared" si="22"/>
        <v>40.166059538417628</v>
      </c>
      <c r="AU37" s="40">
        <f t="shared" si="23"/>
        <v>46.508104055863548</v>
      </c>
      <c r="AV37" s="41">
        <f t="shared" si="24"/>
        <v>21.731023927955466</v>
      </c>
      <c r="AW37" s="41">
        <f t="shared" si="25"/>
        <v>21.279323857339698</v>
      </c>
      <c r="AX37" s="42">
        <f t="shared" si="26"/>
        <v>52.54362039442637</v>
      </c>
      <c r="AY37" s="42">
        <f t="shared" si="27"/>
        <v>29.531696052670654</v>
      </c>
      <c r="BA37" s="37">
        <f t="shared" si="34"/>
        <v>11.039030387979059</v>
      </c>
      <c r="BB37" s="37">
        <f t="shared" si="34"/>
        <v>32.586435258510058</v>
      </c>
    </row>
    <row r="38" spans="1:95" x14ac:dyDescent="0.25">
      <c r="A38" s="20">
        <v>35</v>
      </c>
      <c r="C38" s="3"/>
      <c r="F38" s="3">
        <v>24</v>
      </c>
      <c r="G38" s="36">
        <f t="shared" si="9"/>
        <v>31.044026353511445</v>
      </c>
      <c r="H38" s="36">
        <f t="shared" si="9"/>
        <v>37.933374098393095</v>
      </c>
      <c r="I38" s="36">
        <f t="shared" si="9"/>
        <v>30.979105481499861</v>
      </c>
      <c r="J38" s="36">
        <f t="shared" si="9"/>
        <v>39.475836195603279</v>
      </c>
      <c r="K38" s="36">
        <f t="shared" si="9"/>
        <v>13.059987898522195</v>
      </c>
      <c r="L38" s="37"/>
      <c r="M38" s="36">
        <f t="shared" si="31"/>
        <v>12.123761151364643</v>
      </c>
      <c r="N38" s="38">
        <f t="shared" si="31"/>
        <v>7.686718650836907</v>
      </c>
      <c r="O38" s="38">
        <f>IF(Settings!$I$6&gt;69, 0.2*(N38), 0)</f>
        <v>0</v>
      </c>
      <c r="P38" s="39">
        <f t="shared" si="32"/>
        <v>31.232305851921428</v>
      </c>
      <c r="Q38" s="39">
        <f t="shared" si="32"/>
        <v>19.255725541246555</v>
      </c>
      <c r="R38" s="39">
        <f t="shared" si="32"/>
        <v>34.355761845436554</v>
      </c>
      <c r="S38" s="40">
        <f t="shared" si="29"/>
        <v>61.634546233232186</v>
      </c>
      <c r="T38" s="40">
        <f t="shared" si="30"/>
        <v>76.524119180787693</v>
      </c>
      <c r="U38" s="41">
        <f t="shared" si="12"/>
        <v>34.908708553637474</v>
      </c>
      <c r="V38" s="41">
        <f t="shared" si="13"/>
        <v>34.140036688553785</v>
      </c>
      <c r="W38" s="42">
        <f t="shared" si="14"/>
        <v>72.50676393125255</v>
      </c>
      <c r="X38" s="42">
        <f t="shared" si="15"/>
        <v>44.440108204048464</v>
      </c>
      <c r="Z38" s="37">
        <f t="shared" si="33"/>
        <v>18.645264181373246</v>
      </c>
      <c r="AA38" s="37">
        <f t="shared" si="33"/>
        <v>41.797761842255589</v>
      </c>
      <c r="AC38" s="3">
        <v>24</v>
      </c>
      <c r="AE38" s="58">
        <f t="shared" si="17"/>
        <v>16.575227592518086</v>
      </c>
      <c r="AG38" s="3">
        <f t="shared" si="18"/>
        <v>16.575227592518086</v>
      </c>
      <c r="AH38" s="36">
        <f t="shared" si="19"/>
        <v>13.774782356584909</v>
      </c>
      <c r="AI38" s="36">
        <f t="shared" si="19"/>
        <v>25.097259305045405</v>
      </c>
      <c r="AJ38" s="36">
        <f t="shared" si="19"/>
        <v>15.551367850735369</v>
      </c>
      <c r="AK38" s="36">
        <f t="shared" si="19"/>
        <v>26.247332842283061</v>
      </c>
      <c r="AL38" s="36">
        <f t="shared" si="19"/>
        <v>6.6065082924366312</v>
      </c>
      <c r="AM38" s="37"/>
      <c r="AN38" s="36">
        <f t="shared" si="20"/>
        <v>7.0860789379937659</v>
      </c>
      <c r="AO38" s="38">
        <f t="shared" si="20"/>
        <v>4.8273487435469606</v>
      </c>
      <c r="AP38" s="38">
        <f>IF(Settings!$I$6&gt;69, 0.2*(AO38), 0)</f>
        <v>0</v>
      </c>
      <c r="AQ38" s="39">
        <f t="shared" si="21"/>
        <v>21.961594768596946</v>
      </c>
      <c r="AR38" s="39">
        <f t="shared" si="21"/>
        <v>12.995386516094328</v>
      </c>
      <c r="AS38" s="39">
        <f t="shared" si="21"/>
        <v>21.620068688203435</v>
      </c>
      <c r="AT38" s="40">
        <f t="shared" si="22"/>
        <v>42.409117346186235</v>
      </c>
      <c r="AU38" s="40">
        <f t="shared" si="23"/>
        <v>49.567262459395778</v>
      </c>
      <c r="AV38" s="41">
        <f t="shared" si="24"/>
        <v>23.070268248895562</v>
      </c>
      <c r="AW38" s="41">
        <f t="shared" si="25"/>
        <v>22.587533374540865</v>
      </c>
      <c r="AX38" s="42">
        <f t="shared" si="26"/>
        <v>54.857418657184745</v>
      </c>
      <c r="AY38" s="42">
        <f t="shared" si="27"/>
        <v>31.13468304766808</v>
      </c>
      <c r="BA38" s="37">
        <f t="shared" si="34"/>
        <v>11.886091938948388</v>
      </c>
      <c r="BB38" s="37">
        <f t="shared" si="34"/>
        <v>33.674034042899002</v>
      </c>
    </row>
    <row r="39" spans="1:95" x14ac:dyDescent="0.25">
      <c r="A39" s="20">
        <v>36</v>
      </c>
      <c r="C39" s="3"/>
      <c r="F39" s="3">
        <v>25</v>
      </c>
      <c r="G39" s="36">
        <f t="shared" si="9"/>
        <v>33.456274607906323</v>
      </c>
      <c r="H39" s="36">
        <f t="shared" si="9"/>
        <v>39.580261865968083</v>
      </c>
      <c r="I39" s="36">
        <f t="shared" si="9"/>
        <v>33.149307199981671</v>
      </c>
      <c r="J39" s="36">
        <f t="shared" si="9"/>
        <v>41.163565992472023</v>
      </c>
      <c r="K39" s="36">
        <f t="shared" si="9"/>
        <v>13.891977282087206</v>
      </c>
      <c r="L39" s="37"/>
      <c r="M39" s="36">
        <f t="shared" si="31"/>
        <v>12.808062652479125</v>
      </c>
      <c r="N39" s="38">
        <f t="shared" si="31"/>
        <v>8.0687456121076977</v>
      </c>
      <c r="O39" s="38">
        <f>IF(Settings!$I$6&gt;69, 0.2*(N39), 0)</f>
        <v>0</v>
      </c>
      <c r="P39" s="39">
        <f t="shared" si="32"/>
        <v>32.379885056615251</v>
      </c>
      <c r="Q39" s="39">
        <f t="shared" si="32"/>
        <v>20.015560306430316</v>
      </c>
      <c r="R39" s="39">
        <f t="shared" si="32"/>
        <v>35.760603551060164</v>
      </c>
      <c r="S39" s="40">
        <f t="shared" si="29"/>
        <v>64.032714588463719</v>
      </c>
      <c r="T39" s="40">
        <f t="shared" si="30"/>
        <v>79.954194781168042</v>
      </c>
      <c r="U39" s="41">
        <f t="shared" si="12"/>
        <v>36.429110240582048</v>
      </c>
      <c r="V39" s="41">
        <f t="shared" si="13"/>
        <v>35.622235679371279</v>
      </c>
      <c r="W39" s="42">
        <f t="shared" si="14"/>
        <v>74.447150439602368</v>
      </c>
      <c r="X39" s="42">
        <f t="shared" si="15"/>
        <v>46.040252506034179</v>
      </c>
      <c r="Z39" s="37">
        <f t="shared" si="33"/>
        <v>19.39386944339094</v>
      </c>
      <c r="AA39" s="37">
        <f t="shared" si="33"/>
        <v>42.680300341994993</v>
      </c>
      <c r="AC39" s="3">
        <v>25</v>
      </c>
      <c r="AE39" s="58">
        <f t="shared" si="17"/>
        <v>17.431854781713245</v>
      </c>
      <c r="AG39" s="3">
        <f t="shared" si="18"/>
        <v>17.431854781713245</v>
      </c>
      <c r="AH39" s="36">
        <f t="shared" si="19"/>
        <v>15.596679860642116</v>
      </c>
      <c r="AI39" s="36">
        <f t="shared" si="19"/>
        <v>26.620147807416149</v>
      </c>
      <c r="AJ39" s="36">
        <f t="shared" si="19"/>
        <v>17.208070098635488</v>
      </c>
      <c r="AK39" s="36">
        <f t="shared" si="19"/>
        <v>27.823517777690551</v>
      </c>
      <c r="AL39" s="36">
        <f t="shared" si="19"/>
        <v>7.3393769305351046</v>
      </c>
      <c r="AM39" s="37"/>
      <c r="AN39" s="36">
        <f t="shared" si="20"/>
        <v>7.6525065058687947</v>
      </c>
      <c r="AO39" s="38">
        <f t="shared" si="20"/>
        <v>5.1555046665466184</v>
      </c>
      <c r="AP39" s="38">
        <f>IF(Settings!$I$6&gt;69, 0.2*(AO39), 0)</f>
        <v>0</v>
      </c>
      <c r="AQ39" s="39">
        <f t="shared" si="21"/>
        <v>23.095806347374854</v>
      </c>
      <c r="AR39" s="39">
        <f t="shared" si="21"/>
        <v>13.767182638729281</v>
      </c>
      <c r="AS39" s="39">
        <f t="shared" si="21"/>
        <v>23.268396089591441</v>
      </c>
      <c r="AT39" s="40">
        <f t="shared" si="22"/>
        <v>44.743496333557516</v>
      </c>
      <c r="AU39" s="40">
        <f t="shared" si="23"/>
        <v>52.774170475280016</v>
      </c>
      <c r="AV39" s="41">
        <f t="shared" si="24"/>
        <v>24.473683493329197</v>
      </c>
      <c r="AW39" s="41">
        <f t="shared" si="25"/>
        <v>23.958133026674535</v>
      </c>
      <c r="AX39" s="42">
        <f t="shared" si="26"/>
        <v>57.206777933091196</v>
      </c>
      <c r="AY39" s="42">
        <f t="shared" si="27"/>
        <v>32.792477161023314</v>
      </c>
      <c r="BA39" s="37">
        <f t="shared" si="34"/>
        <v>12.760570332339801</v>
      </c>
      <c r="BB39" s="37">
        <f t="shared" si="34"/>
        <v>34.771321590544424</v>
      </c>
    </row>
    <row r="40" spans="1:95" x14ac:dyDescent="0.25">
      <c r="A40" s="20">
        <v>37</v>
      </c>
      <c r="C40" s="3"/>
      <c r="F40" s="3">
        <v>26</v>
      </c>
      <c r="G40" s="36">
        <f t="shared" si="9"/>
        <v>35.846931918753882</v>
      </c>
      <c r="H40" s="36">
        <f t="shared" si="9"/>
        <v>41.203568421788226</v>
      </c>
      <c r="I40" s="36">
        <f t="shared" si="9"/>
        <v>35.317928547450542</v>
      </c>
      <c r="J40" s="36">
        <f t="shared" si="9"/>
        <v>42.824951685162581</v>
      </c>
      <c r="K40" s="36">
        <f t="shared" si="9"/>
        <v>14.703196570468874</v>
      </c>
      <c r="L40" s="37"/>
      <c r="M40" s="36">
        <f t="shared" si="31"/>
        <v>13.489755545195734</v>
      </c>
      <c r="N40" s="38">
        <f t="shared" si="31"/>
        <v>8.4486832280823396</v>
      </c>
      <c r="O40" s="38">
        <f>IF(Settings!$I$6&gt;69, 0.2*(N40), 0)</f>
        <v>0</v>
      </c>
      <c r="P40" s="39">
        <f t="shared" si="32"/>
        <v>33.502937096408488</v>
      </c>
      <c r="Q40" s="39">
        <f t="shared" si="32"/>
        <v>20.754136442363201</v>
      </c>
      <c r="R40" s="39">
        <f t="shared" si="32"/>
        <v>37.088134077023788</v>
      </c>
      <c r="S40" s="40">
        <f t="shared" si="29"/>
        <v>66.382451781878416</v>
      </c>
      <c r="T40" s="40">
        <f t="shared" si="30"/>
        <v>83.324843950782792</v>
      </c>
      <c r="U40" s="41">
        <f t="shared" si="12"/>
        <v>37.928079902417636</v>
      </c>
      <c r="V40" s="41">
        <f t="shared" si="13"/>
        <v>37.083211579609404</v>
      </c>
      <c r="W40" s="42">
        <f t="shared" si="14"/>
        <v>76.294565331340436</v>
      </c>
      <c r="X40" s="42">
        <f t="shared" si="15"/>
        <v>47.594217473402985</v>
      </c>
      <c r="Z40" s="37">
        <f t="shared" si="33"/>
        <v>20.102465449240682</v>
      </c>
      <c r="AA40" s="37">
        <f t="shared" si="33"/>
        <v>43.520048817959719</v>
      </c>
      <c r="AC40" s="3">
        <v>26</v>
      </c>
      <c r="AE40" s="58">
        <f t="shared" si="17"/>
        <v>18.332753468067196</v>
      </c>
      <c r="AG40" s="3">
        <f t="shared" si="18"/>
        <v>18.332753468067196</v>
      </c>
      <c r="AH40" s="36">
        <f t="shared" si="19"/>
        <v>17.586851310887834</v>
      </c>
      <c r="AI40" s="36">
        <f t="shared" si="19"/>
        <v>28.213315190087169</v>
      </c>
      <c r="AJ40" s="36">
        <f t="shared" si="19"/>
        <v>18.999375295845081</v>
      </c>
      <c r="AK40" s="36">
        <f t="shared" si="19"/>
        <v>29.470516233208617</v>
      </c>
      <c r="AL40" s="36">
        <f t="shared" si="19"/>
        <v>8.1227198485287246</v>
      </c>
      <c r="AM40" s="37"/>
      <c r="AN40" s="36">
        <f t="shared" si="20"/>
        <v>8.2550181131924614</v>
      </c>
      <c r="AO40" s="38">
        <f t="shared" si="20"/>
        <v>5.5020523451840804</v>
      </c>
      <c r="AP40" s="38">
        <f>IF(Settings!$I$6&gt;69, 0.2*(AO40), 0)</f>
        <v>0</v>
      </c>
      <c r="AQ40" s="39">
        <f t="shared" si="21"/>
        <v>24.271394994580195</v>
      </c>
      <c r="AR40" s="39">
        <f t="shared" si="21"/>
        <v>14.566792925354141</v>
      </c>
      <c r="AS40" s="39">
        <f t="shared" si="21"/>
        <v>24.961750038338966</v>
      </c>
      <c r="AT40" s="40">
        <f t="shared" si="22"/>
        <v>47.169128691389879</v>
      </c>
      <c r="AU40" s="40">
        <f t="shared" si="23"/>
        <v>56.129460942600112</v>
      </c>
      <c r="AV40" s="41">
        <f t="shared" si="24"/>
        <v>25.942188905596861</v>
      </c>
      <c r="AW40" s="41">
        <f t="shared" si="25"/>
        <v>25.391983671078453</v>
      </c>
      <c r="AX40" s="42">
        <f t="shared" si="26"/>
        <v>59.585665417247469</v>
      </c>
      <c r="AY40" s="42">
        <f t="shared" si="27"/>
        <v>34.503409797331976</v>
      </c>
      <c r="BA40" s="37">
        <f t="shared" si="34"/>
        <v>13.658464360683064</v>
      </c>
      <c r="BB40" s="37">
        <f t="shared" si="34"/>
        <v>35.876011597117582</v>
      </c>
    </row>
    <row r="41" spans="1:95" x14ac:dyDescent="0.25">
      <c r="A41" s="20">
        <v>38</v>
      </c>
      <c r="C41" s="3"/>
      <c r="F41" s="3">
        <v>27</v>
      </c>
      <c r="G41" s="36">
        <f t="shared" si="9"/>
        <v>38.206000394791921</v>
      </c>
      <c r="H41" s="36">
        <f t="shared" si="9"/>
        <v>42.802451714248747</v>
      </c>
      <c r="I41" s="36">
        <f t="shared" si="9"/>
        <v>37.478975897514132</v>
      </c>
      <c r="J41" s="36">
        <f t="shared" si="9"/>
        <v>44.459202760089433</v>
      </c>
      <c r="K41" s="36">
        <f t="shared" si="9"/>
        <v>15.491342113202187</v>
      </c>
      <c r="L41" s="37"/>
      <c r="M41" s="36">
        <f t="shared" si="31"/>
        <v>14.167856115308366</v>
      </c>
      <c r="N41" s="38">
        <f t="shared" si="31"/>
        <v>8.8262040206500441</v>
      </c>
      <c r="O41" s="38">
        <f>IF(Settings!$I$6&gt;69, 0.2*(N41), 0)</f>
        <v>0</v>
      </c>
      <c r="P41" s="39">
        <f t="shared" si="32"/>
        <v>34.601502153946086</v>
      </c>
      <c r="Q41" s="39">
        <f t="shared" si="32"/>
        <v>21.471350807147196</v>
      </c>
      <c r="R41" s="39">
        <f t="shared" si="32"/>
        <v>38.339642859276651</v>
      </c>
      <c r="S41" s="40">
        <f t="shared" si="29"/>
        <v>68.683389770608798</v>
      </c>
      <c r="T41" s="40">
        <f t="shared" si="30"/>
        <v>86.633755566642279</v>
      </c>
      <c r="U41" s="41">
        <f t="shared" si="12"/>
        <v>39.404826944888875</v>
      </c>
      <c r="V41" s="41">
        <f t="shared" si="13"/>
        <v>38.522206542823874</v>
      </c>
      <c r="W41" s="42">
        <f t="shared" si="14"/>
        <v>78.05260879324652</v>
      </c>
      <c r="X41" s="42">
        <f t="shared" si="15"/>
        <v>49.102314229247526</v>
      </c>
      <c r="Z41" s="37">
        <f t="shared" si="33"/>
        <v>20.77171430501458</v>
      </c>
      <c r="AA41" s="37">
        <f t="shared" si="33"/>
        <v>44.319081951464163</v>
      </c>
      <c r="AC41" s="3">
        <v>27</v>
      </c>
      <c r="AE41" s="58">
        <f t="shared" si="17"/>
        <v>19.280211654442091</v>
      </c>
      <c r="AG41" s="3">
        <f t="shared" si="18"/>
        <v>19.280211654442091</v>
      </c>
      <c r="AH41" s="36">
        <f t="shared" si="19"/>
        <v>19.747419719245507</v>
      </c>
      <c r="AI41" s="36">
        <f t="shared" si="19"/>
        <v>29.877427924749178</v>
      </c>
      <c r="AJ41" s="36">
        <f t="shared" si="19"/>
        <v>20.929434946110788</v>
      </c>
      <c r="AK41" s="36">
        <f t="shared" si="19"/>
        <v>31.188748890919047</v>
      </c>
      <c r="AL41" s="36">
        <f t="shared" si="19"/>
        <v>8.9549766023393182</v>
      </c>
      <c r="AM41" s="37"/>
      <c r="AN41" s="36">
        <f t="shared" si="20"/>
        <v>8.8946621997049302</v>
      </c>
      <c r="AO41" s="38">
        <f t="shared" si="20"/>
        <v>5.8675375666421017</v>
      </c>
      <c r="AP41" s="38">
        <f>IF(Settings!$I$6&gt;69, 0.2*(AO41), 0)</f>
        <v>0</v>
      </c>
      <c r="AQ41" s="39">
        <f t="shared" si="21"/>
        <v>25.488025146284244</v>
      </c>
      <c r="AR41" s="39">
        <f t="shared" si="21"/>
        <v>15.393145926958315</v>
      </c>
      <c r="AS41" s="39">
        <f t="shared" si="21"/>
        <v>26.690964118120068</v>
      </c>
      <c r="AT41" s="40">
        <f t="shared" si="22"/>
        <v>49.685457490493143</v>
      </c>
      <c r="AU41" s="40">
        <f t="shared" si="23"/>
        <v>59.632877410404888</v>
      </c>
      <c r="AV41" s="41">
        <f t="shared" si="24"/>
        <v>27.476438888938468</v>
      </c>
      <c r="AW41" s="41">
        <f t="shared" si="25"/>
        <v>26.889685132274259</v>
      </c>
      <c r="AX41" s="42">
        <f t="shared" si="26"/>
        <v>61.987491080313966</v>
      </c>
      <c r="AY41" s="42">
        <f t="shared" si="27"/>
        <v>36.265356219303818</v>
      </c>
      <c r="BA41" s="37">
        <f t="shared" si="34"/>
        <v>14.57521603533085</v>
      </c>
      <c r="BB41" s="37">
        <f t="shared" si="34"/>
        <v>36.98564750118171</v>
      </c>
    </row>
    <row r="42" spans="1:95" x14ac:dyDescent="0.25">
      <c r="A42" s="20">
        <v>39</v>
      </c>
      <c r="C42" s="3"/>
      <c r="F42" s="3">
        <v>28</v>
      </c>
      <c r="G42" s="36">
        <f t="shared" si="9"/>
        <v>40.52478438989553</v>
      </c>
      <c r="H42" s="36">
        <f t="shared" si="9"/>
        <v>44.376207800757115</v>
      </c>
      <c r="I42" s="36">
        <f t="shared" si="9"/>
        <v>39.627005071541248</v>
      </c>
      <c r="J42" s="36">
        <f t="shared" si="9"/>
        <v>46.065672711761351</v>
      </c>
      <c r="K42" s="36">
        <f t="shared" si="9"/>
        <v>16.254590123623441</v>
      </c>
      <c r="L42" s="37"/>
      <c r="M42" s="36">
        <f t="shared" si="31"/>
        <v>14.841473049158228</v>
      </c>
      <c r="N42" s="38">
        <f t="shared" si="31"/>
        <v>9.2010125637846087</v>
      </c>
      <c r="O42" s="38">
        <f>IF(Settings!$I$6&gt;69, 0.2*(N42), 0)</f>
        <v>0</v>
      </c>
      <c r="P42" s="39">
        <f t="shared" si="32"/>
        <v>35.675677599286402</v>
      </c>
      <c r="Q42" s="39">
        <f t="shared" si="32"/>
        <v>22.167199416266193</v>
      </c>
      <c r="R42" s="39">
        <f t="shared" si="32"/>
        <v>39.516971467868785</v>
      </c>
      <c r="S42" s="40">
        <f t="shared" si="29"/>
        <v>70.93532726472354</v>
      </c>
      <c r="T42" s="40">
        <f t="shared" si="30"/>
        <v>89.879042780286738</v>
      </c>
      <c r="U42" s="41">
        <f t="shared" si="12"/>
        <v>40.858688277059862</v>
      </c>
      <c r="V42" s="41">
        <f t="shared" si="13"/>
        <v>39.938587020681403</v>
      </c>
      <c r="W42" s="42">
        <f t="shared" si="14"/>
        <v>79.724868624445492</v>
      </c>
      <c r="X42" s="42">
        <f t="shared" si="15"/>
        <v>50.564985661670512</v>
      </c>
      <c r="Z42" s="37">
        <f t="shared" si="33"/>
        <v>21.402545643368576</v>
      </c>
      <c r="AA42" s="37">
        <f t="shared" si="33"/>
        <v>45.079373832559199</v>
      </c>
      <c r="AC42" s="3">
        <v>28</v>
      </c>
      <c r="AE42" s="58">
        <f t="shared" si="17"/>
        <v>20.276635590369683</v>
      </c>
      <c r="AG42" s="3">
        <f t="shared" si="18"/>
        <v>20.276635590369683</v>
      </c>
      <c r="AH42" s="36">
        <f t="shared" si="19"/>
        <v>22.077970766235222</v>
      </c>
      <c r="AI42" s="36">
        <f t="shared" si="19"/>
        <v>31.612824115276279</v>
      </c>
      <c r="AJ42" s="36">
        <f t="shared" si="19"/>
        <v>23.001393088197045</v>
      </c>
      <c r="AK42" s="36">
        <f t="shared" si="19"/>
        <v>32.978278188894372</v>
      </c>
      <c r="AL42" s="36">
        <f t="shared" si="19"/>
        <v>9.833688827454786</v>
      </c>
      <c r="AM42" s="37"/>
      <c r="AN42" s="36">
        <f t="shared" si="20"/>
        <v>9.5723386027914632</v>
      </c>
      <c r="AO42" s="38">
        <f t="shared" si="20"/>
        <v>6.2524589022506074</v>
      </c>
      <c r="AP42" s="38">
        <f>IF(Settings!$I$6&gt;69, 0.2*(AO42), 0)</f>
        <v>0</v>
      </c>
      <c r="AQ42" s="39">
        <f t="shared" si="21"/>
        <v>26.745127010298692</v>
      </c>
      <c r="AR42" s="39">
        <f t="shared" si="21"/>
        <v>16.244895829470551</v>
      </c>
      <c r="AS42" s="39">
        <f t="shared" si="21"/>
        <v>28.445856918996856</v>
      </c>
      <c r="AT42" s="40">
        <f t="shared" si="22"/>
        <v>52.291389265719445</v>
      </c>
      <c r="AU42" s="40">
        <f t="shared" si="23"/>
        <v>63.283176917941638</v>
      </c>
      <c r="AV42" s="41">
        <f t="shared" si="24"/>
        <v>29.076787593973712</v>
      </c>
      <c r="AW42" s="41">
        <f t="shared" si="25"/>
        <v>28.451541703748653</v>
      </c>
      <c r="AX42" s="42">
        <f t="shared" si="26"/>
        <v>64.405134809934751</v>
      </c>
      <c r="AY42" s="42">
        <f t="shared" si="27"/>
        <v>38.075710748037793</v>
      </c>
      <c r="BA42" s="37">
        <f t="shared" si="34"/>
        <v>15.505757159655271</v>
      </c>
      <c r="BB42" s="37">
        <f t="shared" si="34"/>
        <v>38.097609778945959</v>
      </c>
    </row>
    <row r="43" spans="1:95" x14ac:dyDescent="0.25">
      <c r="A43" s="20">
        <v>40</v>
      </c>
      <c r="C43" s="3"/>
      <c r="F43" s="3">
        <v>29</v>
      </c>
      <c r="G43" s="36">
        <f t="shared" si="9"/>
        <v>42.795833518758627</v>
      </c>
      <c r="H43" s="36">
        <f t="shared" si="9"/>
        <v>45.924256479259306</v>
      </c>
      <c r="I43" s="36">
        <f t="shared" si="9"/>
        <v>41.757101087491392</v>
      </c>
      <c r="J43" s="36">
        <f t="shared" si="9"/>
        <v>47.643843640605937</v>
      </c>
      <c r="K43" s="36">
        <f t="shared" si="9"/>
        <v>16.991549325522449</v>
      </c>
      <c r="L43" s="37"/>
      <c r="M43" s="36">
        <f t="shared" si="31"/>
        <v>15.509800938690219</v>
      </c>
      <c r="N43" s="38">
        <f t="shared" si="31"/>
        <v>9.5728427458381979</v>
      </c>
      <c r="O43" s="38">
        <f>IF(Settings!$I$6&gt;69, 0.2*(N43), 0)</f>
        <v>0</v>
      </c>
      <c r="P43" s="39">
        <f t="shared" si="32"/>
        <v>36.725610280496056</v>
      </c>
      <c r="Q43" s="39">
        <f t="shared" si="32"/>
        <v>22.841763750573378</v>
      </c>
      <c r="R43" s="39">
        <f t="shared" si="32"/>
        <v>40.622388828087942</v>
      </c>
      <c r="S43" s="40">
        <f t="shared" si="29"/>
        <v>73.138209145899381</v>
      </c>
      <c r="T43" s="40">
        <f t="shared" si="30"/>
        <v>93.059198200513492</v>
      </c>
      <c r="U43" s="41">
        <f t="shared" si="12"/>
        <v>42.289115105917197</v>
      </c>
      <c r="V43" s="41">
        <f t="shared" si="13"/>
        <v>41.331830831333377</v>
      </c>
      <c r="W43" s="42">
        <f t="shared" si="14"/>
        <v>81.314896638166061</v>
      </c>
      <c r="X43" s="42">
        <f t="shared" si="15"/>
        <v>51.982785993166871</v>
      </c>
      <c r="Z43" s="37">
        <f t="shared" si="33"/>
        <v>21.996097184849638</v>
      </c>
      <c r="AA43" s="37">
        <f t="shared" si="33"/>
        <v>45.802802837216149</v>
      </c>
      <c r="AC43" s="3">
        <v>29</v>
      </c>
      <c r="AE43" s="58">
        <f t="shared" si="17"/>
        <v>21.324555883177815</v>
      </c>
      <c r="AG43" s="3">
        <f t="shared" si="18"/>
        <v>21.324555883177815</v>
      </c>
      <c r="AH43" s="36">
        <f t="shared" si="19"/>
        <v>24.575226402644049</v>
      </c>
      <c r="AI43" s="36">
        <f t="shared" si="19"/>
        <v>33.419474053024281</v>
      </c>
      <c r="AJ43" s="36">
        <f t="shared" si="19"/>
        <v>25.217195894389786</v>
      </c>
      <c r="AK43" s="36">
        <f t="shared" si="19"/>
        <v>34.838768346494618</v>
      </c>
      <c r="AL43" s="36">
        <f t="shared" si="19"/>
        <v>10.755459277803103</v>
      </c>
      <c r="AM43" s="37"/>
      <c r="AN43" s="36">
        <f t="shared" si="20"/>
        <v>10.288769966340558</v>
      </c>
      <c r="AO43" s="38">
        <f t="shared" si="20"/>
        <v>6.6572578369244226</v>
      </c>
      <c r="AP43" s="38">
        <f>IF(Settings!$I$6&gt;69, 0.2*(AO43), 0)</f>
        <v>0</v>
      </c>
      <c r="AQ43" s="39">
        <f t="shared" si="21"/>
        <v>28.04187700972188</v>
      </c>
      <c r="AR43" s="39">
        <f t="shared" si="21"/>
        <v>17.120410271709204</v>
      </c>
      <c r="AS43" s="39">
        <f t="shared" si="21"/>
        <v>30.21537673311402</v>
      </c>
      <c r="AT43" s="40">
        <f t="shared" si="22"/>
        <v>54.985247065097205</v>
      </c>
      <c r="AU43" s="40">
        <f t="shared" si="23"/>
        <v>67.078034087409051</v>
      </c>
      <c r="AV43" s="41">
        <f t="shared" si="24"/>
        <v>30.743252431414295</v>
      </c>
      <c r="AW43" s="41">
        <f t="shared" si="25"/>
        <v>30.077526647721854</v>
      </c>
      <c r="AX43" s="42">
        <f t="shared" si="26"/>
        <v>66.830984873399601</v>
      </c>
      <c r="AY43" s="42">
        <f t="shared" si="27"/>
        <v>39.931365746992661</v>
      </c>
      <c r="BA43" s="37">
        <f t="shared" si="34"/>
        <v>16.444574608560416</v>
      </c>
      <c r="BB43" s="37">
        <f t="shared" si="34"/>
        <v>39.20912611643233</v>
      </c>
    </row>
    <row r="44" spans="1:95" x14ac:dyDescent="0.25">
      <c r="C44" s="3"/>
      <c r="F44" s="3">
        <v>30</v>
      </c>
      <c r="G44" s="36">
        <f t="shared" si="9"/>
        <v>45.012871397019474</v>
      </c>
      <c r="H44" s="36">
        <f t="shared" si="9"/>
        <v>47.446128521704793</v>
      </c>
      <c r="I44" s="36">
        <f t="shared" si="9"/>
        <v>43.86485496705648</v>
      </c>
      <c r="J44" s="36">
        <f t="shared" si="9"/>
        <v>49.193312583077279</v>
      </c>
      <c r="K44" s="36">
        <f t="shared" si="9"/>
        <v>17.701214194839189</v>
      </c>
      <c r="L44" s="37"/>
      <c r="M44" s="36">
        <f t="shared" si="31"/>
        <v>16.172114201709078</v>
      </c>
      <c r="N44" s="38">
        <f t="shared" si="31"/>
        <v>9.9414553077145893</v>
      </c>
      <c r="O44" s="38">
        <f>IF(Settings!$I$6&gt;69, 0.2*(N44), 0)</f>
        <v>0</v>
      </c>
      <c r="P44" s="39">
        <f t="shared" si="32"/>
        <v>37.751489804452312</v>
      </c>
      <c r="Q44" s="39">
        <f t="shared" si="32"/>
        <v>23.495198690769719</v>
      </c>
      <c r="R44" s="39">
        <f t="shared" si="32"/>
        <v>41.658484556289977</v>
      </c>
      <c r="S44" s="40">
        <f t="shared" si="29"/>
        <v>75.292108395052182</v>
      </c>
      <c r="T44" s="40">
        <f t="shared" si="30"/>
        <v>96.173053704461736</v>
      </c>
      <c r="U44" s="41">
        <f t="shared" si="12"/>
        <v>43.695661200305778</v>
      </c>
      <c r="V44" s="41">
        <f t="shared" si="13"/>
        <v>42.701515669534317</v>
      </c>
      <c r="W44" s="42">
        <f t="shared" si="14"/>
        <v>82.826189795938035</v>
      </c>
      <c r="X44" s="42">
        <f t="shared" si="15"/>
        <v>53.35636300927203</v>
      </c>
      <c r="Z44" s="37">
        <f t="shared" si="33"/>
        <v>22.553663864113378</v>
      </c>
      <c r="AA44" s="37">
        <f t="shared" si="33"/>
        <v>46.491156268039539</v>
      </c>
      <c r="AC44" s="3">
        <v>30</v>
      </c>
      <c r="AE44" s="58">
        <f t="shared" si="17"/>
        <v>22.426633924947051</v>
      </c>
      <c r="AG44" s="3">
        <f t="shared" si="18"/>
        <v>22.426633924947051</v>
      </c>
      <c r="AH44" s="36">
        <f t="shared" si="19"/>
        <v>27.232771818085943</v>
      </c>
      <c r="AI44" s="36">
        <f t="shared" si="19"/>
        <v>35.296940138980389</v>
      </c>
      <c r="AJ44" s="36">
        <f t="shared" si="19"/>
        <v>27.577400193559672</v>
      </c>
      <c r="AK44" s="36">
        <f t="shared" si="19"/>
        <v>36.769445188552801</v>
      </c>
      <c r="AL44" s="36">
        <f t="shared" si="19"/>
        <v>11.715936744619292</v>
      </c>
      <c r="AM44" s="37"/>
      <c r="AN44" s="36">
        <f t="shared" si="20"/>
        <v>11.044471724688391</v>
      </c>
      <c r="AO44" s="38">
        <f t="shared" si="20"/>
        <v>7.0823081968553563</v>
      </c>
      <c r="AP44" s="38">
        <f>IF(Settings!$I$6&gt;69, 0.2*(AO44), 0)</f>
        <v>0</v>
      </c>
      <c r="AQ44" s="39">
        <f t="shared" si="21"/>
        <v>29.377178753685669</v>
      </c>
      <c r="AR44" s="39">
        <f t="shared" si="21"/>
        <v>18.017761338521851</v>
      </c>
      <c r="AS44" s="39">
        <f t="shared" si="21"/>
        <v>31.987784548494197</v>
      </c>
      <c r="AT44" s="40">
        <f t="shared" si="22"/>
        <v>57.764724817991912</v>
      </c>
      <c r="AU44" s="40">
        <f t="shared" si="23"/>
        <v>71.013948609301423</v>
      </c>
      <c r="AV44" s="41">
        <f t="shared" si="24"/>
        <v>32.475476944767884</v>
      </c>
      <c r="AW44" s="41">
        <f t="shared" si="25"/>
        <v>31.767246125082352</v>
      </c>
      <c r="AX44" s="42">
        <f t="shared" si="26"/>
        <v>69.256988341254143</v>
      </c>
      <c r="AY44" s="42">
        <f t="shared" si="27"/>
        <v>41.828695351052062</v>
      </c>
      <c r="BA44" s="37">
        <f t="shared" si="34"/>
        <v>17.385794003426327</v>
      </c>
      <c r="BB44" s="37">
        <f t="shared" si="34"/>
        <v>40.317284670781248</v>
      </c>
    </row>
    <row r="45" spans="1:95" x14ac:dyDescent="0.25">
      <c r="C45" s="1"/>
      <c r="F45" s="3">
        <v>31</v>
      </c>
      <c r="G45" s="36">
        <f t="shared" si="9"/>
        <v>47.170714904134627</v>
      </c>
      <c r="H45" s="36">
        <f t="shared" si="9"/>
        <v>48.941454294136904</v>
      </c>
      <c r="I45" s="36">
        <f t="shared" si="9"/>
        <v>45.94633849183576</v>
      </c>
      <c r="J45" s="36">
        <f t="shared" si="9"/>
        <v>50.713779341443868</v>
      </c>
      <c r="K45" s="36">
        <f t="shared" si="9"/>
        <v>18.382919810384184</v>
      </c>
      <c r="L45" s="37"/>
      <c r="M45" s="36">
        <f t="shared" si="31"/>
        <v>16.827761391838319</v>
      </c>
      <c r="N45" s="38">
        <f t="shared" si="31"/>
        <v>10.30663562142181</v>
      </c>
      <c r="O45" s="38">
        <f>IF(Settings!$I$6&gt;69, 0.2*(N45), 0)</f>
        <v>0</v>
      </c>
      <c r="P45" s="39">
        <f t="shared" si="32"/>
        <v>38.753542661411778</v>
      </c>
      <c r="Q45" s="39">
        <f t="shared" si="32"/>
        <v>24.127721877092476</v>
      </c>
      <c r="R45" s="39">
        <f t="shared" si="32"/>
        <v>42.628078618795925</v>
      </c>
      <c r="S45" s="40">
        <f t="shared" si="29"/>
        <v>77.397210174073876</v>
      </c>
      <c r="T45" s="40">
        <f t="shared" si="30"/>
        <v>99.21974433419058</v>
      </c>
      <c r="U45" s="41">
        <f t="shared" si="12"/>
        <v>45.077972426865394</v>
      </c>
      <c r="V45" s="41">
        <f t="shared" si="13"/>
        <v>44.047308864723213</v>
      </c>
      <c r="W45" s="42">
        <f t="shared" si="14"/>
        <v>84.262175276303978</v>
      </c>
      <c r="X45" s="42">
        <f t="shared" si="15"/>
        <v>54.686442575801571</v>
      </c>
      <c r="Z45" s="37">
        <f t="shared" si="33"/>
        <v>23.076654645708675</v>
      </c>
      <c r="AA45" s="37">
        <f t="shared" si="33"/>
        <v>47.146134769974267</v>
      </c>
      <c r="AC45" s="3">
        <v>31</v>
      </c>
      <c r="AD45" s="1"/>
      <c r="AE45" s="58">
        <f t="shared" si="17"/>
        <v>23.585668651620018</v>
      </c>
      <c r="AG45" s="3">
        <f t="shared" si="18"/>
        <v>23.585668651620018</v>
      </c>
      <c r="AH45" s="36">
        <f t="shared" si="19"/>
        <v>30.04085673068996</v>
      </c>
      <c r="AI45" s="36">
        <f t="shared" si="19"/>
        <v>37.244336754311128</v>
      </c>
      <c r="AJ45" s="36">
        <f t="shared" si="19"/>
        <v>30.080986687934438</v>
      </c>
      <c r="AK45" s="36">
        <f t="shared" si="19"/>
        <v>38.769056430692864</v>
      </c>
      <c r="AL45" s="36">
        <f t="shared" si="19"/>
        <v>12.709831055371939</v>
      </c>
      <c r="AM45" s="37"/>
      <c r="AN45" s="36">
        <f t="shared" si="20"/>
        <v>11.839721045940738</v>
      </c>
      <c r="AO45" s="38">
        <f t="shared" si="20"/>
        <v>7.5279049324529455</v>
      </c>
      <c r="AP45" s="38">
        <f>IF(Settings!$I$6&gt;69, 0.2*(AO45), 0)</f>
        <v>0</v>
      </c>
      <c r="AQ45" s="39">
        <f t="shared" si="21"/>
        <v>30.749644921005004</v>
      </c>
      <c r="AR45" s="39">
        <f t="shared" si="21"/>
        <v>18.934720387657812</v>
      </c>
      <c r="AS45" s="39">
        <f t="shared" si="21"/>
        <v>33.750872052684883</v>
      </c>
      <c r="AT45" s="40">
        <f t="shared" si="22"/>
        <v>60.626844000314001</v>
      </c>
      <c r="AU45" s="40">
        <f t="shared" si="23"/>
        <v>75.086158492429561</v>
      </c>
      <c r="AV45" s="41">
        <f t="shared" si="24"/>
        <v>34.272693572125306</v>
      </c>
      <c r="AW45" s="41">
        <f t="shared" si="25"/>
        <v>33.519903078880013</v>
      </c>
      <c r="AX45" s="42">
        <f t="shared" si="26"/>
        <v>71.674713878574622</v>
      </c>
      <c r="AY45" s="42">
        <f t="shared" si="27"/>
        <v>43.763544950248118</v>
      </c>
      <c r="BA45" s="37">
        <f t="shared" si="34"/>
        <v>18.323280589537937</v>
      </c>
      <c r="BB45" s="37">
        <f t="shared" si="34"/>
        <v>41.419050596254841</v>
      </c>
    </row>
    <row r="46" spans="1:95" x14ac:dyDescent="0.25">
      <c r="C46" s="1"/>
      <c r="F46" s="3">
        <v>32</v>
      </c>
      <c r="G46" s="36">
        <f t="shared" si="9"/>
        <v>49.26518787989086</v>
      </c>
      <c r="H46" s="36">
        <f t="shared" si="9"/>
        <v>50.409953583342187</v>
      </c>
      <c r="I46" s="36">
        <f t="shared" si="9"/>
        <v>47.99807764109422</v>
      </c>
      <c r="J46" s="36">
        <f t="shared" si="9"/>
        <v>52.205035618583878</v>
      </c>
      <c r="K46" s="36">
        <f t="shared" si="9"/>
        <v>19.036299021487483</v>
      </c>
      <c r="L46" s="37"/>
      <c r="M46" s="36">
        <f t="shared" si="31"/>
        <v>17.476159874221711</v>
      </c>
      <c r="N46" s="38">
        <f t="shared" si="31"/>
        <v>10.668191679215376</v>
      </c>
      <c r="O46" s="38">
        <f>IF(Settings!$I$6&gt;69, 0.2*(N46), 0)</f>
        <v>0</v>
      </c>
      <c r="P46" s="39">
        <f t="shared" si="32"/>
        <v>39.73202707248074</v>
      </c>
      <c r="Q46" s="39">
        <f t="shared" si="32"/>
        <v>24.739604321263649</v>
      </c>
      <c r="R46" s="39">
        <f t="shared" si="32"/>
        <v>43.534145524931908</v>
      </c>
      <c r="S46" s="40">
        <f t="shared" si="29"/>
        <v>79.453797766639013</v>
      </c>
      <c r="T46" s="40">
        <f t="shared" si="30"/>
        <v>102.1986758132381</v>
      </c>
      <c r="U46" s="41">
        <f t="shared" si="12"/>
        <v>46.435777392929509</v>
      </c>
      <c r="V46" s="41">
        <f t="shared" si="13"/>
        <v>45.368958225007972</v>
      </c>
      <c r="W46" s="42">
        <f t="shared" si="14"/>
        <v>85.626198818720368</v>
      </c>
      <c r="X46" s="42">
        <f t="shared" si="15"/>
        <v>55.973815133632577</v>
      </c>
      <c r="Z46" s="37">
        <f t="shared" si="33"/>
        <v>23.566556173690113</v>
      </c>
      <c r="AA46" s="37">
        <f t="shared" si="33"/>
        <v>47.76935653191638</v>
      </c>
      <c r="AC46" s="3">
        <v>32</v>
      </c>
      <c r="AD46" s="1"/>
      <c r="AE46" s="58">
        <f t="shared" si="17"/>
        <v>24.804603651429346</v>
      </c>
      <c r="AG46" s="3">
        <f t="shared" si="18"/>
        <v>24.804603651429346</v>
      </c>
      <c r="AH46" s="36">
        <f t="shared" si="19"/>
        <v>32.98629130156386</v>
      </c>
      <c r="AI46" s="36">
        <f t="shared" si="19"/>
        <v>39.260290767631062</v>
      </c>
      <c r="AJ46" s="36">
        <f t="shared" si="19"/>
        <v>32.725184562473494</v>
      </c>
      <c r="AK46" s="36">
        <f t="shared" si="19"/>
        <v>40.835833197465838</v>
      </c>
      <c r="AL46" s="36">
        <f t="shared" si="19"/>
        <v>13.730961372990933</v>
      </c>
      <c r="AM46" s="37"/>
      <c r="AN46" s="36">
        <f t="shared" si="20"/>
        <v>12.674525220354132</v>
      </c>
      <c r="AO46" s="38">
        <f t="shared" si="20"/>
        <v>7.9942523377697237</v>
      </c>
      <c r="AP46" s="38">
        <f>IF(Settings!$I$6&gt;69, 0.2*(AO46), 0)</f>
        <v>0</v>
      </c>
      <c r="AQ46" s="39">
        <f t="shared" si="21"/>
        <v>32.157580491466454</v>
      </c>
      <c r="AR46" s="39">
        <f t="shared" si="21"/>
        <v>19.86875737310989</v>
      </c>
      <c r="AS46" s="39">
        <f t="shared" si="21"/>
        <v>35.492209289109397</v>
      </c>
      <c r="AT46" s="40">
        <f t="shared" si="22"/>
        <v>63.567913697717451</v>
      </c>
      <c r="AU46" s="40">
        <f t="shared" si="23"/>
        <v>79.288561728761024</v>
      </c>
      <c r="AV46" s="41">
        <f t="shared" si="24"/>
        <v>36.133686924644927</v>
      </c>
      <c r="AW46" s="41">
        <f t="shared" si="25"/>
        <v>35.334261690867955</v>
      </c>
      <c r="AX46" s="42">
        <f t="shared" si="26"/>
        <v>74.075427022122199</v>
      </c>
      <c r="AY46" s="42">
        <f t="shared" si="27"/>
        <v>45.731227464253394</v>
      </c>
      <c r="BA46" s="37">
        <f t="shared" si="34"/>
        <v>19.250755184580534</v>
      </c>
      <c r="BB46" s="37">
        <f t="shared" si="34"/>
        <v>42.511285962417119</v>
      </c>
    </row>
    <row r="47" spans="1:95" x14ac:dyDescent="0.25">
      <c r="C47" s="1"/>
      <c r="F47" s="3">
        <v>33</v>
      </c>
      <c r="G47" s="36">
        <f t="shared" si="9"/>
        <v>51.293032383192021</v>
      </c>
      <c r="H47" s="36">
        <f t="shared" si="9"/>
        <v>51.851426478426916</v>
      </c>
      <c r="I47" s="36">
        <f t="shared" si="9"/>
        <v>50.017025309322342</v>
      </c>
      <c r="J47" s="36">
        <f t="shared" si="9"/>
        <v>53.666955293738248</v>
      </c>
      <c r="K47" s="36">
        <f t="shared" si="9"/>
        <v>19.661242396539237</v>
      </c>
      <c r="L47" s="37"/>
      <c r="M47" s="36">
        <f t="shared" si="31"/>
        <v>18.116790844452133</v>
      </c>
      <c r="N47" s="38">
        <f t="shared" si="31"/>
        <v>11.025952268161667</v>
      </c>
      <c r="O47" s="38">
        <f>IF(Settings!$I$6&gt;69, 0.2*(N47), 0)</f>
        <v>0</v>
      </c>
      <c r="P47" s="39">
        <f t="shared" si="32"/>
        <v>40.687228459526914</v>
      </c>
      <c r="Q47" s="39">
        <f t="shared" si="32"/>
        <v>25.331162121359029</v>
      </c>
      <c r="R47" s="39">
        <f t="shared" si="32"/>
        <v>44.379751330274054</v>
      </c>
      <c r="S47" s="40">
        <f t="shared" si="29"/>
        <v>81.462240131083831</v>
      </c>
      <c r="T47" s="40">
        <f t="shared" si="30"/>
        <v>105.10949528155348</v>
      </c>
      <c r="U47" s="41">
        <f t="shared" si="12"/>
        <v>47.768879057400397</v>
      </c>
      <c r="V47" s="41">
        <f t="shared" si="13"/>
        <v>46.666283830584227</v>
      </c>
      <c r="W47" s="42">
        <f t="shared" si="14"/>
        <v>86.92151579543615</v>
      </c>
      <c r="X47" s="42">
        <f t="shared" si="15"/>
        <v>57.219323908403439</v>
      </c>
      <c r="Z47" s="37">
        <f t="shared" si="33"/>
        <v>24.024902441473326</v>
      </c>
      <c r="AA47" s="37">
        <f t="shared" si="33"/>
        <v>48.362361284608163</v>
      </c>
      <c r="AC47" s="3">
        <v>33</v>
      </c>
      <c r="AD47" s="1"/>
      <c r="AE47" s="58">
        <f t="shared" si="17"/>
        <v>26.08653464069765</v>
      </c>
      <c r="AG47" s="3">
        <f t="shared" si="18"/>
        <v>26.08653464069765</v>
      </c>
      <c r="AH47" s="36">
        <f t="shared" ref="AH47:AL84" si="35">AH$4*(1-EXP(-AH$5*$AG47))^AH$6</f>
        <v>36.052454805144059</v>
      </c>
      <c r="AI47" s="36">
        <f t="shared" si="35"/>
        <v>41.342903477285823</v>
      </c>
      <c r="AJ47" s="36">
        <f t="shared" si="35"/>
        <v>35.505314991753629</v>
      </c>
      <c r="AK47" s="36">
        <f t="shared" si="35"/>
        <v>42.967453655470671</v>
      </c>
      <c r="AL47" s="36">
        <f t="shared" si="35"/>
        <v>14.772339667244164</v>
      </c>
      <c r="AM47" s="37"/>
      <c r="AN47" s="36">
        <f t="shared" ref="AN47:AO84" si="36">AN$4*(1-EXP(-AN$5*$AG47))^AN$6</f>
        <v>13.548590086684092</v>
      </c>
      <c r="AO47" s="38">
        <f t="shared" si="36"/>
        <v>8.4814518149140614</v>
      </c>
      <c r="AP47" s="38">
        <f>IF(Settings!$I$6&gt;69, 0.2*(AO47), 0)</f>
        <v>0</v>
      </c>
      <c r="AQ47" s="39">
        <f t="shared" ref="AQ47:AS84" si="37">AQ$4*(1-EXP(-AQ$5*$AG47))^AQ$6</f>
        <v>33.598967807065634</v>
      </c>
      <c r="AR47" s="39">
        <f t="shared" si="37"/>
        <v>20.817045309708174</v>
      </c>
      <c r="AS47" s="39">
        <f t="shared" si="37"/>
        <v>37.199414598937942</v>
      </c>
      <c r="AT47" s="40">
        <f t="shared" si="22"/>
        <v>66.583495285246045</v>
      </c>
      <c r="AU47" s="40">
        <f t="shared" si="23"/>
        <v>83.613649273612623</v>
      </c>
      <c r="AV47" s="41">
        <f t="shared" si="24"/>
        <v>38.056758311048647</v>
      </c>
      <c r="AW47" s="41">
        <f t="shared" si="25"/>
        <v>37.208613129557243</v>
      </c>
      <c r="AX47" s="42">
        <f t="shared" si="26"/>
        <v>76.450177718534277</v>
      </c>
      <c r="AY47" s="42">
        <f t="shared" si="27"/>
        <v>47.726527442908612</v>
      </c>
      <c r="BA47" s="37">
        <f t="shared" si="34"/>
        <v>20.161922126046239</v>
      </c>
      <c r="BB47" s="37">
        <f t="shared" si="34"/>
        <v>43.590773131102416</v>
      </c>
    </row>
    <row r="48" spans="1:95" x14ac:dyDescent="0.25">
      <c r="C48" s="1"/>
      <c r="F48" s="3">
        <v>34</v>
      </c>
      <c r="G48" s="36">
        <f t="shared" si="9"/>
        <v>53.251819964582332</v>
      </c>
      <c r="H48" s="36">
        <f t="shared" si="9"/>
        <v>53.265745178814313</v>
      </c>
      <c r="I48" s="36">
        <f t="shared" si="9"/>
        <v>52.000533787993959</v>
      </c>
      <c r="J48" s="36">
        <f t="shared" si="9"/>
        <v>55.099485700098299</v>
      </c>
      <c r="K48" s="36">
        <f t="shared" si="9"/>
        <v>20.257861225039374</v>
      </c>
      <c r="L48" s="37"/>
      <c r="M48" s="36">
        <f t="shared" si="31"/>
        <v>18.749194669570745</v>
      </c>
      <c r="N48" s="38">
        <f t="shared" si="31"/>
        <v>11.379765308714802</v>
      </c>
      <c r="O48" s="38">
        <f>IF(Settings!$I$6&gt;69, 0.2*(N48), 0)</f>
        <v>0</v>
      </c>
      <c r="P48" s="39">
        <f t="shared" si="32"/>
        <v>41.619455453487355</v>
      </c>
      <c r="Q48" s="39">
        <f t="shared" si="32"/>
        <v>25.902749150078531</v>
      </c>
      <c r="R48" s="39">
        <f t="shared" si="32"/>
        <v>45.168001830302877</v>
      </c>
      <c r="S48" s="40">
        <f t="shared" si="29"/>
        <v>83.422980857253265</v>
      </c>
      <c r="T48" s="40">
        <f t="shared" si="30"/>
        <v>107.95206490041652</v>
      </c>
      <c r="U48" s="41">
        <f t="shared" si="12"/>
        <v>49.077147191804357</v>
      </c>
      <c r="V48" s="41">
        <f t="shared" si="13"/>
        <v>47.939170660932881</v>
      </c>
      <c r="W48" s="42">
        <f t="shared" si="14"/>
        <v>88.151284555439275</v>
      </c>
      <c r="X48" s="42">
        <f t="shared" si="15"/>
        <v>58.423854612150762</v>
      </c>
      <c r="Z48" s="37">
        <f t="shared" si="33"/>
        <v>24.453249724146318</v>
      </c>
      <c r="AA48" s="37">
        <f t="shared" si="33"/>
        <v>48.926614104694536</v>
      </c>
      <c r="AC48" s="3">
        <v>34</v>
      </c>
      <c r="AD48" s="1"/>
      <c r="AE48" s="58">
        <f t="shared" si="17"/>
        <v>27.434717325995447</v>
      </c>
      <c r="AG48" s="3">
        <f t="shared" si="18"/>
        <v>27.434717325995447</v>
      </c>
      <c r="AH48" s="36">
        <f t="shared" si="35"/>
        <v>39.219431372798979</v>
      </c>
      <c r="AI48" s="36">
        <f t="shared" si="35"/>
        <v>43.489714897178992</v>
      </c>
      <c r="AJ48" s="36">
        <f t="shared" si="35"/>
        <v>38.414661656525318</v>
      </c>
      <c r="AK48" s="36">
        <f t="shared" si="35"/>
        <v>45.1610097516377</v>
      </c>
      <c r="AL48" s="36">
        <f t="shared" si="35"/>
        <v>15.826289553060844</v>
      </c>
      <c r="AM48" s="37"/>
      <c r="AN48" s="36">
        <f t="shared" si="36"/>
        <v>14.461289199591</v>
      </c>
      <c r="AO48" s="38">
        <f t="shared" si="36"/>
        <v>8.9894893220936911</v>
      </c>
      <c r="AP48" s="38">
        <f>IF(Settings!$I$6&gt;69, 0.2*(AO48), 0)</f>
        <v>0</v>
      </c>
      <c r="AQ48" s="39">
        <f t="shared" si="37"/>
        <v>35.071453989760712</v>
      </c>
      <c r="AR48" s="39">
        <f t="shared" si="37"/>
        <v>21.776470479635925</v>
      </c>
      <c r="AS48" s="39">
        <f t="shared" si="37"/>
        <v>38.860437679987349</v>
      </c>
      <c r="AT48" s="40">
        <f t="shared" si="22"/>
        <v>69.668373048808277</v>
      </c>
      <c r="AU48" s="40">
        <f t="shared" si="23"/>
        <v>88.052452448498968</v>
      </c>
      <c r="AV48" s="41">
        <f t="shared" si="24"/>
        <v>40.039692339670466</v>
      </c>
      <c r="AW48" s="41">
        <f t="shared" si="25"/>
        <v>39.140743407461095</v>
      </c>
      <c r="AX48" s="42">
        <f t="shared" si="26"/>
        <v>78.789899505029169</v>
      </c>
      <c r="AY48" s="42">
        <f t="shared" si="27"/>
        <v>49.743713993865825</v>
      </c>
      <c r="BA48" s="37">
        <f t="shared" si="34"/>
        <v>21.050605265734728</v>
      </c>
      <c r="BB48" s="37">
        <f t="shared" si="34"/>
        <v>44.654241584580433</v>
      </c>
    </row>
    <row r="49" spans="1:97" x14ac:dyDescent="0.25">
      <c r="C49" s="1"/>
      <c r="F49" s="3">
        <v>35</v>
      </c>
      <c r="G49" s="36">
        <f t="shared" si="9"/>
        <v>55.13986482704</v>
      </c>
      <c r="H49" s="36">
        <f t="shared" si="9"/>
        <v>54.652846619105041</v>
      </c>
      <c r="I49" s="36">
        <f t="shared" si="9"/>
        <v>53.946327399727721</v>
      </c>
      <c r="J49" s="36">
        <f t="shared" si="9"/>
        <v>56.502639785545128</v>
      </c>
      <c r="K49" s="36">
        <f t="shared" si="9"/>
        <v>20.826453698318449</v>
      </c>
      <c r="L49" s="37"/>
      <c r="M49" s="36">
        <f t="shared" si="31"/>
        <v>19.372966531257365</v>
      </c>
      <c r="N49" s="38">
        <f t="shared" si="31"/>
        <v>11.729496338991895</v>
      </c>
      <c r="O49" s="38">
        <f>IF(Settings!$I$6&gt;69, 0.2*(N49), 0)</f>
        <v>0</v>
      </c>
      <c r="P49" s="39">
        <f t="shared" si="32"/>
        <v>42.529036370330878</v>
      </c>
      <c r="Q49" s="39">
        <f t="shared" si="32"/>
        <v>26.454750603645827</v>
      </c>
      <c r="R49" s="39">
        <f t="shared" si="32"/>
        <v>45.902000451221603</v>
      </c>
      <c r="S49" s="40">
        <f t="shared" si="29"/>
        <v>85.336528350941478</v>
      </c>
      <c r="T49" s="40">
        <f t="shared" si="30"/>
        <v>110.7264380236082</v>
      </c>
      <c r="U49" s="41">
        <f t="shared" si="12"/>
        <v>50.360511591093726</v>
      </c>
      <c r="V49" s="41">
        <f t="shared" si="13"/>
        <v>49.187561957194539</v>
      </c>
      <c r="W49" s="42">
        <f t="shared" si="14"/>
        <v>89.318561659369365</v>
      </c>
      <c r="X49" s="42">
        <f t="shared" si="15"/>
        <v>59.588326446589342</v>
      </c>
      <c r="Z49" s="37">
        <f t="shared" si="33"/>
        <v>24.853156078488485</v>
      </c>
      <c r="AA49" s="37">
        <f t="shared" si="33"/>
        <v>49.463509034339246</v>
      </c>
      <c r="AC49" s="3">
        <v>35</v>
      </c>
      <c r="AD49" s="1"/>
      <c r="AE49" s="58">
        <f t="shared" si="17"/>
        <v>28.852575672624699</v>
      </c>
      <c r="AG49" s="3">
        <f t="shared" si="18"/>
        <v>28.852575672624699</v>
      </c>
      <c r="AH49" s="36">
        <f t="shared" si="35"/>
        <v>42.464281685598081</v>
      </c>
      <c r="AI49" s="36">
        <f t="shared" si="35"/>
        <v>45.697671401480541</v>
      </c>
      <c r="AJ49" s="36">
        <f t="shared" si="35"/>
        <v>41.444376710175995</v>
      </c>
      <c r="AK49" s="36">
        <f t="shared" si="35"/>
        <v>47.412978148101232</v>
      </c>
      <c r="AL49" s="36">
        <f t="shared" si="35"/>
        <v>16.884598762056953</v>
      </c>
      <c r="AM49" s="37"/>
      <c r="AN49" s="36">
        <f t="shared" si="36"/>
        <v>15.411634550561224</v>
      </c>
      <c r="AO49" s="38">
        <f t="shared" si="36"/>
        <v>9.5182226766461238</v>
      </c>
      <c r="AP49" s="38">
        <f>IF(Settings!$I$6&gt;69, 0.2*(AO49), 0)</f>
        <v>0</v>
      </c>
      <c r="AQ49" s="39">
        <f t="shared" si="37"/>
        <v>36.572341281060993</v>
      </c>
      <c r="AR49" s="39">
        <f t="shared" si="37"/>
        <v>22.743648907615388</v>
      </c>
      <c r="AS49" s="39">
        <f t="shared" si="37"/>
        <v>40.463845156240261</v>
      </c>
      <c r="AT49" s="40">
        <f t="shared" si="22"/>
        <v>72.816532164142373</v>
      </c>
      <c r="AU49" s="40">
        <f t="shared" si="23"/>
        <v>92.594508019167947</v>
      </c>
      <c r="AV49" s="41">
        <f t="shared" si="24"/>
        <v>42.079726528997099</v>
      </c>
      <c r="AW49" s="41">
        <f t="shared" si="25"/>
        <v>41.127904261332489</v>
      </c>
      <c r="AX49" s="42">
        <f t="shared" si="26"/>
        <v>81.08551927721129</v>
      </c>
      <c r="AY49" s="42">
        <f t="shared" si="27"/>
        <v>51.776563465027898</v>
      </c>
      <c r="BA49" s="37">
        <f t="shared" si="34"/>
        <v>21.91088730933167</v>
      </c>
      <c r="BB49" s="37">
        <f t="shared" si="34"/>
        <v>45.698398109701458</v>
      </c>
    </row>
    <row r="50" spans="1:97" x14ac:dyDescent="0.25">
      <c r="C50" s="1"/>
      <c r="F50" s="3">
        <v>36</v>
      </c>
      <c r="G50" s="36">
        <f t="shared" si="9"/>
        <v>56.95614026522842</v>
      </c>
      <c r="H50" s="36">
        <f t="shared" si="9"/>
        <v>56.01272581688167</v>
      </c>
      <c r="I50" s="36">
        <f t="shared" si="9"/>
        <v>55.852475592000246</v>
      </c>
      <c r="J50" s="36">
        <f t="shared" si="9"/>
        <v>57.876489054740951</v>
      </c>
      <c r="K50" s="36">
        <f t="shared" si="9"/>
        <v>21.367474282788496</v>
      </c>
      <c r="L50" s="37"/>
      <c r="M50" s="36">
        <f t="shared" si="31"/>
        <v>19.987752352533608</v>
      </c>
      <c r="N50" s="38">
        <f t="shared" si="31"/>
        <v>12.075027128987475</v>
      </c>
      <c r="O50" s="38">
        <f>IF(Settings!$I$6&gt;69, 0.2*(N50), 0)</f>
        <v>0</v>
      </c>
      <c r="P50" s="39">
        <f t="shared" si="32"/>
        <v>43.416316094796208</v>
      </c>
      <c r="Q50" s="39">
        <f t="shared" si="32"/>
        <v>26.987577312801591</v>
      </c>
      <c r="R50" s="39">
        <f t="shared" si="32"/>
        <v>46.584814481745092</v>
      </c>
      <c r="S50" s="40">
        <f t="shared" si="29"/>
        <v>87.203447095618912</v>
      </c>
      <c r="T50" s="40">
        <f t="shared" si="30"/>
        <v>113.43283766881285</v>
      </c>
      <c r="U50" s="41">
        <f t="shared" si="12"/>
        <v>51.61895594809225</v>
      </c>
      <c r="V50" s="41">
        <f t="shared" si="13"/>
        <v>50.411453235193505</v>
      </c>
      <c r="W50" s="42">
        <f t="shared" si="14"/>
        <v>90.426298685926312</v>
      </c>
      <c r="X50" s="42">
        <f t="shared" si="15"/>
        <v>60.713684244875253</v>
      </c>
      <c r="Z50" s="37">
        <f t="shared" si="33"/>
        <v>25.226164781720684</v>
      </c>
      <c r="AA50" s="37">
        <f t="shared" si="33"/>
        <v>49.974372525343277</v>
      </c>
      <c r="AC50" s="3">
        <v>36</v>
      </c>
      <c r="AD50" s="1"/>
      <c r="AE50" s="58">
        <f t="shared" si="17"/>
        <v>30.343710600427304</v>
      </c>
      <c r="AG50" s="3">
        <f t="shared" si="18"/>
        <v>30.343710600427304</v>
      </c>
      <c r="AH50" s="36">
        <f t="shared" si="35"/>
        <v>45.761452596842652</v>
      </c>
      <c r="AI50" s="36">
        <f t="shared" si="35"/>
        <v>47.96309784244184</v>
      </c>
      <c r="AJ50" s="36">
        <f t="shared" si="35"/>
        <v>44.583430603326036</v>
      </c>
      <c r="AK50" s="36">
        <f t="shared" si="35"/>
        <v>49.719196534460075</v>
      </c>
      <c r="AL50" s="36">
        <f t="shared" si="35"/>
        <v>17.938701447182645</v>
      </c>
      <c r="AM50" s="37"/>
      <c r="AN50" s="36">
        <f t="shared" si="36"/>
        <v>16.398249758637462</v>
      </c>
      <c r="AO50" s="38">
        <f t="shared" si="36"/>
        <v>10.06736891921727</v>
      </c>
      <c r="AP50" s="38">
        <f>IF(Settings!$I$6&gt;69, 0.2*(AO50), 0)</f>
        <v>0</v>
      </c>
      <c r="AQ50" s="39">
        <f t="shared" si="37"/>
        <v>38.098580899482805</v>
      </c>
      <c r="AR50" s="39">
        <f t="shared" si="37"/>
        <v>23.714949524791656</v>
      </c>
      <c r="AS50" s="39">
        <f t="shared" si="37"/>
        <v>41.999097122325125</v>
      </c>
      <c r="AT50" s="40">
        <f t="shared" si="22"/>
        <v>76.021145515672785</v>
      </c>
      <c r="AU50" s="40">
        <f t="shared" si="23"/>
        <v>97.22784426552802</v>
      </c>
      <c r="AV50" s="41">
        <f t="shared" si="24"/>
        <v>44.173524950119386</v>
      </c>
      <c r="AW50" s="41">
        <f t="shared" si="25"/>
        <v>43.16678805819766</v>
      </c>
      <c r="AX50" s="42">
        <f t="shared" si="26"/>
        <v>83.328076119773314</v>
      </c>
      <c r="AY50" s="42">
        <f t="shared" si="27"/>
        <v>53.81839269139796</v>
      </c>
      <c r="BA50" s="37">
        <f t="shared" si="34"/>
        <v>22.737247246229863</v>
      </c>
      <c r="BB50" s="37">
        <f t="shared" si="34"/>
        <v>46.719960142243579</v>
      </c>
      <c r="CQ50" s="51"/>
    </row>
    <row r="51" spans="1:97" x14ac:dyDescent="0.25">
      <c r="C51" s="1"/>
      <c r="F51" s="3">
        <v>37</v>
      </c>
      <c r="G51" s="36">
        <f t="shared" si="9"/>
        <v>58.700199372471765</v>
      </c>
      <c r="H51" s="36">
        <f t="shared" si="9"/>
        <v>57.345429862527034</v>
      </c>
      <c r="I51" s="36">
        <f t="shared" si="9"/>
        <v>57.717366729478108</v>
      </c>
      <c r="J51" s="36">
        <f t="shared" si="9"/>
        <v>59.221157204807312</v>
      </c>
      <c r="K51" s="36">
        <f t="shared" si="9"/>
        <v>21.881506217693399</v>
      </c>
      <c r="L51" s="37"/>
      <c r="M51" s="36">
        <f t="shared" si="31"/>
        <v>20.593244990429646</v>
      </c>
      <c r="N51" s="38">
        <f t="shared" si="31"/>
        <v>12.416254411095849</v>
      </c>
      <c r="O51" s="38">
        <f>IF(Settings!$I$6&gt;69, 0.2*(N51), 0)</f>
        <v>0</v>
      </c>
      <c r="P51" s="39">
        <f t="shared" si="32"/>
        <v>44.281653320953843</v>
      </c>
      <c r="Q51" s="39">
        <f t="shared" si="32"/>
        <v>27.501660729522396</v>
      </c>
      <c r="R51" s="39">
        <f t="shared" si="32"/>
        <v>47.219448428935216</v>
      </c>
      <c r="S51" s="40">
        <f t="shared" si="29"/>
        <v>89.024349862699367</v>
      </c>
      <c r="T51" s="40">
        <f t="shared" si="30"/>
        <v>116.07163705529265</v>
      </c>
      <c r="U51" s="41">
        <f t="shared" si="12"/>
        <v>52.852512317383912</v>
      </c>
      <c r="V51" s="41">
        <f t="shared" si="13"/>
        <v>51.610886876274328</v>
      </c>
      <c r="W51" s="42">
        <f t="shared" si="14"/>
        <v>91.477340341332038</v>
      </c>
      <c r="X51" s="42">
        <f t="shared" si="15"/>
        <v>61.800891611360605</v>
      </c>
      <c r="Z51" s="37">
        <f t="shared" si="33"/>
        <v>25.573791145413669</v>
      </c>
      <c r="AA51" s="37">
        <f t="shared" si="33"/>
        <v>50.460466716274695</v>
      </c>
      <c r="AC51" s="3">
        <v>37</v>
      </c>
      <c r="AD51" s="1"/>
      <c r="AE51" s="58">
        <f t="shared" si="17"/>
        <v>31.911909129003085</v>
      </c>
      <c r="AG51" s="3">
        <f t="shared" si="18"/>
        <v>31.911909129003085</v>
      </c>
      <c r="AH51" s="36">
        <f t="shared" si="35"/>
        <v>49.083318663641904</v>
      </c>
      <c r="AI51" s="36">
        <f t="shared" si="35"/>
        <v>50.281675341206835</v>
      </c>
      <c r="AJ51" s="36">
        <f t="shared" si="35"/>
        <v>47.818613707666557</v>
      </c>
      <c r="AK51" s="36">
        <f t="shared" si="35"/>
        <v>52.074846569828637</v>
      </c>
      <c r="AL51" s="36">
        <f t="shared" si="35"/>
        <v>18.979884461267662</v>
      </c>
      <c r="AM51" s="37"/>
      <c r="AN51" s="36">
        <f t="shared" si="36"/>
        <v>17.419346739904181</v>
      </c>
      <c r="AO51" s="38">
        <f t="shared" si="36"/>
        <v>10.636491981459834</v>
      </c>
      <c r="AP51" s="38">
        <f>IF(Settings!$I$6&gt;69, 0.2*(AO51), 0)</f>
        <v>0</v>
      </c>
      <c r="AQ51" s="39">
        <f t="shared" si="37"/>
        <v>39.646771031740641</v>
      </c>
      <c r="AR51" s="39">
        <f t="shared" si="37"/>
        <v>24.686524299863809</v>
      </c>
      <c r="AS51" s="39">
        <f t="shared" si="37"/>
        <v>43.456802827107111</v>
      </c>
      <c r="AT51" s="40">
        <f t="shared" si="22"/>
        <v>79.274570873233728</v>
      </c>
      <c r="AU51" s="40">
        <f t="shared" si="23"/>
        <v>101.93899132288125</v>
      </c>
      <c r="AV51" s="41">
        <f t="shared" si="24"/>
        <v>46.317157005232133</v>
      </c>
      <c r="AW51" s="41">
        <f t="shared" si="25"/>
        <v>45.253507807086152</v>
      </c>
      <c r="AX51" s="42">
        <f t="shared" si="26"/>
        <v>85.508847190649121</v>
      </c>
      <c r="AY51" s="42">
        <f t="shared" si="27"/>
        <v>55.862103448610249</v>
      </c>
      <c r="BA51" s="37">
        <f t="shared" si="34"/>
        <v>23.524690320350476</v>
      </c>
      <c r="BB51" s="37">
        <f t="shared" si="34"/>
        <v>47.715691963388295</v>
      </c>
      <c r="CQ51" s="51"/>
    </row>
    <row r="52" spans="1:97" x14ac:dyDescent="0.25">
      <c r="C52" s="1"/>
      <c r="F52" s="3">
        <v>38</v>
      </c>
      <c r="G52" s="36">
        <f t="shared" si="9"/>
        <v>60.372100677509842</v>
      </c>
      <c r="H52" s="36">
        <f t="shared" si="9"/>
        <v>58.651052480984809</v>
      </c>
      <c r="I52" s="36">
        <f t="shared" si="9"/>
        <v>59.53968276706437</v>
      </c>
      <c r="J52" s="36">
        <f t="shared" si="9"/>
        <v>60.536814378565346</v>
      </c>
      <c r="K52" s="36">
        <f t="shared" si="9"/>
        <v>22.369237011080969</v>
      </c>
      <c r="L52" s="37"/>
      <c r="M52" s="36">
        <f t="shared" si="31"/>
        <v>21.189180678127212</v>
      </c>
      <c r="N52" s="38">
        <f t="shared" si="31"/>
        <v>12.753088715092215</v>
      </c>
      <c r="O52" s="38">
        <f>IF(Settings!$I$6&gt;69, 0.2*(N52), 0)</f>
        <v>0</v>
      </c>
      <c r="P52" s="39">
        <f t="shared" si="32"/>
        <v>45.125418106022614</v>
      </c>
      <c r="Q52" s="39">
        <f t="shared" si="32"/>
        <v>27.997448513549234</v>
      </c>
      <c r="R52" s="39">
        <f t="shared" si="32"/>
        <v>47.808823417067146</v>
      </c>
      <c r="S52" s="40">
        <f t="shared" si="29"/>
        <v>90.799890759541768</v>
      </c>
      <c r="T52" s="40">
        <f t="shared" si="30"/>
        <v>118.64334200129132</v>
      </c>
      <c r="U52" s="41">
        <f t="shared" si="12"/>
        <v>54.061256104395554</v>
      </c>
      <c r="V52" s="41">
        <f t="shared" si="13"/>
        <v>52.785947232886329</v>
      </c>
      <c r="W52" s="42">
        <f t="shared" si="14"/>
        <v>92.474423645841114</v>
      </c>
      <c r="X52" s="42">
        <f t="shared" si="15"/>
        <v>62.850924937892046</v>
      </c>
      <c r="Z52" s="37">
        <f t="shared" si="33"/>
        <v>25.897512203965071</v>
      </c>
      <c r="AA52" s="37">
        <f t="shared" si="33"/>
        <v>50.922992550706269</v>
      </c>
      <c r="AC52" s="3">
        <v>38</v>
      </c>
      <c r="AD52" s="1"/>
      <c r="AE52" s="58">
        <f t="shared" si="17"/>
        <v>33.561153995563402</v>
      </c>
      <c r="AG52" s="3">
        <f t="shared" si="18"/>
        <v>33.561153995563402</v>
      </c>
      <c r="AH52" s="36">
        <f t="shared" si="35"/>
        <v>52.400840975709691</v>
      </c>
      <c r="AI52" s="36">
        <f t="shared" si="35"/>
        <v>52.648426017876133</v>
      </c>
      <c r="AJ52" s="36">
        <f t="shared" si="35"/>
        <v>51.1345967164294</v>
      </c>
      <c r="AK52" s="36">
        <f t="shared" si="35"/>
        <v>54.474444754311648</v>
      </c>
      <c r="AL52" s="36">
        <f t="shared" si="35"/>
        <v>19.999509864457593</v>
      </c>
      <c r="AM52" s="37"/>
      <c r="AN52" s="36">
        <f t="shared" si="36"/>
        <v>18.472706939610191</v>
      </c>
      <c r="AO52" s="38">
        <f t="shared" si="36"/>
        <v>11.224990936315711</v>
      </c>
      <c r="AP52" s="38">
        <f>IF(Settings!$I$6&gt;69, 0.2*(AO52), 0)</f>
        <v>0</v>
      </c>
      <c r="AQ52" s="39">
        <f t="shared" si="37"/>
        <v>41.213159579395381</v>
      </c>
      <c r="AR52" s="39">
        <f t="shared" si="37"/>
        <v>25.654345439210111</v>
      </c>
      <c r="AS52" s="39">
        <f t="shared" si="37"/>
        <v>44.828944069761832</v>
      </c>
      <c r="AT52" s="40">
        <f t="shared" si="22"/>
        <v>82.568359940865605</v>
      </c>
      <c r="AU52" s="40">
        <f t="shared" si="23"/>
        <v>106.71301891470563</v>
      </c>
      <c r="AV52" s="41">
        <f t="shared" si="24"/>
        <v>48.506082509720088</v>
      </c>
      <c r="AW52" s="41">
        <f t="shared" si="25"/>
        <v>47.38358341608852</v>
      </c>
      <c r="AX52" s="42">
        <f t="shared" si="26"/>
        <v>87.619478167068579</v>
      </c>
      <c r="AY52" s="42">
        <f t="shared" si="27"/>
        <v>57.90023853549534</v>
      </c>
      <c r="BA52" s="37">
        <f t="shared" si="34"/>
        <v>24.268865004077206</v>
      </c>
      <c r="BB52" s="37">
        <f t="shared" si="34"/>
        <v>48.682443318257313</v>
      </c>
    </row>
    <row r="53" spans="1:97" ht="15" customHeight="1" x14ac:dyDescent="0.25">
      <c r="A53" s="62"/>
      <c r="C53" s="1"/>
      <c r="F53" s="3">
        <v>39</v>
      </c>
      <c r="G53" s="36">
        <f t="shared" si="9"/>
        <v>61.972339109956195</v>
      </c>
      <c r="H53" s="36">
        <f t="shared" si="9"/>
        <v>59.929729104518913</v>
      </c>
      <c r="I53" s="36">
        <f t="shared" si="9"/>
        <v>61.318374938283334</v>
      </c>
      <c r="J53" s="36">
        <f t="shared" si="9"/>
        <v>61.823671969192773</v>
      </c>
      <c r="K53" s="36">
        <f t="shared" si="9"/>
        <v>22.83143676823742</v>
      </c>
      <c r="L53" s="37"/>
      <c r="M53" s="36">
        <f t="shared" si="31"/>
        <v>21.775335701089634</v>
      </c>
      <c r="N53" s="38">
        <f t="shared" si="31"/>
        <v>13.085453297224827</v>
      </c>
      <c r="O53" s="38">
        <f>IF(Settings!$I$6&gt;69, 0.2*(N53), 0)</f>
        <v>0</v>
      </c>
      <c r="P53" s="39">
        <f t="shared" si="32"/>
        <v>45.947989700014844</v>
      </c>
      <c r="Q53" s="39">
        <f t="shared" si="32"/>
        <v>28.475400651827911</v>
      </c>
      <c r="R53" s="39">
        <f t="shared" si="32"/>
        <v>48.355761677463597</v>
      </c>
      <c r="S53" s="40">
        <f t="shared" si="29"/>
        <v>92.530759019400065</v>
      </c>
      <c r="T53" s="40">
        <f t="shared" si="30"/>
        <v>121.14857499819033</v>
      </c>
      <c r="U53" s="41">
        <f t="shared" si="12"/>
        <v>55.245301523789507</v>
      </c>
      <c r="V53" s="41">
        <f t="shared" si="13"/>
        <v>53.936756194067023</v>
      </c>
      <c r="W53" s="42">
        <f t="shared" si="14"/>
        <v>93.42017800673338</v>
      </c>
      <c r="X53" s="42">
        <f t="shared" si="15"/>
        <v>63.864768191293535</v>
      </c>
      <c r="Z53" s="37">
        <f t="shared" si="33"/>
        <v>26.198758836322213</v>
      </c>
      <c r="AA53" s="37">
        <f t="shared" si="33"/>
        <v>51.363092744264883</v>
      </c>
      <c r="AC53" s="3">
        <v>39</v>
      </c>
      <c r="AD53" s="1"/>
      <c r="AE53" s="58">
        <f t="shared" si="17"/>
        <v>35.295633769846724</v>
      </c>
      <c r="AG53" s="3">
        <f t="shared" si="18"/>
        <v>35.295633769846724</v>
      </c>
      <c r="AH53" s="36">
        <f t="shared" si="35"/>
        <v>55.68432014463238</v>
      </c>
      <c r="AI53" s="36">
        <f t="shared" si="35"/>
        <v>55.05770596739287</v>
      </c>
      <c r="AJ53" s="36">
        <f t="shared" si="35"/>
        <v>54.514055299068282</v>
      </c>
      <c r="AK53" s="36">
        <f t="shared" si="35"/>
        <v>56.911842545218562</v>
      </c>
      <c r="AL53" s="36">
        <f t="shared" si="35"/>
        <v>20.989244375919419</v>
      </c>
      <c r="AM53" s="37"/>
      <c r="AN53" s="36">
        <f t="shared" si="36"/>
        <v>19.555668260763149</v>
      </c>
      <c r="AO53" s="38">
        <f t="shared" si="36"/>
        <v>11.83208914594176</v>
      </c>
      <c r="AP53" s="38">
        <f>IF(Settings!$I$6&gt;69, 0.2*(AO53), 0)</f>
        <v>0</v>
      </c>
      <c r="AQ53" s="39">
        <f t="shared" si="37"/>
        <v>42.793652271263902</v>
      </c>
      <c r="AR53" s="39">
        <f t="shared" si="37"/>
        <v>26.614249546854506</v>
      </c>
      <c r="AS53" s="39">
        <f t="shared" si="37"/>
        <v>46.109056027908807</v>
      </c>
      <c r="AT53" s="40">
        <f t="shared" si="22"/>
        <v>85.893280740295864</v>
      </c>
      <c r="AU53" s="40">
        <f t="shared" si="23"/>
        <v>111.5336042969225</v>
      </c>
      <c r="AV53" s="41">
        <f t="shared" si="24"/>
        <v>50.735144285247756</v>
      </c>
      <c r="AW53" s="41">
        <f t="shared" si="25"/>
        <v>49.551935370653581</v>
      </c>
      <c r="AX53" s="42">
        <f t="shared" si="26"/>
        <v>89.652115306445523</v>
      </c>
      <c r="AY53" s="42">
        <f t="shared" si="27"/>
        <v>59.925049634088438</v>
      </c>
      <c r="BA53" s="37">
        <f t="shared" si="34"/>
        <v>24.966161781886672</v>
      </c>
      <c r="BB53" s="37">
        <f t="shared" si="34"/>
        <v>49.617189897732821</v>
      </c>
      <c r="BN53" s="79"/>
      <c r="BO53" s="81"/>
      <c r="BP53" s="79"/>
      <c r="BQ53" s="80"/>
      <c r="CE53" s="79"/>
      <c r="CF53" s="81"/>
      <c r="CR53" s="79"/>
      <c r="CS53" s="81"/>
    </row>
    <row r="54" spans="1:97" x14ac:dyDescent="0.25">
      <c r="C54" s="1"/>
      <c r="F54" s="3">
        <v>40</v>
      </c>
      <c r="G54" s="36">
        <f t="shared" si="9"/>
        <v>63.501782485163226</v>
      </c>
      <c r="H54" s="36">
        <f t="shared" si="9"/>
        <v>61.181632403245665</v>
      </c>
      <c r="I54" s="36">
        <f t="shared" si="9"/>
        <v>63.052640554260343</v>
      </c>
      <c r="J54" s="36">
        <f t="shared" si="9"/>
        <v>63.081977918508507</v>
      </c>
      <c r="K54" s="36">
        <f t="shared" si="9"/>
        <v>23.268939162039821</v>
      </c>
      <c r="L54" s="37"/>
      <c r="M54" s="36">
        <f t="shared" si="31"/>
        <v>22.351523292627874</v>
      </c>
      <c r="N54" s="38">
        <f t="shared" si="31"/>
        <v>13.413283154342237</v>
      </c>
      <c r="O54" s="38">
        <f>IF(Settings!$I$6&gt;69, 0.2*(N54), 0)</f>
        <v>0</v>
      </c>
      <c r="P54" s="39">
        <f t="shared" si="32"/>
        <v>46.749754618922026</v>
      </c>
      <c r="Q54" s="39">
        <f t="shared" si="32"/>
        <v>28.935986051777498</v>
      </c>
      <c r="R54" s="39">
        <f t="shared" si="32"/>
        <v>48.862975297082386</v>
      </c>
      <c r="S54" s="40">
        <f t="shared" si="29"/>
        <v>94.217673450175653</v>
      </c>
      <c r="T54" s="40">
        <f t="shared" si="30"/>
        <v>123.58806079880968</v>
      </c>
      <c r="U54" s="41">
        <f t="shared" si="12"/>
        <v>56.404797478355327</v>
      </c>
      <c r="V54" s="41">
        <f t="shared" si="13"/>
        <v>55.063469162921102</v>
      </c>
      <c r="W54" s="42">
        <f t="shared" si="14"/>
        <v>94.317126016918692</v>
      </c>
      <c r="X54" s="42">
        <f t="shared" si="15"/>
        <v>64.84340838033232</v>
      </c>
      <c r="Z54" s="37">
        <f t="shared" si="33"/>
        <v>26.478909934437972</v>
      </c>
      <c r="AA54" s="37">
        <f t="shared" si="33"/>
        <v>51.78185460782295</v>
      </c>
      <c r="AC54" s="3">
        <v>40</v>
      </c>
      <c r="AD54" s="1"/>
      <c r="AE54" s="58">
        <f t="shared" si="17"/>
        <v>37.119753491784877</v>
      </c>
      <c r="AG54" s="3">
        <f t="shared" si="18"/>
        <v>37.119753491784877</v>
      </c>
      <c r="AH54" s="36">
        <f t="shared" si="35"/>
        <v>58.904212601678374</v>
      </c>
      <c r="AI54" s="36">
        <f t="shared" si="35"/>
        <v>57.503207794796147</v>
      </c>
      <c r="AJ54" s="36">
        <f t="shared" si="35"/>
        <v>57.937862443014545</v>
      </c>
      <c r="AK54" s="36">
        <f t="shared" si="35"/>
        <v>59.380237009944835</v>
      </c>
      <c r="AL54" s="36">
        <f t="shared" si="35"/>
        <v>21.941285453374327</v>
      </c>
      <c r="AM54" s="37"/>
      <c r="AN54" s="36">
        <f t="shared" si="36"/>
        <v>20.665118840233934</v>
      </c>
      <c r="AO54" s="38">
        <f t="shared" si="36"/>
        <v>12.456824656183485</v>
      </c>
      <c r="AP54" s="38">
        <f>IF(Settings!$I$6&gt;69, 0.2*(AO54), 0)</f>
        <v>0</v>
      </c>
      <c r="AQ54" s="39">
        <f t="shared" si="37"/>
        <v>44.383826719842503</v>
      </c>
      <c r="AR54" s="39">
        <f t="shared" si="37"/>
        <v>27.561988393499391</v>
      </c>
      <c r="AS54" s="39">
        <f t="shared" si="37"/>
        <v>47.292357087001044</v>
      </c>
      <c r="AT54" s="40">
        <f t="shared" si="22"/>
        <v>89.239354683899677</v>
      </c>
      <c r="AU54" s="40">
        <f t="shared" si="23"/>
        <v>116.38313277551072</v>
      </c>
      <c r="AV54" s="41">
        <f t="shared" si="24"/>
        <v>52.998569480934883</v>
      </c>
      <c r="AW54" s="41">
        <f t="shared" si="25"/>
        <v>51.752887015316531</v>
      </c>
      <c r="AX54" s="42">
        <f t="shared" si="26"/>
        <v>91.599535772734129</v>
      </c>
      <c r="AY54" s="42">
        <f t="shared" si="27"/>
        <v>61.928576768474095</v>
      </c>
      <c r="BA54" s="37">
        <f t="shared" si="34"/>
        <v>25.613789230177986</v>
      </c>
      <c r="BB54" s="37">
        <f t="shared" si="34"/>
        <v>50.517074993365092</v>
      </c>
    </row>
    <row r="55" spans="1:97" x14ac:dyDescent="0.25">
      <c r="C55" s="1"/>
      <c r="F55" s="3">
        <v>41</v>
      </c>
      <c r="G55" s="36">
        <f t="shared" si="9"/>
        <v>64.961613537444578</v>
      </c>
      <c r="H55" s="36">
        <f t="shared" si="9"/>
        <v>62.406968226770346</v>
      </c>
      <c r="I55" s="36">
        <f t="shared" si="9"/>
        <v>64.741900976093305</v>
      </c>
      <c r="J55" s="36">
        <f t="shared" si="9"/>
        <v>64.312012458203696</v>
      </c>
      <c r="K55" s="36">
        <f t="shared" si="9"/>
        <v>23.68262484123527</v>
      </c>
      <c r="L55" s="37"/>
      <c r="M55" s="36">
        <f t="shared" si="31"/>
        <v>22.917590735234125</v>
      </c>
      <c r="N55" s="38">
        <f t="shared" si="31"/>
        <v>13.73652411506265</v>
      </c>
      <c r="O55" s="38">
        <f>IF(Settings!$I$6&gt;69, 0.2*(N55), 0)</f>
        <v>0</v>
      </c>
      <c r="P55" s="39">
        <f t="shared" si="32"/>
        <v>47.531104933475177</v>
      </c>
      <c r="Q55" s="39">
        <f t="shared" si="32"/>
        <v>29.379679556098903</v>
      </c>
      <c r="R55" s="39">
        <f t="shared" si="32"/>
        <v>49.333058503272852</v>
      </c>
      <c r="S55" s="40">
        <f t="shared" si="29"/>
        <v>95.861377469519951</v>
      </c>
      <c r="T55" s="40">
        <f t="shared" si="30"/>
        <v>125.96261337492224</v>
      </c>
      <c r="U55" s="41">
        <f t="shared" si="12"/>
        <v>57.539923815599579</v>
      </c>
      <c r="V55" s="41">
        <f t="shared" si="13"/>
        <v>56.166271404093315</v>
      </c>
      <c r="W55" s="42">
        <f t="shared" si="14"/>
        <v>95.167684843252076</v>
      </c>
      <c r="X55" s="42">
        <f t="shared" si="15"/>
        <v>65.787831622115078</v>
      </c>
      <c r="Z55" s="37">
        <f t="shared" si="33"/>
        <v>26.739288281951801</v>
      </c>
      <c r="AA55" s="37">
        <f t="shared" si="33"/>
        <v>52.180312733807114</v>
      </c>
      <c r="AC55" s="3">
        <v>41</v>
      </c>
      <c r="AD55" s="1"/>
      <c r="AE55" s="59">
        <f>0.208*12*(1-EXP(-0.0818*(AC55-28)))*91.9*(EXP(-0.1386*$AD$14)*(1+($AD$14^5.31/(4.93*10^7))))</f>
        <v>38.85778775562828</v>
      </c>
      <c r="AG55" s="3">
        <f t="shared" si="18"/>
        <v>38.85778775562828</v>
      </c>
      <c r="AH55" s="36">
        <f t="shared" si="35"/>
        <v>61.749107487249148</v>
      </c>
      <c r="AI55" s="36">
        <f t="shared" si="35"/>
        <v>59.749523028817435</v>
      </c>
      <c r="AJ55" s="36">
        <f t="shared" si="35"/>
        <v>61.06811675924434</v>
      </c>
      <c r="AK55" s="36">
        <f t="shared" si="35"/>
        <v>61.642412665643526</v>
      </c>
      <c r="AL55" s="36">
        <f t="shared" si="35"/>
        <v>22.767232631787412</v>
      </c>
      <c r="AM55" s="37"/>
      <c r="AN55" s="36">
        <f t="shared" si="36"/>
        <v>21.692581275826289</v>
      </c>
      <c r="AO55" s="38">
        <f t="shared" si="36"/>
        <v>13.038462186210472</v>
      </c>
      <c r="AP55" s="38">
        <f>IF(Settings!$I$6&gt;69, 0.2*(AO55), 0)</f>
        <v>0</v>
      </c>
      <c r="AQ55" s="39">
        <f t="shared" si="37"/>
        <v>45.832288072319116</v>
      </c>
      <c r="AR55" s="39">
        <f t="shared" si="37"/>
        <v>28.40850023793103</v>
      </c>
      <c r="AS55" s="39">
        <f t="shared" si="37"/>
        <v>48.280465062515802</v>
      </c>
      <c r="AT55" s="40">
        <f t="shared" si="22"/>
        <v>92.28730625740387</v>
      </c>
      <c r="AU55" s="40">
        <f t="shared" si="23"/>
        <v>120.79632822336494</v>
      </c>
      <c r="AV55" s="41">
        <f t="shared" si="24"/>
        <v>55.078416944556743</v>
      </c>
      <c r="AW55" s="41">
        <f t="shared" si="25"/>
        <v>53.774570725935696</v>
      </c>
      <c r="AX55" s="42">
        <f t="shared" si="26"/>
        <v>93.28871448581252</v>
      </c>
      <c r="AY55" s="42">
        <f t="shared" si="27"/>
        <v>63.722757369441602</v>
      </c>
      <c r="BA55" s="37">
        <f t="shared" si="34"/>
        <v>26.157236008874662</v>
      </c>
      <c r="BB55" s="37">
        <f t="shared" si="34"/>
        <v>51.301831286807186</v>
      </c>
    </row>
    <row r="56" spans="1:97" x14ac:dyDescent="0.25">
      <c r="C56" s="1"/>
      <c r="F56" s="3">
        <v>42</v>
      </c>
      <c r="G56" s="36">
        <f t="shared" si="9"/>
        <v>66.353277407697419</v>
      </c>
      <c r="H56" s="36">
        <f t="shared" si="9"/>
        <v>63.605971915859243</v>
      </c>
      <c r="I56" s="36">
        <f t="shared" si="9"/>
        <v>66.385780796824676</v>
      </c>
      <c r="J56" s="36">
        <f t="shared" si="9"/>
        <v>65.514084249410246</v>
      </c>
      <c r="K56" s="36">
        <f t="shared" si="9"/>
        <v>24.073407067802769</v>
      </c>
      <c r="L56" s="37"/>
      <c r="M56" s="36">
        <f t="shared" si="31"/>
        <v>23.473416654843575</v>
      </c>
      <c r="N56" s="38">
        <f t="shared" si="31"/>
        <v>14.055132000919135</v>
      </c>
      <c r="O56" s="38">
        <f>IF(Settings!$I$6&gt;69, 0.2*(N56), 0)</f>
        <v>0</v>
      </c>
      <c r="P56" s="39">
        <f t="shared" si="32"/>
        <v>48.292436749165134</v>
      </c>
      <c r="Q56" s="39">
        <f t="shared" si="32"/>
        <v>29.806959332765931</v>
      </c>
      <c r="R56" s="39">
        <f t="shared" si="32"/>
        <v>49.768482861136924</v>
      </c>
      <c r="S56" s="40">
        <f t="shared" si="29"/>
        <v>97.462634662927044</v>
      </c>
      <c r="T56" s="40">
        <f t="shared" si="30"/>
        <v>128.27312411446837</v>
      </c>
      <c r="U56" s="41">
        <f t="shared" si="12"/>
        <v>58.650887924365236</v>
      </c>
      <c r="V56" s="41">
        <f t="shared" si="13"/>
        <v>57.245374724273319</v>
      </c>
      <c r="W56" s="42">
        <f t="shared" si="14"/>
        <v>95.974168089709636</v>
      </c>
      <c r="X56" s="42">
        <f t="shared" si="15"/>
        <v>66.699019737841539</v>
      </c>
      <c r="Z56" s="37">
        <f t="shared" si="33"/>
        <v>26.981157851711092</v>
      </c>
      <c r="AA56" s="37">
        <f t="shared" si="33"/>
        <v>52.559451552260654</v>
      </c>
      <c r="AC56" s="3">
        <v>42</v>
      </c>
      <c r="AD56" s="1"/>
      <c r="AE56" s="59">
        <f t="shared" ref="AE56:AE84" si="38">0.208*12*(1-EXP(-0.0818*(AC56-28)))*91.9*(EXP(-0.1386*$AD$14)*(1+($AD$14^5.31/(4.93*10^7))))</f>
        <v>40.467341024247702</v>
      </c>
      <c r="AG56" s="3">
        <f t="shared" si="18"/>
        <v>40.467341024247702</v>
      </c>
      <c r="AH56" s="36">
        <f t="shared" si="35"/>
        <v>64.192603414511197</v>
      </c>
      <c r="AI56" s="36">
        <f t="shared" si="35"/>
        <v>61.757575188518423</v>
      </c>
      <c r="AJ56" s="36">
        <f t="shared" si="35"/>
        <v>63.847730261162638</v>
      </c>
      <c r="AK56" s="36">
        <f t="shared" si="35"/>
        <v>63.660324199499136</v>
      </c>
      <c r="AL56" s="36">
        <f t="shared" si="35"/>
        <v>23.46518085031175</v>
      </c>
      <c r="AM56" s="37"/>
      <c r="AN56" s="36">
        <f t="shared" si="36"/>
        <v>22.61733754281699</v>
      </c>
      <c r="AO56" s="38">
        <f t="shared" si="36"/>
        <v>13.564920994169192</v>
      </c>
      <c r="AP56" s="38">
        <f>IF(Settings!$I$6&gt;69, 0.2*(AO56), 0)</f>
        <v>0</v>
      </c>
      <c r="AQ56" s="39">
        <f t="shared" si="37"/>
        <v>47.117428577113486</v>
      </c>
      <c r="AR56" s="39">
        <f t="shared" si="37"/>
        <v>29.145415646725684</v>
      </c>
      <c r="AS56" s="39">
        <f t="shared" si="37"/>
        <v>49.087132599611849</v>
      </c>
      <c r="AT56" s="40">
        <f t="shared" si="22"/>
        <v>94.991175963977156</v>
      </c>
      <c r="AU56" s="40">
        <f t="shared" si="23"/>
        <v>124.70581606723476</v>
      </c>
      <c r="AV56" s="41">
        <f t="shared" si="24"/>
        <v>56.938309769083503</v>
      </c>
      <c r="AW56" s="41">
        <f t="shared" si="25"/>
        <v>55.581817669666584</v>
      </c>
      <c r="AX56" s="42">
        <f t="shared" si="26"/>
        <v>94.720257718424264</v>
      </c>
      <c r="AY56" s="42">
        <f t="shared" si="27"/>
        <v>65.28897506801907</v>
      </c>
      <c r="BA56" s="37">
        <f t="shared" si="34"/>
        <v>26.602978123758284</v>
      </c>
      <c r="BB56" s="37">
        <f t="shared" si="34"/>
        <v>51.970536503649342</v>
      </c>
    </row>
    <row r="57" spans="1:97" x14ac:dyDescent="0.25">
      <c r="C57" s="1"/>
      <c r="F57" s="3">
        <v>43</v>
      </c>
      <c r="G57" s="36">
        <f t="shared" si="9"/>
        <v>67.678434400666788</v>
      </c>
      <c r="H57" s="36">
        <f t="shared" si="9"/>
        <v>64.778904947882651</v>
      </c>
      <c r="I57" s="36">
        <f t="shared" si="9"/>
        <v>67.984088247615702</v>
      </c>
      <c r="J57" s="36">
        <f t="shared" si="9"/>
        <v>66.688526881211885</v>
      </c>
      <c r="K57" s="36">
        <f t="shared" si="9"/>
        <v>24.442219376077489</v>
      </c>
      <c r="L57" s="37"/>
      <c r="M57" s="36">
        <f t="shared" si="31"/>
        <v>24.018908495965011</v>
      </c>
      <c r="N57" s="38">
        <f t="shared" si="31"/>
        <v>14.369071851211</v>
      </c>
      <c r="O57" s="38">
        <f>IF(Settings!$I$6&gt;69, 0.2*(N57), 0)</f>
        <v>0</v>
      </c>
      <c r="P57" s="39">
        <f t="shared" si="32"/>
        <v>49.034148856309727</v>
      </c>
      <c r="Q57" s="39">
        <f t="shared" si="32"/>
        <v>30.218304599033395</v>
      </c>
      <c r="R57" s="39">
        <f t="shared" si="32"/>
        <v>50.171594848448663</v>
      </c>
      <c r="S57" s="40">
        <f t="shared" si="29"/>
        <v>99.022224809219665</v>
      </c>
      <c r="T57" s="40">
        <f t="shared" si="30"/>
        <v>130.52055114245192</v>
      </c>
      <c r="U57" s="41">
        <f t="shared" si="12"/>
        <v>59.737921638215489</v>
      </c>
      <c r="V57" s="41">
        <f t="shared" si="13"/>
        <v>58.301014453094389</v>
      </c>
      <c r="W57" s="42">
        <f t="shared" si="14"/>
        <v>96.738788038370927</v>
      </c>
      <c r="X57" s="42">
        <f t="shared" si="15"/>
        <v>67.577947316424087</v>
      </c>
      <c r="Z57" s="37">
        <f t="shared" si="33"/>
        <v>27.205722271099848</v>
      </c>
      <c r="AA57" s="37">
        <f t="shared" si="33"/>
        <v>52.920207762974911</v>
      </c>
      <c r="AC57" s="3">
        <v>43</v>
      </c>
      <c r="AD57" s="1"/>
      <c r="AE57" s="59">
        <f t="shared" si="38"/>
        <v>41.95047391357199</v>
      </c>
      <c r="AG57" s="3">
        <f t="shared" si="18"/>
        <v>41.95047391357199</v>
      </c>
      <c r="AH57" s="36">
        <f t="shared" si="35"/>
        <v>66.285933521166555</v>
      </c>
      <c r="AI57" s="36">
        <f t="shared" si="35"/>
        <v>63.547205821354865</v>
      </c>
      <c r="AJ57" s="36">
        <f t="shared" si="35"/>
        <v>66.305437596369032</v>
      </c>
      <c r="AK57" s="36">
        <f t="shared" si="35"/>
        <v>65.45520347431308</v>
      </c>
      <c r="AL57" s="36">
        <f t="shared" si="35"/>
        <v>24.054577993140594</v>
      </c>
      <c r="AM57" s="37"/>
      <c r="AN57" s="36">
        <f t="shared" si="36"/>
        <v>23.446131349542132</v>
      </c>
      <c r="AO57" s="38">
        <f t="shared" si="36"/>
        <v>14.039462216434378</v>
      </c>
      <c r="AP57" s="38">
        <f>IF(Settings!$I$6&gt;69, 0.2*(AO57), 0)</f>
        <v>0</v>
      </c>
      <c r="AQ57" s="39">
        <f t="shared" si="37"/>
        <v>48.255196037120228</v>
      </c>
      <c r="AR57" s="39">
        <f t="shared" si="37"/>
        <v>29.786176827462381</v>
      </c>
      <c r="AS57" s="39">
        <f t="shared" si="37"/>
        <v>49.747697337293026</v>
      </c>
      <c r="AT57" s="40">
        <f t="shared" si="22"/>
        <v>97.384317839554399</v>
      </c>
      <c r="AU57" s="40">
        <f t="shared" si="23"/>
        <v>128.16018647123937</v>
      </c>
      <c r="AV57" s="41">
        <f t="shared" si="24"/>
        <v>58.596431460862817</v>
      </c>
      <c r="AW57" s="41">
        <f t="shared" si="25"/>
        <v>57.19248523921938</v>
      </c>
      <c r="AX57" s="42">
        <f t="shared" si="26"/>
        <v>95.935229266692772</v>
      </c>
      <c r="AY57" s="42">
        <f t="shared" si="27"/>
        <v>66.654659450222965</v>
      </c>
      <c r="BA57" s="37">
        <f t="shared" si="34"/>
        <v>26.969595969792874</v>
      </c>
      <c r="BB57" s="37">
        <f t="shared" si="34"/>
        <v>52.541114481758882</v>
      </c>
    </row>
    <row r="58" spans="1:97" x14ac:dyDescent="0.25">
      <c r="F58" s="3">
        <v>44</v>
      </c>
      <c r="G58" s="36">
        <f t="shared" si="9"/>
        <v>68.93891776252066</v>
      </c>
      <c r="H58" s="36">
        <f t="shared" si="9"/>
        <v>65.926051883902275</v>
      </c>
      <c r="I58" s="36">
        <f t="shared" si="9"/>
        <v>69.53679682533317</v>
      </c>
      <c r="J58" s="36">
        <f t="shared" si="9"/>
        <v>67.835695693197096</v>
      </c>
      <c r="K58" s="36">
        <f t="shared" si="9"/>
        <v>24.79000505244036</v>
      </c>
      <c r="L58" s="37"/>
      <c r="M58" s="36">
        <f t="shared" si="31"/>
        <v>24.554000166353354</v>
      </c>
      <c r="N58" s="38">
        <f t="shared" si="31"/>
        <v>14.678317205979726</v>
      </c>
      <c r="O58" s="38">
        <f>IF(Settings!$I$6&gt;69, 0.2*(N58), 0)</f>
        <v>0</v>
      </c>
      <c r="P58" s="39">
        <f t="shared" si="32"/>
        <v>49.756641531599172</v>
      </c>
      <c r="Q58" s="39">
        <f t="shared" si="32"/>
        <v>30.614193642854374</v>
      </c>
      <c r="R58" s="39">
        <f t="shared" si="32"/>
        <v>50.544615351530545</v>
      </c>
      <c r="S58" s="40">
        <f t="shared" si="29"/>
        <v>100.54094032449284</v>
      </c>
      <c r="T58" s="40">
        <f t="shared" si="30"/>
        <v>132.70590966135649</v>
      </c>
      <c r="U58" s="41">
        <f t="shared" si="12"/>
        <v>60.801278416110023</v>
      </c>
      <c r="V58" s="41">
        <f t="shared" si="13"/>
        <v>59.333446695512052</v>
      </c>
      <c r="W58" s="42">
        <f t="shared" si="14"/>
        <v>97.4636581862284</v>
      </c>
      <c r="X58" s="42">
        <f t="shared" si="15"/>
        <v>68.425579191891615</v>
      </c>
      <c r="Z58" s="37">
        <f t="shared" si="33"/>
        <v>27.414124239951608</v>
      </c>
      <c r="AA58" s="37">
        <f t="shared" si="33"/>
        <v>53.263472649698329</v>
      </c>
      <c r="AC58" s="3">
        <v>44</v>
      </c>
      <c r="AD58"/>
      <c r="AE58" s="59">
        <f t="shared" si="38"/>
        <v>43.317115956604354</v>
      </c>
      <c r="AG58" s="3">
        <f t="shared" si="18"/>
        <v>43.317115956604354</v>
      </c>
      <c r="AH58" s="36">
        <f t="shared" si="35"/>
        <v>68.0850652335685</v>
      </c>
      <c r="AI58" s="36">
        <f t="shared" si="35"/>
        <v>65.14546146865348</v>
      </c>
      <c r="AJ58" s="36">
        <f t="shared" si="35"/>
        <v>68.4814112382887</v>
      </c>
      <c r="AK58" s="36">
        <f t="shared" si="35"/>
        <v>67.055248099118202</v>
      </c>
      <c r="AL58" s="36">
        <f t="shared" si="35"/>
        <v>24.554739518153323</v>
      </c>
      <c r="AM58" s="37"/>
      <c r="AN58" s="36">
        <f t="shared" si="36"/>
        <v>24.189723153242308</v>
      </c>
      <c r="AO58" s="38">
        <f t="shared" si="36"/>
        <v>14.467647828400979</v>
      </c>
      <c r="AP58" s="38">
        <f>IF(Settings!$I$6&gt;69, 0.2*(AO58), 0)</f>
        <v>0</v>
      </c>
      <c r="AQ58" s="39">
        <f t="shared" si="37"/>
        <v>49.265324780008562</v>
      </c>
      <c r="AR58" s="39">
        <f t="shared" si="37"/>
        <v>30.34549820231106</v>
      </c>
      <c r="AS58" s="39">
        <f t="shared" si="37"/>
        <v>50.293041679828463</v>
      </c>
      <c r="AT58" s="40">
        <f t="shared" si="22"/>
        <v>99.508221545659964</v>
      </c>
      <c r="AU58" s="40">
        <f t="shared" si="23"/>
        <v>131.22023410576037</v>
      </c>
      <c r="AV58" s="41">
        <f t="shared" si="24"/>
        <v>60.077680104628229</v>
      </c>
      <c r="AW58" s="41">
        <f t="shared" si="25"/>
        <v>58.63091532178813</v>
      </c>
      <c r="AX58" s="42">
        <f t="shared" si="26"/>
        <v>96.972862106585268</v>
      </c>
      <c r="AY58" s="42">
        <f t="shared" si="27"/>
        <v>67.850087949142093</v>
      </c>
      <c r="BA58" s="37">
        <f t="shared" si="34"/>
        <v>27.273507234358597</v>
      </c>
      <c r="BB58" s="37">
        <f t="shared" si="34"/>
        <v>53.030915279286056</v>
      </c>
    </row>
    <row r="59" spans="1:97" x14ac:dyDescent="0.25">
      <c r="F59" s="3">
        <v>45</v>
      </c>
      <c r="G59" s="36">
        <f t="shared" si="9"/>
        <v>70.136696186001146</v>
      </c>
      <c r="H59" s="36">
        <f t="shared" si="9"/>
        <v>67.047717588858518</v>
      </c>
      <c r="I59" s="36">
        <f t="shared" si="9"/>
        <v>71.044028124925234</v>
      </c>
      <c r="J59" s="36">
        <f t="shared" si="9"/>
        <v>68.955964891044502</v>
      </c>
      <c r="K59" s="36">
        <f t="shared" si="9"/>
        <v>25.117708243694771</v>
      </c>
      <c r="L59" s="37"/>
      <c r="M59" s="36">
        <f t="shared" si="31"/>
        <v>25.078649840586738</v>
      </c>
      <c r="N59" s="38">
        <f t="shared" si="31"/>
        <v>14.98284944212417</v>
      </c>
      <c r="O59" s="38">
        <f>IF(Settings!$I$6&gt;69, 0.2*(N59), 0)</f>
        <v>0</v>
      </c>
      <c r="P59" s="39">
        <f t="shared" si="32"/>
        <v>50.460315474815154</v>
      </c>
      <c r="Q59" s="39">
        <f t="shared" si="32"/>
        <v>30.995102109111194</v>
      </c>
      <c r="R59" s="39">
        <f t="shared" si="32"/>
        <v>50.88964069448874</v>
      </c>
      <c r="S59" s="40">
        <f t="shared" si="29"/>
        <v>102.01958308131307</v>
      </c>
      <c r="T59" s="40">
        <f t="shared" si="30"/>
        <v>134.83026321737989</v>
      </c>
      <c r="U59" s="41">
        <f t="shared" si="12"/>
        <v>61.841230774185085</v>
      </c>
      <c r="V59" s="41">
        <f t="shared" si="13"/>
        <v>60.34294582997267</v>
      </c>
      <c r="W59" s="42">
        <f t="shared" si="14"/>
        <v>98.150796008641706</v>
      </c>
      <c r="X59" s="42">
        <f t="shared" si="15"/>
        <v>69.242868286913392</v>
      </c>
      <c r="Z59" s="37">
        <f t="shared" si="33"/>
        <v>27.60744571739524</v>
      </c>
      <c r="AA59" s="37">
        <f t="shared" si="33"/>
        <v>53.590094282140775</v>
      </c>
      <c r="AC59" s="3">
        <v>45</v>
      </c>
      <c r="AD59"/>
      <c r="AE59" s="59">
        <f t="shared" si="38"/>
        <v>44.576416783406593</v>
      </c>
      <c r="AG59" s="3">
        <f t="shared" si="18"/>
        <v>44.576416783406593</v>
      </c>
      <c r="AH59" s="36">
        <f t="shared" si="35"/>
        <v>69.636861501919313</v>
      </c>
      <c r="AI59" s="36">
        <f t="shared" si="35"/>
        <v>66.575689256862603</v>
      </c>
      <c r="AJ59" s="36">
        <f t="shared" si="35"/>
        <v>70.411128680931384</v>
      </c>
      <c r="AK59" s="36">
        <f t="shared" si="35"/>
        <v>68.484696866461974</v>
      </c>
      <c r="AL59" s="36">
        <f t="shared" si="35"/>
        <v>24.981289973405634</v>
      </c>
      <c r="AM59" s="37"/>
      <c r="AN59" s="36">
        <f t="shared" si="36"/>
        <v>24.857693547283507</v>
      </c>
      <c r="AO59" s="38">
        <f t="shared" si="36"/>
        <v>14.854430965983687</v>
      </c>
      <c r="AP59" s="38">
        <f>IF(Settings!$I$6&gt;69, 0.2*(AO59), 0)</f>
        <v>0</v>
      </c>
      <c r="AQ59" s="39">
        <f t="shared" si="37"/>
        <v>50.164522704155125</v>
      </c>
      <c r="AR59" s="39">
        <f t="shared" si="37"/>
        <v>30.835554150123347</v>
      </c>
      <c r="AS59" s="39">
        <f t="shared" si="37"/>
        <v>50.746782014855299</v>
      </c>
      <c r="AT59" s="40">
        <f t="shared" si="22"/>
        <v>101.3980951736293</v>
      </c>
      <c r="AU59" s="40">
        <f t="shared" si="23"/>
        <v>133.93780022032669</v>
      </c>
      <c r="AV59" s="41">
        <f t="shared" si="24"/>
        <v>61.403563427774714</v>
      </c>
      <c r="AW59" s="41">
        <f t="shared" si="25"/>
        <v>59.918120331176347</v>
      </c>
      <c r="AX59" s="42">
        <f t="shared" si="26"/>
        <v>97.86421679206569</v>
      </c>
      <c r="AY59" s="42">
        <f t="shared" si="27"/>
        <v>68.900322015645799</v>
      </c>
      <c r="BA59" s="37">
        <f t="shared" si="34"/>
        <v>27.527332096457815</v>
      </c>
      <c r="BB59" s="37">
        <f t="shared" si="34"/>
        <v>53.453721972332758</v>
      </c>
    </row>
    <row r="60" spans="1:97" x14ac:dyDescent="0.25">
      <c r="F60" s="3">
        <v>46</v>
      </c>
      <c r="G60" s="36">
        <f t="shared" si="9"/>
        <v>71.27384072387963</v>
      </c>
      <c r="H60" s="36">
        <f t="shared" si="9"/>
        <v>68.144224699422097</v>
      </c>
      <c r="I60" s="36">
        <f t="shared" si="9"/>
        <v>72.506035849122526</v>
      </c>
      <c r="J60" s="36">
        <f t="shared" si="9"/>
        <v>70.049724927512756</v>
      </c>
      <c r="K60" s="36">
        <f t="shared" si="9"/>
        <v>25.426266513664039</v>
      </c>
      <c r="L60" s="37"/>
      <c r="M60" s="36">
        <f t="shared" si="31"/>
        <v>25.592837912558185</v>
      </c>
      <c r="N60" s="38">
        <f t="shared" si="31"/>
        <v>15.282657158189254</v>
      </c>
      <c r="O60" s="38">
        <f>IF(Settings!$I$6&gt;69, 0.2*(N60), 0)</f>
        <v>0</v>
      </c>
      <c r="P60" s="39">
        <f t="shared" si="32"/>
        <v>51.145570866366818</v>
      </c>
      <c r="Q60" s="39">
        <f t="shared" si="32"/>
        <v>31.36150152160419</v>
      </c>
      <c r="R60" s="39">
        <f t="shared" si="32"/>
        <v>51.208644874516843</v>
      </c>
      <c r="S60" s="40">
        <f t="shared" si="29"/>
        <v>103.45896156493214</v>
      </c>
      <c r="T60" s="40">
        <f t="shared" si="30"/>
        <v>136.89471580803175</v>
      </c>
      <c r="U60" s="41">
        <f t="shared" si="12"/>
        <v>62.858067945298814</v>
      </c>
      <c r="V60" s="41">
        <f t="shared" si="13"/>
        <v>61.329802229479888</v>
      </c>
      <c r="W60" s="42">
        <f t="shared" si="14"/>
        <v>98.802125891132988</v>
      </c>
      <c r="X60" s="42">
        <f t="shared" si="15"/>
        <v>70.030753780357884</v>
      </c>
      <c r="Z60" s="37">
        <f t="shared" si="33"/>
        <v>27.786708721655966</v>
      </c>
      <c r="AA60" s="37">
        <f t="shared" si="33"/>
        <v>53.90087961121327</v>
      </c>
      <c r="AC60" s="3">
        <v>46</v>
      </c>
      <c r="AD60"/>
      <c r="AE60" s="59">
        <f t="shared" si="38"/>
        <v>45.736807377615186</v>
      </c>
      <c r="AG60" s="3">
        <f t="shared" si="18"/>
        <v>45.736807377615186</v>
      </c>
      <c r="AH60" s="36">
        <f t="shared" si="35"/>
        <v>70.980312468755159</v>
      </c>
      <c r="AI60" s="36">
        <f t="shared" si="35"/>
        <v>67.858052797308915</v>
      </c>
      <c r="AJ60" s="36">
        <f t="shared" si="35"/>
        <v>72.125612248998834</v>
      </c>
      <c r="AK60" s="36">
        <f t="shared" si="35"/>
        <v>69.764403241418833</v>
      </c>
      <c r="AL60" s="36">
        <f t="shared" si="35"/>
        <v>25.346860374055844</v>
      </c>
      <c r="AM60" s="37"/>
      <c r="AN60" s="36">
        <f t="shared" si="36"/>
        <v>25.458522077071478</v>
      </c>
      <c r="AO60" s="38">
        <f t="shared" si="36"/>
        <v>15.204208453287581</v>
      </c>
      <c r="AP60" s="38">
        <f>IF(Settings!$I$6&gt;69, 0.2*(AO60), 0)</f>
        <v>0</v>
      </c>
      <c r="AQ60" s="39">
        <f t="shared" si="37"/>
        <v>50.966980167164628</v>
      </c>
      <c r="AR60" s="39">
        <f t="shared" si="37"/>
        <v>31.2664484408878</v>
      </c>
      <c r="AS60" s="39">
        <f t="shared" si="37"/>
        <v>51.127102172350433</v>
      </c>
      <c r="AT60" s="40">
        <f t="shared" si="22"/>
        <v>103.08388931256687</v>
      </c>
      <c r="AU60" s="40">
        <f t="shared" si="23"/>
        <v>136.35711186557702</v>
      </c>
      <c r="AV60" s="41">
        <f t="shared" si="24"/>
        <v>62.592668362906785</v>
      </c>
      <c r="AW60" s="41">
        <f t="shared" si="25"/>
        <v>61.072247517578027</v>
      </c>
      <c r="AX60" s="42">
        <f t="shared" si="26"/>
        <v>98.634068114051971</v>
      </c>
      <c r="AY60" s="42">
        <f t="shared" si="27"/>
        <v>69.826186991420869</v>
      </c>
      <c r="BA60" s="37">
        <f t="shared" si="34"/>
        <v>27.740836044533108</v>
      </c>
      <c r="BB60" s="37">
        <f t="shared" si="34"/>
        <v>53.820574935209308</v>
      </c>
    </row>
    <row r="61" spans="1:97" x14ac:dyDescent="0.25">
      <c r="F61" s="3">
        <v>47</v>
      </c>
      <c r="G61" s="36">
        <f t="shared" si="9"/>
        <v>72.352495778150654</v>
      </c>
      <c r="H61" s="36">
        <f t="shared" si="9"/>
        <v>69.215911316786304</v>
      </c>
      <c r="I61" s="36">
        <f t="shared" si="9"/>
        <v>73.923190959668304</v>
      </c>
      <c r="J61" s="36">
        <f t="shared" si="9"/>
        <v>71.117380124156441</v>
      </c>
      <c r="K61" s="36">
        <f t="shared" si="9"/>
        <v>25.716604680199417</v>
      </c>
      <c r="L61" s="37"/>
      <c r="M61" s="36">
        <f t="shared" si="31"/>
        <v>26.096565087500636</v>
      </c>
      <c r="N61" s="38">
        <f t="shared" si="31"/>
        <v>15.57773560381607</v>
      </c>
      <c r="O61" s="38">
        <f>IF(Settings!$I$6&gt;69, 0.2*(N61), 0)</f>
        <v>0</v>
      </c>
      <c r="P61" s="39">
        <f t="shared" si="32"/>
        <v>51.81280653296686</v>
      </c>
      <c r="Q61" s="39">
        <f t="shared" si="32"/>
        <v>31.713858014872578</v>
      </c>
      <c r="R61" s="39">
        <f t="shared" si="32"/>
        <v>51.503482728381648</v>
      </c>
      <c r="S61" s="40">
        <f t="shared" si="29"/>
        <v>104.85988833257522</v>
      </c>
      <c r="T61" s="40">
        <f t="shared" si="30"/>
        <v>138.90040475484966</v>
      </c>
      <c r="U61" s="41">
        <f t="shared" si="12"/>
        <v>63.852093745489277</v>
      </c>
      <c r="V61" s="41">
        <f t="shared" si="13"/>
        <v>62.294320185107672</v>
      </c>
      <c r="W61" s="42">
        <f t="shared" si="14"/>
        <v>99.41948218048195</v>
      </c>
      <c r="X61" s="42">
        <f t="shared" si="15"/>
        <v>70.790159561661753</v>
      </c>
      <c r="Z61" s="37">
        <f t="shared" si="33"/>
        <v>27.952876610968016</v>
      </c>
      <c r="AA61" s="37">
        <f t="shared" si="33"/>
        <v>54.196596462679679</v>
      </c>
      <c r="AC61" s="3">
        <v>47</v>
      </c>
      <c r="AD61"/>
      <c r="AE61" s="59">
        <f t="shared" si="38"/>
        <v>46.806056521639796</v>
      </c>
      <c r="AG61" s="3">
        <f t="shared" si="18"/>
        <v>46.806056521639796</v>
      </c>
      <c r="AH61" s="36">
        <f t="shared" si="35"/>
        <v>72.147766801001779</v>
      </c>
      <c r="AI61" s="36">
        <f t="shared" si="35"/>
        <v>69.009988406371818</v>
      </c>
      <c r="AJ61" s="36">
        <f t="shared" si="35"/>
        <v>73.651827883173652</v>
      </c>
      <c r="AK61" s="36">
        <f t="shared" si="35"/>
        <v>70.912336410139076</v>
      </c>
      <c r="AL61" s="36">
        <f t="shared" si="35"/>
        <v>25.661676688907466</v>
      </c>
      <c r="AM61" s="37"/>
      <c r="AN61" s="36">
        <f t="shared" si="36"/>
        <v>25.999687501557606</v>
      </c>
      <c r="AO61" s="38">
        <f t="shared" si="36"/>
        <v>15.520876743176744</v>
      </c>
      <c r="AP61" s="38">
        <f>IF(Settings!$I$6&gt;69, 0.2*(AO61), 0)</f>
        <v>0</v>
      </c>
      <c r="AQ61" s="39">
        <f t="shared" si="37"/>
        <v>51.684790329572728</v>
      </c>
      <c r="AR61" s="39">
        <f t="shared" si="37"/>
        <v>31.646596702775817</v>
      </c>
      <c r="AS61" s="39">
        <f t="shared" si="37"/>
        <v>51.448106360010669</v>
      </c>
      <c r="AT61" s="40">
        <f t="shared" si="22"/>
        <v>104.59115497691808</v>
      </c>
      <c r="AU61" s="40">
        <f t="shared" si="23"/>
        <v>138.51595325304604</v>
      </c>
      <c r="AV61" s="41">
        <f t="shared" si="24"/>
        <v>63.661077240052315</v>
      </c>
      <c r="AW61" s="41">
        <f t="shared" si="25"/>
        <v>62.108989565734639</v>
      </c>
      <c r="AX61" s="42">
        <f t="shared" si="26"/>
        <v>99.302322065875288</v>
      </c>
      <c r="AY61" s="42">
        <f t="shared" si="27"/>
        <v>70.645060934409827</v>
      </c>
      <c r="BA61" s="37">
        <f t="shared" si="34"/>
        <v>27.921629572350444</v>
      </c>
      <c r="BB61" s="37">
        <f t="shared" si="34"/>
        <v>54.140387043102656</v>
      </c>
    </row>
    <row r="62" spans="1:97" x14ac:dyDescent="0.25">
      <c r="F62" s="3">
        <v>48</v>
      </c>
      <c r="G62" s="36">
        <f t="shared" si="9"/>
        <v>73.374853829327094</v>
      </c>
      <c r="H62" s="36">
        <f t="shared" si="9"/>
        <v>70.263128904047832</v>
      </c>
      <c r="I62" s="36">
        <f t="shared" si="9"/>
        <v>75.295967928046835</v>
      </c>
      <c r="J62" s="36">
        <f t="shared" si="9"/>
        <v>72.159346511670591</v>
      </c>
      <c r="K62" s="36">
        <f t="shared" ref="H62:M77" si="39">K$4*(1-EXP(-K$5*$F62))^K$6</f>
        <v>25.989629778041358</v>
      </c>
      <c r="L62" s="37"/>
      <c r="M62" s="36">
        <f t="shared" si="39"/>
        <v>26.589850604736462</v>
      </c>
      <c r="N62" s="38">
        <f t="shared" si="31"/>
        <v>15.868086150239353</v>
      </c>
      <c r="O62" s="38">
        <f>IF(Settings!$I$6&gt;69, 0.2*(N62), 0)</f>
        <v>0</v>
      </c>
      <c r="P62" s="39">
        <f t="shared" si="32"/>
        <v>52.462419210225839</v>
      </c>
      <c r="Q62" s="39">
        <f t="shared" si="32"/>
        <v>32.052631252694553</v>
      </c>
      <c r="R62" s="39">
        <f t="shared" si="32"/>
        <v>51.775893800503937</v>
      </c>
      <c r="S62" s="40">
        <f t="shared" si="29"/>
        <v>106.223177745611</v>
      </c>
      <c r="T62" s="40">
        <f t="shared" si="30"/>
        <v>140.84849427229003</v>
      </c>
      <c r="U62" s="41">
        <f t="shared" si="12"/>
        <v>64.823624628666991</v>
      </c>
      <c r="V62" s="41">
        <f t="shared" si="13"/>
        <v>63.23681601364305</v>
      </c>
      <c r="W62" s="42">
        <f t="shared" si="14"/>
        <v>100.00461231397345</v>
      </c>
      <c r="X62" s="42">
        <f t="shared" si="15"/>
        <v>71.521992939036991</v>
      </c>
      <c r="Z62" s="37">
        <f t="shared" si="33"/>
        <v>28.106855734703082</v>
      </c>
      <c r="AA62" s="37">
        <f t="shared" si="33"/>
        <v>54.477975434145883</v>
      </c>
      <c r="AC62" s="3">
        <v>48</v>
      </c>
      <c r="AD62"/>
      <c r="AE62" s="59">
        <f t="shared" si="38"/>
        <v>47.791322808443105</v>
      </c>
      <c r="AG62" s="3">
        <f t="shared" si="18"/>
        <v>47.791322808443105</v>
      </c>
      <c r="AH62" s="36">
        <f t="shared" si="35"/>
        <v>73.1660500558622</v>
      </c>
      <c r="AI62" s="36">
        <f t="shared" si="35"/>
        <v>70.046601040863806</v>
      </c>
      <c r="AJ62" s="36">
        <f t="shared" si="35"/>
        <v>75.013138173419648</v>
      </c>
      <c r="AK62" s="36">
        <f t="shared" si="35"/>
        <v>71.94401204064927</v>
      </c>
      <c r="AL62" s="36">
        <f t="shared" si="35"/>
        <v>25.934041134712682</v>
      </c>
      <c r="AM62" s="37"/>
      <c r="AN62" s="36">
        <f t="shared" si="36"/>
        <v>26.487773746804294</v>
      </c>
      <c r="AO62" s="38">
        <f t="shared" si="36"/>
        <v>15.80788670986561</v>
      </c>
      <c r="AP62" s="38">
        <f>IF(Settings!$I$6&gt;69, 0.2*(AO62), 0)</f>
        <v>0</v>
      </c>
      <c r="AQ62" s="39">
        <f t="shared" si="37"/>
        <v>52.32829544232122</v>
      </c>
      <c r="AR62" s="39">
        <f t="shared" si="37"/>
        <v>31.983036098924657</v>
      </c>
      <c r="AS62" s="39">
        <f t="shared" si="37"/>
        <v>51.720817595613859</v>
      </c>
      <c r="AT62" s="40">
        <f t="shared" si="22"/>
        <v>105.94175773048288</v>
      </c>
      <c r="AU62" s="40">
        <f t="shared" si="23"/>
        <v>140.44666998198903</v>
      </c>
      <c r="AV62" s="41">
        <f t="shared" si="24"/>
        <v>64.622729607763986</v>
      </c>
      <c r="AW62" s="41">
        <f t="shared" si="25"/>
        <v>63.041940936777429</v>
      </c>
      <c r="AX62" s="42">
        <f t="shared" si="26"/>
        <v>99.885086527844138</v>
      </c>
      <c r="AY62" s="42">
        <f t="shared" si="27"/>
        <v>71.371508403399815</v>
      </c>
      <c r="BA62" s="37">
        <f t="shared" si="34"/>
        <v>28.075687403940577</v>
      </c>
      <c r="BB62" s="37">
        <f t="shared" si="34"/>
        <v>54.420407089398793</v>
      </c>
    </row>
    <row r="63" spans="1:97" x14ac:dyDescent="0.25">
      <c r="F63" s="3">
        <v>49</v>
      </c>
      <c r="G63" s="36">
        <f t="shared" si="9"/>
        <v>74.343133574860403</v>
      </c>
      <c r="H63" s="36">
        <f t="shared" si="39"/>
        <v>71.286240369905954</v>
      </c>
      <c r="I63" s="36">
        <f t="shared" si="39"/>
        <v>76.624932039183818</v>
      </c>
      <c r="J63" s="36">
        <f t="shared" si="39"/>
        <v>73.176049869033648</v>
      </c>
      <c r="K63" s="36">
        <f t="shared" si="39"/>
        <v>26.246227006342842</v>
      </c>
      <c r="L63" s="37"/>
      <c r="M63" s="36">
        <f t="shared" si="39"/>
        <v>27.072730582880393</v>
      </c>
      <c r="N63" s="38">
        <f t="shared" si="31"/>
        <v>16.153715798568626</v>
      </c>
      <c r="O63" s="38">
        <f>IF(Settings!$I$6&gt;69, 0.2*(N63), 0)</f>
        <v>0</v>
      </c>
      <c r="P63" s="39">
        <f t="shared" si="32"/>
        <v>53.094802892207696</v>
      </c>
      <c r="Q63" s="39">
        <f t="shared" si="32"/>
        <v>32.378273512575333</v>
      </c>
      <c r="R63" s="39">
        <f t="shared" si="32"/>
        <v>52.027506722017336</v>
      </c>
      <c r="S63" s="40">
        <f t="shared" si="29"/>
        <v>107.54964394768338</v>
      </c>
      <c r="T63" s="40">
        <f t="shared" si="30"/>
        <v>142.74016967036468</v>
      </c>
      <c r="U63" s="41">
        <f t="shared" si="12"/>
        <v>65.772987912772237</v>
      </c>
      <c r="V63" s="41">
        <f t="shared" si="13"/>
        <v>64.157616332915367</v>
      </c>
      <c r="W63" s="42">
        <f t="shared" si="14"/>
        <v>100.55917999238378</v>
      </c>
      <c r="X63" s="42">
        <f t="shared" si="15"/>
        <v>72.227143572266755</v>
      </c>
      <c r="Z63" s="37">
        <f t="shared" si="33"/>
        <v>28.24949736192363</v>
      </c>
      <c r="AA63" s="37">
        <f t="shared" si="33"/>
        <v>54.745711700073144</v>
      </c>
      <c r="AC63" s="3">
        <v>49</v>
      </c>
      <c r="AD63"/>
      <c r="AE63" s="59">
        <f t="shared" si="38"/>
        <v>48.699202568119411</v>
      </c>
      <c r="AG63" s="3">
        <f t="shared" si="18"/>
        <v>48.699202568119411</v>
      </c>
      <c r="AH63" s="36">
        <f t="shared" si="35"/>
        <v>74.057431716192852</v>
      </c>
      <c r="AI63" s="36">
        <f t="shared" si="35"/>
        <v>70.9810040254049</v>
      </c>
      <c r="AJ63" s="36">
        <f t="shared" si="35"/>
        <v>76.229753405405688</v>
      </c>
      <c r="AK63" s="36">
        <f t="shared" si="35"/>
        <v>72.87285905125907</v>
      </c>
      <c r="AL63" s="36">
        <f t="shared" si="35"/>
        <v>26.170719013365424</v>
      </c>
      <c r="AM63" s="37"/>
      <c r="AN63" s="36">
        <f t="shared" si="36"/>
        <v>26.928572980161213</v>
      </c>
      <c r="AO63" s="38">
        <f t="shared" si="36"/>
        <v>16.068294950117455</v>
      </c>
      <c r="AP63" s="38">
        <f>IF(Settings!$I$6&gt;69, 0.2*(AO63), 0)</f>
        <v>0</v>
      </c>
      <c r="AQ63" s="39">
        <f t="shared" si="37"/>
        <v>52.906371952027762</v>
      </c>
      <c r="AR63" s="39">
        <f t="shared" si="37"/>
        <v>32.281675381738552</v>
      </c>
      <c r="AS63" s="39">
        <f t="shared" si="37"/>
        <v>51.953916631551579</v>
      </c>
      <c r="AT63" s="40">
        <f t="shared" si="22"/>
        <v>107.15447019025508</v>
      </c>
      <c r="AU63" s="40">
        <f t="shared" si="23"/>
        <v>142.17701974166468</v>
      </c>
      <c r="AV63" s="41">
        <f t="shared" si="24"/>
        <v>65.489733117876156</v>
      </c>
      <c r="AW63" s="41">
        <f t="shared" si="25"/>
        <v>63.882903622864411</v>
      </c>
      <c r="AX63" s="42">
        <f t="shared" si="26"/>
        <v>100.39548555830504</v>
      </c>
      <c r="AY63" s="42">
        <f t="shared" si="27"/>
        <v>72.017789754098402</v>
      </c>
      <c r="BA63" s="37">
        <f t="shared" si="34"/>
        <v>28.207734816508154</v>
      </c>
      <c r="BB63" s="37">
        <f t="shared" si="34"/>
        <v>54.666571940412688</v>
      </c>
    </row>
    <row r="64" spans="1:97" x14ac:dyDescent="0.25">
      <c r="F64" s="3">
        <v>50</v>
      </c>
      <c r="G64" s="36">
        <f t="shared" si="9"/>
        <v>75.259561156061139</v>
      </c>
      <c r="H64" s="36">
        <f t="shared" si="39"/>
        <v>72.285618322242328</v>
      </c>
      <c r="I64" s="36">
        <f t="shared" si="39"/>
        <v>77.910727698539617</v>
      </c>
      <c r="J64" s="36">
        <f t="shared" si="39"/>
        <v>74.167923943614994</v>
      </c>
      <c r="K64" s="36">
        <f t="shared" si="39"/>
        <v>26.487256532791381</v>
      </c>
      <c r="L64" s="37"/>
      <c r="M64" s="36">
        <f t="shared" si="39"/>
        <v>27.54525647973038</v>
      </c>
      <c r="N64" s="38">
        <f t="shared" si="31"/>
        <v>16.434636722898532</v>
      </c>
      <c r="O64" s="38">
        <f>IF(Settings!$I$6&gt;69, 0.2*(N64), 0)</f>
        <v>0</v>
      </c>
      <c r="P64" s="39">
        <f t="shared" si="32"/>
        <v>53.710348259091354</v>
      </c>
      <c r="Q64" s="39">
        <f t="shared" si="32"/>
        <v>32.691228917719698</v>
      </c>
      <c r="R64" s="39">
        <f t="shared" si="32"/>
        <v>52.259843943563773</v>
      </c>
      <c r="S64" s="40">
        <f t="shared" si="29"/>
        <v>108.84009906475238</v>
      </c>
      <c r="T64" s="40">
        <f t="shared" si="30"/>
        <v>144.57663213441984</v>
      </c>
      <c r="U64" s="41">
        <f t="shared" si="12"/>
        <v>66.700520162307953</v>
      </c>
      <c r="V64" s="41">
        <f t="shared" si="13"/>
        <v>65.057056490018098</v>
      </c>
      <c r="W64" s="42">
        <f t="shared" si="14"/>
        <v>101.08476836803941</v>
      </c>
      <c r="X64" s="42">
        <f t="shared" si="15"/>
        <v>72.906482604114316</v>
      </c>
      <c r="Z64" s="37">
        <f t="shared" si="33"/>
        <v>28.381599810154547</v>
      </c>
      <c r="AA64" s="37">
        <f t="shared" si="33"/>
        <v>55.000466729275018</v>
      </c>
      <c r="AC64" s="3">
        <v>50</v>
      </c>
      <c r="AD64"/>
      <c r="AE64" s="59">
        <f t="shared" si="38"/>
        <v>49.535774030139265</v>
      </c>
      <c r="AG64" s="3">
        <f t="shared" si="18"/>
        <v>49.535774030139265</v>
      </c>
      <c r="AH64" s="36">
        <f t="shared" si="35"/>
        <v>74.840438465344121</v>
      </c>
      <c r="AI64" s="36">
        <f t="shared" si="35"/>
        <v>71.824608559048343</v>
      </c>
      <c r="AJ64" s="36">
        <f t="shared" si="35"/>
        <v>77.319152489861651</v>
      </c>
      <c r="AK64" s="36">
        <f t="shared" si="35"/>
        <v>73.710530123601345</v>
      </c>
      <c r="AL64" s="36">
        <f t="shared" si="35"/>
        <v>26.377246692327923</v>
      </c>
      <c r="AM64" s="37"/>
      <c r="AN64" s="36">
        <f t="shared" si="36"/>
        <v>27.327181468240592</v>
      </c>
      <c r="AO64" s="38">
        <f t="shared" si="36"/>
        <v>16.304810540298863</v>
      </c>
      <c r="AP64" s="38">
        <f>IF(Settings!$I$6&gt;69, 0.2*(AO64), 0)</f>
        <v>0</v>
      </c>
      <c r="AQ64" s="39">
        <f t="shared" si="37"/>
        <v>53.426665405519252</v>
      </c>
      <c r="AR64" s="39">
        <f t="shared" si="37"/>
        <v>32.547496703789534</v>
      </c>
      <c r="AS64" s="39">
        <f t="shared" si="37"/>
        <v>52.154291320807175</v>
      </c>
      <c r="AT64" s="40">
        <f t="shared" si="22"/>
        <v>108.24546305494584</v>
      </c>
      <c r="AU64" s="40">
        <f t="shared" si="23"/>
        <v>143.73088787808751</v>
      </c>
      <c r="AV64" s="41">
        <f t="shared" si="24"/>
        <v>66.272628757173393</v>
      </c>
      <c r="AW64" s="41">
        <f t="shared" si="25"/>
        <v>64.642147703143507</v>
      </c>
      <c r="AX64" s="42">
        <f t="shared" si="26"/>
        <v>100.84428283556497</v>
      </c>
      <c r="AY64" s="42">
        <f t="shared" si="27"/>
        <v>72.594271025422913</v>
      </c>
      <c r="BA64" s="37">
        <f t="shared" si="34"/>
        <v>28.321536326269705</v>
      </c>
      <c r="BB64" s="37">
        <f t="shared" si="34"/>
        <v>54.883776378806886</v>
      </c>
    </row>
    <row r="65" spans="6:54" x14ac:dyDescent="0.25">
      <c r="F65" s="3">
        <v>51</v>
      </c>
      <c r="G65" s="36">
        <f t="shared" si="9"/>
        <v>76.126354167292035</v>
      </c>
      <c r="H65" s="36">
        <f t="shared" si="39"/>
        <v>73.261643476762899</v>
      </c>
      <c r="I65" s="36">
        <f t="shared" si="39"/>
        <v>79.154067691145897</v>
      </c>
      <c r="J65" s="36">
        <f t="shared" si="39"/>
        <v>75.135408836176993</v>
      </c>
      <c r="K65" s="36">
        <f t="shared" si="39"/>
        <v>26.713551038904349</v>
      </c>
      <c r="L65" s="37"/>
      <c r="M65" s="36">
        <f t="shared" si="39"/>
        <v>28.007493659555927</v>
      </c>
      <c r="N65" s="38">
        <f t="shared" si="31"/>
        <v>16.710865845567859</v>
      </c>
      <c r="O65" s="38">
        <f>IF(Settings!$I$6&gt;69, 0.2*(N65), 0)</f>
        <v>0</v>
      </c>
      <c r="P65" s="39">
        <f t="shared" si="32"/>
        <v>54.309442175047295</v>
      </c>
      <c r="Q65" s="39">
        <f t="shared" si="32"/>
        <v>32.991932799933828</v>
      </c>
      <c r="R65" s="39">
        <f t="shared" si="32"/>
        <v>52.474326693043196</v>
      </c>
      <c r="S65" s="40">
        <f t="shared" si="29"/>
        <v>110.09535160551236</v>
      </c>
      <c r="T65" s="40">
        <f t="shared" si="30"/>
        <v>146.35909403067362</v>
      </c>
      <c r="U65" s="41">
        <f t="shared" si="12"/>
        <v>67.606565713643406</v>
      </c>
      <c r="V65" s="41">
        <f t="shared" si="13"/>
        <v>65.935479129086616</v>
      </c>
      <c r="W65" s="42">
        <f t="shared" si="14"/>
        <v>101.58288322418829</v>
      </c>
      <c r="X65" s="42">
        <f t="shared" si="15"/>
        <v>73.560861967250489</v>
      </c>
      <c r="Z65" s="37">
        <f t="shared" si="33"/>
        <v>28.503910710529649</v>
      </c>
      <c r="AA65" s="37">
        <f t="shared" si="33"/>
        <v>55.242869919141299</v>
      </c>
      <c r="AC65" s="3">
        <v>51</v>
      </c>
      <c r="AD65"/>
      <c r="AE65" s="59">
        <f t="shared" si="38"/>
        <v>50.306638016924872</v>
      </c>
      <c r="AG65" s="3">
        <f t="shared" si="18"/>
        <v>50.306638016924872</v>
      </c>
      <c r="AH65" s="36">
        <f t="shared" si="35"/>
        <v>75.530527078795942</v>
      </c>
      <c r="AI65" s="36">
        <f t="shared" si="35"/>
        <v>72.587369454898905</v>
      </c>
      <c r="AJ65" s="36">
        <f t="shared" si="35"/>
        <v>78.296461631894772</v>
      </c>
      <c r="AK65" s="36">
        <f t="shared" si="35"/>
        <v>74.467163778257287</v>
      </c>
      <c r="AL65" s="36">
        <f t="shared" si="35"/>
        <v>26.558175661033815</v>
      </c>
      <c r="AM65" s="37"/>
      <c r="AN65" s="36">
        <f t="shared" si="36"/>
        <v>27.688086346120105</v>
      </c>
      <c r="AO65" s="38">
        <f t="shared" si="36"/>
        <v>16.51983693476679</v>
      </c>
      <c r="AP65" s="38">
        <f>IF(Settings!$I$6&gt;69, 0.2*(AO65), 0)</f>
        <v>0</v>
      </c>
      <c r="AQ65" s="39">
        <f t="shared" si="37"/>
        <v>53.895784308076152</v>
      </c>
      <c r="AR65" s="39">
        <f t="shared" si="37"/>
        <v>32.784718653174828</v>
      </c>
      <c r="AS65" s="39">
        <f t="shared" si="37"/>
        <v>52.327447347457039</v>
      </c>
      <c r="AT65" s="40">
        <f t="shared" si="22"/>
        <v>109.22871213233319</v>
      </c>
      <c r="AU65" s="40">
        <f t="shared" si="23"/>
        <v>145.12888692119557</v>
      </c>
      <c r="AV65" s="41">
        <f t="shared" si="24"/>
        <v>66.980616202885699</v>
      </c>
      <c r="AW65" s="41">
        <f t="shared" si="25"/>
        <v>65.328632509409019</v>
      </c>
      <c r="AX65" s="42">
        <f t="shared" si="26"/>
        <v>101.24036219862066</v>
      </c>
      <c r="AY65" s="42">
        <f t="shared" si="27"/>
        <v>73.109754624012339</v>
      </c>
      <c r="BA65" s="37">
        <f t="shared" si="34"/>
        <v>28.420112574263115</v>
      </c>
      <c r="BB65" s="37">
        <f t="shared" si="34"/>
        <v>55.076081518810433</v>
      </c>
    </row>
    <row r="66" spans="6:54" x14ac:dyDescent="0.25">
      <c r="F66" s="3">
        <v>52</v>
      </c>
      <c r="G66" s="36">
        <f t="shared" si="9"/>
        <v>76.945708158322972</v>
      </c>
      <c r="H66" s="36">
        <f t="shared" si="39"/>
        <v>74.214703207316418</v>
      </c>
      <c r="I66" s="36">
        <f t="shared" si="39"/>
        <v>80.355723340231037</v>
      </c>
      <c r="J66" s="36">
        <f t="shared" si="39"/>
        <v>76.078949536264091</v>
      </c>
      <c r="K66" s="36">
        <f t="shared" si="39"/>
        <v>26.925913903054671</v>
      </c>
      <c r="L66" s="37"/>
      <c r="M66" s="36">
        <f t="shared" si="39"/>
        <v>28.4595200609401</v>
      </c>
      <c r="N66" s="38">
        <f t="shared" si="31"/>
        <v>16.982424442130021</v>
      </c>
      <c r="O66" s="38">
        <f>IF(Settings!$I$6&gt;69, 0.2*(N66), 0)</f>
        <v>0</v>
      </c>
      <c r="P66" s="39">
        <f t="shared" si="32"/>
        <v>54.89246724928271</v>
      </c>
      <c r="Q66" s="39">
        <f t="shared" si="32"/>
        <v>33.28081117863816</v>
      </c>
      <c r="R66" s="39">
        <f t="shared" si="32"/>
        <v>52.672280053701712</v>
      </c>
      <c r="S66" s="40">
        <f t="shared" si="29"/>
        <v>111.31620504287622</v>
      </c>
      <c r="T66" s="40">
        <f t="shared" si="30"/>
        <v>148.08877469081747</v>
      </c>
      <c r="U66" s="41">
        <f t="shared" si="12"/>
        <v>68.491475330797783</v>
      </c>
      <c r="V66" s="41">
        <f t="shared" si="13"/>
        <v>66.793232886584775</v>
      </c>
      <c r="W66" s="42">
        <f t="shared" si="14"/>
        <v>102.05495612611421</v>
      </c>
      <c r="X66" s="42">
        <f t="shared" si="15"/>
        <v>74.191113846146678</v>
      </c>
      <c r="Z66" s="37">
        <f t="shared" si="33"/>
        <v>28.617129356885052</v>
      </c>
      <c r="AA66" s="37">
        <f t="shared" si="33"/>
        <v>55.473520150626157</v>
      </c>
      <c r="AC66" s="3">
        <v>52</v>
      </c>
      <c r="AD66"/>
      <c r="AE66" s="59">
        <f t="shared" si="38"/>
        <v>51.016955441198782</v>
      </c>
      <c r="AG66" s="3">
        <f t="shared" si="18"/>
        <v>51.016955441198782</v>
      </c>
      <c r="AH66" s="36">
        <f t="shared" si="35"/>
        <v>76.140635870464365</v>
      </c>
      <c r="AI66" s="36">
        <f t="shared" si="35"/>
        <v>73.277993315618062</v>
      </c>
      <c r="AJ66" s="36">
        <f t="shared" si="35"/>
        <v>79.174787434722901</v>
      </c>
      <c r="AK66" s="36">
        <f t="shared" si="35"/>
        <v>75.15160527246411</v>
      </c>
      <c r="AL66" s="36">
        <f t="shared" si="35"/>
        <v>26.717265624302527</v>
      </c>
      <c r="AM66" s="37"/>
      <c r="AN66" s="36">
        <f t="shared" si="36"/>
        <v>28.015242826012283</v>
      </c>
      <c r="AO66" s="38">
        <f t="shared" si="36"/>
        <v>16.715509099458234</v>
      </c>
      <c r="AP66" s="38">
        <f>IF(Settings!$I$6&gt;69, 0.2*(AO66), 0)</f>
        <v>0</v>
      </c>
      <c r="AQ66" s="39">
        <f t="shared" si="37"/>
        <v>54.319460465267696</v>
      </c>
      <c r="AR66" s="39">
        <f t="shared" si="37"/>
        <v>32.996928223880275</v>
      </c>
      <c r="AS66" s="39">
        <f t="shared" si="37"/>
        <v>52.477817224235316</v>
      </c>
      <c r="AT66" s="40">
        <f t="shared" si="22"/>
        <v>110.11633613393121</v>
      </c>
      <c r="AU66" s="40">
        <f t="shared" si="23"/>
        <v>146.38885795572864</v>
      </c>
      <c r="AV66" s="41">
        <f t="shared" si="24"/>
        <v>67.621744894002077</v>
      </c>
      <c r="AW66" s="41">
        <f t="shared" si="25"/>
        <v>65.950193984056256</v>
      </c>
      <c r="AX66" s="42">
        <f t="shared" si="26"/>
        <v>101.59110052030138</v>
      </c>
      <c r="AY66" s="42">
        <f t="shared" si="27"/>
        <v>73.571746921337947</v>
      </c>
      <c r="BA66" s="37">
        <f t="shared" si="34"/>
        <v>28.505904248504848</v>
      </c>
      <c r="BB66" s="37">
        <f t="shared" si="34"/>
        <v>55.246876994748298</v>
      </c>
    </row>
    <row r="67" spans="6:54" x14ac:dyDescent="0.25">
      <c r="F67" s="3">
        <v>53</v>
      </c>
      <c r="G67" s="36">
        <f t="shared" si="9"/>
        <v>77.719785359536118</v>
      </c>
      <c r="H67" s="36">
        <f t="shared" si="39"/>
        <v>75.145190225777483</v>
      </c>
      <c r="I67" s="36">
        <f t="shared" si="39"/>
        <v>81.516515512957071</v>
      </c>
      <c r="J67" s="36">
        <f t="shared" si="39"/>
        <v>76.998994594859724</v>
      </c>
      <c r="K67" s="36">
        <f t="shared" si="39"/>
        <v>27.125117929002698</v>
      </c>
      <c r="L67" s="37"/>
      <c r="M67" s="36">
        <f t="shared" si="39"/>
        <v>28.901424958751051</v>
      </c>
      <c r="N67" s="38">
        <f t="shared" si="31"/>
        <v>17.249337773814517</v>
      </c>
      <c r="O67" s="38">
        <f>IF(Settings!$I$6&gt;69, 0.2*(N67), 0)</f>
        <v>0</v>
      </c>
      <c r="P67" s="39">
        <f t="shared" si="32"/>
        <v>55.459801453952224</v>
      </c>
      <c r="Q67" s="39">
        <f t="shared" si="32"/>
        <v>33.558280342723457</v>
      </c>
      <c r="R67" s="39">
        <f t="shared" si="32"/>
        <v>52.854938078378993</v>
      </c>
      <c r="S67" s="40">
        <f t="shared" si="29"/>
        <v>112.50345655917664</v>
      </c>
      <c r="T67" s="40">
        <f t="shared" si="30"/>
        <v>149.76689663320363</v>
      </c>
      <c r="U67" s="41">
        <f t="shared" si="12"/>
        <v>69.355604980581191</v>
      </c>
      <c r="V67" s="41">
        <f t="shared" si="13"/>
        <v>67.630671203199739</v>
      </c>
      <c r="W67" s="42">
        <f t="shared" si="14"/>
        <v>102.50234752800006</v>
      </c>
      <c r="X67" s="42">
        <f t="shared" si="15"/>
        <v>74.798050275628455</v>
      </c>
      <c r="Z67" s="37">
        <f t="shared" si="33"/>
        <v>28.72190909608776</v>
      </c>
      <c r="AA67" s="37">
        <f t="shared" si="33"/>
        <v>55.692987267842589</v>
      </c>
      <c r="AC67" s="3">
        <v>53</v>
      </c>
      <c r="AD67"/>
      <c r="AE67" s="59">
        <f t="shared" si="38"/>
        <v>51.671481858149477</v>
      </c>
      <c r="AG67" s="3">
        <f t="shared" si="18"/>
        <v>51.671481858149477</v>
      </c>
      <c r="AH67" s="36">
        <f t="shared" si="35"/>
        <v>76.68163422346116</v>
      </c>
      <c r="AI67" s="36">
        <f t="shared" si="35"/>
        <v>73.904114774604679</v>
      </c>
      <c r="AJ67" s="36">
        <f t="shared" si="35"/>
        <v>79.965505790395284</v>
      </c>
      <c r="AK67" s="36">
        <f t="shared" si="35"/>
        <v>75.771592765189141</v>
      </c>
      <c r="AL67" s="36">
        <f t="shared" si="35"/>
        <v>26.857637341788518</v>
      </c>
      <c r="AM67" s="37"/>
      <c r="AN67" s="36">
        <f t="shared" si="36"/>
        <v>28.312142137835707</v>
      </c>
      <c r="AO67" s="38">
        <f t="shared" si="36"/>
        <v>16.893726186670857</v>
      </c>
      <c r="AP67" s="38">
        <f>IF(Settings!$I$6&gt;69, 0.2*(AO67), 0)</f>
        <v>0</v>
      </c>
      <c r="AQ67" s="39">
        <f t="shared" si="37"/>
        <v>54.702681954023546</v>
      </c>
      <c r="AR67" s="39">
        <f t="shared" si="37"/>
        <v>33.187187923051837</v>
      </c>
      <c r="AS67" s="39">
        <f t="shared" si="37"/>
        <v>52.608994286564652</v>
      </c>
      <c r="AT67" s="40">
        <f t="shared" si="22"/>
        <v>110.91887752718149</v>
      </c>
      <c r="AU67" s="40">
        <f t="shared" si="23"/>
        <v>147.52628972460198</v>
      </c>
      <c r="AV67" s="41">
        <f t="shared" si="24"/>
        <v>68.203075915811297</v>
      </c>
      <c r="AW67" s="41">
        <f t="shared" si="25"/>
        <v>66.513703297144218</v>
      </c>
      <c r="AX67" s="42">
        <f t="shared" si="26"/>
        <v>101.90265894056097</v>
      </c>
      <c r="AY67" s="42">
        <f t="shared" si="27"/>
        <v>73.986675541898435</v>
      </c>
      <c r="BA67" s="37">
        <f t="shared" si="34"/>
        <v>28.580896763945709</v>
      </c>
      <c r="BB67" s="37">
        <f t="shared" si="34"/>
        <v>55.399008085335993</v>
      </c>
    </row>
    <row r="68" spans="6:54" x14ac:dyDescent="0.25">
      <c r="F68" s="3">
        <v>54</v>
      </c>
      <c r="G68" s="36">
        <f t="shared" si="9"/>
        <v>78.450705379326706</v>
      </c>
      <c r="H68" s="36">
        <f t="shared" si="39"/>
        <v>76.053501380514476</v>
      </c>
      <c r="I68" s="36">
        <f t="shared" si="39"/>
        <v>82.637306421291342</v>
      </c>
      <c r="J68" s="36">
        <f t="shared" si="39"/>
        <v>77.895994922426738</v>
      </c>
      <c r="K68" s="36">
        <f t="shared" si="39"/>
        <v>27.311904538107008</v>
      </c>
      <c r="L68" s="37"/>
      <c r="M68" s="36">
        <f t="shared" si="39"/>
        <v>29.333307814213143</v>
      </c>
      <c r="N68" s="38">
        <f t="shared" si="31"/>
        <v>17.511634745452731</v>
      </c>
      <c r="O68" s="38">
        <f>IF(Settings!$I$6&gt;69, 0.2*(N68), 0)</f>
        <v>0</v>
      </c>
      <c r="P68" s="39">
        <f t="shared" si="32"/>
        <v>56.011817793285921</v>
      </c>
      <c r="Q68" s="39">
        <f t="shared" si="32"/>
        <v>33.824746523367502</v>
      </c>
      <c r="R68" s="39">
        <f t="shared" si="32"/>
        <v>53.023448872943391</v>
      </c>
      <c r="S68" s="40">
        <f t="shared" si="29"/>
        <v>113.65789593947382</v>
      </c>
      <c r="T68" s="40">
        <f t="shared" si="30"/>
        <v>151.39468218194477</v>
      </c>
      <c r="U68" s="41">
        <f t="shared" si="12"/>
        <v>70.199314717008306</v>
      </c>
      <c r="V68" s="41">
        <f t="shared" si="13"/>
        <v>68.448151242463027</v>
      </c>
      <c r="W68" s="42">
        <f t="shared" si="14"/>
        <v>102.9263498225984</v>
      </c>
      <c r="X68" s="42">
        <f t="shared" si="15"/>
        <v>75.382462859774947</v>
      </c>
      <c r="Z68" s="37">
        <f t="shared" si="33"/>
        <v>28.818859725125897</v>
      </c>
      <c r="AA68" s="37">
        <f t="shared" si="33"/>
        <v>55.901813485918382</v>
      </c>
      <c r="AC68" s="3">
        <v>54</v>
      </c>
      <c r="AD68"/>
      <c r="AE68" s="59">
        <f t="shared" si="38"/>
        <v>52.274599303739727</v>
      </c>
      <c r="AG68" s="3">
        <f t="shared" si="18"/>
        <v>52.274599303739727</v>
      </c>
      <c r="AH68" s="36">
        <f t="shared" si="35"/>
        <v>77.162688123866204</v>
      </c>
      <c r="AI68" s="36">
        <f t="shared" si="35"/>
        <v>74.472445748252909</v>
      </c>
      <c r="AJ68" s="36">
        <f t="shared" si="35"/>
        <v>80.678510158131004</v>
      </c>
      <c r="AK68" s="36">
        <f t="shared" si="35"/>
        <v>76.333914323457023</v>
      </c>
      <c r="AL68" s="36">
        <f t="shared" si="35"/>
        <v>26.981893822879556</v>
      </c>
      <c r="AM68" s="37"/>
      <c r="AN68" s="36">
        <f t="shared" si="36"/>
        <v>28.581870880261711</v>
      </c>
      <c r="AO68" s="38">
        <f t="shared" si="36"/>
        <v>17.056180153489738</v>
      </c>
      <c r="AP68" s="38">
        <f>IF(Settings!$I$6&gt;69, 0.2*(AO68), 0)</f>
        <v>0</v>
      </c>
      <c r="AQ68" s="39">
        <f t="shared" si="37"/>
        <v>55.049803717454893</v>
      </c>
      <c r="AR68" s="39">
        <f t="shared" si="37"/>
        <v>33.35812296864907</v>
      </c>
      <c r="AS68" s="39">
        <f t="shared" si="37"/>
        <v>52.72391108412836</v>
      </c>
      <c r="AT68" s="40">
        <f t="shared" si="22"/>
        <v>111.64553657823159</v>
      </c>
      <c r="AU68" s="40">
        <f t="shared" si="23"/>
        <v>148.55466916174885</v>
      </c>
      <c r="AV68" s="41">
        <f t="shared" si="24"/>
        <v>68.730819188776593</v>
      </c>
      <c r="AW68" s="41">
        <f t="shared" si="25"/>
        <v>67.025201173427618</v>
      </c>
      <c r="AX68" s="42">
        <f t="shared" si="26"/>
        <v>102.18021179785448</v>
      </c>
      <c r="AY68" s="42">
        <f t="shared" si="27"/>
        <v>74.360066450146846</v>
      </c>
      <c r="BA68" s="37">
        <f t="shared" si="34"/>
        <v>28.646715713431767</v>
      </c>
      <c r="BB68" s="37">
        <f t="shared" si="34"/>
        <v>55.534876038726715</v>
      </c>
    </row>
    <row r="69" spans="6:54" x14ac:dyDescent="0.25">
      <c r="F69" s="3">
        <v>55</v>
      </c>
      <c r="G69" s="36">
        <f t="shared" si="9"/>
        <v>79.140537642942078</v>
      </c>
      <c r="H69" s="36">
        <f t="shared" si="39"/>
        <v>76.940036563475104</v>
      </c>
      <c r="I69" s="36">
        <f t="shared" si="39"/>
        <v>83.718992167030294</v>
      </c>
      <c r="J69" s="36">
        <f t="shared" si="39"/>
        <v>78.770402701550864</v>
      </c>
      <c r="K69" s="36">
        <f t="shared" si="39"/>
        <v>27.486983352942232</v>
      </c>
      <c r="L69" s="37"/>
      <c r="M69" s="36">
        <f t="shared" si="39"/>
        <v>29.755277207418771</v>
      </c>
      <c r="N69" s="38">
        <f t="shared" si="31"/>
        <v>17.769347587014476</v>
      </c>
      <c r="O69" s="38">
        <f>IF(Settings!$I$6&gt;69, 0.2*(N69), 0)</f>
        <v>0</v>
      </c>
      <c r="P69" s="39">
        <f t="shared" si="32"/>
        <v>56.548884018865337</v>
      </c>
      <c r="Q69" s="39">
        <f t="shared" si="32"/>
        <v>34.080605647169556</v>
      </c>
      <c r="R69" s="39">
        <f t="shared" si="32"/>
        <v>53.178879596371978</v>
      </c>
      <c r="S69" s="40">
        <f t="shared" si="29"/>
        <v>114.78030459890229</v>
      </c>
      <c r="T69" s="40">
        <f t="shared" si="30"/>
        <v>152.97335044868399</v>
      </c>
      <c r="U69" s="41">
        <f t="shared" si="12"/>
        <v>71.022967665829043</v>
      </c>
      <c r="V69" s="41">
        <f t="shared" si="13"/>
        <v>69.246032907127599</v>
      </c>
      <c r="W69" s="42">
        <f t="shared" si="14"/>
        <v>103.32819032336788</v>
      </c>
      <c r="X69" s="42">
        <f t="shared" si="15"/>
        <v>75.945122596613658</v>
      </c>
      <c r="Z69" s="37">
        <f t="shared" si="33"/>
        <v>28.908549867446506</v>
      </c>
      <c r="AA69" s="37">
        <f t="shared" si="33"/>
        <v>56.100514730592025</v>
      </c>
      <c r="AC69" s="3">
        <v>55</v>
      </c>
      <c r="AD69"/>
      <c r="AE69" s="59">
        <f t="shared" si="38"/>
        <v>52.830345632314121</v>
      </c>
      <c r="AG69" s="3">
        <f t="shared" si="18"/>
        <v>52.830345632314121</v>
      </c>
      <c r="AH69" s="36">
        <f t="shared" si="35"/>
        <v>77.591557210422181</v>
      </c>
      <c r="AI69" s="36">
        <f t="shared" si="35"/>
        <v>74.988901957673647</v>
      </c>
      <c r="AJ69" s="36">
        <f t="shared" si="35"/>
        <v>81.322423717835122</v>
      </c>
      <c r="AK69" s="36">
        <f t="shared" si="35"/>
        <v>76.844540512630473</v>
      </c>
      <c r="AL69" s="36">
        <f t="shared" si="35"/>
        <v>27.092216690234608</v>
      </c>
      <c r="AM69" s="37"/>
      <c r="AN69" s="36">
        <f t="shared" si="36"/>
        <v>28.82716262572189</v>
      </c>
      <c r="AO69" s="38">
        <f t="shared" si="36"/>
        <v>17.204380755933869</v>
      </c>
      <c r="AP69" s="38">
        <f>IF(Settings!$I$6&gt;69, 0.2*(AO69), 0)</f>
        <v>0</v>
      </c>
      <c r="AQ69" s="39">
        <f t="shared" si="37"/>
        <v>55.364639834373456</v>
      </c>
      <c r="AR69" s="39">
        <f t="shared" si="37"/>
        <v>33.511992519512916</v>
      </c>
      <c r="AS69" s="39">
        <f t="shared" si="37"/>
        <v>52.824976304288526</v>
      </c>
      <c r="AT69" s="40">
        <f t="shared" si="22"/>
        <v>112.30436689440251</v>
      </c>
      <c r="AU69" s="40">
        <f t="shared" si="23"/>
        <v>149.48577494695172</v>
      </c>
      <c r="AV69" s="41">
        <f t="shared" si="24"/>
        <v>69.210449837499681</v>
      </c>
      <c r="AW69" s="41">
        <f t="shared" si="25"/>
        <v>67.490011761906288</v>
      </c>
      <c r="AX69" s="42">
        <f t="shared" si="26"/>
        <v>102.42812771265682</v>
      </c>
      <c r="AY69" s="42">
        <f t="shared" si="27"/>
        <v>74.696688827061337</v>
      </c>
      <c r="BA69" s="37">
        <f t="shared" si="34"/>
        <v>28.70470042186945</v>
      </c>
      <c r="BB69" s="37">
        <f t="shared" si="34"/>
        <v>55.656517766710529</v>
      </c>
    </row>
    <row r="70" spans="6:54" x14ac:dyDescent="0.25">
      <c r="F70" s="3">
        <v>56</v>
      </c>
      <c r="G70" s="36">
        <f t="shared" si="9"/>
        <v>79.791295361660659</v>
      </c>
      <c r="H70" s="36">
        <f t="shared" si="39"/>
        <v>77.805197716825575</v>
      </c>
      <c r="I70" s="36">
        <f t="shared" si="39"/>
        <v>84.762495981370151</v>
      </c>
      <c r="J70" s="36">
        <f t="shared" si="39"/>
        <v>79.622670404393048</v>
      </c>
      <c r="K70" s="36">
        <f t="shared" si="39"/>
        <v>27.651032108765602</v>
      </c>
      <c r="L70" s="37"/>
      <c r="M70" s="36">
        <f t="shared" si="39"/>
        <v>30.167449846969681</v>
      </c>
      <c r="N70" s="38">
        <f t="shared" si="31"/>
        <v>18.022511557057687</v>
      </c>
      <c r="O70" s="38">
        <f>IF(Settings!$I$6&gt;69, 0.2*(N70), 0)</f>
        <v>0</v>
      </c>
      <c r="P70" s="39">
        <f t="shared" si="32"/>
        <v>57.071362386490762</v>
      </c>
      <c r="Q70" s="39">
        <f t="shared" si="32"/>
        <v>34.326243160069197</v>
      </c>
      <c r="R70" s="39">
        <f t="shared" si="32"/>
        <v>53.322221336974252</v>
      </c>
      <c r="S70" s="40">
        <f t="shared" si="29"/>
        <v>115.87145473136206</v>
      </c>
      <c r="T70" s="40">
        <f t="shared" si="30"/>
        <v>154.50411464489764</v>
      </c>
      <c r="U70" s="41">
        <f t="shared" si="12"/>
        <v>71.826929100848801</v>
      </c>
      <c r="V70" s="41">
        <f t="shared" si="13"/>
        <v>70.024677945143026</v>
      </c>
      <c r="W70" s="42">
        <f t="shared" si="14"/>
        <v>103.70903417095049</v>
      </c>
      <c r="X70" s="42">
        <f t="shared" si="15"/>
        <v>76.486779795630781</v>
      </c>
      <c r="Z70" s="37">
        <f t="shared" si="33"/>
        <v>28.991509306882175</v>
      </c>
      <c r="AA70" s="37">
        <f t="shared" si="33"/>
        <v>56.289581912858019</v>
      </c>
      <c r="AC70" s="3">
        <v>56</v>
      </c>
      <c r="AD70"/>
      <c r="AE70" s="59">
        <f t="shared" si="38"/>
        <v>53.342441549920437</v>
      </c>
      <c r="AG70" s="3">
        <f t="shared" si="18"/>
        <v>53.342441549920437</v>
      </c>
      <c r="AH70" s="36">
        <f t="shared" si="35"/>
        <v>77.974836338207254</v>
      </c>
      <c r="AI70" s="36">
        <f t="shared" si="35"/>
        <v>75.458710340726057</v>
      </c>
      <c r="AJ70" s="36">
        <f t="shared" si="35"/>
        <v>81.904780029977758</v>
      </c>
      <c r="AK70" s="36">
        <f t="shared" si="35"/>
        <v>77.308736565022173</v>
      </c>
      <c r="AL70" s="36">
        <f t="shared" si="35"/>
        <v>27.190443055546247</v>
      </c>
      <c r="AM70" s="37"/>
      <c r="AN70" s="36">
        <f t="shared" si="36"/>
        <v>29.050442661546796</v>
      </c>
      <c r="AO70" s="38">
        <f t="shared" si="36"/>
        <v>17.339677343187752</v>
      </c>
      <c r="AP70" s="38">
        <f>IF(Settings!$I$6&gt;69, 0.2*(AO70), 0)</f>
        <v>0</v>
      </c>
      <c r="AQ70" s="39">
        <f t="shared" si="37"/>
        <v>55.650540747678228</v>
      </c>
      <c r="AR70" s="39">
        <f t="shared" si="37"/>
        <v>33.650748070629007</v>
      </c>
      <c r="AS70" s="39">
        <f t="shared" si="37"/>
        <v>52.914180573727783</v>
      </c>
      <c r="AT70" s="40">
        <f t="shared" si="22"/>
        <v>112.90243925983151</v>
      </c>
      <c r="AU70" s="40">
        <f t="shared" si="23"/>
        <v>150.32992378206987</v>
      </c>
      <c r="AV70" s="41">
        <f t="shared" si="24"/>
        <v>69.646807040972234</v>
      </c>
      <c r="AW70" s="41">
        <f t="shared" si="25"/>
        <v>67.912839306653453</v>
      </c>
      <c r="AX70" s="42">
        <f t="shared" si="26"/>
        <v>102.65011369303721</v>
      </c>
      <c r="AY70" s="42">
        <f t="shared" si="27"/>
        <v>75.000674059074129</v>
      </c>
      <c r="BA70" s="37">
        <f t="shared" si="34"/>
        <v>28.755960996774387</v>
      </c>
      <c r="BB70" s="37">
        <f t="shared" si="34"/>
        <v>55.765669546783677</v>
      </c>
    </row>
    <row r="71" spans="6:54" x14ac:dyDescent="0.25">
      <c r="F71" s="3">
        <v>57</v>
      </c>
      <c r="G71" s="36">
        <f t="shared" si="9"/>
        <v>80.404930840289424</v>
      </c>
      <c r="H71" s="36">
        <f t="shared" si="39"/>
        <v>78.649387930891862</v>
      </c>
      <c r="I71" s="36">
        <f t="shared" si="39"/>
        <v>85.768762111085735</v>
      </c>
      <c r="J71" s="36">
        <f t="shared" si="39"/>
        <v>80.453249906041179</v>
      </c>
      <c r="K71" s="36">
        <f t="shared" si="39"/>
        <v>27.804696837173282</v>
      </c>
      <c r="L71" s="37"/>
      <c r="M71" s="36">
        <f t="shared" si="39"/>
        <v>30.56994965176451</v>
      </c>
      <c r="N71" s="38">
        <f t="shared" si="31"/>
        <v>18.27116466653364</v>
      </c>
      <c r="O71" s="38">
        <f>IF(Settings!$I$6&gt;69, 0.2*(N71), 0)</f>
        <v>0</v>
      </c>
      <c r="P71" s="39">
        <f t="shared" si="32"/>
        <v>57.579609450538349</v>
      </c>
      <c r="Q71" s="39">
        <f t="shared" si="32"/>
        <v>34.562033913510525</v>
      </c>
      <c r="R71" s="39">
        <f t="shared" si="32"/>
        <v>53.454393834259321</v>
      </c>
      <c r="S71" s="40">
        <f t="shared" si="29"/>
        <v>116.93210856808483</v>
      </c>
      <c r="T71" s="40">
        <f t="shared" si="30"/>
        <v>155.98817969540573</v>
      </c>
      <c r="U71" s="41">
        <f t="shared" si="12"/>
        <v>72.611565604456047</v>
      </c>
      <c r="V71" s="41">
        <f t="shared" si="13"/>
        <v>70.784449137802682</v>
      </c>
      <c r="W71" s="42">
        <f t="shared" si="14"/>
        <v>104.06998715774687</v>
      </c>
      <c r="X71" s="42">
        <f t="shared" si="15"/>
        <v>77.008164076509701</v>
      </c>
      <c r="Z71" s="37">
        <f t="shared" si="33"/>
        <v>29.068231262413228</v>
      </c>
      <c r="AA71" s="37">
        <f t="shared" si="33"/>
        <v>56.46948214181085</v>
      </c>
      <c r="AC71" s="3">
        <v>57</v>
      </c>
      <c r="AD71"/>
      <c r="AE71" s="59">
        <f t="shared" si="38"/>
        <v>53.814315524332059</v>
      </c>
      <c r="AG71" s="3">
        <f t="shared" si="18"/>
        <v>53.814315524332059</v>
      </c>
      <c r="AH71" s="36">
        <f t="shared" si="35"/>
        <v>78.318152336343587</v>
      </c>
      <c r="AI71" s="36">
        <f t="shared" si="35"/>
        <v>75.886500408422535</v>
      </c>
      <c r="AJ71" s="36">
        <f t="shared" si="35"/>
        <v>82.432176593637109</v>
      </c>
      <c r="AK71" s="36">
        <f t="shared" si="35"/>
        <v>77.731157469415933</v>
      </c>
      <c r="AL71" s="36">
        <f t="shared" si="35"/>
        <v>27.278127078772954</v>
      </c>
      <c r="AM71" s="37"/>
      <c r="AN71" s="36">
        <f t="shared" si="36"/>
        <v>29.253866719142692</v>
      </c>
      <c r="AO71" s="38">
        <f t="shared" si="36"/>
        <v>17.463277849009806</v>
      </c>
      <c r="AP71" s="38">
        <f>IF(Settings!$I$6&gt;69, 0.2*(AO71), 0)</f>
        <v>0</v>
      </c>
      <c r="AQ71" s="39">
        <f t="shared" si="37"/>
        <v>55.910458115752064</v>
      </c>
      <c r="AR71" s="39">
        <f t="shared" si="37"/>
        <v>33.776081503583868</v>
      </c>
      <c r="AS71" s="39">
        <f t="shared" si="37"/>
        <v>52.993178753034449</v>
      </c>
      <c r="AT71" s="40">
        <f t="shared" si="22"/>
        <v>113.44597931179095</v>
      </c>
      <c r="AU71" s="40">
        <f t="shared" si="23"/>
        <v>151.09617744619797</v>
      </c>
      <c r="AV71" s="41">
        <f t="shared" si="24"/>
        <v>70.044178152481265</v>
      </c>
      <c r="AW71" s="41">
        <f t="shared" si="25"/>
        <v>68.297850367580281</v>
      </c>
      <c r="AX71" s="42">
        <f t="shared" si="26"/>
        <v>102.84933048715044</v>
      </c>
      <c r="AY71" s="42">
        <f t="shared" si="27"/>
        <v>75.275613850895638</v>
      </c>
      <c r="BA71" s="37">
        <f t="shared" si="34"/>
        <v>28.801422862689694</v>
      </c>
      <c r="BB71" s="37">
        <f t="shared" si="34"/>
        <v>55.863818245869787</v>
      </c>
    </row>
    <row r="72" spans="6:54" x14ac:dyDescent="0.25">
      <c r="F72" s="3">
        <v>58</v>
      </c>
      <c r="G72" s="36">
        <f t="shared" si="9"/>
        <v>80.983331949210466</v>
      </c>
      <c r="H72" s="36">
        <f t="shared" si="39"/>
        <v>79.473010625878388</v>
      </c>
      <c r="I72" s="36">
        <f t="shared" si="39"/>
        <v>86.738750305258392</v>
      </c>
      <c r="J72" s="36">
        <f t="shared" si="39"/>
        <v>81.262591685645532</v>
      </c>
      <c r="K72" s="36">
        <f t="shared" si="39"/>
        <v>27.948592273405637</v>
      </c>
      <c r="L72" s="37"/>
      <c r="M72" s="36">
        <f t="shared" si="39"/>
        <v>30.962906900256108</v>
      </c>
      <c r="N72" s="38">
        <f t="shared" si="31"/>
        <v>18.515347421516299</v>
      </c>
      <c r="O72" s="38">
        <f>IF(Settings!$I$6&gt;69, 0.2*(N72), 0)</f>
        <v>0</v>
      </c>
      <c r="P72" s="39">
        <f t="shared" si="32"/>
        <v>58.073975892110354</v>
      </c>
      <c r="Q72" s="39">
        <f t="shared" si="32"/>
        <v>34.7883421052043</v>
      </c>
      <c r="R72" s="39">
        <f t="shared" si="32"/>
        <v>53.576250024209195</v>
      </c>
      <c r="S72" s="40">
        <f t="shared" si="29"/>
        <v>117.96301773569881</v>
      </c>
      <c r="T72" s="40">
        <f t="shared" si="30"/>
        <v>157.42674012631298</v>
      </c>
      <c r="U72" s="41">
        <f t="shared" si="12"/>
        <v>73.377244305442176</v>
      </c>
      <c r="V72" s="41">
        <f t="shared" si="13"/>
        <v>71.525709563290548</v>
      </c>
      <c r="W72" s="42">
        <f t="shared" si="14"/>
        <v>104.41209846594616</v>
      </c>
      <c r="X72" s="42">
        <f t="shared" si="15"/>
        <v>77.509984438755907</v>
      </c>
      <c r="Z72" s="37">
        <f t="shared" si="33"/>
        <v>29.139174591104211</v>
      </c>
      <c r="AA72" s="37">
        <f t="shared" si="33"/>
        <v>56.640659878684033</v>
      </c>
      <c r="AC72" s="3">
        <v>58</v>
      </c>
      <c r="AD72"/>
      <c r="AE72" s="59">
        <f t="shared" si="38"/>
        <v>54.249126738543261</v>
      </c>
      <c r="AG72" s="3">
        <f t="shared" si="18"/>
        <v>54.249126738543261</v>
      </c>
      <c r="AH72" s="36">
        <f t="shared" si="35"/>
        <v>78.62632463124126</v>
      </c>
      <c r="AI72" s="36">
        <f t="shared" si="35"/>
        <v>76.276382108698911</v>
      </c>
      <c r="AJ72" s="36">
        <f t="shared" si="35"/>
        <v>82.910405279012167</v>
      </c>
      <c r="AK72" s="36">
        <f t="shared" si="35"/>
        <v>78.115928767768636</v>
      </c>
      <c r="AL72" s="36">
        <f t="shared" si="35"/>
        <v>27.356589460634666</v>
      </c>
      <c r="AM72" s="37"/>
      <c r="AN72" s="36">
        <f t="shared" si="36"/>
        <v>29.439354478112243</v>
      </c>
      <c r="AO72" s="38">
        <f t="shared" si="36"/>
        <v>17.576265341137923</v>
      </c>
      <c r="AP72" s="38">
        <f>IF(Settings!$I$6&gt;69, 0.2*(AO72), 0)</f>
        <v>0</v>
      </c>
      <c r="AQ72" s="39">
        <f t="shared" si="37"/>
        <v>56.146999450939809</v>
      </c>
      <c r="AR72" s="39">
        <f t="shared" si="37"/>
        <v>33.889464773655298</v>
      </c>
      <c r="AS72" s="39">
        <f t="shared" si="37"/>
        <v>53.063354361197369</v>
      </c>
      <c r="AT72" s="40">
        <f t="shared" si="22"/>
        <v>113.94048358750001</v>
      </c>
      <c r="AU72" s="40">
        <f t="shared" si="23"/>
        <v>151.79251729450058</v>
      </c>
      <c r="AV72" s="41">
        <f t="shared" si="24"/>
        <v>70.406370431942818</v>
      </c>
      <c r="AW72" s="41">
        <f t="shared" si="25"/>
        <v>68.648743897829021</v>
      </c>
      <c r="AX72" s="42">
        <f t="shared" si="26"/>
        <v>103.02848544414053</v>
      </c>
      <c r="AY72" s="42">
        <f t="shared" si="27"/>
        <v>75.524641443971547</v>
      </c>
      <c r="BA72" s="37">
        <f t="shared" si="34"/>
        <v>28.841861744158138</v>
      </c>
      <c r="BB72" s="37">
        <f t="shared" si="34"/>
        <v>55.9522427458921</v>
      </c>
    </row>
    <row r="73" spans="6:54" x14ac:dyDescent="0.25">
      <c r="F73" s="3">
        <v>59</v>
      </c>
      <c r="G73" s="36">
        <f t="shared" si="9"/>
        <v>81.528319604461899</v>
      </c>
      <c r="H73" s="36">
        <f t="shared" si="39"/>
        <v>80.276468810496112</v>
      </c>
      <c r="I73" s="36">
        <f t="shared" si="39"/>
        <v>87.673430858524085</v>
      </c>
      <c r="J73" s="36">
        <f t="shared" si="39"/>
        <v>82.051144107938711</v>
      </c>
      <c r="K73" s="36">
        <f t="shared" si="39"/>
        <v>28.083302445143669</v>
      </c>
      <c r="L73" s="37"/>
      <c r="M73" s="36">
        <f t="shared" si="39"/>
        <v>31.346457442791795</v>
      </c>
      <c r="N73" s="38">
        <f t="shared" si="31"/>
        <v>18.755102583538871</v>
      </c>
      <c r="O73" s="38">
        <f>IF(Settings!$I$6&gt;69, 0.2*(N73), 0)</f>
        <v>0</v>
      </c>
      <c r="P73" s="39">
        <f t="shared" si="32"/>
        <v>58.55480637764299</v>
      </c>
      <c r="Q73" s="39">
        <f t="shared" si="32"/>
        <v>35.005521267640745</v>
      </c>
      <c r="R73" s="39">
        <f t="shared" si="32"/>
        <v>53.68858039250663</v>
      </c>
      <c r="S73" s="40">
        <f t="shared" si="29"/>
        <v>118.96492270439602</v>
      </c>
      <c r="T73" s="40">
        <f t="shared" si="30"/>
        <v>158.82097820291796</v>
      </c>
      <c r="U73" s="41">
        <f t="shared" si="12"/>
        <v>74.124332187800391</v>
      </c>
      <c r="V73" s="41">
        <f t="shared" si="13"/>
        <v>72.248821929446507</v>
      </c>
      <c r="W73" s="42">
        <f t="shared" si="14"/>
        <v>104.73636331571927</v>
      </c>
      <c r="X73" s="42">
        <f t="shared" si="15"/>
        <v>77.992929392973338</v>
      </c>
      <c r="Z73" s="37">
        <f t="shared" si="33"/>
        <v>29.204765909948989</v>
      </c>
      <c r="AA73" s="37">
        <f t="shared" si="33"/>
        <v>56.803538034935343</v>
      </c>
      <c r="AC73" s="3">
        <v>59</v>
      </c>
      <c r="AD73"/>
      <c r="AE73" s="59">
        <f t="shared" si="38"/>
        <v>54.649786241410681</v>
      </c>
      <c r="AG73" s="3">
        <f t="shared" si="18"/>
        <v>54.649786241410681</v>
      </c>
      <c r="AH73" s="36">
        <f t="shared" si="35"/>
        <v>78.903496725877289</v>
      </c>
      <c r="AI73" s="36">
        <f t="shared" si="35"/>
        <v>76.632012341933574</v>
      </c>
      <c r="AJ73" s="36">
        <f t="shared" si="35"/>
        <v>83.344563135025894</v>
      </c>
      <c r="AK73" s="36">
        <f t="shared" si="35"/>
        <v>78.466715376651422</v>
      </c>
      <c r="AL73" s="36">
        <f t="shared" si="35"/>
        <v>27.426957400090462</v>
      </c>
      <c r="AM73" s="37"/>
      <c r="AN73" s="36">
        <f t="shared" si="36"/>
        <v>29.608618552592699</v>
      </c>
      <c r="AO73" s="38">
        <f t="shared" si="36"/>
        <v>17.679612450402011</v>
      </c>
      <c r="AP73" s="38">
        <f>IF(Settings!$I$6&gt;69, 0.2*(AO73), 0)</f>
        <v>0</v>
      </c>
      <c r="AQ73" s="39">
        <f t="shared" si="37"/>
        <v>56.362474306237623</v>
      </c>
      <c r="AR73" s="39">
        <f t="shared" si="37"/>
        <v>33.992182813305099</v>
      </c>
      <c r="AS73" s="39">
        <f t="shared" si="37"/>
        <v>53.125870328186252</v>
      </c>
      <c r="AT73" s="40">
        <f t="shared" si="22"/>
        <v>114.39081764315388</v>
      </c>
      <c r="AU73" s="40">
        <f t="shared" si="23"/>
        <v>152.42599170033836</v>
      </c>
      <c r="AV73" s="41">
        <f t="shared" si="24"/>
        <v>70.73677235278042</v>
      </c>
      <c r="AW73" s="41">
        <f t="shared" si="25"/>
        <v>68.968811107740223</v>
      </c>
      <c r="AX73" s="42">
        <f t="shared" si="26"/>
        <v>103.18990767898573</v>
      </c>
      <c r="AY73" s="42">
        <f t="shared" si="27"/>
        <v>75.750499113038458</v>
      </c>
      <c r="BA73" s="37">
        <f t="shared" si="34"/>
        <v>28.877931314358229</v>
      </c>
      <c r="BB73" s="37">
        <f t="shared" si="34"/>
        <v>56.032047629199937</v>
      </c>
    </row>
    <row r="74" spans="6:54" x14ac:dyDescent="0.25">
      <c r="F74" s="3">
        <v>60</v>
      </c>
      <c r="G74" s="36">
        <f t="shared" si="9"/>
        <v>82.041646115501933</v>
      </c>
      <c r="H74" s="36">
        <f t="shared" si="39"/>
        <v>81.060164411223042</v>
      </c>
      <c r="I74" s="36">
        <f t="shared" si="39"/>
        <v>88.573780168936452</v>
      </c>
      <c r="J74" s="36">
        <f t="shared" si="39"/>
        <v>82.819352778384072</v>
      </c>
      <c r="K74" s="36">
        <f t="shared" si="39"/>
        <v>28.20938140633632</v>
      </c>
      <c r="L74" s="37"/>
      <c r="M74" s="36">
        <f t="shared" si="39"/>
        <v>31.720741972920646</v>
      </c>
      <c r="N74" s="38">
        <f t="shared" si="31"/>
        <v>18.990474946323772</v>
      </c>
      <c r="O74" s="38">
        <f>IF(Settings!$I$6&gt;69, 0.2*(N74), 0)</f>
        <v>0</v>
      </c>
      <c r="P74" s="39">
        <f t="shared" si="32"/>
        <v>59.022439444958316</v>
      </c>
      <c r="Q74" s="39">
        <f t="shared" si="32"/>
        <v>35.213914298223841</v>
      </c>
      <c r="R74" s="39">
        <f t="shared" si="32"/>
        <v>53.792117125801582</v>
      </c>
      <c r="S74" s="40">
        <f t="shared" si="29"/>
        <v>119.93855231768349</v>
      </c>
      <c r="T74" s="40">
        <f t="shared" si="30"/>
        <v>160.17206229523322</v>
      </c>
      <c r="U74" s="41">
        <f t="shared" si="12"/>
        <v>74.853195464733119</v>
      </c>
      <c r="V74" s="41">
        <f t="shared" si="13"/>
        <v>72.954147970100735</v>
      </c>
      <c r="W74" s="42">
        <f t="shared" si="14"/>
        <v>105.04372552142704</v>
      </c>
      <c r="X74" s="42">
        <f t="shared" si="15"/>
        <v>78.457667145547461</v>
      </c>
      <c r="Z74" s="37">
        <f t="shared" si="33"/>
        <v>29.265401630161296</v>
      </c>
      <c r="AA74" s="37">
        <f t="shared" si="33"/>
        <v>56.958519017091213</v>
      </c>
      <c r="AC74" s="3">
        <v>60</v>
      </c>
      <c r="AD74"/>
      <c r="AE74" s="59">
        <f t="shared" si="38"/>
        <v>55.01897643704347</v>
      </c>
      <c r="AG74" s="3">
        <f t="shared" si="18"/>
        <v>55.01897643704347</v>
      </c>
      <c r="AH74" s="36">
        <f t="shared" si="35"/>
        <v>79.153244147820317</v>
      </c>
      <c r="AI74" s="36">
        <f t="shared" si="35"/>
        <v>76.956651919492998</v>
      </c>
      <c r="AJ74" s="36">
        <f t="shared" si="35"/>
        <v>83.739146599127807</v>
      </c>
      <c r="AK74" s="36">
        <f t="shared" si="35"/>
        <v>78.78678035934692</v>
      </c>
      <c r="AL74" s="36">
        <f t="shared" si="35"/>
        <v>27.490196991506675</v>
      </c>
      <c r="AM74" s="37"/>
      <c r="AN74" s="36">
        <f t="shared" si="36"/>
        <v>29.763189584322301</v>
      </c>
      <c r="AO74" s="38">
        <f t="shared" si="36"/>
        <v>17.774193962770443</v>
      </c>
      <c r="AP74" s="38">
        <f>IF(Settings!$I$6&gt;69, 0.2*(AO74), 0)</f>
        <v>0</v>
      </c>
      <c r="AQ74" s="39">
        <f t="shared" si="37"/>
        <v>56.558933446589087</v>
      </c>
      <c r="AR74" s="39">
        <f t="shared" si="37"/>
        <v>34.085360914646017</v>
      </c>
      <c r="AS74" s="39">
        <f t="shared" si="37"/>
        <v>53.181709221511177</v>
      </c>
      <c r="AT74" s="40">
        <f t="shared" si="22"/>
        <v>114.80129927434589</v>
      </c>
      <c r="AU74" s="40">
        <f t="shared" si="23"/>
        <v>153.00284097423508</v>
      </c>
      <c r="AV74" s="41">
        <f t="shared" si="24"/>
        <v>71.038406123820735</v>
      </c>
      <c r="AW74" s="41">
        <f t="shared" si="25"/>
        <v>69.260986727543695</v>
      </c>
      <c r="AX74" s="42">
        <f t="shared" si="26"/>
        <v>103.33560923575439</v>
      </c>
      <c r="AY74" s="42">
        <f t="shared" si="27"/>
        <v>75.955594476318097</v>
      </c>
      <c r="BA74" s="37">
        <f t="shared" si="34"/>
        <v>28.910185177327623</v>
      </c>
      <c r="BB74" s="37">
        <f t="shared" si="34"/>
        <v>56.104190714191148</v>
      </c>
    </row>
    <row r="75" spans="6:54" x14ac:dyDescent="0.25">
      <c r="F75" s="3">
        <v>61</v>
      </c>
      <c r="G75" s="36">
        <f t="shared" si="9"/>
        <v>82.524994275316942</v>
      </c>
      <c r="H75" s="36">
        <f t="shared" si="39"/>
        <v>81.824497666453624</v>
      </c>
      <c r="I75" s="36">
        <f t="shared" si="39"/>
        <v>89.440776770719566</v>
      </c>
      <c r="J75" s="36">
        <f t="shared" si="39"/>
        <v>83.567659965779782</v>
      </c>
      <c r="K75" s="36">
        <f t="shared" si="39"/>
        <v>28.327354084663099</v>
      </c>
      <c r="L75" s="37"/>
      <c r="M75" s="36">
        <f t="shared" si="39"/>
        <v>32.085905353807171</v>
      </c>
      <c r="N75" s="38">
        <f t="shared" si="31"/>
        <v>19.221511127786208</v>
      </c>
      <c r="O75" s="38">
        <f>IF(Settings!$I$6&gt;69, 0.2*(N75), 0)</f>
        <v>0</v>
      </c>
      <c r="P75" s="39">
        <f t="shared" si="32"/>
        <v>59.477207414035448</v>
      </c>
      <c r="Q75" s="39">
        <f t="shared" si="32"/>
        <v>35.413853525543296</v>
      </c>
      <c r="R75" s="39">
        <f t="shared" si="32"/>
        <v>53.887538055582397</v>
      </c>
      <c r="S75" s="40">
        <f t="shared" si="29"/>
        <v>120.88462339598924</v>
      </c>
      <c r="T75" s="40">
        <f t="shared" si="30"/>
        <v>161.48114545067074</v>
      </c>
      <c r="U75" s="41">
        <f t="shared" si="12"/>
        <v>75.564199012586883</v>
      </c>
      <c r="V75" s="41">
        <f t="shared" si="13"/>
        <v>73.642047899808261</v>
      </c>
      <c r="W75" s="42">
        <f t="shared" si="14"/>
        <v>105.33507995465533</v>
      </c>
      <c r="X75" s="42">
        <f t="shared" si="15"/>
        <v>78.904845829375049</v>
      </c>
      <c r="Z75" s="37">
        <f t="shared" si="33"/>
        <v>29.321449899746366</v>
      </c>
      <c r="AA75" s="37">
        <f t="shared" si="33"/>
        <v>57.105985720931706</v>
      </c>
      <c r="AC75" s="3">
        <v>61</v>
      </c>
      <c r="AD75"/>
      <c r="AE75" s="59">
        <f t="shared" si="38"/>
        <v>55.359169043423464</v>
      </c>
      <c r="AG75" s="3">
        <f t="shared" si="18"/>
        <v>55.359169043423464</v>
      </c>
      <c r="AH75" s="36">
        <f t="shared" si="35"/>
        <v>79.378663363906398</v>
      </c>
      <c r="AI75" s="36">
        <f t="shared" si="35"/>
        <v>77.253214460761612</v>
      </c>
      <c r="AJ75" s="36">
        <f t="shared" si="35"/>
        <v>84.098131696268354</v>
      </c>
      <c r="AK75" s="36">
        <f t="shared" si="35"/>
        <v>79.079035248999361</v>
      </c>
      <c r="AL75" s="36">
        <f t="shared" si="35"/>
        <v>27.547139605014319</v>
      </c>
      <c r="AM75" s="37"/>
      <c r="AN75" s="36">
        <f t="shared" si="36"/>
        <v>29.904437987337598</v>
      </c>
      <c r="AO75" s="38">
        <f t="shared" si="36"/>
        <v>17.860797821533446</v>
      </c>
      <c r="AP75" s="38">
        <f>IF(Settings!$I$6&gt;69, 0.2*(AO75), 0)</f>
        <v>0</v>
      </c>
      <c r="AQ75" s="39">
        <f t="shared" si="37"/>
        <v>56.738202179223279</v>
      </c>
      <c r="AR75" s="39">
        <f t="shared" si="37"/>
        <v>34.169987602749124</v>
      </c>
      <c r="AS75" s="39">
        <f t="shared" si="37"/>
        <v>53.231705318696974</v>
      </c>
      <c r="AT75" s="40">
        <f t="shared" si="22"/>
        <v>115.17576932116863</v>
      </c>
      <c r="AU75" s="40">
        <f t="shared" si="23"/>
        <v>153.52860349669845</v>
      </c>
      <c r="AV75" s="41">
        <f t="shared" si="24"/>
        <v>71.313972796838797</v>
      </c>
      <c r="AW75" s="41">
        <f t="shared" si="25"/>
        <v>69.527893014685446</v>
      </c>
      <c r="AX75" s="42">
        <f t="shared" si="26"/>
        <v>103.46733511189818</v>
      </c>
      <c r="AY75" s="42">
        <f t="shared" si="27"/>
        <v>76.142047652535496</v>
      </c>
      <c r="BA75" s="37">
        <f t="shared" si="34"/>
        <v>28.939094446060569</v>
      </c>
      <c r="BB75" s="37">
        <f t="shared" si="34"/>
        <v>56.169505677604199</v>
      </c>
    </row>
    <row r="76" spans="6:54" x14ac:dyDescent="0.25">
      <c r="F76" s="3">
        <v>62</v>
      </c>
      <c r="G76" s="36">
        <f t="shared" si="9"/>
        <v>82.979977081384192</v>
      </c>
      <c r="H76" s="36">
        <f t="shared" si="39"/>
        <v>82.569866580277989</v>
      </c>
      <c r="I76" s="36">
        <f t="shared" si="39"/>
        <v>90.275397804381242</v>
      </c>
      <c r="J76" s="36">
        <f t="shared" si="39"/>
        <v>84.296504086672201</v>
      </c>
      <c r="K76" s="36">
        <f t="shared" si="39"/>
        <v>28.437717215719985</v>
      </c>
      <c r="L76" s="37"/>
      <c r="M76" s="36">
        <f t="shared" si="39"/>
        <v>32.442095996130483</v>
      </c>
      <c r="N76" s="38">
        <f t="shared" si="31"/>
        <v>19.448259376277004</v>
      </c>
      <c r="O76" s="38">
        <f>IF(Settings!$I$6&gt;69, 0.2*(N76), 0)</f>
        <v>0</v>
      </c>
      <c r="P76" s="39">
        <f t="shared" si="32"/>
        <v>59.919436320034549</v>
      </c>
      <c r="Q76" s="39">
        <f t="shared" si="32"/>
        <v>35.605660806879897</v>
      </c>
      <c r="R76" s="39">
        <f t="shared" si="32"/>
        <v>53.975470392812746</v>
      </c>
      <c r="S76" s="40">
        <f t="shared" si="29"/>
        <v>121.80384040710334</v>
      </c>
      <c r="T76" s="40">
        <f t="shared" si="30"/>
        <v>162.74936415519318</v>
      </c>
      <c r="U76" s="41">
        <f t="shared" si="12"/>
        <v>76.257705859877888</v>
      </c>
      <c r="V76" s="41">
        <f t="shared" si="13"/>
        <v>74.31287992225019</v>
      </c>
      <c r="W76" s="42">
        <f t="shared" si="14"/>
        <v>105.61127491369352</v>
      </c>
      <c r="X76" s="42">
        <f t="shared" si="15"/>
        <v>79.335093774071453</v>
      </c>
      <c r="Z76" s="37">
        <f t="shared" si="33"/>
        <v>29.373252452060868</v>
      </c>
      <c r="AA76" s="37">
        <f t="shared" si="33"/>
        <v>57.246302477472263</v>
      </c>
      <c r="AC76" s="3">
        <v>62</v>
      </c>
      <c r="AD76"/>
      <c r="AE76" s="59">
        <f t="shared" si="38"/>
        <v>55.672641640487548</v>
      </c>
      <c r="AG76" s="3">
        <f t="shared" si="18"/>
        <v>55.672641640487548</v>
      </c>
      <c r="AH76" s="36">
        <f t="shared" si="35"/>
        <v>79.582445264560675</v>
      </c>
      <c r="AI76" s="36">
        <f t="shared" si="35"/>
        <v>77.524308477357494</v>
      </c>
      <c r="AJ76" s="36">
        <f t="shared" si="35"/>
        <v>84.425042420643138</v>
      </c>
      <c r="AK76" s="36">
        <f t="shared" si="35"/>
        <v>79.346083253519794</v>
      </c>
      <c r="AL76" s="36">
        <f t="shared" si="35"/>
        <v>27.598503459805521</v>
      </c>
      <c r="AM76" s="37"/>
      <c r="AN76" s="36">
        <f t="shared" si="36"/>
        <v>30.033592815902207</v>
      </c>
      <c r="AO76" s="38">
        <f t="shared" si="36"/>
        <v>17.940134754113046</v>
      </c>
      <c r="AP76" s="38">
        <f>IF(Settings!$I$6&gt;69, 0.2*(AO76), 0)</f>
        <v>0</v>
      </c>
      <c r="AQ76" s="39">
        <f t="shared" si="37"/>
        <v>56.901908805821989</v>
      </c>
      <c r="AR76" s="39">
        <f t="shared" si="37"/>
        <v>34.246933813180519</v>
      </c>
      <c r="AS76" s="39">
        <f t="shared" si="37"/>
        <v>53.276570325034555</v>
      </c>
      <c r="AT76" s="40">
        <f t="shared" si="22"/>
        <v>115.51765209804378</v>
      </c>
      <c r="AU76" s="40">
        <f t="shared" si="23"/>
        <v>154.00820614734675</v>
      </c>
      <c r="AV76" s="41">
        <f t="shared" si="24"/>
        <v>71.565891105033046</v>
      </c>
      <c r="AW76" s="41">
        <f t="shared" si="25"/>
        <v>69.771877629621741</v>
      </c>
      <c r="AX76" s="42">
        <f t="shared" si="26"/>
        <v>103.58660437411353</v>
      </c>
      <c r="AY76" s="42">
        <f t="shared" si="27"/>
        <v>76.31173090070304</v>
      </c>
      <c r="BA76" s="37">
        <f t="shared" si="34"/>
        <v>28.965061877470557</v>
      </c>
      <c r="BB76" s="37">
        <f t="shared" si="34"/>
        <v>56.228720730465682</v>
      </c>
    </row>
    <row r="77" spans="6:54" x14ac:dyDescent="0.25">
      <c r="F77" s="3">
        <v>63</v>
      </c>
      <c r="G77" s="36">
        <f t="shared" si="9"/>
        <v>83.408137988696708</v>
      </c>
      <c r="H77" s="36">
        <f t="shared" si="39"/>
        <v>83.296666431068644</v>
      </c>
      <c r="I77" s="36">
        <f t="shared" si="39"/>
        <v>91.078615888844112</v>
      </c>
      <c r="J77" s="36">
        <f t="shared" si="39"/>
        <v>85.006319246409504</v>
      </c>
      <c r="K77" s="36">
        <f t="shared" si="39"/>
        <v>28.540940340972316</v>
      </c>
      <c r="L77" s="37"/>
      <c r="M77" s="36">
        <f t="shared" si="39"/>
        <v>32.789465284072904</v>
      </c>
      <c r="N77" s="38">
        <f t="shared" si="31"/>
        <v>19.670769390107765</v>
      </c>
      <c r="O77" s="38">
        <f>IF(Settings!$I$6&gt;69, 0.2*(N77), 0)</f>
        <v>0</v>
      </c>
      <c r="P77" s="39">
        <f t="shared" si="32"/>
        <v>60.349445866339124</v>
      </c>
      <c r="Q77" s="39">
        <f t="shared" si="32"/>
        <v>35.789647652561158</v>
      </c>
      <c r="R77" s="39">
        <f t="shared" si="32"/>
        <v>54.056494254348451</v>
      </c>
      <c r="S77" s="40">
        <f t="shared" si="29"/>
        <v>122.69689519707423</v>
      </c>
      <c r="T77" s="40">
        <f t="shared" si="30"/>
        <v>163.97783726581963</v>
      </c>
      <c r="U77" s="41">
        <f t="shared" si="12"/>
        <v>76.934076726972563</v>
      </c>
      <c r="V77" s="41">
        <f t="shared" si="13"/>
        <v>74.966999787961782</v>
      </c>
      <c r="W77" s="42">
        <f t="shared" si="14"/>
        <v>105.87311439974347</v>
      </c>
      <c r="X77" s="42">
        <f t="shared" si="15"/>
        <v>79.749019809794532</v>
      </c>
      <c r="Z77" s="37">
        <f t="shared" si="33"/>
        <v>29.421126359579333</v>
      </c>
      <c r="AA77" s="37">
        <f t="shared" si="33"/>
        <v>57.379815953079309</v>
      </c>
      <c r="AC77" s="3">
        <v>63</v>
      </c>
      <c r="AD77"/>
      <c r="AE77" s="59">
        <f t="shared" si="38"/>
        <v>55.961492918461353</v>
      </c>
      <c r="AG77" s="3">
        <f t="shared" si="18"/>
        <v>55.961492918461353</v>
      </c>
      <c r="AH77" s="36">
        <f t="shared" si="35"/>
        <v>79.766936105717875</v>
      </c>
      <c r="AI77" s="36">
        <f t="shared" si="35"/>
        <v>77.772273687949138</v>
      </c>
      <c r="AJ77" s="36">
        <f t="shared" si="35"/>
        <v>84.72300915071304</v>
      </c>
      <c r="AK77" s="36">
        <f t="shared" si="35"/>
        <v>79.590256449900124</v>
      </c>
      <c r="AL77" s="36">
        <f t="shared" si="35"/>
        <v>27.644911341539007</v>
      </c>
      <c r="AM77" s="37"/>
      <c r="AN77" s="36">
        <f t="shared" si="36"/>
        <v>30.151758161578638</v>
      </c>
      <c r="AO77" s="38">
        <f t="shared" si="36"/>
        <v>18.012846708862661</v>
      </c>
      <c r="AP77" s="38">
        <f>IF(Settings!$I$6&gt;69, 0.2*(AO77), 0)</f>
        <v>0</v>
      </c>
      <c r="AQ77" s="39">
        <f t="shared" si="37"/>
        <v>57.051508987976575</v>
      </c>
      <c r="AR77" s="39">
        <f t="shared" si="37"/>
        <v>34.316969029688039</v>
      </c>
      <c r="AS77" s="39">
        <f t="shared" si="37"/>
        <v>53.316914109872798</v>
      </c>
      <c r="AT77" s="40">
        <f t="shared" si="22"/>
        <v>115.8300071280994</v>
      </c>
      <c r="AU77" s="40">
        <f t="shared" si="23"/>
        <v>154.4460415758661</v>
      </c>
      <c r="AV77" s="41">
        <f t="shared" si="24"/>
        <v>71.796330990040488</v>
      </c>
      <c r="AW77" s="41">
        <f t="shared" si="25"/>
        <v>69.995046319154227</v>
      </c>
      <c r="AX77" s="42">
        <f t="shared" si="26"/>
        <v>103.69474411325474</v>
      </c>
      <c r="AY77" s="42">
        <f t="shared" si="27"/>
        <v>76.46630206357915</v>
      </c>
      <c r="BA77" s="37">
        <f t="shared" si="34"/>
        <v>28.988433300133707</v>
      </c>
      <c r="BB77" s="37">
        <f t="shared" si="34"/>
        <v>56.282474108182569</v>
      </c>
    </row>
    <row r="78" spans="6:54" x14ac:dyDescent="0.25">
      <c r="F78" s="3">
        <v>64</v>
      </c>
      <c r="G78" s="36">
        <f t="shared" si="9"/>
        <v>83.810951607635914</v>
      </c>
      <c r="H78" s="36">
        <f t="shared" ref="H78:M78" si="40">H$4*(1-EXP(-H$5*$F78))^H$6</f>
        <v>84.00528933045085</v>
      </c>
      <c r="I78" s="36">
        <f t="shared" si="40"/>
        <v>91.851396362405822</v>
      </c>
      <c r="J78" s="36">
        <f t="shared" si="40"/>
        <v>85.697534832099407</v>
      </c>
      <c r="K78" s="36">
        <f t="shared" si="40"/>
        <v>28.637466849996066</v>
      </c>
      <c r="L78" s="37"/>
      <c r="M78" s="36">
        <f t="shared" si="40"/>
        <v>33.128167046213484</v>
      </c>
      <c r="N78" s="38">
        <f t="shared" si="31"/>
        <v>19.889092149472628</v>
      </c>
      <c r="O78" s="38">
        <f>IF(Settings!$I$6&gt;69, 0.2*(N78), 0)</f>
        <v>0</v>
      </c>
      <c r="P78" s="39">
        <f t="shared" si="32"/>
        <v>60.767549395590954</v>
      </c>
      <c r="Q78" s="39">
        <f t="shared" si="32"/>
        <v>35.966115373252855</v>
      </c>
      <c r="R78" s="39">
        <f t="shared" si="32"/>
        <v>54.131145984381234</v>
      </c>
      <c r="S78" s="40">
        <f t="shared" si="29"/>
        <v>123.56446677575769</v>
      </c>
      <c r="T78" s="40">
        <f t="shared" si="30"/>
        <v>165.16766509882478</v>
      </c>
      <c r="U78" s="41">
        <f t="shared" si="12"/>
        <v>77.593669612353025</v>
      </c>
      <c r="V78" s="41">
        <f t="shared" si="13"/>
        <v>75.604760397405769</v>
      </c>
      <c r="W78" s="42">
        <f t="shared" si="14"/>
        <v>106.12136030070018</v>
      </c>
      <c r="X78" s="42">
        <f t="shared" si="15"/>
        <v>80.147213599458851</v>
      </c>
      <c r="Z78" s="37">
        <f t="shared" si="33"/>
        <v>29.465365693292995</v>
      </c>
      <c r="AA78" s="37">
        <f t="shared" si="33"/>
        <v>57.506856005943725</v>
      </c>
      <c r="AC78" s="3">
        <v>64</v>
      </c>
      <c r="AD78"/>
      <c r="AE78" s="59">
        <f t="shared" si="38"/>
        <v>56.227656728531329</v>
      </c>
      <c r="AG78" s="3">
        <f t="shared" si="18"/>
        <v>56.227656728531329</v>
      </c>
      <c r="AH78" s="36">
        <f t="shared" si="35"/>
        <v>79.934188226352759</v>
      </c>
      <c r="AI78" s="36">
        <f t="shared" si="35"/>
        <v>77.999212436536212</v>
      </c>
      <c r="AJ78" s="36">
        <f t="shared" si="35"/>
        <v>84.994818653496878</v>
      </c>
      <c r="AK78" s="36">
        <f t="shared" si="35"/>
        <v>79.813647891249289</v>
      </c>
      <c r="AL78" s="36">
        <f t="shared" si="35"/>
        <v>27.686905214303785</v>
      </c>
      <c r="AM78" s="37"/>
      <c r="AN78" s="36">
        <f t="shared" si="36"/>
        <v>30.259927427527181</v>
      </c>
      <c r="AO78" s="38">
        <f t="shared" si="36"/>
        <v>18.079514261629722</v>
      </c>
      <c r="AP78" s="38">
        <f>IF(Settings!$I$6&gt;69, 0.2*(AO78), 0)</f>
        <v>0</v>
      </c>
      <c r="AQ78" s="39">
        <f t="shared" si="37"/>
        <v>57.188306678396692</v>
      </c>
      <c r="AR78" s="39">
        <f t="shared" si="37"/>
        <v>34.380774912708262</v>
      </c>
      <c r="AS78" s="39">
        <f t="shared" si="37"/>
        <v>53.353261515738183</v>
      </c>
      <c r="AT78" s="40">
        <f t="shared" si="22"/>
        <v>116.11557356870499</v>
      </c>
      <c r="AU78" s="40">
        <f t="shared" si="23"/>
        <v>154.84603442018934</v>
      </c>
      <c r="AV78" s="41">
        <f t="shared" si="24"/>
        <v>72.00724261904557</v>
      </c>
      <c r="AW78" s="41">
        <f t="shared" si="25"/>
        <v>70.199291192882598</v>
      </c>
      <c r="AX78" s="42">
        <f t="shared" si="26"/>
        <v>103.79291761458357</v>
      </c>
      <c r="AY78" s="42">
        <f t="shared" si="27"/>
        <v>76.607232885092216</v>
      </c>
      <c r="BA78" s="37">
        <f t="shared" si="34"/>
        <v>29.009506901624203</v>
      </c>
      <c r="BB78" s="37">
        <f t="shared" si="34"/>
        <v>56.331326976098467</v>
      </c>
    </row>
    <row r="79" spans="6:54" x14ac:dyDescent="0.25">
      <c r="F79" s="3">
        <v>65</v>
      </c>
      <c r="G79" s="36">
        <f t="shared" ref="G79:M84" si="41">G$4*(1-EXP(-G$5*$F79))^G$6</f>
        <v>84.189824769985293</v>
      </c>
      <c r="H79" s="36">
        <f t="shared" si="41"/>
        <v>84.696123828594096</v>
      </c>
      <c r="I79" s="36">
        <f t="shared" si="41"/>
        <v>92.594694861444225</v>
      </c>
      <c r="J79" s="36">
        <f t="shared" si="41"/>
        <v>86.370575153128414</v>
      </c>
      <c r="K79" s="36">
        <f t="shared" si="41"/>
        <v>28.727715050574531</v>
      </c>
      <c r="L79" s="37"/>
      <c r="M79" s="36">
        <f t="shared" si="41"/>
        <v>33.458357068340717</v>
      </c>
      <c r="N79" s="38">
        <f t="shared" si="31"/>
        <v>20.103279759945359</v>
      </c>
      <c r="O79" s="38">
        <f>IF(Settings!$I$6&gt;69, 0.2*(N79), 0)</f>
        <v>0</v>
      </c>
      <c r="P79" s="39">
        <f t="shared" si="32"/>
        <v>61.17405387687964</v>
      </c>
      <c r="Q79" s="39">
        <f t="shared" si="32"/>
        <v>36.135355246693194</v>
      </c>
      <c r="R79" s="39">
        <f t="shared" si="32"/>
        <v>54.199921275875468</v>
      </c>
      <c r="S79" s="40">
        <f t="shared" si="29"/>
        <v>124.40722115173749</v>
      </c>
      <c r="T79" s="40">
        <f t="shared" si="30"/>
        <v>166.31992865929547</v>
      </c>
      <c r="U79" s="41">
        <f t="shared" ref="U79:U84" si="42">(U$7/100*$H79)+((100-U$7)/100*$N79)</f>
        <v>78.236839421729229</v>
      </c>
      <c r="V79" s="41">
        <f t="shared" ref="V79:V84" si="43">(V$7/100*$H79)+((100-V$7)/100*$O79)</f>
        <v>76.226511445734687</v>
      </c>
      <c r="W79" s="42">
        <f t="shared" ref="W79:W84" si="44">$W$7/100*(($W$4*(1-EXP(-$W$5*F79))^$W$6)) + ((100-$W$7)/100*N79)</f>
        <v>106.35673448380163</v>
      </c>
      <c r="X79" s="42">
        <f t="shared" ref="X79:X84" si="45">$X$7/100*(($X$4*(1-EXP(-$X$5*F79))^$X$6)) + ((100-$X$7)/100*O79)</f>
        <v>80.530245994682573</v>
      </c>
      <c r="Z79" s="37">
        <f t="shared" si="33"/>
        <v>29.5062430891197</v>
      </c>
      <c r="AA79" s="37">
        <f t="shared" si="33"/>
        <v>57.627736501027925</v>
      </c>
      <c r="AC79" s="3">
        <v>65</v>
      </c>
      <c r="AD79"/>
      <c r="AE79" s="59">
        <f t="shared" si="38"/>
        <v>56.472915029924017</v>
      </c>
      <c r="AG79" s="3">
        <f t="shared" ref="AG79:AG84" si="46">AE79</f>
        <v>56.472915029924017</v>
      </c>
      <c r="AH79" s="36">
        <f t="shared" si="35"/>
        <v>80.086002405750079</v>
      </c>
      <c r="AI79" s="36">
        <f t="shared" si="35"/>
        <v>78.207016945434475</v>
      </c>
      <c r="AJ79" s="36">
        <f t="shared" si="35"/>
        <v>85.242956984005943</v>
      </c>
      <c r="AK79" s="36">
        <f t="shared" si="35"/>
        <v>80.018139397510424</v>
      </c>
      <c r="AL79" s="36">
        <f t="shared" si="35"/>
        <v>27.7249583213904</v>
      </c>
      <c r="AM79" s="37"/>
      <c r="AN79" s="36">
        <f t="shared" si="36"/>
        <v>30.358995777820148</v>
      </c>
      <c r="AO79" s="38">
        <f t="shared" si="36"/>
        <v>18.140663129578229</v>
      </c>
      <c r="AP79" s="38">
        <f>IF(Settings!$I$6&gt;69, 0.2*(AO79), 0)</f>
        <v>0</v>
      </c>
      <c r="AQ79" s="39">
        <f t="shared" si="37"/>
        <v>57.313472157291677</v>
      </c>
      <c r="AR79" s="39">
        <f t="shared" si="37"/>
        <v>34.438956849461015</v>
      </c>
      <c r="AS79" s="39">
        <f t="shared" si="37"/>
        <v>53.386066054377245</v>
      </c>
      <c r="AT79" s="40">
        <f t="shared" ref="AT79:AT84" si="47">AT$8*(AT$4*(1-EXP(-AT$5*AG79))^AT$6)</f>
        <v>116.37680847569476</v>
      </c>
      <c r="AU79" s="40">
        <f t="shared" ref="AU79:AU84" si="48">AU$8*(AU$4*(1-EXP(-AU$5*AG79))^AU$6)</f>
        <v>155.21169821644511</v>
      </c>
      <c r="AV79" s="41">
        <f t="shared" ref="AV79:AV84" si="49">(AV$7/100*$AI79)+((100-AV$7)/100*$AO79)</f>
        <v>72.20038156384885</v>
      </c>
      <c r="AW79" s="41">
        <f t="shared" ref="AW79:AW84" si="50">(AW$7/100*$AI79)+((100-AW$7)/100*$AP79)</f>
        <v>70.38631525089103</v>
      </c>
      <c r="AX79" s="42">
        <f t="shared" ref="AX79:AX84" si="51">$W$7/100*(($W$4*(1-EXP(-$W$5*AG79))^$W$6)) + ((100-$W$7)/100*AO79)</f>
        <v>103.88214783284236</v>
      </c>
      <c r="AY79" s="42">
        <f t="shared" ref="AY79:AY84" si="52">$X$7/100*(($X$4*(1-EXP(-$X$5*AG79))^$X$6)) + ((100-$X$7)/100*AP79)</f>
        <v>76.735833072004837</v>
      </c>
      <c r="BA79" s="37">
        <f t="shared" si="34"/>
        <v>29.02854081447358</v>
      </c>
      <c r="BB79" s="37">
        <f t="shared" si="34"/>
        <v>56.375774228443404</v>
      </c>
    </row>
    <row r="80" spans="6:54" x14ac:dyDescent="0.25">
      <c r="F80" s="3">
        <v>66</v>
      </c>
      <c r="G80" s="36">
        <f t="shared" si="41"/>
        <v>84.546097895871284</v>
      </c>
      <c r="H80" s="36">
        <f t="shared" si="41"/>
        <v>85.369554562090713</v>
      </c>
      <c r="I80" s="36">
        <f t="shared" si="41"/>
        <v>93.309455207822509</v>
      </c>
      <c r="J80" s="36">
        <f t="shared" si="41"/>
        <v>87.025859125258492</v>
      </c>
      <c r="K80" s="36">
        <f t="shared" si="41"/>
        <v>28.812079252878473</v>
      </c>
      <c r="L80" s="37"/>
      <c r="M80" s="36">
        <f t="shared" si="41"/>
        <v>33.780192645384957</v>
      </c>
      <c r="N80" s="38">
        <f t="shared" si="31"/>
        <v>20.313385306790323</v>
      </c>
      <c r="O80" s="38">
        <f>IF(Settings!$I$6&gt;69, 0.2*(N80), 0)</f>
        <v>0</v>
      </c>
      <c r="P80" s="39">
        <f t="shared" si="32"/>
        <v>61.569259907418299</v>
      </c>
      <c r="Q80" s="39">
        <f t="shared" si="32"/>
        <v>36.297648700755566</v>
      </c>
      <c r="R80" s="39">
        <f t="shared" si="32"/>
        <v>54.263278098255654</v>
      </c>
      <c r="S80" s="40">
        <f t="shared" si="29"/>
        <v>125.22581121180829</v>
      </c>
      <c r="T80" s="40">
        <f t="shared" si="30"/>
        <v>167.43568899891827</v>
      </c>
      <c r="U80" s="41">
        <f t="shared" si="42"/>
        <v>78.863937636560678</v>
      </c>
      <c r="V80" s="41">
        <f t="shared" si="43"/>
        <v>76.832599105881641</v>
      </c>
      <c r="W80" s="42">
        <f t="shared" si="44"/>
        <v>106.57992079881511</v>
      </c>
      <c r="X80" s="42">
        <f t="shared" si="45"/>
        <v>80.898669411319489</v>
      </c>
      <c r="Z80" s="37">
        <f t="shared" si="33"/>
        <v>29.544011223443608</v>
      </c>
      <c r="AA80" s="37">
        <f t="shared" si="33"/>
        <v>57.742756085500218</v>
      </c>
      <c r="AC80" s="3">
        <v>66</v>
      </c>
      <c r="AD80"/>
      <c r="AE80" s="59">
        <f t="shared" si="38"/>
        <v>56.698909820073034</v>
      </c>
      <c r="AG80" s="3">
        <f t="shared" si="46"/>
        <v>56.698909820073034</v>
      </c>
      <c r="AH80" s="36">
        <f t="shared" si="35"/>
        <v>80.223963363108652</v>
      </c>
      <c r="AI80" s="36">
        <f t="shared" si="35"/>
        <v>78.397393016585625</v>
      </c>
      <c r="AJ80" s="36">
        <f t="shared" si="35"/>
        <v>85.469646374773845</v>
      </c>
      <c r="AK80" s="36">
        <f t="shared" si="35"/>
        <v>80.205425674820574</v>
      </c>
      <c r="AL80" s="36">
        <f t="shared" si="35"/>
        <v>27.759485247207905</v>
      </c>
      <c r="AM80" s="37"/>
      <c r="AN80" s="36">
        <f t="shared" si="36"/>
        <v>30.449771016178829</v>
      </c>
      <c r="AO80" s="38">
        <f t="shared" si="36"/>
        <v>18.196769910500976</v>
      </c>
      <c r="AP80" s="38">
        <f>IF(Settings!$I$6&gt;69, 0.2*(AO80), 0)</f>
        <v>0</v>
      </c>
      <c r="AQ80" s="39">
        <f t="shared" si="37"/>
        <v>57.428057621178155</v>
      </c>
      <c r="AR80" s="39">
        <f t="shared" si="37"/>
        <v>34.492053776475466</v>
      </c>
      <c r="AS80" s="39">
        <f t="shared" si="37"/>
        <v>53.415721121898457</v>
      </c>
      <c r="AT80" s="40">
        <f t="shared" si="47"/>
        <v>116.61591985845938</v>
      </c>
      <c r="AU80" s="40">
        <f t="shared" si="48"/>
        <v>155.54618444917577</v>
      </c>
      <c r="AV80" s="41">
        <f t="shared" si="49"/>
        <v>72.377330705977172</v>
      </c>
      <c r="AW80" s="41">
        <f t="shared" si="50"/>
        <v>70.557653714927071</v>
      </c>
      <c r="AX80" s="42">
        <f t="shared" si="51"/>
        <v>103.96333703887932</v>
      </c>
      <c r="AY80" s="42">
        <f t="shared" si="52"/>
        <v>76.85327080992657</v>
      </c>
      <c r="BA80" s="37">
        <f t="shared" si="34"/>
        <v>29.04575934268636</v>
      </c>
      <c r="BB80" s="37">
        <f t="shared" si="34"/>
        <v>56.416253562428402</v>
      </c>
    </row>
    <row r="81" spans="3:54" x14ac:dyDescent="0.25">
      <c r="F81" s="3">
        <v>67</v>
      </c>
      <c r="G81" s="36">
        <f t="shared" si="41"/>
        <v>84.881046602961064</v>
      </c>
      <c r="H81" s="36">
        <f t="shared" si="41"/>
        <v>86.025961940988083</v>
      </c>
      <c r="I81" s="36">
        <f t="shared" si="41"/>
        <v>93.996607577916592</v>
      </c>
      <c r="J81" s="36">
        <f t="shared" si="41"/>
        <v>87.663799994642005</v>
      </c>
      <c r="K81" s="36">
        <f t="shared" si="41"/>
        <v>28.890930856272547</v>
      </c>
      <c r="L81" s="37"/>
      <c r="M81" s="36">
        <f t="shared" si="41"/>
        <v>34.093832169846664</v>
      </c>
      <c r="N81" s="38">
        <f t="shared" si="31"/>
        <v>20.519462719379561</v>
      </c>
      <c r="O81" s="38">
        <f>IF(Settings!$I$6&gt;69, 0.2*(N81), 0)</f>
        <v>0</v>
      </c>
      <c r="P81" s="39">
        <f t="shared" si="32"/>
        <v>61.953461727189747</v>
      </c>
      <c r="Q81" s="39">
        <f t="shared" si="32"/>
        <v>36.453267510066752</v>
      </c>
      <c r="R81" s="39">
        <f t="shared" si="32"/>
        <v>54.321639438545063</v>
      </c>
      <c r="S81" s="40">
        <f t="shared" si="29"/>
        <v>126.0208766406397</v>
      </c>
      <c r="T81" s="40">
        <f t="shared" si="30"/>
        <v>168.51598668997829</v>
      </c>
      <c r="U81" s="41">
        <f t="shared" si="42"/>
        <v>79.475312018827225</v>
      </c>
      <c r="V81" s="41">
        <f t="shared" si="43"/>
        <v>77.423365746889274</v>
      </c>
      <c r="W81" s="42">
        <f t="shared" si="44"/>
        <v>106.79156699372528</v>
      </c>
      <c r="X81" s="42">
        <f t="shared" si="45"/>
        <v>81.253018220886389</v>
      </c>
      <c r="Z81" s="37">
        <f t="shared" si="33"/>
        <v>29.578904200466638</v>
      </c>
      <c r="AA81" s="37">
        <f t="shared" si="33"/>
        <v>57.852198926571987</v>
      </c>
      <c r="AC81" s="3">
        <v>67</v>
      </c>
      <c r="AD81"/>
      <c r="AE81" s="59">
        <f t="shared" si="38"/>
        <v>56.907154127745713</v>
      </c>
      <c r="AG81" s="3">
        <f t="shared" si="46"/>
        <v>56.907154127745713</v>
      </c>
      <c r="AH81" s="36">
        <f t="shared" si="35"/>
        <v>80.349469613795648</v>
      </c>
      <c r="AI81" s="36">
        <f t="shared" si="35"/>
        <v>78.571880697062184</v>
      </c>
      <c r="AJ81" s="36">
        <f t="shared" si="35"/>
        <v>85.676877033428639</v>
      </c>
      <c r="AK81" s="36">
        <f t="shared" si="35"/>
        <v>80.377035304170079</v>
      </c>
      <c r="AL81" s="36">
        <f t="shared" si="35"/>
        <v>27.790850317224386</v>
      </c>
      <c r="AM81" s="37"/>
      <c r="AN81" s="36">
        <f t="shared" si="36"/>
        <v>30.532983111339057</v>
      </c>
      <c r="AO81" s="38">
        <f t="shared" si="36"/>
        <v>18.248267149259426</v>
      </c>
      <c r="AP81" s="38">
        <f>IF(Settings!$I$6&gt;69, 0.2*(AO81), 0)</f>
        <v>0</v>
      </c>
      <c r="AQ81" s="39">
        <f t="shared" si="37"/>
        <v>57.533010696019971</v>
      </c>
      <c r="AR81" s="39">
        <f t="shared" si="37"/>
        <v>34.540546561254516</v>
      </c>
      <c r="AS81" s="39">
        <f t="shared" si="37"/>
        <v>53.442569226619511</v>
      </c>
      <c r="AT81" s="40">
        <f t="shared" si="47"/>
        <v>116.8348953181135</v>
      </c>
      <c r="AU81" s="40">
        <f t="shared" si="48"/>
        <v>155.85232494714441</v>
      </c>
      <c r="AV81" s="41">
        <f t="shared" si="49"/>
        <v>72.53951934228192</v>
      </c>
      <c r="AW81" s="41">
        <f t="shared" si="50"/>
        <v>70.714692627355973</v>
      </c>
      <c r="AX81" s="42">
        <f t="shared" si="51"/>
        <v>104.03728333064575</v>
      </c>
      <c r="AY81" s="42">
        <f t="shared" si="52"/>
        <v>76.960590315098784</v>
      </c>
      <c r="BA81" s="37">
        <f t="shared" si="34"/>
        <v>29.061358096548251</v>
      </c>
      <c r="BB81" s="37">
        <f t="shared" si="34"/>
        <v>56.453153133873272</v>
      </c>
    </row>
    <row r="82" spans="3:54" x14ac:dyDescent="0.25">
      <c r="F82" s="3">
        <v>68</v>
      </c>
      <c r="G82" s="36">
        <f t="shared" si="41"/>
        <v>85.195883506905631</v>
      </c>
      <c r="H82" s="36">
        <f t="shared" si="41"/>
        <v>86.66572187181481</v>
      </c>
      <c r="I82" s="36">
        <f t="shared" si="41"/>
        <v>94.657066928073036</v>
      </c>
      <c r="J82" s="36">
        <f t="shared" si="41"/>
        <v>88.284805098394699</v>
      </c>
      <c r="K82" s="36">
        <f t="shared" si="41"/>
        <v>28.964619429299574</v>
      </c>
      <c r="L82" s="37"/>
      <c r="M82" s="36">
        <f t="shared" si="41"/>
        <v>34.399434754260717</v>
      </c>
      <c r="N82" s="38">
        <f t="shared" si="31"/>
        <v>20.721566645058729</v>
      </c>
      <c r="O82" s="38">
        <f>IF(Settings!$I$6&gt;69, 0.2*(N82), 0)</f>
        <v>0</v>
      </c>
      <c r="P82" s="39">
        <f t="shared" si="32"/>
        <v>62.326947245185742</v>
      </c>
      <c r="Q82" s="39">
        <f t="shared" si="32"/>
        <v>36.6024740037141</v>
      </c>
      <c r="R82" s="39">
        <f t="shared" si="32"/>
        <v>54.375395863809565</v>
      </c>
      <c r="S82" s="40">
        <f t="shared" si="29"/>
        <v>126.79304387662751</v>
      </c>
      <c r="T82" s="40">
        <f t="shared" si="30"/>
        <v>169.56184140456287</v>
      </c>
      <c r="U82" s="41">
        <f t="shared" si="42"/>
        <v>80.071306349139206</v>
      </c>
      <c r="V82" s="41">
        <f t="shared" si="43"/>
        <v>77.999149684633338</v>
      </c>
      <c r="W82" s="42">
        <f t="shared" si="44"/>
        <v>106.9922865451236</v>
      </c>
      <c r="X82" s="42">
        <f t="shared" si="45"/>
        <v>81.593809154606504</v>
      </c>
      <c r="Z82" s="37">
        <f t="shared" si="33"/>
        <v>29.611138854469374</v>
      </c>
      <c r="AA82" s="37">
        <f t="shared" si="33"/>
        <v>57.956335413560829</v>
      </c>
      <c r="AC82" s="3">
        <v>68</v>
      </c>
      <c r="AD82"/>
      <c r="AE82" s="59">
        <f t="shared" si="38"/>
        <v>57.099042142728173</v>
      </c>
      <c r="AG82" s="3">
        <f t="shared" si="46"/>
        <v>57.099042142728173</v>
      </c>
      <c r="AH82" s="36">
        <f t="shared" si="35"/>
        <v>80.463758666337682</v>
      </c>
      <c r="AI82" s="36">
        <f t="shared" si="35"/>
        <v>78.731872343318301</v>
      </c>
      <c r="AJ82" s="36">
        <f t="shared" si="35"/>
        <v>85.866434618164888</v>
      </c>
      <c r="AK82" s="36">
        <f t="shared" si="35"/>
        <v>80.534349053553697</v>
      </c>
      <c r="AL82" s="36">
        <f t="shared" si="35"/>
        <v>27.819374637803122</v>
      </c>
      <c r="AM82" s="37"/>
      <c r="AN82" s="36">
        <f t="shared" si="36"/>
        <v>30.609292554476447</v>
      </c>
      <c r="AO82" s="38">
        <f t="shared" si="36"/>
        <v>18.295547818746567</v>
      </c>
      <c r="AP82" s="38">
        <f>IF(Settings!$I$6&gt;69, 0.2*(AO82), 0)</f>
        <v>0</v>
      </c>
      <c r="AQ82" s="39">
        <f t="shared" si="37"/>
        <v>57.629186184844798</v>
      </c>
      <c r="AR82" s="39">
        <f t="shared" si="37"/>
        <v>34.584865178151929</v>
      </c>
      <c r="AS82" s="39">
        <f t="shared" si="37"/>
        <v>53.466909617083253</v>
      </c>
      <c r="AT82" s="40">
        <f t="shared" si="47"/>
        <v>117.03552692963136</v>
      </c>
      <c r="AU82" s="40">
        <f t="shared" si="48"/>
        <v>156.13266863000217</v>
      </c>
      <c r="AV82" s="41">
        <f t="shared" si="49"/>
        <v>72.688239890861141</v>
      </c>
      <c r="AW82" s="41">
        <f t="shared" si="50"/>
        <v>70.858685108986478</v>
      </c>
      <c r="AX82" s="42">
        <f t="shared" si="51"/>
        <v>104.10469456494017</v>
      </c>
      <c r="AY82" s="42">
        <f t="shared" si="52"/>
        <v>77.058726899632006</v>
      </c>
      <c r="BA82" s="37">
        <f t="shared" si="34"/>
        <v>29.075508246458213</v>
      </c>
      <c r="BB82" s="37">
        <f t="shared" si="34"/>
        <v>56.486818041403161</v>
      </c>
    </row>
    <row r="83" spans="3:54" x14ac:dyDescent="0.25">
      <c r="F83" s="3">
        <v>69</v>
      </c>
      <c r="G83" s="36">
        <f t="shared" si="41"/>
        <v>85.491760168859273</v>
      </c>
      <c r="H83" s="36">
        <f t="shared" si="41"/>
        <v>87.289205513690021</v>
      </c>
      <c r="I83" s="36">
        <f t="shared" si="41"/>
        <v>95.29173165310452</v>
      </c>
      <c r="J83" s="36">
        <f t="shared" si="41"/>
        <v>88.889275658637061</v>
      </c>
      <c r="K83" s="36">
        <f t="shared" si="41"/>
        <v>29.033473775130847</v>
      </c>
      <c r="L83" s="37"/>
      <c r="M83" s="36">
        <f t="shared" si="41"/>
        <v>34.697159885392118</v>
      </c>
      <c r="N83" s="38">
        <f t="shared" si="31"/>
        <v>20.919752331850113</v>
      </c>
      <c r="O83" s="38">
        <f>IF(Settings!$I$6&gt;69, 0.2*(N83), 0)</f>
        <v>0</v>
      </c>
      <c r="P83" s="39">
        <f t="shared" si="32"/>
        <v>62.689998075987219</v>
      </c>
      <c r="Q83" s="39">
        <f t="shared" si="32"/>
        <v>36.745521281851218</v>
      </c>
      <c r="R83" s="39">
        <f t="shared" si="32"/>
        <v>54.424907913182707</v>
      </c>
      <c r="S83" s="40">
        <f t="shared" si="29"/>
        <v>127.54292610029002</v>
      </c>
      <c r="T83" s="40">
        <f t="shared" si="30"/>
        <v>170.57425158888901</v>
      </c>
      <c r="U83" s="41">
        <f t="shared" si="42"/>
        <v>80.652260195506031</v>
      </c>
      <c r="V83" s="41">
        <f t="shared" si="43"/>
        <v>78.56028496232102</v>
      </c>
      <c r="W83" s="42">
        <f t="shared" si="44"/>
        <v>107.18266040568031</v>
      </c>
      <c r="X83" s="42">
        <f t="shared" si="45"/>
        <v>81.921541717159712</v>
      </c>
      <c r="Z83" s="37">
        <f t="shared" si="33"/>
        <v>29.640915970374667</v>
      </c>
      <c r="AA83" s="37">
        <f t="shared" si="33"/>
        <v>58.055422825913979</v>
      </c>
      <c r="AC83" s="3">
        <v>69</v>
      </c>
      <c r="AD83"/>
      <c r="AE83" s="59">
        <f t="shared" si="38"/>
        <v>57.275858549886756</v>
      </c>
      <c r="AG83" s="3">
        <f t="shared" si="46"/>
        <v>57.275858549886756</v>
      </c>
      <c r="AH83" s="36">
        <f t="shared" si="35"/>
        <v>80.567928359985359</v>
      </c>
      <c r="AI83" s="36">
        <f t="shared" si="35"/>
        <v>78.878628450997525</v>
      </c>
      <c r="AJ83" s="36">
        <f t="shared" si="35"/>
        <v>86.039924037299912</v>
      </c>
      <c r="AK83" s="36">
        <f t="shared" si="35"/>
        <v>80.678615896020617</v>
      </c>
      <c r="AL83" s="36">
        <f t="shared" si="35"/>
        <v>27.845342018660297</v>
      </c>
      <c r="AM83" s="37"/>
      <c r="AN83" s="36">
        <f t="shared" si="36"/>
        <v>30.679297707053468</v>
      </c>
      <c r="AO83" s="38">
        <f t="shared" si="36"/>
        <v>18.338969290564762</v>
      </c>
      <c r="AP83" s="38">
        <f>IF(Settings!$I$6&gt;69, 0.2*(AO83), 0)</f>
        <v>0</v>
      </c>
      <c r="AQ83" s="39">
        <f t="shared" si="37"/>
        <v>57.717356309216342</v>
      </c>
      <c r="AR83" s="39">
        <f t="shared" si="37"/>
        <v>34.625394871837983</v>
      </c>
      <c r="AS83" s="39">
        <f t="shared" si="37"/>
        <v>53.489004615960049</v>
      </c>
      <c r="AT83" s="40">
        <f t="shared" si="47"/>
        <v>117.21943292079366</v>
      </c>
      <c r="AU83" s="40">
        <f t="shared" si="48"/>
        <v>156.38951344623263</v>
      </c>
      <c r="AV83" s="41">
        <f t="shared" si="49"/>
        <v>72.824662534954257</v>
      </c>
      <c r="AW83" s="41">
        <f t="shared" si="50"/>
        <v>70.990765605897778</v>
      </c>
      <c r="AX83" s="42">
        <f t="shared" si="51"/>
        <v>104.16620015869935</v>
      </c>
      <c r="AY83" s="42">
        <f t="shared" si="52"/>
        <v>77.148519943960949</v>
      </c>
      <c r="BA83" s="37">
        <f t="shared" si="34"/>
        <v>29.088360062485503</v>
      </c>
      <c r="BB83" s="37">
        <f t="shared" si="34"/>
        <v>56.51755583927752</v>
      </c>
    </row>
    <row r="84" spans="3:54" x14ac:dyDescent="0.25">
      <c r="F84" s="3">
        <v>70</v>
      </c>
      <c r="G84" s="36">
        <f t="shared" si="41"/>
        <v>85.769769152001331</v>
      </c>
      <c r="H84" s="36">
        <f t="shared" si="41"/>
        <v>87.896779064835755</v>
      </c>
      <c r="I84" s="36">
        <f t="shared" si="41"/>
        <v>95.901482456141949</v>
      </c>
      <c r="J84" s="36">
        <f t="shared" si="41"/>
        <v>89.477606607162741</v>
      </c>
      <c r="K84" s="36">
        <f t="shared" si="41"/>
        <v>29.097802976266394</v>
      </c>
      <c r="L84" s="37"/>
      <c r="M84" s="36">
        <f t="shared" si="41"/>
        <v>34.987167108003028</v>
      </c>
      <c r="N84" s="38">
        <f t="shared" si="31"/>
        <v>21.114075519423295</v>
      </c>
      <c r="O84" s="38">
        <f>IF(Settings!$I$6&gt;69, 0.2*(N84), 0)</f>
        <v>0</v>
      </c>
      <c r="P84" s="39">
        <f t="shared" si="32"/>
        <v>63.042889585546327</v>
      </c>
      <c r="Q84" s="39">
        <f t="shared" si="32"/>
        <v>36.882653439259713</v>
      </c>
      <c r="R84" s="39">
        <f t="shared" si="32"/>
        <v>54.470508327980063</v>
      </c>
      <c r="S84" s="40">
        <f t="shared" si="29"/>
        <v>128.2711232518885</v>
      </c>
      <c r="T84" s="40">
        <f t="shared" si="30"/>
        <v>171.55419422352492</v>
      </c>
      <c r="U84" s="41">
        <f t="shared" si="42"/>
        <v>81.218508710294515</v>
      </c>
      <c r="V84" s="41">
        <f t="shared" si="43"/>
        <v>79.107101158352179</v>
      </c>
      <c r="W84" s="42">
        <f t="shared" si="44"/>
        <v>107.36323867121654</v>
      </c>
      <c r="X84" s="42">
        <f t="shared" si="45"/>
        <v>82.236698607559916</v>
      </c>
      <c r="Z84" s="37">
        <f t="shared" si="33"/>
        <v>29.668421426203039</v>
      </c>
      <c r="AA84" s="37">
        <f t="shared" si="33"/>
        <v>58.14970596884249</v>
      </c>
      <c r="AC84" s="3">
        <v>70</v>
      </c>
      <c r="AD84"/>
      <c r="AE84" s="59">
        <f t="shared" si="38"/>
        <v>57.43878713009709</v>
      </c>
      <c r="AG84" s="3">
        <f t="shared" si="46"/>
        <v>57.43878713009709</v>
      </c>
      <c r="AH84" s="36">
        <f t="shared" si="35"/>
        <v>80.662954994892957</v>
      </c>
      <c r="AI84" s="36">
        <f t="shared" si="35"/>
        <v>79.013291560595647</v>
      </c>
      <c r="AJ84" s="36">
        <f t="shared" si="35"/>
        <v>86.198790115918172</v>
      </c>
      <c r="AK84" s="36">
        <f t="shared" si="35"/>
        <v>80.810967056322838</v>
      </c>
      <c r="AL84" s="36">
        <f t="shared" si="35"/>
        <v>27.869003973858995</v>
      </c>
      <c r="AM84" s="37"/>
      <c r="AN84" s="36">
        <f t="shared" si="36"/>
        <v>30.74354127442999</v>
      </c>
      <c r="AO84" s="38">
        <f t="shared" si="36"/>
        <v>18.378856860168497</v>
      </c>
      <c r="AP84" s="38">
        <f>IF(Settings!$I$6&gt;69, 0.2*(AO84), 0)</f>
        <v>0</v>
      </c>
      <c r="AQ84" s="39">
        <f t="shared" si="37"/>
        <v>57.798219662101332</v>
      </c>
      <c r="AR84" s="39">
        <f t="shared" si="37"/>
        <v>34.662481467945156</v>
      </c>
      <c r="AS84" s="39">
        <f t="shared" si="37"/>
        <v>53.509084902260177</v>
      </c>
      <c r="AT84" s="40">
        <f t="shared" si="47"/>
        <v>117.38807661165538</v>
      </c>
      <c r="AU84" s="40">
        <f t="shared" si="48"/>
        <v>156.62493420667374</v>
      </c>
      <c r="AV84" s="41">
        <f t="shared" si="49"/>
        <v>72.949848090552933</v>
      </c>
      <c r="AW84" s="41">
        <f t="shared" si="50"/>
        <v>71.111962404536087</v>
      </c>
      <c r="AX84" s="42">
        <f t="shared" si="51"/>
        <v>104.22236112343268</v>
      </c>
      <c r="AY84" s="42">
        <f t="shared" si="52"/>
        <v>77.230724102178428</v>
      </c>
      <c r="BA84" s="37">
        <f t="shared" si="34"/>
        <v>29.100045872167954</v>
      </c>
      <c r="BB84" s="37">
        <f t="shared" si="34"/>
        <v>56.545641241566422</v>
      </c>
    </row>
    <row r="85" spans="3:54" x14ac:dyDescent="0.25">
      <c r="Z85" s="3" t="s">
        <v>93</v>
      </c>
      <c r="AA85" s="3" t="s">
        <v>92</v>
      </c>
      <c r="AD85"/>
      <c r="BA85" s="3" t="s">
        <v>93</v>
      </c>
      <c r="BB85" s="3" t="s">
        <v>92</v>
      </c>
    </row>
    <row r="86" spans="3:54" x14ac:dyDescent="0.25">
      <c r="C86" t="s">
        <v>31</v>
      </c>
      <c r="D86" s="3">
        <v>1</v>
      </c>
      <c r="E86" s="12" t="s">
        <v>38</v>
      </c>
      <c r="F86" s="3">
        <v>0</v>
      </c>
      <c r="G86" s="36">
        <f t="shared" ref="G86:G117" si="53">G14*G$12</f>
        <v>0</v>
      </c>
      <c r="H86" s="36">
        <f t="shared" ref="H86:R86" si="54">H14*H$12</f>
        <v>0</v>
      </c>
      <c r="I86" s="36">
        <f t="shared" si="54"/>
        <v>0</v>
      </c>
      <c r="J86" s="36">
        <f t="shared" si="54"/>
        <v>0</v>
      </c>
      <c r="K86" s="36">
        <f t="shared" si="54"/>
        <v>0</v>
      </c>
      <c r="L86" s="37">
        <f>Z86+L170*(AA86-Z86)</f>
        <v>0</v>
      </c>
      <c r="M86" s="36">
        <f t="shared" si="54"/>
        <v>0</v>
      </c>
      <c r="N86" s="38">
        <f t="shared" si="54"/>
        <v>0</v>
      </c>
      <c r="O86" s="38">
        <f t="shared" si="54"/>
        <v>0</v>
      </c>
      <c r="P86" s="39">
        <f t="shared" si="54"/>
        <v>0</v>
      </c>
      <c r="Q86" s="39">
        <f t="shared" si="54"/>
        <v>0</v>
      </c>
      <c r="R86" s="39">
        <f t="shared" si="54"/>
        <v>0</v>
      </c>
      <c r="S86" s="40">
        <f t="shared" ref="S86:T105" si="55">S14</f>
        <v>0</v>
      </c>
      <c r="T86" s="40">
        <f t="shared" si="55"/>
        <v>0</v>
      </c>
      <c r="U86" s="41">
        <f t="shared" ref="U86:X105" si="56">U14*U$12</f>
        <v>0</v>
      </c>
      <c r="V86" s="41">
        <f t="shared" si="56"/>
        <v>0</v>
      </c>
      <c r="W86" s="42">
        <f t="shared" si="56"/>
        <v>0</v>
      </c>
      <c r="X86" s="42">
        <f t="shared" si="56"/>
        <v>0</v>
      </c>
      <c r="Y86"/>
      <c r="Z86" s="37">
        <f>Z14*Z$12</f>
        <v>0</v>
      </c>
      <c r="AA86" s="37">
        <f>AA14</f>
        <v>0</v>
      </c>
      <c r="AD86" t="s">
        <v>31</v>
      </c>
      <c r="AE86" s="3">
        <v>1</v>
      </c>
      <c r="AF86" s="12" t="s">
        <v>38</v>
      </c>
      <c r="AG86" s="3">
        <f>AE14</f>
        <v>4.9458521066739074</v>
      </c>
      <c r="AH86" s="36">
        <f>AH14*AH$12</f>
        <v>0.26590963721735034</v>
      </c>
      <c r="AI86" s="36">
        <f t="shared" ref="AI86:AS86" si="57">AI14*AI$12</f>
        <v>5.1890575939264085</v>
      </c>
      <c r="AJ86" s="36">
        <f t="shared" si="57"/>
        <v>0.8520757294961121</v>
      </c>
      <c r="AK86" s="36">
        <f t="shared" si="57"/>
        <v>5.4361932524042595</v>
      </c>
      <c r="AL86" s="36">
        <f t="shared" si="57"/>
        <v>0.22292846639311353</v>
      </c>
      <c r="AM86" s="37">
        <f>BA86+AM170*(BB86-BA86)</f>
        <v>1.0554912347241023</v>
      </c>
      <c r="AN86" s="36">
        <f t="shared" si="57"/>
        <v>0.84063019851987042</v>
      </c>
      <c r="AO86" s="38">
        <f t="shared" si="57"/>
        <v>0.93218246499940915</v>
      </c>
      <c r="AP86" s="38">
        <f t="shared" si="57"/>
        <v>0</v>
      </c>
      <c r="AQ86" s="39">
        <f t="shared" si="57"/>
        <v>6.599114534255782</v>
      </c>
      <c r="AR86" s="39">
        <f t="shared" si="57"/>
        <v>2.4963273914519424</v>
      </c>
      <c r="AS86" s="39">
        <f t="shared" si="57"/>
        <v>2.1455179618877009</v>
      </c>
      <c r="AT86" s="40">
        <f>AT14</f>
        <v>9.9008459151957897</v>
      </c>
      <c r="AU86" s="40">
        <f>AU14</f>
        <v>8.7735521757188284</v>
      </c>
      <c r="AV86" s="41">
        <f>AV14*AV$12</f>
        <v>4.9861805815953186</v>
      </c>
      <c r="AW86" s="41">
        <f>AW14*AW$12</f>
        <v>4.8959057329194771</v>
      </c>
      <c r="AX86" s="42">
        <f>AX14*AX$12</f>
        <v>16.089600161349889</v>
      </c>
      <c r="AY86" s="42">
        <f>AY14*AY$12</f>
        <v>7.5575536676801969</v>
      </c>
      <c r="AZ86"/>
      <c r="BA86" s="37">
        <f>BA14*BA$12</f>
        <v>1.0554912347241023</v>
      </c>
      <c r="BB86" s="37">
        <f>BB14*($AM$166/0.778237)</f>
        <v>13.075697173458192</v>
      </c>
    </row>
    <row r="87" spans="3:54" x14ac:dyDescent="0.25">
      <c r="D87" s="3">
        <v>2</v>
      </c>
      <c r="F87" s="3">
        <v>1</v>
      </c>
      <c r="G87" s="36">
        <f t="shared" si="53"/>
        <v>3.4901712088734833E-4</v>
      </c>
      <c r="H87" s="36">
        <f t="shared" ref="H87:K106" si="58">H15*H$12</f>
        <v>0.51222928847609561</v>
      </c>
      <c r="I87" s="36">
        <f t="shared" si="58"/>
        <v>9.1069913752655583E-3</v>
      </c>
      <c r="J87" s="36">
        <f t="shared" si="58"/>
        <v>0.53832470278710753</v>
      </c>
      <c r="K87" s="36">
        <f t="shared" si="58"/>
        <v>6.3364202884261906E-4</v>
      </c>
      <c r="L87" s="37">
        <f t="shared" ref="L87:L150" si="59">Z87+L171*(AA87-Z87)</f>
        <v>1.3747710158227575E-2</v>
      </c>
      <c r="M87" s="36">
        <f t="shared" ref="M87:R87" si="60">M15*M$12</f>
        <v>3.8690086696160302E-2</v>
      </c>
      <c r="N87" s="38">
        <f t="shared" si="60"/>
        <v>7.7652441996474475E-2</v>
      </c>
      <c r="O87" s="38">
        <f t="shared" si="60"/>
        <v>0</v>
      </c>
      <c r="P87" s="39">
        <f t="shared" si="60"/>
        <v>0.89036421533750643</v>
      </c>
      <c r="Q87" s="39">
        <f t="shared" si="60"/>
        <v>0.19032998691270134</v>
      </c>
      <c r="R87" s="39">
        <f t="shared" si="60"/>
        <v>2.127833629866074E-2</v>
      </c>
      <c r="S87" s="40">
        <f t="shared" si="55"/>
        <v>1.1490796003851</v>
      </c>
      <c r="T87" s="40">
        <f t="shared" si="55"/>
        <v>0.65022414749166257</v>
      </c>
      <c r="U87" s="41">
        <f t="shared" si="56"/>
        <v>0.49081133849460645</v>
      </c>
      <c r="V87" s="41">
        <f t="shared" si="56"/>
        <v>0.48329128452046766</v>
      </c>
      <c r="W87" s="42">
        <f t="shared" si="56"/>
        <v>1.9974408005598221</v>
      </c>
      <c r="X87" s="42">
        <f t="shared" si="56"/>
        <v>0.79636253835709536</v>
      </c>
      <c r="Z87" s="37">
        <f t="shared" ref="Z87:Z150" si="61">Z15*Z$12</f>
        <v>1.3747710158227575E-2</v>
      </c>
      <c r="AA87" s="37">
        <f t="shared" ref="AA87:AA150" si="62">AA15</f>
        <v>2.9091098317398489</v>
      </c>
      <c r="AD87"/>
      <c r="AE87" s="3">
        <v>2</v>
      </c>
      <c r="AG87" s="3">
        <f t="shared" ref="AG87:AG150" si="63">AE15</f>
        <v>5.2014595403979236</v>
      </c>
      <c r="AH87" s="36">
        <f t="shared" ref="AH87:AL87" si="64">AH15*AH$12</f>
        <v>0.32202564111960608</v>
      </c>
      <c r="AI87" s="36">
        <f t="shared" si="64"/>
        <v>5.5670198403989914</v>
      </c>
      <c r="AJ87" s="36">
        <f t="shared" si="64"/>
        <v>0.97502251051372235</v>
      </c>
      <c r="AK87" s="36">
        <f t="shared" si="64"/>
        <v>5.8309864568675822</v>
      </c>
      <c r="AL87" s="36">
        <f t="shared" si="64"/>
        <v>0.26371658703355422</v>
      </c>
      <c r="AM87" s="37">
        <f t="shared" ref="AM87:AM150" si="65">BA87+AM171*(BB87-BA87)</f>
        <v>1.1931211583268193</v>
      </c>
      <c r="AN87" s="36">
        <f t="shared" ref="AN87:AS87" si="66">AN15*AN$12</f>
        <v>0.92273012968844714</v>
      </c>
      <c r="AO87" s="38">
        <f t="shared" si="66"/>
        <v>1.0057628103286722</v>
      </c>
      <c r="AP87" s="38">
        <f t="shared" si="66"/>
        <v>0</v>
      </c>
      <c r="AQ87" s="39">
        <f t="shared" si="66"/>
        <v>7.0120623446531605</v>
      </c>
      <c r="AR87" s="39">
        <f t="shared" si="66"/>
        <v>2.6947879380682607</v>
      </c>
      <c r="AS87" s="39">
        <f t="shared" si="66"/>
        <v>2.4426778895545764</v>
      </c>
      <c r="AT87" s="40">
        <f t="shared" ref="AT87:AU87" si="67">AT15</f>
        <v>10.567305610858245</v>
      </c>
      <c r="AU87" s="40">
        <f t="shared" si="67"/>
        <v>9.4879766577020952</v>
      </c>
      <c r="AV87" s="41">
        <f t="shared" ref="AV87:AY87" si="68">AV15*AV$12</f>
        <v>5.3499158405928684</v>
      </c>
      <c r="AW87" s="41">
        <f t="shared" si="68"/>
        <v>5.2525152898259462</v>
      </c>
      <c r="AX87" s="42">
        <f t="shared" si="68"/>
        <v>17.099764153960091</v>
      </c>
      <c r="AY87" s="42">
        <f t="shared" si="68"/>
        <v>8.0828455674428223</v>
      </c>
      <c r="AZ87"/>
      <c r="BA87" s="37">
        <f t="shared" ref="BA87:BA150" si="69">BA15*BA$12</f>
        <v>1.1931211583268193</v>
      </c>
      <c r="BB87" s="37">
        <f t="shared" ref="BB87:BB150" si="70">BB15*($AM$166/0.778237)</f>
        <v>13.668038483697465</v>
      </c>
    </row>
    <row r="88" spans="3:54" x14ac:dyDescent="0.25">
      <c r="D88" s="3">
        <v>3</v>
      </c>
      <c r="F88" s="3">
        <v>2</v>
      </c>
      <c r="G88" s="36">
        <f t="shared" si="53"/>
        <v>6.8405754037870461E-3</v>
      </c>
      <c r="H88" s="36">
        <f t="shared" si="58"/>
        <v>1.4186943095070297</v>
      </c>
      <c r="I88" s="36">
        <f t="shared" si="58"/>
        <v>6.8212180083672427E-2</v>
      </c>
      <c r="J88" s="36">
        <f t="shared" si="58"/>
        <v>1.4897575191090509</v>
      </c>
      <c r="K88" s="36">
        <f t="shared" si="58"/>
        <v>8.8405241548725789E-3</v>
      </c>
      <c r="L88" s="37">
        <f t="shared" si="59"/>
        <v>9.7779327383417325E-2</v>
      </c>
      <c r="M88" s="36">
        <f t="shared" ref="M88:R88" si="71">M16*M$12</f>
        <v>0.15014632582590745</v>
      </c>
      <c r="N88" s="38">
        <f t="shared" si="71"/>
        <v>0.23109436471023681</v>
      </c>
      <c r="O88" s="38">
        <f t="shared" si="71"/>
        <v>0</v>
      </c>
      <c r="P88" s="39">
        <f t="shared" si="71"/>
        <v>2.1507250112561378</v>
      </c>
      <c r="Q88" s="39">
        <f t="shared" si="71"/>
        <v>0.59602772343120447</v>
      </c>
      <c r="R88" s="39">
        <f t="shared" si="71"/>
        <v>0.17172058240519017</v>
      </c>
      <c r="S88" s="40">
        <f t="shared" si="55"/>
        <v>2.9678432052363242</v>
      </c>
      <c r="T88" s="40">
        <f t="shared" si="55"/>
        <v>2.0511946364881579</v>
      </c>
      <c r="U88" s="41">
        <f t="shared" si="56"/>
        <v>1.3609260019721525</v>
      </c>
      <c r="V88" s="41">
        <f t="shared" si="56"/>
        <v>1.3385462538140818</v>
      </c>
      <c r="W88" s="42">
        <f t="shared" si="56"/>
        <v>5.0705878997238036</v>
      </c>
      <c r="X88" s="42">
        <f t="shared" si="56"/>
        <v>2.1566649193906242</v>
      </c>
      <c r="Z88" s="37">
        <f t="shared" si="61"/>
        <v>9.7779327383417325E-2</v>
      </c>
      <c r="AA88" s="37">
        <f t="shared" si="62"/>
        <v>5.6771709965942723</v>
      </c>
      <c r="AD88"/>
      <c r="AE88" s="3">
        <v>3</v>
      </c>
      <c r="AG88" s="3">
        <f t="shared" si="63"/>
        <v>5.4702770658848543</v>
      </c>
      <c r="AH88" s="36">
        <f t="shared" ref="AH88:AL88" si="72">AH16*AH$12</f>
        <v>0.38931670979230237</v>
      </c>
      <c r="AI88" s="36">
        <f t="shared" si="72"/>
        <v>5.9709253338507979</v>
      </c>
      <c r="AJ88" s="36">
        <f t="shared" si="72"/>
        <v>1.1148036477845868</v>
      </c>
      <c r="AK88" s="36">
        <f t="shared" si="72"/>
        <v>6.2527276113551071</v>
      </c>
      <c r="AL88" s="36">
        <f t="shared" si="72"/>
        <v>0.31146259886776578</v>
      </c>
      <c r="AM88" s="37">
        <f t="shared" si="65"/>
        <v>1.3468555432740175</v>
      </c>
      <c r="AN88" s="36">
        <f t="shared" ref="AN88:AS88" si="73">AN16*AN$12</f>
        <v>1.0124618943498769</v>
      </c>
      <c r="AO88" s="38">
        <f t="shared" si="73"/>
        <v>1.0848957806510893</v>
      </c>
      <c r="AP88" s="38">
        <f t="shared" si="73"/>
        <v>0</v>
      </c>
      <c r="AQ88" s="39">
        <f t="shared" si="73"/>
        <v>7.4490488042626497</v>
      </c>
      <c r="AR88" s="39">
        <f t="shared" si="73"/>
        <v>2.9077044350821817</v>
      </c>
      <c r="AS88" s="39">
        <f t="shared" si="73"/>
        <v>2.7768220745483045</v>
      </c>
      <c r="AT88" s="40">
        <f t="shared" ref="AT88:AU88" si="74">AT16</f>
        <v>11.275568010466268</v>
      </c>
      <c r="AU88" s="40">
        <f t="shared" si="74"/>
        <v>10.256789123337308</v>
      </c>
      <c r="AV88" s="41">
        <f t="shared" ref="AV88:AY88" si="75">AV16*AV$12</f>
        <v>5.7386664324659371</v>
      </c>
      <c r="AW88" s="41">
        <f t="shared" si="75"/>
        <v>5.6336024497108035</v>
      </c>
      <c r="AX88" s="42">
        <f t="shared" si="75"/>
        <v>18.164739653100835</v>
      </c>
      <c r="AY88" s="42">
        <f t="shared" si="75"/>
        <v>8.6414736684130116</v>
      </c>
      <c r="AZ88"/>
      <c r="BA88" s="37">
        <f t="shared" si="69"/>
        <v>1.3468555432740175</v>
      </c>
      <c r="BB88" s="37">
        <f t="shared" si="70"/>
        <v>14.282927480849423</v>
      </c>
    </row>
    <row r="89" spans="3:54" x14ac:dyDescent="0.25">
      <c r="D89" s="3">
        <v>4</v>
      </c>
      <c r="F89" s="3">
        <v>3</v>
      </c>
      <c r="G89" s="36">
        <f t="shared" si="53"/>
        <v>3.6795913644015736E-2</v>
      </c>
      <c r="H89" s="36">
        <f t="shared" si="58"/>
        <v>2.5523974693211544</v>
      </c>
      <c r="I89" s="36">
        <f t="shared" si="58"/>
        <v>0.21564861567988794</v>
      </c>
      <c r="J89" s="36">
        <f t="shared" si="58"/>
        <v>2.6780911497771478</v>
      </c>
      <c r="K89" s="36">
        <f t="shared" si="58"/>
        <v>3.9089460578165869E-2</v>
      </c>
      <c r="L89" s="37">
        <f t="shared" si="59"/>
        <v>0.29386066667282768</v>
      </c>
      <c r="M89" s="36">
        <f t="shared" ref="M89:R89" si="76">M17*M$12</f>
        <v>0.32780801124259784</v>
      </c>
      <c r="N89" s="38">
        <f t="shared" si="76"/>
        <v>0.43406301012901544</v>
      </c>
      <c r="O89" s="38">
        <f t="shared" si="76"/>
        <v>0</v>
      </c>
      <c r="P89" s="39">
        <f t="shared" si="76"/>
        <v>3.5745650947334746</v>
      </c>
      <c r="Q89" s="39">
        <f t="shared" si="76"/>
        <v>1.14484801813538</v>
      </c>
      <c r="R89" s="39">
        <f t="shared" si="76"/>
        <v>0.55296526095886045</v>
      </c>
      <c r="S89" s="40">
        <f t="shared" si="55"/>
        <v>5.1246739799215639</v>
      </c>
      <c r="T89" s="40">
        <f t="shared" si="55"/>
        <v>3.9685343822857413</v>
      </c>
      <c r="U89" s="41">
        <f t="shared" si="56"/>
        <v>2.450237448421738</v>
      </c>
      <c r="V89" s="41">
        <f t="shared" si="56"/>
        <v>2.4082017161199056</v>
      </c>
      <c r="W89" s="42">
        <f t="shared" si="56"/>
        <v>8.6063019747154996</v>
      </c>
      <c r="X89" s="42">
        <f t="shared" si="56"/>
        <v>3.8162128488987292</v>
      </c>
      <c r="Z89" s="37">
        <f t="shared" si="61"/>
        <v>0.29386066667282768</v>
      </c>
      <c r="AA89" s="37">
        <f t="shared" si="62"/>
        <v>8.3110222622897751</v>
      </c>
      <c r="AD89"/>
      <c r="AE89" s="3">
        <v>4</v>
      </c>
      <c r="AG89" s="3">
        <f t="shared" si="63"/>
        <v>5.7529873961600746</v>
      </c>
      <c r="AH89" s="36">
        <f t="shared" ref="AH89:AL89" si="77">AH17*AH$12</f>
        <v>0.46982754624979117</v>
      </c>
      <c r="AI89" s="36">
        <f t="shared" si="77"/>
        <v>6.4023507401351987</v>
      </c>
      <c r="AJ89" s="36">
        <f t="shared" si="77"/>
        <v>1.2735405376124205</v>
      </c>
      <c r="AK89" s="36">
        <f t="shared" si="77"/>
        <v>6.7030349124299429</v>
      </c>
      <c r="AL89" s="36">
        <f t="shared" si="77"/>
        <v>0.36723133053693985</v>
      </c>
      <c r="AM89" s="37">
        <f t="shared" si="65"/>
        <v>1.5182331601590142</v>
      </c>
      <c r="AN89" s="36">
        <f t="shared" ref="AN89:AS89" si="78">AN17*AN$12</f>
        <v>1.1104752394214052</v>
      </c>
      <c r="AO89" s="38">
        <f t="shared" si="78"/>
        <v>1.1699659491198704</v>
      </c>
      <c r="AP89" s="38">
        <f t="shared" si="78"/>
        <v>0</v>
      </c>
      <c r="AQ89" s="39">
        <f t="shared" si="78"/>
        <v>7.9112607519965046</v>
      </c>
      <c r="AR89" s="39">
        <f t="shared" si="78"/>
        <v>3.1359505843537301</v>
      </c>
      <c r="AS89" s="39">
        <f t="shared" si="78"/>
        <v>3.1517360352800088</v>
      </c>
      <c r="AT89" s="40">
        <f t="shared" ref="AT89:AU89" si="79">AT17</f>
        <v>12.027879267333914</v>
      </c>
      <c r="AU89" s="40">
        <f t="shared" si="79"/>
        <v>11.083608980655988</v>
      </c>
      <c r="AV89" s="41">
        <f t="shared" ref="AV89:AY89" si="80">AV17*AV$12</f>
        <v>6.1539571935425315</v>
      </c>
      <c r="AW89" s="41">
        <f t="shared" si="80"/>
        <v>6.0406548058895408</v>
      </c>
      <c r="AX89" s="42">
        <f t="shared" si="80"/>
        <v>19.286481999325204</v>
      </c>
      <c r="AY89" s="42">
        <f t="shared" si="80"/>
        <v>9.2351559981816127</v>
      </c>
      <c r="AZ89"/>
      <c r="BA89" s="37">
        <f t="shared" si="69"/>
        <v>1.5182331601590142</v>
      </c>
      <c r="BB89" s="37">
        <f t="shared" si="70"/>
        <v>14.920792747641086</v>
      </c>
    </row>
    <row r="90" spans="3:54" x14ac:dyDescent="0.25">
      <c r="D90" s="3">
        <v>5</v>
      </c>
      <c r="F90" s="3">
        <v>4</v>
      </c>
      <c r="G90" s="36">
        <f t="shared" si="53"/>
        <v>0.11668226315359959</v>
      </c>
      <c r="H90" s="36">
        <f t="shared" si="58"/>
        <v>3.8487717447888925</v>
      </c>
      <c r="I90" s="36">
        <f t="shared" si="58"/>
        <v>0.4790575580477815</v>
      </c>
      <c r="J90" s="36">
        <f t="shared" si="58"/>
        <v>4.0350872068732118</v>
      </c>
      <c r="K90" s="36">
        <f t="shared" si="58"/>
        <v>0.10807692194499831</v>
      </c>
      <c r="L90" s="37">
        <f t="shared" si="59"/>
        <v>0.62125678406301488</v>
      </c>
      <c r="M90" s="36">
        <f t="shared" ref="M90:R90" si="81">M18*M$12</f>
        <v>0.56557040657536117</v>
      </c>
      <c r="N90" s="38">
        <f t="shared" si="81"/>
        <v>0.67531022279514674</v>
      </c>
      <c r="O90" s="38">
        <f t="shared" si="81"/>
        <v>0</v>
      </c>
      <c r="P90" s="39">
        <f t="shared" si="81"/>
        <v>5.0980576221774196</v>
      </c>
      <c r="Q90" s="39">
        <f t="shared" si="81"/>
        <v>1.8004781394439597</v>
      </c>
      <c r="R90" s="39">
        <f t="shared" si="81"/>
        <v>1.2237104774993521</v>
      </c>
      <c r="S90" s="40">
        <f t="shared" si="55"/>
        <v>7.5045848008669997</v>
      </c>
      <c r="T90" s="40">
        <f t="shared" si="55"/>
        <v>6.2859288364810917</v>
      </c>
      <c r="U90" s="41">
        <f t="shared" si="56"/>
        <v>3.6967370204512973</v>
      </c>
      <c r="V90" s="41">
        <f t="shared" si="56"/>
        <v>3.6313383131583858</v>
      </c>
      <c r="W90" s="42">
        <f t="shared" si="56"/>
        <v>12.390629579944513</v>
      </c>
      <c r="X90" s="42">
        <f t="shared" si="56"/>
        <v>5.6736707501794115</v>
      </c>
      <c r="Z90" s="37">
        <f t="shared" si="61"/>
        <v>0.62125678406301488</v>
      </c>
      <c r="AA90" s="37">
        <f t="shared" si="62"/>
        <v>10.817170817779029</v>
      </c>
      <c r="AD90"/>
      <c r="AE90" s="3">
        <v>5</v>
      </c>
      <c r="AG90" s="3">
        <f t="shared" si="63"/>
        <v>6.0503085276582826</v>
      </c>
      <c r="AH90" s="36">
        <f t="shared" ref="AH90:AL90" si="82">AH18*AH$12</f>
        <v>0.56592930077173853</v>
      </c>
      <c r="AI90" s="36">
        <f t="shared" si="82"/>
        <v>6.8629421048341266</v>
      </c>
      <c r="AJ90" s="36">
        <f t="shared" si="82"/>
        <v>1.4535851897610372</v>
      </c>
      <c r="AK90" s="36">
        <f t="shared" si="82"/>
        <v>7.1835950963809356</v>
      </c>
      <c r="AL90" s="36">
        <f t="shared" si="82"/>
        <v>0.43222180679498623</v>
      </c>
      <c r="AM90" s="37">
        <f t="shared" si="65"/>
        <v>1.7088759959614204</v>
      </c>
      <c r="AN90" s="36">
        <f t="shared" ref="AN90:AS90" si="83">AN18*AN$12</f>
        <v>1.2174660312259136</v>
      </c>
      <c r="AO90" s="38">
        <f t="shared" si="83"/>
        <v>1.2613798629170858</v>
      </c>
      <c r="AP90" s="38">
        <f t="shared" si="83"/>
        <v>0</v>
      </c>
      <c r="AQ90" s="39">
        <f t="shared" si="83"/>
        <v>8.3999181614414198</v>
      </c>
      <c r="AR90" s="39">
        <f t="shared" si="83"/>
        <v>3.3804283592387154</v>
      </c>
      <c r="AS90" s="39">
        <f t="shared" si="83"/>
        <v>3.5714357808196353</v>
      </c>
      <c r="AT90" s="40">
        <f t="shared" ref="AT90:AU90" si="84">AT18</f>
        <v>12.82655945445596</v>
      </c>
      <c r="AU90" s="40">
        <f t="shared" si="84"/>
        <v>11.972224469327397</v>
      </c>
      <c r="AV90" s="41">
        <f t="shared" ref="AV90:AY90" si="85">AV18*AV$12</f>
        <v>6.5973805483433789</v>
      </c>
      <c r="AW90" s="41">
        <f t="shared" si="85"/>
        <v>6.4752254118512269</v>
      </c>
      <c r="AX90" s="42">
        <f t="shared" si="85"/>
        <v>20.466890797208645</v>
      </c>
      <c r="AY90" s="42">
        <f t="shared" si="85"/>
        <v>9.865648513694719</v>
      </c>
      <c r="AZ90"/>
      <c r="BA90" s="37">
        <f t="shared" si="69"/>
        <v>1.7088759959614204</v>
      </c>
      <c r="BB90" s="37">
        <f t="shared" si="70"/>
        <v>15.582024357005034</v>
      </c>
    </row>
    <row r="91" spans="3:54" x14ac:dyDescent="0.25">
      <c r="D91" s="3">
        <v>6</v>
      </c>
      <c r="F91" s="3">
        <v>5</v>
      </c>
      <c r="G91" s="36">
        <f t="shared" si="53"/>
        <v>0.27718165385764976</v>
      </c>
      <c r="H91" s="36">
        <f t="shared" si="58"/>
        <v>5.2686101443766038</v>
      </c>
      <c r="I91" s="36">
        <f t="shared" si="58"/>
        <v>0.87731639304480713</v>
      </c>
      <c r="J91" s="36">
        <f t="shared" si="58"/>
        <v>5.519299776226851</v>
      </c>
      <c r="K91" s="36">
        <f t="shared" si="58"/>
        <v>0.23120216192118684</v>
      </c>
      <c r="L91" s="37">
        <f t="shared" si="59"/>
        <v>1.0839417637921838</v>
      </c>
      <c r="M91" s="36">
        <f t="shared" ref="M91:R91" si="86">M19*M$12</f>
        <v>0.85775572788190024</v>
      </c>
      <c r="N91" s="38">
        <f t="shared" si="86"/>
        <v>0.94763057865920219</v>
      </c>
      <c r="O91" s="38">
        <f t="shared" si="86"/>
        <v>0</v>
      </c>
      <c r="P91" s="39">
        <f t="shared" si="86"/>
        <v>6.6863699254289788</v>
      </c>
      <c r="Q91" s="39">
        <f t="shared" si="86"/>
        <v>2.5380307993662909</v>
      </c>
      <c r="R91" s="39">
        <f t="shared" si="86"/>
        <v>2.2067803007813911</v>
      </c>
      <c r="S91" s="40">
        <f t="shared" si="55"/>
        <v>10.041429371553507</v>
      </c>
      <c r="T91" s="40">
        <f t="shared" si="55"/>
        <v>8.9235001706240009</v>
      </c>
      <c r="U91" s="41">
        <f t="shared" si="56"/>
        <v>5.0627349046522081</v>
      </c>
      <c r="V91" s="41">
        <f t="shared" si="56"/>
        <v>4.9709640225544485</v>
      </c>
      <c r="W91" s="42">
        <f t="shared" si="56"/>
        <v>16.303341493516687</v>
      </c>
      <c r="X91" s="42">
        <f t="shared" si="56"/>
        <v>7.6683242229885256</v>
      </c>
      <c r="Z91" s="37">
        <f t="shared" si="61"/>
        <v>1.0839417637921838</v>
      </c>
      <c r="AA91" s="37">
        <f t="shared" si="62"/>
        <v>13.20180834989204</v>
      </c>
      <c r="AD91"/>
      <c r="AE91" s="3">
        <v>6</v>
      </c>
      <c r="AG91" s="3">
        <f t="shared" si="63"/>
        <v>6.3629955637114666</v>
      </c>
      <c r="AH91" s="36">
        <f t="shared" ref="AH91:AL91" si="87">AH19*AH$12</f>
        <v>0.68035939332924023</v>
      </c>
      <c r="AI91" s="36">
        <f t="shared" si="87"/>
        <v>7.3544142999379165</v>
      </c>
      <c r="AJ91" s="36">
        <f t="shared" si="87"/>
        <v>1.6575379814555475</v>
      </c>
      <c r="AK91" s="36">
        <f t="shared" si="87"/>
        <v>7.6961624257175902</v>
      </c>
      <c r="AL91" s="36">
        <f t="shared" si="87"/>
        <v>0.50777748129428546</v>
      </c>
      <c r="AM91" s="37">
        <f t="shared" si="65"/>
        <v>1.9204814085993447</v>
      </c>
      <c r="AN91" s="36">
        <f t="shared" ref="AN91:AS91" si="88">AN19*AN$12</f>
        <v>1.3341780860728578</v>
      </c>
      <c r="AO91" s="38">
        <f t="shared" si="88"/>
        <v>1.3595666501093611</v>
      </c>
      <c r="AP91" s="38">
        <f t="shared" si="88"/>
        <v>0</v>
      </c>
      <c r="AQ91" s="39">
        <f t="shared" si="88"/>
        <v>8.9162717276467607</v>
      </c>
      <c r="AR91" s="39">
        <f t="shared" si="88"/>
        <v>3.6420652602872643</v>
      </c>
      <c r="AS91" s="39">
        <f t="shared" si="88"/>
        <v>4.0401505790879781</v>
      </c>
      <c r="AT91" s="40">
        <f t="shared" ref="AT91:AU91" si="89">AT19</f>
        <v>13.673998706695992</v>
      </c>
      <c r="AU91" s="40">
        <f t="shared" si="89"/>
        <v>12.926590054403986</v>
      </c>
      <c r="AV91" s="41">
        <f t="shared" ref="AV91:AY91" si="90">AV19*AV$12</f>
        <v>7.0705960462905741</v>
      </c>
      <c r="AW91" s="41">
        <f t="shared" si="90"/>
        <v>6.9389322591977525</v>
      </c>
      <c r="AX91" s="42">
        <f t="shared" si="90"/>
        <v>21.707790439516025</v>
      </c>
      <c r="AY91" s="42">
        <f t="shared" si="90"/>
        <v>10.53473872055436</v>
      </c>
      <c r="AZ91"/>
      <c r="BA91" s="37">
        <f t="shared" si="69"/>
        <v>1.9204814085993447</v>
      </c>
      <c r="BB91" s="37">
        <f t="shared" si="70"/>
        <v>16.266967911451594</v>
      </c>
    </row>
    <row r="92" spans="3:54" x14ac:dyDescent="0.25">
      <c r="D92" s="3">
        <v>7</v>
      </c>
      <c r="F92" s="3">
        <v>6</v>
      </c>
      <c r="G92" s="36">
        <f t="shared" si="53"/>
        <v>0.54881632051172557</v>
      </c>
      <c r="H92" s="36">
        <f t="shared" si="58"/>
        <v>6.7845328455653036</v>
      </c>
      <c r="I92" s="36">
        <f t="shared" si="58"/>
        <v>1.4221715922289937</v>
      </c>
      <c r="J92" s="36">
        <f t="shared" si="58"/>
        <v>7.1018001187919095</v>
      </c>
      <c r="K92" s="36">
        <f t="shared" si="58"/>
        <v>0.4207602930792918</v>
      </c>
      <c r="L92" s="37">
        <f t="shared" si="59"/>
        <v>1.6758832722697212</v>
      </c>
      <c r="M92" s="36">
        <f t="shared" ref="M92:R92" si="91">M20*M$12</f>
        <v>1.1990859045703759</v>
      </c>
      <c r="N92" s="38">
        <f t="shared" si="91"/>
        <v>1.2457759074341215</v>
      </c>
      <c r="O92" s="38">
        <f t="shared" si="91"/>
        <v>0</v>
      </c>
      <c r="P92" s="39">
        <f t="shared" si="91"/>
        <v>8.3170654457765973</v>
      </c>
      <c r="Q92" s="39">
        <f t="shared" si="91"/>
        <v>3.3387566589493169</v>
      </c>
      <c r="R92" s="39">
        <f t="shared" si="91"/>
        <v>3.4986180801166422</v>
      </c>
      <c r="S92" s="40">
        <f t="shared" si="55"/>
        <v>12.690910035632195</v>
      </c>
      <c r="T92" s="40">
        <f t="shared" si="55"/>
        <v>11.82054119516655</v>
      </c>
      <c r="U92" s="41">
        <f t="shared" si="56"/>
        <v>6.521889834995906</v>
      </c>
      <c r="V92" s="41">
        <f t="shared" si="56"/>
        <v>6.4012458240321344</v>
      </c>
      <c r="W92" s="42">
        <f t="shared" si="56"/>
        <v>20.267159590907191</v>
      </c>
      <c r="X92" s="42">
        <f t="shared" si="56"/>
        <v>9.7585540808688211</v>
      </c>
      <c r="Z92" s="37">
        <f t="shared" si="61"/>
        <v>1.6758832722697212</v>
      </c>
      <c r="AA92" s="37">
        <f t="shared" si="62"/>
        <v>15.470826340508289</v>
      </c>
      <c r="AD92"/>
      <c r="AE92" s="3">
        <v>7</v>
      </c>
      <c r="AG92" s="3">
        <f t="shared" si="63"/>
        <v>6.6918426322768392</v>
      </c>
      <c r="AH92" s="36">
        <f t="shared" ref="AH92:AL92" si="92">AH20*AH$12</f>
        <v>0.81626301178585781</v>
      </c>
      <c r="AI92" s="36">
        <f t="shared" si="92"/>
        <v>7.878549844735641</v>
      </c>
      <c r="AJ92" s="36">
        <f t="shared" si="92"/>
        <v>1.8882652609641839</v>
      </c>
      <c r="AK92" s="36">
        <f t="shared" si="92"/>
        <v>8.2425569863072035</v>
      </c>
      <c r="AL92" s="36">
        <f t="shared" si="92"/>
        <v>0.59539562530792556</v>
      </c>
      <c r="AM92" s="37">
        <f t="shared" si="65"/>
        <v>2.1548113055478715</v>
      </c>
      <c r="AN92" s="36">
        <f t="shared" ref="AN92:AS92" si="93">AN20*AN$12</f>
        <v>1.4614048242263362</v>
      </c>
      <c r="AO92" s="38">
        <f t="shared" si="93"/>
        <v>1.4649785412959011</v>
      </c>
      <c r="AP92" s="38">
        <f t="shared" si="93"/>
        <v>0</v>
      </c>
      <c r="AQ92" s="39">
        <f t="shared" si="93"/>
        <v>9.461599901289409</v>
      </c>
      <c r="AR92" s="39">
        <f t="shared" si="93"/>
        <v>3.9218108930901021</v>
      </c>
      <c r="AS92" s="39">
        <f t="shared" si="93"/>
        <v>4.5622978915061525</v>
      </c>
      <c r="AT92" s="40">
        <f t="shared" ref="AT92:AU92" si="94">AT20</f>
        <v>14.57265227424994</v>
      </c>
      <c r="AU92" s="40">
        <f t="shared" si="94"/>
        <v>13.950821862720247</v>
      </c>
      <c r="AV92" s="41">
        <f t="shared" ref="AV92:AY92" si="95">AV20*AV$12</f>
        <v>7.5753292997284971</v>
      </c>
      <c r="AW92" s="41">
        <f t="shared" si="95"/>
        <v>7.43345716514707</v>
      </c>
      <c r="AX92" s="42">
        <f t="shared" si="95"/>
        <v>23.01090868286532</v>
      </c>
      <c r="AY92" s="42">
        <f t="shared" si="95"/>
        <v>11.244238094128336</v>
      </c>
      <c r="AZ92"/>
      <c r="BA92" s="37">
        <f t="shared" si="69"/>
        <v>2.1548113055478715</v>
      </c>
      <c r="BB92" s="37">
        <f t="shared" si="70"/>
        <v>16.975918177243443</v>
      </c>
    </row>
    <row r="93" spans="3:54" x14ac:dyDescent="0.25">
      <c r="D93" s="3">
        <v>8</v>
      </c>
      <c r="F93" s="3">
        <v>7</v>
      </c>
      <c r="G93" s="36">
        <f t="shared" si="53"/>
        <v>0.95877185534855935</v>
      </c>
      <c r="H93" s="36">
        <f t="shared" si="58"/>
        <v>8.3759728187677176</v>
      </c>
      <c r="I93" s="36">
        <f t="shared" si="58"/>
        <v>2.1196183077284996</v>
      </c>
      <c r="J93" s="36">
        <f t="shared" si="58"/>
        <v>8.7608804583800275</v>
      </c>
      <c r="K93" s="36">
        <f t="shared" si="58"/>
        <v>0.68523088157619094</v>
      </c>
      <c r="L93" s="37">
        <f t="shared" si="59"/>
        <v>2.3848722320407485</v>
      </c>
      <c r="M93" s="36">
        <f t="shared" ref="M93:R93" si="96">M21*M$12</f>
        <v>1.5846570115222847</v>
      </c>
      <c r="N93" s="38">
        <f t="shared" si="96"/>
        <v>1.5656576185252939</v>
      </c>
      <c r="O93" s="38">
        <f t="shared" si="96"/>
        <v>0</v>
      </c>
      <c r="P93" s="39">
        <f t="shared" si="96"/>
        <v>9.9743930736233963</v>
      </c>
      <c r="Q93" s="39">
        <f t="shared" si="96"/>
        <v>4.1878555591851487</v>
      </c>
      <c r="R93" s="39">
        <f t="shared" si="96"/>
        <v>5.0777326057562062</v>
      </c>
      <c r="S93" s="40">
        <f t="shared" si="55"/>
        <v>15.42092273482432</v>
      </c>
      <c r="T93" s="40">
        <f t="shared" si="55"/>
        <v>14.928497889730124</v>
      </c>
      <c r="U93" s="41">
        <f t="shared" si="56"/>
        <v>8.0544007513888847</v>
      </c>
      <c r="V93" s="41">
        <f t="shared" si="56"/>
        <v>7.9027786066935981</v>
      </c>
      <c r="W93" s="42">
        <f t="shared" si="56"/>
        <v>24.229120241077684</v>
      </c>
      <c r="X93" s="42">
        <f t="shared" si="56"/>
        <v>11.913809460940513</v>
      </c>
      <c r="Z93" s="37">
        <f t="shared" si="61"/>
        <v>2.3848722320407485</v>
      </c>
      <c r="AA93" s="37">
        <f t="shared" si="62"/>
        <v>17.629830622042924</v>
      </c>
      <c r="AD93"/>
      <c r="AE93" s="3">
        <v>8</v>
      </c>
      <c r="AG93" s="3">
        <f t="shared" si="63"/>
        <v>7.0376849027752071</v>
      </c>
      <c r="AH93" s="36">
        <f t="shared" ref="AH93:AL93" si="97">AH21*AH$12</f>
        <v>0.97723542382988737</v>
      </c>
      <c r="AI93" s="36">
        <f t="shared" si="97"/>
        <v>8.4371970100619436</v>
      </c>
      <c r="AJ93" s="36">
        <f t="shared" si="97"/>
        <v>2.1489164024702481</v>
      </c>
      <c r="AK93" s="36">
        <f t="shared" si="97"/>
        <v>8.824662199483889</v>
      </c>
      <c r="AL93" s="36">
        <f t="shared" si="97"/>
        <v>0.696735364844975</v>
      </c>
      <c r="AM93" s="37">
        <f t="shared" si="65"/>
        <v>2.4136779796451373</v>
      </c>
      <c r="AN93" s="36">
        <f t="shared" ref="AN93:AS93" si="98">AN21*AN$12</f>
        <v>1.5999906920557145</v>
      </c>
      <c r="AO93" s="38">
        <f t="shared" si="98"/>
        <v>1.5780912863047254</v>
      </c>
      <c r="AP93" s="38">
        <f t="shared" si="98"/>
        <v>0</v>
      </c>
      <c r="AQ93" s="39">
        <f t="shared" si="98"/>
        <v>10.037205312694168</v>
      </c>
      <c r="AR93" s="39">
        <f t="shared" si="98"/>
        <v>4.2206327966633816</v>
      </c>
      <c r="AS93" s="39">
        <f t="shared" si="98"/>
        <v>5.1424494117032156</v>
      </c>
      <c r="AT93" s="40">
        <f t="shared" ref="AT93:AU93" si="99">AT21</f>
        <v>15.525034363635454</v>
      </c>
      <c r="AU93" s="40">
        <f t="shared" si="99"/>
        <v>15.049190877446515</v>
      </c>
      <c r="AV93" s="41">
        <f t="shared" ref="AV93:AY93" si="100">AV21*AV$12</f>
        <v>8.1133702356236768</v>
      </c>
      <c r="AW93" s="41">
        <f t="shared" si="100"/>
        <v>7.9605439838791607</v>
      </c>
      <c r="AX93" s="42">
        <f t="shared" si="100"/>
        <v>24.377853245851053</v>
      </c>
      <c r="AY93" s="42">
        <f t="shared" si="100"/>
        <v>11.995973195514745</v>
      </c>
      <c r="AZ93"/>
      <c r="BA93" s="37">
        <f t="shared" si="69"/>
        <v>2.4136779796451373</v>
      </c>
      <c r="BB93" s="37">
        <f t="shared" si="70"/>
        <v>17.709112319864669</v>
      </c>
    </row>
    <row r="94" spans="3:54" x14ac:dyDescent="0.25">
      <c r="D94" s="3">
        <v>9</v>
      </c>
      <c r="F94" s="3">
        <v>8</v>
      </c>
      <c r="G94" s="36">
        <f t="shared" si="53"/>
        <v>1.5289231961080241</v>
      </c>
      <c r="H94" s="36">
        <f t="shared" si="58"/>
        <v>10.026777830499867</v>
      </c>
      <c r="I94" s="36">
        <f t="shared" si="58"/>
        <v>2.9710625904696206</v>
      </c>
      <c r="J94" s="36">
        <f t="shared" si="58"/>
        <v>10.479517966525071</v>
      </c>
      <c r="K94" s="36">
        <f t="shared" si="58"/>
        <v>1.0292353555842706</v>
      </c>
      <c r="L94" s="37">
        <f t="shared" si="59"/>
        <v>3.1952586204784166</v>
      </c>
      <c r="M94" s="36">
        <f t="shared" ref="M94:R94" si="101">M22*M$12</f>
        <v>2.009915271739275</v>
      </c>
      <c r="N94" s="38">
        <f t="shared" si="101"/>
        <v>1.9039565864151025</v>
      </c>
      <c r="O94" s="38">
        <f t="shared" si="101"/>
        <v>0</v>
      </c>
      <c r="P94" s="39">
        <f t="shared" si="101"/>
        <v>11.646701770584139</v>
      </c>
      <c r="Q94" s="39">
        <f t="shared" si="101"/>
        <v>5.0733271266360935</v>
      </c>
      <c r="R94" s="39">
        <f t="shared" si="101"/>
        <v>6.9114673725462188</v>
      </c>
      <c r="S94" s="40">
        <f t="shared" si="55"/>
        <v>18.207057091304957</v>
      </c>
      <c r="T94" s="40">
        <f t="shared" si="55"/>
        <v>18.207351249341738</v>
      </c>
      <c r="U94" s="41">
        <f t="shared" si="56"/>
        <v>9.6447064961893485</v>
      </c>
      <c r="V94" s="41">
        <f t="shared" si="56"/>
        <v>9.4603226451971452</v>
      </c>
      <c r="W94" s="42">
        <f t="shared" si="56"/>
        <v>28.151677501180906</v>
      </c>
      <c r="X94" s="42">
        <f t="shared" si="56"/>
        <v>14.110738171714223</v>
      </c>
      <c r="Z94" s="37">
        <f t="shared" si="61"/>
        <v>3.1952586204784166</v>
      </c>
      <c r="AA94" s="37">
        <f t="shared" si="62"/>
        <v>19.684155227207885</v>
      </c>
      <c r="AD94"/>
      <c r="AE94" s="3">
        <v>9</v>
      </c>
      <c r="AG94" s="3">
        <f t="shared" si="63"/>
        <v>7.4014007071619208</v>
      </c>
      <c r="AH94" s="36">
        <f t="shared" ref="AH94:AL94" si="102">AH22*AH$12</f>
        <v>1.1673639375051335</v>
      </c>
      <c r="AI94" s="36">
        <f t="shared" si="102"/>
        <v>9.0322671078446266</v>
      </c>
      <c r="AJ94" s="36">
        <f t="shared" si="102"/>
        <v>2.4429398270307936</v>
      </c>
      <c r="AK94" s="36">
        <f t="shared" si="102"/>
        <v>9.4444214464146548</v>
      </c>
      <c r="AL94" s="36">
        <f t="shared" si="102"/>
        <v>0.81362376464280461</v>
      </c>
      <c r="AM94" s="37">
        <f t="shared" si="65"/>
        <v>2.6989262547298041</v>
      </c>
      <c r="AN94" s="36">
        <f t="shared" ref="AN94:AS94" si="103">AN22*AN$12</f>
        <v>1.7508322895411084</v>
      </c>
      <c r="AO94" s="38">
        <f t="shared" si="103"/>
        <v>1.6994044438410452</v>
      </c>
      <c r="AP94" s="38">
        <f t="shared" si="103"/>
        <v>0</v>
      </c>
      <c r="AQ94" s="39">
        <f t="shared" si="103"/>
        <v>10.64441052568111</v>
      </c>
      <c r="AR94" s="39">
        <f t="shared" si="103"/>
        <v>4.5395114497021591</v>
      </c>
      <c r="AS94" s="39">
        <f t="shared" si="103"/>
        <v>5.7852871882575805</v>
      </c>
      <c r="AT94" s="40">
        <f t="shared" ref="AT94:AU94" si="104">AT22</f>
        <v>16.533710636187958</v>
      </c>
      <c r="AU94" s="40">
        <f t="shared" si="104"/>
        <v>16.226113586223139</v>
      </c>
      <c r="AV94" s="41">
        <f t="shared" ref="AV94:AY94" si="105">AV22*AV$12</f>
        <v>8.686570566287573</v>
      </c>
      <c r="AW94" s="41">
        <f t="shared" si="105"/>
        <v>8.5219960492085587</v>
      </c>
      <c r="AX94" s="42">
        <f t="shared" si="105"/>
        <v>25.810086429214589</v>
      </c>
      <c r="AY94" s="42">
        <f t="shared" si="105"/>
        <v>12.791775375519144</v>
      </c>
      <c r="AZ94"/>
      <c r="BA94" s="37">
        <f t="shared" si="69"/>
        <v>2.6989262547298041</v>
      </c>
      <c r="BB94" s="37">
        <f t="shared" si="70"/>
        <v>18.466722753888263</v>
      </c>
    </row>
    <row r="95" spans="3:54" x14ac:dyDescent="0.25">
      <c r="D95" s="3">
        <v>10</v>
      </c>
      <c r="F95" s="3">
        <v>9</v>
      </c>
      <c r="G95" s="36">
        <f t="shared" si="53"/>
        <v>2.2748640699764175</v>
      </c>
      <c r="H95" s="36">
        <f t="shared" si="58"/>
        <v>11.723882285846079</v>
      </c>
      <c r="I95" s="36">
        <f t="shared" si="58"/>
        <v>3.9742973515440592</v>
      </c>
      <c r="J95" s="36">
        <f t="shared" si="58"/>
        <v>12.243968355426153</v>
      </c>
      <c r="K95" s="36">
        <f t="shared" si="58"/>
        <v>1.4538755125432592</v>
      </c>
      <c r="L95" s="37">
        <f t="shared" si="59"/>
        <v>4.0898697243145525</v>
      </c>
      <c r="M95" s="36">
        <f t="shared" ref="M95:R95" si="106">M23*M$12</f>
        <v>2.4706345348481298</v>
      </c>
      <c r="N95" s="38">
        <f t="shared" si="106"/>
        <v>2.2579032132463706</v>
      </c>
      <c r="O95" s="38">
        <f t="shared" si="106"/>
        <v>0</v>
      </c>
      <c r="P95" s="39">
        <f t="shared" si="106"/>
        <v>13.325071953246564</v>
      </c>
      <c r="Q95" s="39">
        <f t="shared" si="106"/>
        <v>5.985277986363899</v>
      </c>
      <c r="R95" s="39">
        <f t="shared" si="106"/>
        <v>8.9611387508040607</v>
      </c>
      <c r="S95" s="40">
        <f t="shared" si="55"/>
        <v>21.030156007129349</v>
      </c>
      <c r="T95" s="40">
        <f t="shared" si="55"/>
        <v>21.623474636271482</v>
      </c>
      <c r="U95" s="41">
        <f t="shared" si="56"/>
        <v>11.280211390639934</v>
      </c>
      <c r="V95" s="41">
        <f t="shared" si="56"/>
        <v>11.061550475471742</v>
      </c>
      <c r="W95" s="42">
        <f t="shared" si="56"/>
        <v>32.007772021358015</v>
      </c>
      <c r="X95" s="42">
        <f t="shared" si="56"/>
        <v>16.331024715562698</v>
      </c>
      <c r="Z95" s="37">
        <f t="shared" si="61"/>
        <v>4.0898697243145525</v>
      </c>
      <c r="AA95" s="37">
        <f t="shared" si="62"/>
        <v>21.638875567265007</v>
      </c>
      <c r="AD95"/>
      <c r="AE95" s="3">
        <v>10</v>
      </c>
      <c r="AG95" s="3">
        <f t="shared" si="63"/>
        <v>7.7839137706172403</v>
      </c>
      <c r="AH95" s="36">
        <f t="shared" ref="AH95:AL95" si="107">AH23*AH$12</f>
        <v>1.3912679982587184</v>
      </c>
      <c r="AI95" s="36">
        <f t="shared" si="107"/>
        <v>9.6657308608588473</v>
      </c>
      <c r="AJ95" s="36">
        <f t="shared" si="107"/>
        <v>2.7740974089084869</v>
      </c>
      <c r="AK95" s="36">
        <f t="shared" si="107"/>
        <v>10.103833695261072</v>
      </c>
      <c r="AL95" s="36">
        <f t="shared" si="107"/>
        <v>0.94805926233160276</v>
      </c>
      <c r="AM95" s="37">
        <f t="shared" si="65"/>
        <v>3.0124116318220393</v>
      </c>
      <c r="AN95" s="36">
        <f t="shared" ref="AN95:AS95" si="108">AN23*AN$12</f>
        <v>1.9148791322340515</v>
      </c>
      <c r="AO95" s="38">
        <f t="shared" si="108"/>
        <v>1.8294415195069846</v>
      </c>
      <c r="AP95" s="38">
        <f t="shared" si="108"/>
        <v>0</v>
      </c>
      <c r="AQ95" s="39">
        <f t="shared" si="108"/>
        <v>11.284553059161516</v>
      </c>
      <c r="AR95" s="39">
        <f t="shared" si="108"/>
        <v>4.879434382309082</v>
      </c>
      <c r="AS95" s="39">
        <f t="shared" si="108"/>
        <v>6.4955489070248538</v>
      </c>
      <c r="AT95" s="40">
        <f t="shared" ref="AT95:AU95" si="109">AT23</f>
        <v>17.601289228690757</v>
      </c>
      <c r="AU95" s="40">
        <f t="shared" si="109"/>
        <v>17.486139759873058</v>
      </c>
      <c r="AV95" s="41">
        <f t="shared" ref="AV95:AY95" si="110">AV23*AV$12</f>
        <v>9.2968403775849442</v>
      </c>
      <c r="AW95" s="41">
        <f t="shared" si="110"/>
        <v>9.1196727494265453</v>
      </c>
      <c r="AX95" s="42">
        <f t="shared" si="110"/>
        <v>27.308897792262027</v>
      </c>
      <c r="AY95" s="42">
        <f t="shared" si="110"/>
        <v>13.633468962007706</v>
      </c>
      <c r="AZ95"/>
      <c r="BA95" s="37">
        <f t="shared" si="69"/>
        <v>3.0124116318220393</v>
      </c>
      <c r="BB95" s="37">
        <f t="shared" si="70"/>
        <v>19.248849628038268</v>
      </c>
    </row>
    <row r="96" spans="3:54" x14ac:dyDescent="0.25">
      <c r="D96" s="3">
        <v>11</v>
      </c>
      <c r="F96" s="3">
        <v>10</v>
      </c>
      <c r="G96" s="36">
        <f t="shared" si="53"/>
        <v>3.2056934661586891</v>
      </c>
      <c r="H96" s="36">
        <f t="shared" si="58"/>
        <v>13.456496122761786</v>
      </c>
      <c r="I96" s="36">
        <f t="shared" si="58"/>
        <v>5.1243189578359045</v>
      </c>
      <c r="J96" s="36">
        <f t="shared" si="58"/>
        <v>14.042905888646692</v>
      </c>
      <c r="K96" s="36">
        <f t="shared" si="58"/>
        <v>1.9572632885414516</v>
      </c>
      <c r="L96" s="37">
        <f t="shared" si="59"/>
        <v>7.046676150500665</v>
      </c>
      <c r="M96" s="36">
        <f t="shared" ref="M96:R96" si="111">M24*M$12</f>
        <v>2.9628951424520431</v>
      </c>
      <c r="N96" s="38">
        <f t="shared" si="111"/>
        <v>2.6251410915190703</v>
      </c>
      <c r="O96" s="38">
        <f t="shared" si="111"/>
        <v>0</v>
      </c>
      <c r="P96" s="39">
        <f t="shared" si="111"/>
        <v>15.002511978983591</v>
      </c>
      <c r="Q96" s="39">
        <f t="shared" si="111"/>
        <v>6.9154644053172545</v>
      </c>
      <c r="R96" s="39">
        <f t="shared" si="111"/>
        <v>11.185778972123998</v>
      </c>
      <c r="S96" s="40">
        <f t="shared" si="55"/>
        <v>23.874852243005375</v>
      </c>
      <c r="T96" s="40">
        <f t="shared" si="55"/>
        <v>25.148242101993596</v>
      </c>
      <c r="U96" s="41">
        <f t="shared" si="56"/>
        <v>12.950506748729147</v>
      </c>
      <c r="V96" s="41">
        <f t="shared" si="56"/>
        <v>12.696281611819103</v>
      </c>
      <c r="W96" s="42">
        <f t="shared" si="56"/>
        <v>35.77781767272014</v>
      </c>
      <c r="X96" s="42">
        <f t="shared" si="56"/>
        <v>18.560058416764775</v>
      </c>
      <c r="Z96" s="37">
        <f t="shared" si="61"/>
        <v>5.0513217177760872</v>
      </c>
      <c r="AA96" s="37">
        <f t="shared" si="62"/>
        <v>23.498820971329422</v>
      </c>
      <c r="AD96"/>
      <c r="AE96" s="3">
        <v>11</v>
      </c>
      <c r="AG96" s="3">
        <f t="shared" si="63"/>
        <v>8.1861955575214029</v>
      </c>
      <c r="AH96" s="36">
        <f t="shared" ref="AH96:AL96" si="112">AH24*AH$12</f>
        <v>1.6541355243282634</v>
      </c>
      <c r="AI96" s="36">
        <f t="shared" si="112"/>
        <v>10.339613740903431</v>
      </c>
      <c r="AJ96" s="36">
        <f t="shared" si="112"/>
        <v>3.1464765835140724</v>
      </c>
      <c r="AK96" s="36">
        <f t="shared" si="112"/>
        <v>10.804948015438866</v>
      </c>
      <c r="AL96" s="36">
        <f t="shared" si="112"/>
        <v>1.1022116644651305</v>
      </c>
      <c r="AM96" s="37">
        <f t="shared" si="65"/>
        <v>3.3559741865967392</v>
      </c>
      <c r="AN96" s="36">
        <f t="shared" ref="AN96:AS96" si="113">AN24*AN$12</f>
        <v>2.0931339683430572</v>
      </c>
      <c r="AO96" s="38">
        <f t="shared" si="113"/>
        <v>1.9687499250131728</v>
      </c>
      <c r="AP96" s="38">
        <f t="shared" si="113"/>
        <v>0</v>
      </c>
      <c r="AQ96" s="39">
        <f t="shared" si="113"/>
        <v>11.958979612956604</v>
      </c>
      <c r="AR96" s="39">
        <f t="shared" si="113"/>
        <v>5.2413893227368433</v>
      </c>
      <c r="AS96" s="39">
        <f t="shared" si="113"/>
        <v>7.2779615678700926</v>
      </c>
      <c r="AT96" s="40">
        <f t="shared" ref="AT96:AU96" si="114">AT24</f>
        <v>18.730410156650994</v>
      </c>
      <c r="AU96" s="40">
        <f t="shared" si="114"/>
        <v>18.833937022759311</v>
      </c>
      <c r="AV96" s="41">
        <f t="shared" ref="AV96:AY96" si="115">AV24*AV$12</f>
        <v>9.9461437265262589</v>
      </c>
      <c r="AW96" s="41">
        <f t="shared" si="115"/>
        <v>9.7554851288436133</v>
      </c>
      <c r="AX96" s="42">
        <f t="shared" si="115"/>
        <v>28.875374960821723</v>
      </c>
      <c r="AY96" s="42">
        <f t="shared" si="115"/>
        <v>14.522857830740177</v>
      </c>
      <c r="AZ96"/>
      <c r="BA96" s="37">
        <f t="shared" si="69"/>
        <v>3.3559741865967392</v>
      </c>
      <c r="BB96" s="37">
        <f t="shared" si="70"/>
        <v>20.055512975090821</v>
      </c>
    </row>
    <row r="97" spans="4:54" x14ac:dyDescent="0.25">
      <c r="D97" s="3">
        <v>12</v>
      </c>
      <c r="F97" s="3">
        <v>11</v>
      </c>
      <c r="G97" s="36">
        <f t="shared" si="53"/>
        <v>4.324328199752701</v>
      </c>
      <c r="H97" s="36">
        <f t="shared" si="58"/>
        <v>15.215573402791609</v>
      </c>
      <c r="I97" s="36">
        <f t="shared" si="58"/>
        <v>6.4140076815706886</v>
      </c>
      <c r="J97" s="36">
        <f t="shared" si="58"/>
        <v>15.866859243420542</v>
      </c>
      <c r="K97" s="36">
        <f t="shared" si="58"/>
        <v>2.5351201853776444</v>
      </c>
      <c r="L97" s="37">
        <f t="shared" si="59"/>
        <v>11.695692855636219</v>
      </c>
      <c r="M97" s="36">
        <f t="shared" ref="M97:R97" si="116">M25*M$12</f>
        <v>3.4830640966340223</v>
      </c>
      <c r="N97" s="38">
        <f t="shared" si="116"/>
        <v>3.0036365008786388</v>
      </c>
      <c r="O97" s="38">
        <f t="shared" si="116"/>
        <v>0</v>
      </c>
      <c r="P97" s="39">
        <f t="shared" si="116"/>
        <v>16.673450054892747</v>
      </c>
      <c r="Q97" s="39">
        <f t="shared" si="116"/>
        <v>7.8569703109302331</v>
      </c>
      <c r="R97" s="39">
        <f t="shared" si="116"/>
        <v>13.544754422645784</v>
      </c>
      <c r="S97" s="40">
        <f t="shared" si="55"/>
        <v>26.728625202289738</v>
      </c>
      <c r="T97" s="40">
        <f t="shared" si="55"/>
        <v>28.757062609062604</v>
      </c>
      <c r="U97" s="41">
        <f t="shared" si="56"/>
        <v>14.646860724918325</v>
      </c>
      <c r="V97" s="41">
        <f t="shared" si="56"/>
        <v>14.355981159194863</v>
      </c>
      <c r="W97" s="42">
        <f t="shared" si="56"/>
        <v>39.447729197558665</v>
      </c>
      <c r="X97" s="42">
        <f t="shared" si="56"/>
        <v>20.786053602846835</v>
      </c>
      <c r="Z97" s="37">
        <f t="shared" si="61"/>
        <v>6.0628849100591937</v>
      </c>
      <c r="AA97" s="37">
        <f t="shared" si="62"/>
        <v>25.268586617702788</v>
      </c>
      <c r="AD97"/>
      <c r="AE97" s="3">
        <v>12</v>
      </c>
      <c r="AG97" s="3">
        <f t="shared" si="63"/>
        <v>8.6092677386724414</v>
      </c>
      <c r="AH97" s="36">
        <f t="shared" ref="AH97:AL97" si="117">AH25*AH$12</f>
        <v>1.9617531662159273</v>
      </c>
      <c r="AI97" s="36">
        <f t="shared" si="117"/>
        <v>11.055990157494739</v>
      </c>
      <c r="AJ97" s="36">
        <f t="shared" si="117"/>
        <v>3.5644993643434808</v>
      </c>
      <c r="AK97" s="36">
        <f t="shared" si="117"/>
        <v>11.549856857803618</v>
      </c>
      <c r="AL97" s="36">
        <f t="shared" si="117"/>
        <v>1.2784178343555788</v>
      </c>
      <c r="AM97" s="37">
        <f t="shared" si="65"/>
        <v>3.7314080541528534</v>
      </c>
      <c r="AN97" s="36">
        <f t="shared" ref="AN97:AS97" si="118">AN25*AN$12</f>
        <v>2.2866525629502576</v>
      </c>
      <c r="AO97" s="38">
        <f t="shared" si="118"/>
        <v>2.1179007287165592</v>
      </c>
      <c r="AP97" s="38">
        <f t="shared" si="118"/>
        <v>0</v>
      </c>
      <c r="AQ97" s="39">
        <f t="shared" si="118"/>
        <v>12.669039433633088</v>
      </c>
      <c r="AR97" s="39">
        <f t="shared" si="118"/>
        <v>5.6263563126216205</v>
      </c>
      <c r="AS97" s="39">
        <f t="shared" si="118"/>
        <v>8.1371630235922936</v>
      </c>
      <c r="AT97" s="40">
        <f t="shared" ref="AT97:AU97" si="119">AT25</f>
        <v>19.923732958225735</v>
      </c>
      <c r="AU97" s="40">
        <f t="shared" si="119"/>
        <v>20.274271863411574</v>
      </c>
      <c r="AV97" s="41">
        <f t="shared" ref="AV97:AY97" si="120">AV25*AV$12</f>
        <v>10.636493134108385</v>
      </c>
      <c r="AW97" s="41">
        <f t="shared" si="120"/>
        <v>10.431390404788687</v>
      </c>
      <c r="AX97" s="42">
        <f t="shared" si="120"/>
        <v>30.510372690007902</v>
      </c>
      <c r="AY97" s="42">
        <f t="shared" si="120"/>
        <v>15.461710267542559</v>
      </c>
      <c r="AZ97"/>
      <c r="BA97" s="37">
        <f t="shared" si="69"/>
        <v>3.7314080541528534</v>
      </c>
      <c r="BB97" s="37">
        <f t="shared" si="70"/>
        <v>20.886644566324684</v>
      </c>
    </row>
    <row r="98" spans="4:54" x14ac:dyDescent="0.25">
      <c r="D98" s="3">
        <v>13</v>
      </c>
      <c r="F98" s="3">
        <v>12</v>
      </c>
      <c r="G98" s="36">
        <f t="shared" si="53"/>
        <v>5.6281486549846962</v>
      </c>
      <c r="H98" s="36">
        <f t="shared" si="58"/>
        <v>16.993445141245648</v>
      </c>
      <c r="I98" s="36">
        <f t="shared" si="58"/>
        <v>7.8346920371550217</v>
      </c>
      <c r="J98" s="36">
        <f t="shared" si="58"/>
        <v>17.707821263477481</v>
      </c>
      <c r="K98" s="36">
        <f t="shared" si="58"/>
        <v>3.181371725832201</v>
      </c>
      <c r="L98" s="37">
        <f t="shared" si="59"/>
        <v>15.927901970179306</v>
      </c>
      <c r="M98" s="36">
        <f t="shared" ref="M98:R98" si="121">M26*M$12</f>
        <v>4.0277764529198912</v>
      </c>
      <c r="N98" s="38">
        <f t="shared" si="121"/>
        <v>3.3916151276489392</v>
      </c>
      <c r="O98" s="38">
        <f t="shared" si="121"/>
        <v>0</v>
      </c>
      <c r="P98" s="39">
        <f t="shared" si="121"/>
        <v>18.333394441711157</v>
      </c>
      <c r="Q98" s="39">
        <f t="shared" si="121"/>
        <v>8.8039696251979986</v>
      </c>
      <c r="R98" s="39">
        <f t="shared" si="121"/>
        <v>15.999509833355857</v>
      </c>
      <c r="S98" s="40">
        <f t="shared" si="55"/>
        <v>29.581158975224998</v>
      </c>
      <c r="T98" s="40">
        <f t="shared" si="55"/>
        <v>32.428675739579425</v>
      </c>
      <c r="U98" s="41">
        <f t="shared" si="56"/>
        <v>16.361865759061303</v>
      </c>
      <c r="V98" s="41">
        <f t="shared" si="56"/>
        <v>16.033413386364721</v>
      </c>
      <c r="W98" s="42">
        <f t="shared" si="56"/>
        <v>43.00756435593803</v>
      </c>
      <c r="X98" s="42">
        <f t="shared" si="56"/>
        <v>22.999437193646528</v>
      </c>
      <c r="Z98" s="37">
        <f t="shared" si="61"/>
        <v>7.1090240942704446</v>
      </c>
      <c r="AA98" s="37">
        <f t="shared" si="62"/>
        <v>26.952544886713817</v>
      </c>
      <c r="AD98"/>
      <c r="AE98" s="3">
        <v>13</v>
      </c>
      <c r="AG98" s="3">
        <f t="shared" si="63"/>
        <v>9.0542047860126846</v>
      </c>
      <c r="AH98" s="36">
        <f t="shared" ref="AH98:AL98" si="122">AH26*AH$12</f>
        <v>2.3205277446271828</v>
      </c>
      <c r="AI98" s="36">
        <f t="shared" si="122"/>
        <v>11.816976373890009</v>
      </c>
      <c r="AJ98" s="36">
        <f t="shared" si="122"/>
        <v>4.0329273641907166</v>
      </c>
      <c r="AK98" s="36">
        <f t="shared" si="122"/>
        <v>12.340687975178438</v>
      </c>
      <c r="AL98" s="36">
        <f t="shared" si="122"/>
        <v>1.4791721375273426</v>
      </c>
      <c r="AM98" s="37">
        <f t="shared" si="65"/>
        <v>4.1404264503701942</v>
      </c>
      <c r="AN98" s="36">
        <f t="shared" ref="AN98:AS98" si="123">AN26*AN$12</f>
        <v>2.4965428526367961</v>
      </c>
      <c r="AO98" s="38">
        <f t="shared" si="123"/>
        <v>2.2774881648803524</v>
      </c>
      <c r="AP98" s="38">
        <f t="shared" si="123"/>
        <v>0</v>
      </c>
      <c r="AQ98" s="39">
        <f t="shared" si="123"/>
        <v>13.416076756423918</v>
      </c>
      <c r="AR98" s="39">
        <f t="shared" si="123"/>
        <v>6.0352987305114132</v>
      </c>
      <c r="AS98" s="39">
        <f t="shared" si="123"/>
        <v>9.0776111642138542</v>
      </c>
      <c r="AT98" s="40">
        <f t="shared" ref="AT98:AU98" si="124">AT26</f>
        <v>21.183922436331898</v>
      </c>
      <c r="AU98" s="40">
        <f t="shared" si="124"/>
        <v>21.811986726257764</v>
      </c>
      <c r="AV98" s="41">
        <f t="shared" ref="AV98:AY98" si="125">AV26*AV$12</f>
        <v>11.369942854017291</v>
      </c>
      <c r="AW98" s="41">
        <f t="shared" si="125"/>
        <v>11.149385283836303</v>
      </c>
      <c r="AX98" s="42">
        <f t="shared" si="125"/>
        <v>32.214480360204178</v>
      </c>
      <c r="AY98" s="42">
        <f t="shared" si="125"/>
        <v>16.451742040972817</v>
      </c>
      <c r="AZ98"/>
      <c r="BA98" s="37">
        <f t="shared" si="69"/>
        <v>4.1404264503701942</v>
      </c>
      <c r="BB98" s="37">
        <f t="shared" si="70"/>
        <v>21.742079521564303</v>
      </c>
    </row>
    <row r="99" spans="4:54" x14ac:dyDescent="0.25">
      <c r="D99" s="3">
        <v>14</v>
      </c>
      <c r="F99" s="3">
        <v>13</v>
      </c>
      <c r="G99" s="36">
        <f t="shared" si="53"/>
        <v>7.1098274726473019</v>
      </c>
      <c r="H99" s="36">
        <f t="shared" si="58"/>
        <v>18.783554831656318</v>
      </c>
      <c r="I99" s="36">
        <f t="shared" si="58"/>
        <v>9.3766142747089525</v>
      </c>
      <c r="J99" s="36">
        <f t="shared" si="58"/>
        <v>19.558967547133353</v>
      </c>
      <c r="K99" s="36">
        <f t="shared" si="58"/>
        <v>3.8886941413894407</v>
      </c>
      <c r="L99" s="37">
        <f t="shared" si="59"/>
        <v>19.695880816027298</v>
      </c>
      <c r="M99" s="36">
        <f t="shared" ref="M99:R99" si="126">M27*M$12</f>
        <v>4.5939178637124582</v>
      </c>
      <c r="N99" s="38">
        <f t="shared" si="126"/>
        <v>3.7875159757099985</v>
      </c>
      <c r="O99" s="38">
        <f t="shared" si="126"/>
        <v>0</v>
      </c>
      <c r="P99" s="39">
        <f t="shared" si="126"/>
        <v>19.978696030153291</v>
      </c>
      <c r="Q99" s="39">
        <f t="shared" si="126"/>
        <v>9.7515444287652393</v>
      </c>
      <c r="R99" s="39">
        <f t="shared" si="126"/>
        <v>18.514651774661303</v>
      </c>
      <c r="S99" s="40">
        <f t="shared" si="55"/>
        <v>32.423886417594929</v>
      </c>
      <c r="T99" s="40">
        <f t="shared" si="55"/>
        <v>36.144618049401366</v>
      </c>
      <c r="U99" s="41">
        <f t="shared" si="56"/>
        <v>18.089184578821609</v>
      </c>
      <c r="V99" s="41">
        <f t="shared" si="56"/>
        <v>17.722392191705886</v>
      </c>
      <c r="W99" s="42">
        <f t="shared" si="56"/>
        <v>46.450552624451689</v>
      </c>
      <c r="X99" s="42">
        <f t="shared" si="56"/>
        <v>25.192404805327353</v>
      </c>
      <c r="Z99" s="37">
        <f t="shared" si="61"/>
        <v>8.1757055245440959</v>
      </c>
      <c r="AA99" s="37">
        <f t="shared" si="62"/>
        <v>28.554856163114522</v>
      </c>
      <c r="AD99"/>
      <c r="AE99" s="3">
        <v>14</v>
      </c>
      <c r="AG99" s="3">
        <f t="shared" si="63"/>
        <v>9.5221367014538032</v>
      </c>
      <c r="AH99" s="36">
        <f t="shared" ref="AH99:AL99" si="127">AH27*AH$12</f>
        <v>2.7374956957909506</v>
      </c>
      <c r="AI99" s="36">
        <f t="shared" si="127"/>
        <v>12.624722023116325</v>
      </c>
      <c r="AJ99" s="36">
        <f t="shared" si="127"/>
        <v>4.556861804087478</v>
      </c>
      <c r="AK99" s="36">
        <f t="shared" si="127"/>
        <v>13.179594854635461</v>
      </c>
      <c r="AL99" s="36">
        <f t="shared" si="127"/>
        <v>1.7071106734115766</v>
      </c>
      <c r="AM99" s="37">
        <f t="shared" si="65"/>
        <v>4.7128059267946858</v>
      </c>
      <c r="AN99" s="36">
        <f t="shared" ref="AN99:AS99" si="128">AN27*AN$12</f>
        <v>2.7239633652179518</v>
      </c>
      <c r="AO99" s="38">
        <f t="shared" si="128"/>
        <v>2.448128866307119</v>
      </c>
      <c r="AP99" s="38">
        <f t="shared" si="128"/>
        <v>0</v>
      </c>
      <c r="AQ99" s="39">
        <f t="shared" si="128"/>
        <v>14.20142226074462</v>
      </c>
      <c r="AR99" s="39">
        <f t="shared" si="128"/>
        <v>6.4691531726129687</v>
      </c>
      <c r="AS99" s="39">
        <f t="shared" si="128"/>
        <v>10.103480933988342</v>
      </c>
      <c r="AT99" s="40">
        <f t="shared" ref="AT99:AU99" si="129">AT27</f>
        <v>22.513632358517818</v>
      </c>
      <c r="AU99" s="40">
        <f t="shared" si="129"/>
        <v>23.451972823489385</v>
      </c>
      <c r="AV99" s="41">
        <f t="shared" ref="AV99:AY99" si="130">AV27*AV$12</f>
        <v>12.148580793638828</v>
      </c>
      <c r="AW99" s="41">
        <f t="shared" si="130"/>
        <v>11.911497957131091</v>
      </c>
      <c r="AX99" s="42">
        <f t="shared" si="130"/>
        <v>33.987988147128171</v>
      </c>
      <c r="AY99" s="42">
        <f t="shared" si="130"/>
        <v>17.494597620014932</v>
      </c>
      <c r="AZ99"/>
      <c r="BA99" s="37">
        <f t="shared" si="69"/>
        <v>4.584622322517534</v>
      </c>
      <c r="BB99" s="37">
        <f t="shared" si="70"/>
        <v>22.621547738480491</v>
      </c>
    </row>
    <row r="100" spans="4:54" x14ac:dyDescent="0.25">
      <c r="D100" s="3">
        <v>15</v>
      </c>
      <c r="F100" s="3">
        <v>14</v>
      </c>
      <c r="G100" s="36">
        <f t="shared" si="53"/>
        <v>8.7582304708458949</v>
      </c>
      <c r="H100" s="36">
        <f t="shared" si="58"/>
        <v>20.580261460769304</v>
      </c>
      <c r="I100" s="36">
        <f t="shared" si="58"/>
        <v>11.029311903253044</v>
      </c>
      <c r="J100" s="36">
        <f t="shared" si="58"/>
        <v>21.414446633612226</v>
      </c>
      <c r="K100" s="36">
        <f t="shared" si="58"/>
        <v>4.6489916303516123</v>
      </c>
      <c r="L100" s="37">
        <f t="shared" si="59"/>
        <v>23.008136283851577</v>
      </c>
      <c r="M100" s="36">
        <f t="shared" ref="M100:R100" si="131">M28*M$12</f>
        <v>5.1786082026326872</v>
      </c>
      <c r="N100" s="38">
        <f t="shared" si="131"/>
        <v>4.1899566753511328</v>
      </c>
      <c r="O100" s="38">
        <f t="shared" si="131"/>
        <v>0</v>
      </c>
      <c r="P100" s="39">
        <f t="shared" si="131"/>
        <v>21.606376506181771</v>
      </c>
      <c r="Q100" s="39">
        <f t="shared" si="131"/>
        <v>10.695541925495757</v>
      </c>
      <c r="R100" s="39">
        <f t="shared" si="131"/>
        <v>21.058545184285386</v>
      </c>
      <c r="S100" s="40">
        <f t="shared" si="55"/>
        <v>35.249654101424817</v>
      </c>
      <c r="T100" s="40">
        <f t="shared" si="55"/>
        <v>39.888806323089078</v>
      </c>
      <c r="U100" s="41">
        <f t="shared" si="56"/>
        <v>19.823360983605415</v>
      </c>
      <c r="V100" s="41">
        <f t="shared" si="56"/>
        <v>19.417595246716235</v>
      </c>
      <c r="W100" s="42">
        <f t="shared" si="56"/>
        <v>49.772379489588445</v>
      </c>
      <c r="X100" s="42">
        <f t="shared" si="56"/>
        <v>27.358588501985697</v>
      </c>
      <c r="Z100" s="37">
        <f t="shared" si="61"/>
        <v>9.250539123678589</v>
      </c>
      <c r="AA100" s="37">
        <f t="shared" si="62"/>
        <v>30.079479114720474</v>
      </c>
      <c r="AD100"/>
      <c r="AE100" s="3">
        <v>15</v>
      </c>
      <c r="AG100" s="3">
        <f t="shared" si="63"/>
        <v>10.014251886730682</v>
      </c>
      <c r="AH100" s="36">
        <f t="shared" ref="AH100:AL100" si="132">AH28*AH$12</f>
        <v>3.2203169620751662</v>
      </c>
      <c r="AI100" s="36">
        <f t="shared" si="132"/>
        <v>13.481400094055799</v>
      </c>
      <c r="AJ100" s="36">
        <f t="shared" si="132"/>
        <v>5.1417373864933937</v>
      </c>
      <c r="AK100" s="36">
        <f t="shared" si="132"/>
        <v>14.068745531746846</v>
      </c>
      <c r="AL100" s="36">
        <f t="shared" si="132"/>
        <v>1.9649883222851474</v>
      </c>
      <c r="AM100" s="37">
        <f t="shared" si="65"/>
        <v>7.1153630728005552</v>
      </c>
      <c r="AN100" s="36">
        <f t="shared" ref="AN100:AS100" si="133">AN28*AN$12</f>
        <v>2.9701207911355669</v>
      </c>
      <c r="AO100" s="38">
        <f t="shared" si="133"/>
        <v>2.6304607823024684</v>
      </c>
      <c r="AP100" s="38">
        <f t="shared" si="133"/>
        <v>0</v>
      </c>
      <c r="AQ100" s="39">
        <f t="shared" si="133"/>
        <v>15.026383479658737</v>
      </c>
      <c r="AR100" s="39">
        <f t="shared" si="133"/>
        <v>6.9288181520143546</v>
      </c>
      <c r="AS100" s="39">
        <f t="shared" si="133"/>
        <v>11.218549864299034</v>
      </c>
      <c r="AT100" s="40">
        <f t="shared" ref="AT100:AU100" si="134">AT28</f>
        <v>23.915486979274334</v>
      </c>
      <c r="AU100" s="40">
        <f t="shared" si="134"/>
        <v>25.199138311768245</v>
      </c>
      <c r="AV100" s="41">
        <f t="shared" ref="AV100:AY100" si="135">AV28*AV$12</f>
        <v>12.974518961085337</v>
      </c>
      <c r="AW100" s="41">
        <f t="shared" si="135"/>
        <v>12.719778652201452</v>
      </c>
      <c r="AX100" s="42">
        <f t="shared" si="135"/>
        <v>35.830852176499072</v>
      </c>
      <c r="AY100" s="42">
        <f t="shared" si="135"/>
        <v>18.59182949137746</v>
      </c>
      <c r="AZ100"/>
      <c r="BA100" s="37">
        <f t="shared" si="69"/>
        <v>5.0654248961432842</v>
      </c>
      <c r="BB100" s="37">
        <f t="shared" si="70"/>
        <v>23.524665218719331</v>
      </c>
    </row>
    <row r="101" spans="4:54" x14ac:dyDescent="0.25">
      <c r="D101" s="3">
        <v>16</v>
      </c>
      <c r="F101" s="3">
        <v>15</v>
      </c>
      <c r="G101" s="36">
        <f t="shared" si="53"/>
        <v>10.559312499079905</v>
      </c>
      <c r="H101" s="36">
        <f t="shared" si="58"/>
        <v>22.378688713227977</v>
      </c>
      <c r="I101" s="36">
        <f t="shared" si="58"/>
        <v>12.781928039811755</v>
      </c>
      <c r="J101" s="36">
        <f t="shared" si="58"/>
        <v>23.269219240419087</v>
      </c>
      <c r="K101" s="36">
        <f t="shared" si="58"/>
        <v>5.4537961682854084</v>
      </c>
      <c r="L101" s="37">
        <f t="shared" si="59"/>
        <v>25.903979988582929</v>
      </c>
      <c r="M101" s="36">
        <f t="shared" ref="M101:R101" si="136">M29*M$12</f>
        <v>5.7791862043649127</v>
      </c>
      <c r="N101" s="38">
        <f t="shared" si="136"/>
        <v>4.5977066548804428</v>
      </c>
      <c r="O101" s="38">
        <f t="shared" si="136"/>
        <v>0</v>
      </c>
      <c r="P101" s="39">
        <f t="shared" si="136"/>
        <v>23.214000347869437</v>
      </c>
      <c r="Q101" s="39">
        <f t="shared" si="136"/>
        <v>11.632459445689401</v>
      </c>
      <c r="R101" s="39">
        <f t="shared" si="136"/>
        <v>23.603560288698141</v>
      </c>
      <c r="S101" s="40">
        <f t="shared" si="55"/>
        <v>38.052469114155805</v>
      </c>
      <c r="T101" s="40">
        <f t="shared" si="55"/>
        <v>43.647204140406949</v>
      </c>
      <c r="U101" s="41">
        <f t="shared" si="56"/>
        <v>21.559674970185089</v>
      </c>
      <c r="V101" s="41">
        <f t="shared" si="56"/>
        <v>21.114421719765382</v>
      </c>
      <c r="W101" s="42">
        <f t="shared" si="56"/>
        <v>52.970646636159671</v>
      </c>
      <c r="X101" s="42">
        <f t="shared" si="56"/>
        <v>29.49280158504218</v>
      </c>
      <c r="Z101" s="37">
        <f t="shared" si="61"/>
        <v>10.322807001317479</v>
      </c>
      <c r="AA101" s="37">
        <f t="shared" si="62"/>
        <v>31.530180472689544</v>
      </c>
      <c r="AD101"/>
      <c r="AE101" s="3">
        <v>16</v>
      </c>
      <c r="AG101" s="3">
        <f t="shared" si="63"/>
        <v>10.531800161572754</v>
      </c>
      <c r="AH101" s="36">
        <f t="shared" ref="AH101:AL101" si="137">AH29*AH$12</f>
        <v>3.7772494456505448</v>
      </c>
      <c r="AI101" s="36">
        <f t="shared" si="137"/>
        <v>14.389195256937613</v>
      </c>
      <c r="AJ101" s="36">
        <f t="shared" si="137"/>
        <v>5.793308813103903</v>
      </c>
      <c r="AK101" s="36">
        <f t="shared" si="137"/>
        <v>15.010309658086538</v>
      </c>
      <c r="AL101" s="36">
        <f t="shared" si="137"/>
        <v>2.2556476860643704</v>
      </c>
      <c r="AM101" s="37">
        <f t="shared" si="65"/>
        <v>9.5651430025086874</v>
      </c>
      <c r="AN101" s="36">
        <f t="shared" ref="AN101:AS101" si="138">AN29*AN$12</f>
        <v>3.236266585659854</v>
      </c>
      <c r="AO101" s="38">
        <f t="shared" si="138"/>
        <v>2.8251417413558606</v>
      </c>
      <c r="AP101" s="38">
        <f t="shared" si="138"/>
        <v>0</v>
      </c>
      <c r="AQ101" s="39">
        <f t="shared" si="138"/>
        <v>15.892234108150747</v>
      </c>
      <c r="AR101" s="39">
        <f t="shared" si="138"/>
        <v>7.4151415936118887</v>
      </c>
      <c r="AS101" s="39">
        <f t="shared" si="138"/>
        <v>12.426073391056477</v>
      </c>
      <c r="AT101" s="40">
        <f t="shared" ref="AT101:AU101" si="139">AT29</f>
        <v>25.392060258209085</v>
      </c>
      <c r="AU101" s="40">
        <f t="shared" si="139"/>
        <v>27.058371493318408</v>
      </c>
      <c r="AV101" s="41">
        <f t="shared" ref="AV101:AY101" si="140">AV29*AV$12</f>
        <v>13.849882311036593</v>
      </c>
      <c r="AW101" s="41">
        <f t="shared" si="140"/>
        <v>13.576288617994035</v>
      </c>
      <c r="AX101" s="42">
        <f t="shared" si="140"/>
        <v>37.742659050348685</v>
      </c>
      <c r="AY101" s="42">
        <f t="shared" si="140"/>
        <v>19.744875556252818</v>
      </c>
      <c r="AZ101"/>
      <c r="BA101" s="37">
        <f t="shared" si="69"/>
        <v>5.5840525899892555</v>
      </c>
      <c r="BB101" s="37">
        <f t="shared" si="70"/>
        <v>24.45092538357606</v>
      </c>
    </row>
    <row r="102" spans="4:54" x14ac:dyDescent="0.25">
      <c r="D102" s="3">
        <v>17</v>
      </c>
      <c r="F102" s="3">
        <v>16</v>
      </c>
      <c r="G102" s="36">
        <f t="shared" si="53"/>
        <v>12.49695760091838</v>
      </c>
      <c r="H102" s="36">
        <f t="shared" si="58"/>
        <v>24.174606870763071</v>
      </c>
      <c r="I102" s="36">
        <f t="shared" si="58"/>
        <v>14.62346158207521</v>
      </c>
      <c r="J102" s="36">
        <f t="shared" si="58"/>
        <v>25.118932256384578</v>
      </c>
      <c r="K102" s="36">
        <f t="shared" si="58"/>
        <v>6.2945903152697227</v>
      </c>
      <c r="L102" s="37">
        <f t="shared" si="59"/>
        <v>28.435755033699149</v>
      </c>
      <c r="M102" s="36">
        <f t="shared" ref="M102:R102" si="141">M30*M$12</f>
        <v>6.3931950585166657</v>
      </c>
      <c r="N102" s="38">
        <f t="shared" si="141"/>
        <v>5.0096659182890466</v>
      </c>
      <c r="O102" s="38">
        <f t="shared" si="141"/>
        <v>0</v>
      </c>
      <c r="P102" s="39">
        <f t="shared" si="141"/>
        <v>24.799577156240279</v>
      </c>
      <c r="Q102" s="39">
        <f t="shared" si="141"/>
        <v>12.559350369299048</v>
      </c>
      <c r="R102" s="39">
        <f t="shared" si="141"/>
        <v>26.126076170596875</v>
      </c>
      <c r="S102" s="40">
        <f t="shared" si="55"/>
        <v>40.827303215491114</v>
      </c>
      <c r="T102" s="40">
        <f t="shared" si="55"/>
        <v>47.407549794507297</v>
      </c>
      <c r="U102" s="41">
        <f t="shared" si="56"/>
        <v>23.294029248680992</v>
      </c>
      <c r="V102" s="41">
        <f t="shared" si="56"/>
        <v>22.808880847299775</v>
      </c>
      <c r="W102" s="42">
        <f t="shared" si="56"/>
        <v>56.044457191103824</v>
      </c>
      <c r="X102" s="42">
        <f t="shared" si="56"/>
        <v>31.59083835518754</v>
      </c>
      <c r="Z102" s="37">
        <f t="shared" si="61"/>
        <v>11.383416013619954</v>
      </c>
      <c r="AA102" s="37">
        <f t="shared" si="62"/>
        <v>32.910544337602175</v>
      </c>
      <c r="AD102"/>
      <c r="AE102" s="3">
        <v>17</v>
      </c>
      <c r="AG102" s="3">
        <f t="shared" si="63"/>
        <v>11.076095937857938</v>
      </c>
      <c r="AH102" s="36">
        <f t="shared" ref="AH102:AL102" si="142">AH30*AH$12</f>
        <v>4.4170999377880529</v>
      </c>
      <c r="AI102" s="36">
        <f t="shared" si="142"/>
        <v>15.350290399281851</v>
      </c>
      <c r="AJ102" s="36">
        <f t="shared" si="142"/>
        <v>6.5176286494490201</v>
      </c>
      <c r="AK102" s="36">
        <f t="shared" si="142"/>
        <v>16.006443697097698</v>
      </c>
      <c r="AL102" s="36">
        <f t="shared" si="142"/>
        <v>2.5819791124864677</v>
      </c>
      <c r="AM102" s="37">
        <f t="shared" si="65"/>
        <v>12.033440006795711</v>
      </c>
      <c r="AN102" s="36">
        <f t="shared" ref="AN102:AS102" si="143">AN30*AN$12</f>
        <v>3.5236924748163445</v>
      </c>
      <c r="AO102" s="38">
        <f t="shared" si="143"/>
        <v>3.0328476155636004</v>
      </c>
      <c r="AP102" s="38">
        <f t="shared" si="143"/>
        <v>0</v>
      </c>
      <c r="AQ102" s="39">
        <f t="shared" si="143"/>
        <v>16.800202161510448</v>
      </c>
      <c r="AR102" s="39">
        <f t="shared" si="143"/>
        <v>7.9289071219906226</v>
      </c>
      <c r="AS102" s="39">
        <f t="shared" si="143"/>
        <v>13.728651891965161</v>
      </c>
      <c r="AT102" s="40">
        <f t="shared" ref="AT102:AU102" si="144">AT30</f>
        <v>26.945852660545899</v>
      </c>
      <c r="AU102" s="40">
        <f t="shared" si="144"/>
        <v>29.034498726769268</v>
      </c>
      <c r="AV102" s="41">
        <f t="shared" ref="AV102:AY102" si="145">AV30*AV$12</f>
        <v>14.77679586356345</v>
      </c>
      <c r="AW102" s="41">
        <f t="shared" si="145"/>
        <v>14.483087421459183</v>
      </c>
      <c r="AX102" s="42">
        <f t="shared" si="145"/>
        <v>39.72259021470277</v>
      </c>
      <c r="AY102" s="42">
        <f t="shared" si="145"/>
        <v>20.955034617474237</v>
      </c>
      <c r="AZ102"/>
      <c r="BA102" s="37">
        <f t="shared" si="69"/>
        <v>6.1414630030529151</v>
      </c>
      <c r="BB102" s="37">
        <f t="shared" si="70"/>
        <v>25.399690488225453</v>
      </c>
    </row>
    <row r="103" spans="4:54" x14ac:dyDescent="0.25">
      <c r="D103" s="3">
        <v>18</v>
      </c>
      <c r="F103" s="3">
        <v>17</v>
      </c>
      <c r="G103" s="36">
        <f t="shared" si="53"/>
        <v>14.553733256525758</v>
      </c>
      <c r="H103" s="36">
        <f t="shared" si="58"/>
        <v>25.964338521266686</v>
      </c>
      <c r="I103" s="36">
        <f t="shared" si="58"/>
        <v>16.542966645409425</v>
      </c>
      <c r="J103" s="36">
        <f t="shared" si="58"/>
        <v>26.95981807172948</v>
      </c>
      <c r="K103" s="36">
        <f t="shared" si="58"/>
        <v>7.1630583947624888</v>
      </c>
      <c r="L103" s="37">
        <f t="shared" si="59"/>
        <v>30.657787148858468</v>
      </c>
      <c r="M103" s="36">
        <f t="shared" ref="M103:R103" si="146">M31*M$12</f>
        <v>7.0183688996843046</v>
      </c>
      <c r="N103" s="38">
        <f t="shared" si="146"/>
        <v>5.4248479331524093</v>
      </c>
      <c r="O103" s="38">
        <f t="shared" si="146"/>
        <v>0</v>
      </c>
      <c r="P103" s="39">
        <f t="shared" si="146"/>
        <v>26.361485607110268</v>
      </c>
      <c r="Q103" s="39">
        <f t="shared" si="146"/>
        <v>13.473746076742284</v>
      </c>
      <c r="R103" s="39">
        <f t="shared" si="146"/>
        <v>28.606321653378881</v>
      </c>
      <c r="S103" s="40">
        <f t="shared" si="55"/>
        <v>43.569938368984253</v>
      </c>
      <c r="T103" s="40">
        <f t="shared" si="55"/>
        <v>51.159130651971566</v>
      </c>
      <c r="U103" s="41">
        <f t="shared" si="56"/>
        <v>25.022858621351741</v>
      </c>
      <c r="V103" s="41">
        <f t="shared" si="56"/>
        <v>24.497502969810821</v>
      </c>
      <c r="W103" s="42">
        <f t="shared" si="56"/>
        <v>58.994092299790182</v>
      </c>
      <c r="X103" s="42">
        <f t="shared" si="56"/>
        <v>33.649314222836949</v>
      </c>
      <c r="Z103" s="37">
        <f t="shared" si="61"/>
        <v>12.424801964220107</v>
      </c>
      <c r="AA103" s="37">
        <f t="shared" si="62"/>
        <v>34.223981034334884</v>
      </c>
      <c r="AD103"/>
      <c r="AE103" s="3">
        <v>18</v>
      </c>
      <c r="AG103" s="3">
        <f t="shared" si="63"/>
        <v>11.648521557810575</v>
      </c>
      <c r="AH103" s="36">
        <f t="shared" ref="AH103:AL103" si="147">AH31*AH$12</f>
        <v>5.1491473972939321</v>
      </c>
      <c r="AI103" s="36">
        <f t="shared" si="147"/>
        <v>16.366851247954223</v>
      </c>
      <c r="AJ103" s="36">
        <f t="shared" si="147"/>
        <v>7.3210151867916311</v>
      </c>
      <c r="AK103" s="36">
        <f t="shared" si="147"/>
        <v>17.059274130605857</v>
      </c>
      <c r="AL103" s="36">
        <f t="shared" si="147"/>
        <v>2.9468711761641035</v>
      </c>
      <c r="AM103" s="37">
        <f t="shared" si="65"/>
        <v>14.492316787037581</v>
      </c>
      <c r="AN103" s="36">
        <f t="shared" ref="AN103:AS103" si="148">AN31*AN$12</f>
        <v>3.8337247333522555</v>
      </c>
      <c r="AO103" s="38">
        <f t="shared" si="148"/>
        <v>3.254270041770932</v>
      </c>
      <c r="AP103" s="38">
        <f t="shared" si="148"/>
        <v>0</v>
      </c>
      <c r="AQ103" s="39">
        <f t="shared" si="148"/>
        <v>17.751456943820607</v>
      </c>
      <c r="AR103" s="39">
        <f t="shared" si="148"/>
        <v>8.470819163956369</v>
      </c>
      <c r="AS103" s="39">
        <f t="shared" si="148"/>
        <v>15.128092111226556</v>
      </c>
      <c r="AT103" s="40">
        <f t="shared" ref="AT103:AU103" si="149">AT31</f>
        <v>28.579265444430508</v>
      </c>
      <c r="AU103" s="40">
        <f t="shared" si="149"/>
        <v>31.132236771885513</v>
      </c>
      <c r="AV103" s="41">
        <f t="shared" ref="AV103:AY103" si="150">AV31*AV$12</f>
        <v>15.757369974257671</v>
      </c>
      <c r="AW103" s="41">
        <f t="shared" si="150"/>
        <v>15.44221843837099</v>
      </c>
      <c r="AX103" s="42">
        <f t="shared" si="150"/>
        <v>41.769386726127266</v>
      </c>
      <c r="AY103" s="42">
        <f t="shared" si="150"/>
        <v>22.22344000541657</v>
      </c>
      <c r="AZ103"/>
      <c r="BA103" s="37">
        <f t="shared" si="69"/>
        <v>6.7383009328755259</v>
      </c>
      <c r="BB103" s="37">
        <f t="shared" si="70"/>
        <v>26.370183260817115</v>
      </c>
    </row>
    <row r="104" spans="4:54" x14ac:dyDescent="0.25">
      <c r="D104" s="3">
        <v>19</v>
      </c>
      <c r="F104" s="3">
        <v>18</v>
      </c>
      <c r="G104" s="36">
        <f t="shared" si="53"/>
        <v>16.711543482909075</v>
      </c>
      <c r="H104" s="36">
        <f t="shared" si="58"/>
        <v>27.74468203472718</v>
      </c>
      <c r="I104" s="36">
        <f t="shared" si="58"/>
        <v>18.529709358276552</v>
      </c>
      <c r="J104" s="36">
        <f t="shared" si="58"/>
        <v>28.788612833811456</v>
      </c>
      <c r="K104" s="36">
        <f t="shared" si="58"/>
        <v>8.0512739868614904</v>
      </c>
      <c r="L104" s="37">
        <f t="shared" si="59"/>
        <v>32.620413485877606</v>
      </c>
      <c r="M104" s="36">
        <f t="shared" ref="M104:R104" si="151">M32*M$12</f>
        <v>7.6526201393772233</v>
      </c>
      <c r="N104" s="38">
        <f t="shared" si="151"/>
        <v>5.842365605095118</v>
      </c>
      <c r="O104" s="38">
        <f t="shared" si="151"/>
        <v>0</v>
      </c>
      <c r="P104" s="39">
        <f t="shared" si="151"/>
        <v>27.898413206846008</v>
      </c>
      <c r="Q104" s="39">
        <f t="shared" si="151"/>
        <v>14.373590453829596</v>
      </c>
      <c r="R104" s="39">
        <f t="shared" si="151"/>
        <v>31.028113673430028</v>
      </c>
      <c r="S104" s="40">
        <f t="shared" si="55"/>
        <v>46.276842866107756</v>
      </c>
      <c r="T104" s="40">
        <f t="shared" si="55"/>
        <v>54.892593500273222</v>
      </c>
      <c r="U104" s="41">
        <f t="shared" si="56"/>
        <v>26.743056423430566</v>
      </c>
      <c r="V104" s="41">
        <f t="shared" si="56"/>
        <v>26.177267330938637</v>
      </c>
      <c r="W104" s="42">
        <f t="shared" si="56"/>
        <v>61.820755916500872</v>
      </c>
      <c r="X104" s="42">
        <f t="shared" si="56"/>
        <v>35.665536150376212</v>
      </c>
      <c r="Z104" s="37">
        <f t="shared" si="61"/>
        <v>13.440805391229674</v>
      </c>
      <c r="AA104" s="37">
        <f t="shared" si="62"/>
        <v>35.473735537603709</v>
      </c>
      <c r="AD104"/>
      <c r="AE104" s="3">
        <v>19</v>
      </c>
      <c r="AG104" s="3">
        <f t="shared" si="63"/>
        <v>12.250530804721352</v>
      </c>
      <c r="AH104" s="36">
        <f t="shared" ref="AH104:AL104" si="152">AH32*AH$12</f>
        <v>5.9830346347677414</v>
      </c>
      <c r="AI104" s="36">
        <f t="shared" si="152"/>
        <v>17.441008961101964</v>
      </c>
      <c r="AJ104" s="36">
        <f t="shared" si="152"/>
        <v>8.2100089366000368</v>
      </c>
      <c r="AK104" s="36">
        <f t="shared" si="152"/>
        <v>18.170878569363786</v>
      </c>
      <c r="AL104" s="36">
        <f t="shared" si="152"/>
        <v>3.3531512572252136</v>
      </c>
      <c r="AM104" s="37">
        <f t="shared" si="65"/>
        <v>16.915885135716316</v>
      </c>
      <c r="AN104" s="36">
        <f t="shared" ref="AN104:AS104" si="153">AN32*AN$12</f>
        <v>4.1677171006408535</v>
      </c>
      <c r="AO104" s="38">
        <f t="shared" si="153"/>
        <v>3.4901136527974561</v>
      </c>
      <c r="AP104" s="38">
        <f t="shared" si="153"/>
        <v>0</v>
      </c>
      <c r="AQ104" s="39">
        <f t="shared" si="153"/>
        <v>18.74709479778431</v>
      </c>
      <c r="AR104" s="39">
        <f t="shared" si="153"/>
        <v>9.0414869166139198</v>
      </c>
      <c r="AS104" s="39">
        <f t="shared" si="153"/>
        <v>16.625266412235078</v>
      </c>
      <c r="AT104" s="40">
        <f t="shared" ref="AT104:AU104" si="154">AT32</f>
        <v>30.294572363250115</v>
      </c>
      <c r="AU104" s="40">
        <f t="shared" si="154"/>
        <v>33.356139346098637</v>
      </c>
      <c r="AV104" s="41">
        <f t="shared" ref="AV104:AY104" si="155">AV32*AV$12</f>
        <v>16.793683641488187</v>
      </c>
      <c r="AW104" s="41">
        <f t="shared" si="155"/>
        <v>16.455692428718507</v>
      </c>
      <c r="AX104" s="42">
        <f t="shared" si="155"/>
        <v>43.881315065931297</v>
      </c>
      <c r="AY104" s="42">
        <f t="shared" si="155"/>
        <v>23.551031435181429</v>
      </c>
      <c r="AZ104"/>
      <c r="BA104" s="37">
        <f t="shared" si="69"/>
        <v>7.374845653712482</v>
      </c>
      <c r="BB104" s="37">
        <f t="shared" si="70"/>
        <v>27.361478910827586</v>
      </c>
    </row>
    <row r="105" spans="4:54" x14ac:dyDescent="0.25">
      <c r="D105" s="3">
        <v>20</v>
      </c>
      <c r="F105" s="3">
        <v>19</v>
      </c>
      <c r="G105" s="36">
        <f t="shared" si="53"/>
        <v>18.952176183073966</v>
      </c>
      <c r="H105" s="36">
        <f t="shared" si="58"/>
        <v>29.512848578876714</v>
      </c>
      <c r="I105" s="36">
        <f t="shared" si="58"/>
        <v>20.573288945950676</v>
      </c>
      <c r="J105" s="36">
        <f t="shared" si="58"/>
        <v>30.602489140094118</v>
      </c>
      <c r="K105" s="36">
        <f t="shared" si="58"/>
        <v>8.9518327066456429</v>
      </c>
      <c r="L105" s="37">
        <f t="shared" si="59"/>
        <v>34.367380300187222</v>
      </c>
      <c r="M105" s="36">
        <f t="shared" ref="M105:R105" si="156">M33*M$12</f>
        <v>8.2940275887090156</v>
      </c>
      <c r="N105" s="38">
        <f t="shared" si="156"/>
        <v>6.2614196187261006</v>
      </c>
      <c r="O105" s="38">
        <f t="shared" si="156"/>
        <v>0</v>
      </c>
      <c r="P105" s="39">
        <f t="shared" si="156"/>
        <v>29.409307854324492</v>
      </c>
      <c r="Q105" s="39">
        <f t="shared" si="156"/>
        <v>15.257184414918678</v>
      </c>
      <c r="R105" s="39">
        <f t="shared" si="156"/>
        <v>33.378537193292161</v>
      </c>
      <c r="S105" s="40">
        <f t="shared" si="55"/>
        <v>48.94507055864073</v>
      </c>
      <c r="T105" s="40">
        <f t="shared" si="55"/>
        <v>58.599783345672918</v>
      </c>
      <c r="U105" s="41">
        <f t="shared" si="56"/>
        <v>28.451913967933301</v>
      </c>
      <c r="V105" s="41">
        <f t="shared" si="56"/>
        <v>27.84554265137265</v>
      </c>
      <c r="W105" s="42">
        <f t="shared" si="56"/>
        <v>64.526371509225356</v>
      </c>
      <c r="X105" s="42">
        <f t="shared" si="56"/>
        <v>37.637396368332823</v>
      </c>
      <c r="Z105" s="37">
        <f t="shared" si="61"/>
        <v>14.426533130756265</v>
      </c>
      <c r="AA105" s="37">
        <f t="shared" si="62"/>
        <v>36.662895488993847</v>
      </c>
      <c r="AD105"/>
      <c r="AE105" s="3">
        <v>20</v>
      </c>
      <c r="AG105" s="3">
        <f t="shared" si="63"/>
        <v>12.883652595105344</v>
      </c>
      <c r="AH105" s="36">
        <f t="shared" ref="AH105:AL105" si="157">AH33*AH$12</f>
        <v>6.9286249229910624</v>
      </c>
      <c r="AI105" s="36">
        <f t="shared" si="157"/>
        <v>18.574840585975533</v>
      </c>
      <c r="AJ105" s="36">
        <f t="shared" si="157"/>
        <v>9.1913164251738415</v>
      </c>
      <c r="AK105" s="36">
        <f t="shared" si="157"/>
        <v>19.343264676715172</v>
      </c>
      <c r="AL105" s="36">
        <f t="shared" si="157"/>
        <v>3.8035162161696214</v>
      </c>
      <c r="AM105" s="37">
        <f t="shared" si="65"/>
        <v>19.281434947298628</v>
      </c>
      <c r="AN105" s="36">
        <f t="shared" ref="AN105:AS105" si="158">AN33*AN$12</f>
        <v>4.5270422008215734</v>
      </c>
      <c r="AO105" s="38">
        <f t="shared" si="158"/>
        <v>3.7410927710754933</v>
      </c>
      <c r="AP105" s="38">
        <f t="shared" si="158"/>
        <v>0</v>
      </c>
      <c r="AQ105" s="39">
        <f t="shared" si="158"/>
        <v>19.788123621253938</v>
      </c>
      <c r="AR105" s="39">
        <f t="shared" si="158"/>
        <v>9.6414072660613055</v>
      </c>
      <c r="AS105" s="39">
        <f t="shared" si="158"/>
        <v>18.21997407844723</v>
      </c>
      <c r="AT105" s="40">
        <f t="shared" ref="AT105:AU105" si="159">AT33</f>
        <v>32.093888741351499</v>
      </c>
      <c r="AU105" s="40">
        <f t="shared" si="159"/>
        <v>35.710537741647293</v>
      </c>
      <c r="AV105" s="41">
        <f t="shared" ref="AV105:AY105" si="160">AV33*AV$12</f>
        <v>17.887765748047109</v>
      </c>
      <c r="AW105" s="41">
        <f t="shared" si="160"/>
        <v>17.52546909854798</v>
      </c>
      <c r="AX105" s="42">
        <f t="shared" si="160"/>
        <v>46.05613474356192</v>
      </c>
      <c r="AY105" s="42">
        <f t="shared" si="160"/>
        <v>24.938525238936574</v>
      </c>
      <c r="AZ105"/>
      <c r="BA105" s="37">
        <f t="shared" si="69"/>
        <v>8.0509589564079409</v>
      </c>
      <c r="BB105" s="37">
        <f t="shared" si="70"/>
        <v>28.372497669637546</v>
      </c>
    </row>
    <row r="106" spans="4:54" x14ac:dyDescent="0.25">
      <c r="D106" s="3">
        <v>21</v>
      </c>
      <c r="F106" s="3">
        <v>20</v>
      </c>
      <c r="G106" s="36">
        <f t="shared" si="53"/>
        <v>21.257747299546651</v>
      </c>
      <c r="H106" s="36">
        <f t="shared" si="58"/>
        <v>31.266409644590144</v>
      </c>
      <c r="I106" s="36">
        <f t="shared" si="58"/>
        <v>22.663729026774924</v>
      </c>
      <c r="J106" s="36">
        <f t="shared" si="58"/>
        <v>32.398999948366935</v>
      </c>
      <c r="K106" s="36">
        <f t="shared" si="58"/>
        <v>9.8579392980006038</v>
      </c>
      <c r="L106" s="37">
        <f t="shared" si="59"/>
        <v>35.935239112775214</v>
      </c>
      <c r="M106" s="36">
        <f t="shared" ref="M106:R106" si="161">M34*M$12</f>
        <v>8.9408253238256048</v>
      </c>
      <c r="N106" s="38">
        <f t="shared" si="161"/>
        <v>6.6812886262281026</v>
      </c>
      <c r="O106" s="38">
        <f t="shared" si="161"/>
        <v>0</v>
      </c>
      <c r="P106" s="39">
        <f t="shared" si="161"/>
        <v>30.893338391747431</v>
      </c>
      <c r="Q106" s="39">
        <f t="shared" si="161"/>
        <v>16.123138547617611</v>
      </c>
      <c r="R106" s="39">
        <f t="shared" si="161"/>
        <v>35.647598231849656</v>
      </c>
      <c r="S106" s="40">
        <f t="shared" ref="S106:T125" si="162">S34</f>
        <v>51.572177874125842</v>
      </c>
      <c r="T106" s="40">
        <f t="shared" si="162"/>
        <v>62.27360509457796</v>
      </c>
      <c r="U106" s="41">
        <f t="shared" ref="U106:X125" si="163">U34*U$12</f>
        <v>30.147070085408782</v>
      </c>
      <c r="V106" s="41">
        <f t="shared" si="163"/>
        <v>29.500037618763159</v>
      </c>
      <c r="W106" s="42">
        <f t="shared" si="163"/>
        <v>67.113418905526686</v>
      </c>
      <c r="X106" s="42">
        <f t="shared" si="163"/>
        <v>39.563284268679098</v>
      </c>
      <c r="Z106" s="37">
        <f t="shared" si="61"/>
        <v>15.378215548301879</v>
      </c>
      <c r="AA106" s="37">
        <f t="shared" si="62"/>
        <v>37.794398825282329</v>
      </c>
      <c r="AD106"/>
      <c r="AE106" s="3">
        <v>21</v>
      </c>
      <c r="AG106" s="3">
        <f t="shared" si="63"/>
        <v>13.549494861675118</v>
      </c>
      <c r="AH106" s="36">
        <f t="shared" ref="AH106:AL106" si="164">AH34*AH$12</f>
        <v>7.9958208534960509</v>
      </c>
      <c r="AI106" s="36">
        <f t="shared" si="164"/>
        <v>19.770347295666454</v>
      </c>
      <c r="AJ106" s="36">
        <f t="shared" si="164"/>
        <v>10.271740047892582</v>
      </c>
      <c r="AK106" s="36">
        <f t="shared" si="164"/>
        <v>20.578346835447658</v>
      </c>
      <c r="AL106" s="36">
        <f t="shared" si="164"/>
        <v>4.3004536151936597</v>
      </c>
      <c r="AM106" s="37">
        <f t="shared" si="65"/>
        <v>21.570309697521367</v>
      </c>
      <c r="AN106" s="36">
        <f t="shared" ref="AN106:AS106" si="165">AN34*AN$12</f>
        <v>4.9130813373913753</v>
      </c>
      <c r="AO106" s="38">
        <f t="shared" si="165"/>
        <v>4.0079275167372872</v>
      </c>
      <c r="AP106" s="38">
        <f t="shared" si="165"/>
        <v>0</v>
      </c>
      <c r="AQ106" s="39">
        <f t="shared" si="165"/>
        <v>20.875446153157515</v>
      </c>
      <c r="AR106" s="39">
        <f t="shared" si="165"/>
        <v>10.270946781029634</v>
      </c>
      <c r="AS106" s="39">
        <f t="shared" si="165"/>
        <v>19.910809625013638</v>
      </c>
      <c r="AT106" s="40">
        <f t="shared" ref="AT106:AU106" si="166">AT34</f>
        <v>33.979137918917409</v>
      </c>
      <c r="AU106" s="40">
        <f t="shared" si="166"/>
        <v>38.199475442224582</v>
      </c>
      <c r="AV106" s="41">
        <f t="shared" ref="AV106:AY106" si="167">AV34*AV$12</f>
        <v>19.041574150484035</v>
      </c>
      <c r="AW106" s="41">
        <f t="shared" si="167"/>
        <v>18.653436566199577</v>
      </c>
      <c r="AX106" s="42">
        <f t="shared" si="167"/>
        <v>48.291068522248871</v>
      </c>
      <c r="AY106" s="42">
        <f t="shared" si="167"/>
        <v>26.386383175944051</v>
      </c>
      <c r="AZ106"/>
      <c r="BA106" s="37">
        <f t="shared" si="69"/>
        <v>8.7660357142972813</v>
      </c>
      <c r="BB106" s="37">
        <f t="shared" si="70"/>
        <v>29.401998044988442</v>
      </c>
    </row>
    <row r="107" spans="4:54" x14ac:dyDescent="0.25">
      <c r="D107" s="3">
        <v>22</v>
      </c>
      <c r="F107" s="3">
        <v>21</v>
      </c>
      <c r="G107" s="36">
        <f t="shared" si="53"/>
        <v>23.611048867671084</v>
      </c>
      <c r="H107" s="36">
        <f t="shared" ref="H107:K126" si="168">H35*H$12</f>
        <v>33.003252862144912</v>
      </c>
      <c r="I107" s="36">
        <f t="shared" si="168"/>
        <v>24.791544177188175</v>
      </c>
      <c r="J107" s="36">
        <f t="shared" si="168"/>
        <v>34.176031344148619</v>
      </c>
      <c r="K107" s="36">
        <f t="shared" si="168"/>
        <v>10.763457557155988</v>
      </c>
      <c r="L107" s="37">
        <f t="shared" si="59"/>
        <v>37.353789217150592</v>
      </c>
      <c r="M107" s="36">
        <f t="shared" ref="M107:R107" si="169">M35*M$12</f>
        <v>9.5913922489196288</v>
      </c>
      <c r="N107" s="38">
        <f t="shared" si="169"/>
        <v>7.1013209018513539</v>
      </c>
      <c r="O107" s="38">
        <f t="shared" si="169"/>
        <v>0</v>
      </c>
      <c r="P107" s="39">
        <f t="shared" si="169"/>
        <v>32.349862114522089</v>
      </c>
      <c r="Q107" s="39">
        <f t="shared" si="169"/>
        <v>16.97033243026203</v>
      </c>
      <c r="R107" s="39">
        <f t="shared" si="169"/>
        <v>37.827872061949464</v>
      </c>
      <c r="S107" s="40">
        <f t="shared" si="162"/>
        <v>54.156154741953316</v>
      </c>
      <c r="T107" s="40">
        <f t="shared" si="162"/>
        <v>65.90790391795899</v>
      </c>
      <c r="U107" s="41">
        <f t="shared" si="163"/>
        <v>31.826468628126104</v>
      </c>
      <c r="V107" s="41">
        <f t="shared" si="163"/>
        <v>31.13875920010803</v>
      </c>
      <c r="W107" s="42">
        <f t="shared" si="163"/>
        <v>69.584802596238958</v>
      </c>
      <c r="X107" s="42">
        <f t="shared" si="163"/>
        <v>41.442012714523628</v>
      </c>
      <c r="Z107" s="37">
        <f t="shared" si="61"/>
        <v>16.293066140917112</v>
      </c>
      <c r="AA107" s="37">
        <f t="shared" si="62"/>
        <v>38.871041036900081</v>
      </c>
      <c r="AD107"/>
      <c r="AE107" s="3">
        <v>22</v>
      </c>
      <c r="AG107" s="3">
        <f t="shared" si="63"/>
        <v>14.249748636990411</v>
      </c>
      <c r="AH107" s="36">
        <f t="shared" ref="AH107:AL107" si="170">AH35*AH$12</f>
        <v>9.1943439424325692</v>
      </c>
      <c r="AI107" s="36">
        <f t="shared" si="170"/>
        <v>21.029430340304266</v>
      </c>
      <c r="AJ107" s="36">
        <f t="shared" si="170"/>
        <v>11.45809290659721</v>
      </c>
      <c r="AK107" s="36">
        <f t="shared" si="170"/>
        <v>21.877920514873768</v>
      </c>
      <c r="AL107" s="36">
        <f t="shared" si="170"/>
        <v>4.8461544784267838</v>
      </c>
      <c r="AM107" s="37">
        <f t="shared" si="65"/>
        <v>23.768454248390569</v>
      </c>
      <c r="AN107" s="36">
        <f t="shared" ref="AN107:AS107" si="171">AN35*AN$12</f>
        <v>5.3272125406711552</v>
      </c>
      <c r="AO107" s="38">
        <f t="shared" si="171"/>
        <v>4.2913392828192167</v>
      </c>
      <c r="AP107" s="38">
        <f t="shared" si="171"/>
        <v>0</v>
      </c>
      <c r="AQ107" s="39">
        <f t="shared" si="171"/>
        <v>22.009842052374008</v>
      </c>
      <c r="AR107" s="39">
        <f t="shared" si="171"/>
        <v>10.930322950081274</v>
      </c>
      <c r="AS107" s="39">
        <f t="shared" si="171"/>
        <v>21.695043736050231</v>
      </c>
      <c r="AT107" s="40">
        <f t="shared" ref="AT107:AU107" si="172">AT35</f>
        <v>35.952015107052688</v>
      </c>
      <c r="AU107" s="40">
        <f t="shared" si="172"/>
        <v>40.826636789285466</v>
      </c>
      <c r="AV107" s="41">
        <f t="shared" ref="AV107:AY107" si="173">AV35*AV$12</f>
        <v>20.256972550729486</v>
      </c>
      <c r="AW107" s="41">
        <f t="shared" si="173"/>
        <v>19.841388672123223</v>
      </c>
      <c r="AX107" s="42">
        <f t="shared" si="173"/>
        <v>50.582776186960039</v>
      </c>
      <c r="AY107" s="42">
        <f t="shared" si="173"/>
        <v>27.894780088808979</v>
      </c>
      <c r="AZ107"/>
      <c r="BA107" s="37">
        <f t="shared" si="69"/>
        <v>9.518958973976309</v>
      </c>
      <c r="BB107" s="37">
        <f t="shared" si="70"/>
        <v>30.448570989284757</v>
      </c>
    </row>
    <row r="108" spans="4:54" x14ac:dyDescent="0.25">
      <c r="D108" s="3">
        <v>23</v>
      </c>
      <c r="F108" s="3">
        <v>22</v>
      </c>
      <c r="G108" s="36">
        <f t="shared" si="53"/>
        <v>25.995810664811977</v>
      </c>
      <c r="H108" s="36">
        <f t="shared" si="168"/>
        <v>34.721544452262187</v>
      </c>
      <c r="I108" s="36">
        <f t="shared" si="168"/>
        <v>26.947786073145043</v>
      </c>
      <c r="J108" s="36">
        <f t="shared" si="168"/>
        <v>35.931762402282317</v>
      </c>
      <c r="K108" s="36">
        <f t="shared" si="168"/>
        <v>11.662930772572526</v>
      </c>
      <c r="L108" s="37">
        <f t="shared" si="59"/>
        <v>38.646971415774011</v>
      </c>
      <c r="M108" s="36">
        <f t="shared" ref="M108:R108" si="174">M36*M$12</f>
        <v>10.244242314388416</v>
      </c>
      <c r="N108" s="38">
        <f t="shared" si="174"/>
        <v>7.5209271761252054</v>
      </c>
      <c r="O108" s="38">
        <f t="shared" si="174"/>
        <v>0</v>
      </c>
      <c r="P108" s="39">
        <f t="shared" si="174"/>
        <v>33.778397749000412</v>
      </c>
      <c r="Q108" s="39">
        <f t="shared" si="174"/>
        <v>17.797879494935565</v>
      </c>
      <c r="R108" s="39">
        <f t="shared" si="174"/>
        <v>39.9141614499692</v>
      </c>
      <c r="S108" s="40">
        <f t="shared" si="162"/>
        <v>56.69536655934418</v>
      </c>
      <c r="T108" s="40">
        <f t="shared" si="162"/>
        <v>69.497361069191726</v>
      </c>
      <c r="U108" s="41">
        <f t="shared" si="163"/>
        <v>33.488322348463008</v>
      </c>
      <c r="V108" s="41">
        <f t="shared" si="163"/>
        <v>32.759977214093681</v>
      </c>
      <c r="W108" s="42">
        <f t="shared" si="163"/>
        <v>71.943744975258198</v>
      </c>
      <c r="X108" s="42">
        <f t="shared" si="163"/>
        <v>43.272755938027629</v>
      </c>
      <c r="Z108" s="37">
        <f t="shared" si="61"/>
        <v>17.169147869147181</v>
      </c>
      <c r="AA108" s="37">
        <f t="shared" si="62"/>
        <v>39.895482074466436</v>
      </c>
      <c r="AD108"/>
      <c r="AE108" s="3">
        <v>23</v>
      </c>
      <c r="AG108" s="3">
        <f t="shared" si="63"/>
        <v>14.986192348155662</v>
      </c>
      <c r="AH108" s="36">
        <f t="shared" ref="AH108:AL108" si="175">AH36*AH$12</f>
        <v>10.533475086647488</v>
      </c>
      <c r="AI108" s="36">
        <f t="shared" si="175"/>
        <v>22.353864676967191</v>
      </c>
      <c r="AJ108" s="36">
        <f t="shared" si="175"/>
        <v>12.757097802277247</v>
      </c>
      <c r="AK108" s="36">
        <f t="shared" si="175"/>
        <v>23.2436343288323</v>
      </c>
      <c r="AL108" s="36">
        <f t="shared" si="175"/>
        <v>5.4424192052977451</v>
      </c>
      <c r="AM108" s="37">
        <f t="shared" si="65"/>
        <v>25.86659933851718</v>
      </c>
      <c r="AN108" s="36">
        <f t="shared" ref="AN108:AS108" si="176">AN36*AN$12</f>
        <v>5.7707967598983503</v>
      </c>
      <c r="AO108" s="38">
        <f t="shared" si="176"/>
        <v>4.5920455320153586</v>
      </c>
      <c r="AP108" s="38">
        <f t="shared" si="176"/>
        <v>0</v>
      </c>
      <c r="AQ108" s="39">
        <f t="shared" si="176"/>
        <v>23.191948817783256</v>
      </c>
      <c r="AR108" s="39">
        <f t="shared" si="176"/>
        <v>11.619584880012972</v>
      </c>
      <c r="AS108" s="39">
        <f t="shared" si="176"/>
        <v>23.568522944273251</v>
      </c>
      <c r="AT108" s="40">
        <f t="shared" ref="AT108:AU108" si="177">AT36</f>
        <v>38.013948748000715</v>
      </c>
      <c r="AU108" s="40">
        <f t="shared" si="177"/>
        <v>43.595269882325063</v>
      </c>
      <c r="AV108" s="41">
        <f t="shared" ref="AV108:AY108" si="178">AV36*AV$12</f>
        <v>21.535705111868474</v>
      </c>
      <c r="AW108" s="41">
        <f t="shared" si="178"/>
        <v>21.091000098547369</v>
      </c>
      <c r="AX108" s="42">
        <f t="shared" si="178"/>
        <v>52.927332853253084</v>
      </c>
      <c r="AY108" s="42">
        <f t="shared" si="178"/>
        <v>29.463570747549245</v>
      </c>
      <c r="AZ108"/>
      <c r="BA108" s="37">
        <f t="shared" si="69"/>
        <v>10.308061756351538</v>
      </c>
      <c r="BB108" s="37">
        <f t="shared" si="70"/>
        <v>31.510635199052725</v>
      </c>
    </row>
    <row r="109" spans="4:54" x14ac:dyDescent="0.25">
      <c r="D109" s="3">
        <v>24</v>
      </c>
      <c r="F109" s="3">
        <v>23</v>
      </c>
      <c r="G109" s="36">
        <f t="shared" si="53"/>
        <v>28.39688636236534</v>
      </c>
      <c r="H109" s="36">
        <f t="shared" si="168"/>
        <v>36.419697054788038</v>
      </c>
      <c r="I109" s="36">
        <f t="shared" si="168"/>
        <v>29.124072870514308</v>
      </c>
      <c r="J109" s="36">
        <f t="shared" si="168"/>
        <v>37.664630803235475</v>
      </c>
      <c r="K109" s="36">
        <f t="shared" si="168"/>
        <v>12.5515794030522</v>
      </c>
      <c r="L109" s="37">
        <f t="shared" si="59"/>
        <v>39.833875563487553</v>
      </c>
      <c r="M109" s="36">
        <f t="shared" ref="M109:R109" si="179">M37*M$12</f>
        <v>10.898015350239172</v>
      </c>
      <c r="N109" s="38">
        <f t="shared" si="179"/>
        <v>7.9395744316374035</v>
      </c>
      <c r="O109" s="38">
        <f t="shared" si="179"/>
        <v>0</v>
      </c>
      <c r="P109" s="39">
        <f t="shared" si="179"/>
        <v>35.178602783321779</v>
      </c>
      <c r="Q109" s="39">
        <f t="shared" si="179"/>
        <v>18.605096544666111</v>
      </c>
      <c r="R109" s="39">
        <f t="shared" si="179"/>
        <v>41.903174480801084</v>
      </c>
      <c r="S109" s="40">
        <f t="shared" si="162"/>
        <v>59.188505032264715</v>
      </c>
      <c r="T109" s="40">
        <f t="shared" si="162"/>
        <v>73.03740263008568</v>
      </c>
      <c r="U109" s="41">
        <f t="shared" si="163"/>
        <v>35.131081944249175</v>
      </c>
      <c r="V109" s="41">
        <f t="shared" si="163"/>
        <v>34.362193977270415</v>
      </c>
      <c r="W109" s="42">
        <f t="shared" si="163"/>
        <v>74.193699538696578</v>
      </c>
      <c r="X109" s="42">
        <f t="shared" si="163"/>
        <v>45.054996863512265</v>
      </c>
      <c r="Z109" s="37">
        <f t="shared" si="61"/>
        <v>18.005248873717488</v>
      </c>
      <c r="AA109" s="37">
        <f t="shared" si="62"/>
        <v>40.870252920459095</v>
      </c>
      <c r="AD109"/>
      <c r="AE109" s="3">
        <v>24</v>
      </c>
      <c r="AG109" s="3">
        <f t="shared" si="63"/>
        <v>15.760696333472486</v>
      </c>
      <c r="AH109" s="36">
        <f t="shared" ref="AH109:AL109" si="180">AH37*AH$12</f>
        <v>12.021757990592718</v>
      </c>
      <c r="AI109" s="36">
        <f t="shared" si="180"/>
        <v>23.745270278168213</v>
      </c>
      <c r="AJ109" s="36">
        <f t="shared" si="180"/>
        <v>14.175269900076637</v>
      </c>
      <c r="AK109" s="36">
        <f t="shared" si="180"/>
        <v>24.676959816310564</v>
      </c>
      <c r="AL109" s="36">
        <f t="shared" si="180"/>
        <v>6.0905589322038365</v>
      </c>
      <c r="AM109" s="37">
        <f t="shared" si="65"/>
        <v>27.860090117935023</v>
      </c>
      <c r="AN109" s="36">
        <f t="shared" ref="AN109:AS109" si="181">AN37*AN$12</f>
        <v>6.2451621110082831</v>
      </c>
      <c r="AO109" s="38">
        <f t="shared" si="181"/>
        <v>4.9107538725348885</v>
      </c>
      <c r="AP109" s="38">
        <f t="shared" si="181"/>
        <v>0</v>
      </c>
      <c r="AQ109" s="39">
        <f t="shared" si="181"/>
        <v>24.422241626459485</v>
      </c>
      <c r="AR109" s="39">
        <f t="shared" si="181"/>
        <v>12.338593726361726</v>
      </c>
      <c r="AS109" s="39">
        <f t="shared" si="181"/>
        <v>25.52559445625112</v>
      </c>
      <c r="AT109" s="40">
        <f t="shared" ref="AT109:AU109" si="182">AT37</f>
        <v>40.166059538417628</v>
      </c>
      <c r="AU109" s="40">
        <f t="shared" si="182"/>
        <v>46.508104055863548</v>
      </c>
      <c r="AV109" s="41">
        <f t="shared" ref="AV109:AY109" si="183">AV37*AV$12</f>
        <v>22.879368813823248</v>
      </c>
      <c r="AW109" s="41">
        <f t="shared" si="183"/>
        <v>22.403799298870325</v>
      </c>
      <c r="AX109" s="42">
        <f t="shared" si="183"/>
        <v>55.320212881046238</v>
      </c>
      <c r="AY109" s="42">
        <f t="shared" si="183"/>
        <v>31.09225630263936</v>
      </c>
      <c r="AZ109"/>
      <c r="BA109" s="37">
        <f t="shared" si="69"/>
        <v>11.131097870248674</v>
      </c>
      <c r="BB109" s="37">
        <f t="shared" si="70"/>
        <v>32.586433778531209</v>
      </c>
    </row>
    <row r="110" spans="4:54" x14ac:dyDescent="0.25">
      <c r="D110" s="3">
        <v>25</v>
      </c>
      <c r="F110" s="3">
        <v>24</v>
      </c>
      <c r="G110" s="36">
        <f t="shared" si="53"/>
        <v>30.800375336530319</v>
      </c>
      <c r="H110" s="36">
        <f t="shared" si="168"/>
        <v>38.096341966085205</v>
      </c>
      <c r="I110" s="36">
        <f t="shared" si="168"/>
        <v>31.312604931774956</v>
      </c>
      <c r="J110" s="36">
        <f t="shared" si="168"/>
        <v>39.373303170784077</v>
      </c>
      <c r="K110" s="36">
        <f t="shared" si="168"/>
        <v>13.425281725154569</v>
      </c>
      <c r="L110" s="37">
        <f t="shared" si="59"/>
        <v>40.929691373836576</v>
      </c>
      <c r="M110" s="36">
        <f t="shared" ref="M110:R110" si="184">M38*M$12</f>
        <v>11.551468477240054</v>
      </c>
      <c r="N110" s="38">
        <f t="shared" si="184"/>
        <v>8.3567804915826294</v>
      </c>
      <c r="O110" s="38">
        <f t="shared" si="184"/>
        <v>0</v>
      </c>
      <c r="P110" s="39">
        <f t="shared" si="184"/>
        <v>36.550254304924515</v>
      </c>
      <c r="Q110" s="39">
        <f t="shared" si="184"/>
        <v>19.391477209813999</v>
      </c>
      <c r="R110" s="39">
        <f t="shared" si="184"/>
        <v>43.793227611872993</v>
      </c>
      <c r="S110" s="40">
        <f t="shared" si="162"/>
        <v>61.634546233232186</v>
      </c>
      <c r="T110" s="40">
        <f t="shared" si="162"/>
        <v>76.524119180787693</v>
      </c>
      <c r="U110" s="41">
        <f t="shared" si="163"/>
        <v>36.753409340527185</v>
      </c>
      <c r="V110" s="41">
        <f t="shared" si="163"/>
        <v>35.944118109871688</v>
      </c>
      <c r="W110" s="42">
        <f t="shared" si="163"/>
        <v>76.338280192396809</v>
      </c>
      <c r="X110" s="42">
        <f t="shared" si="163"/>
        <v>46.788482176334234</v>
      </c>
      <c r="Z110" s="37">
        <f t="shared" si="61"/>
        <v>18.800769010067274</v>
      </c>
      <c r="AA110" s="37">
        <f t="shared" si="62"/>
        <v>41.797761842255589</v>
      </c>
      <c r="AD110"/>
      <c r="AE110" s="3">
        <v>25</v>
      </c>
      <c r="AG110" s="3">
        <f t="shared" si="63"/>
        <v>16.575227592518086</v>
      </c>
      <c r="AH110" s="36">
        <f t="shared" ref="AH110:AL110" si="185">AH38*AH$12</f>
        <v>13.666670100408579</v>
      </c>
      <c r="AI110" s="36">
        <f t="shared" si="185"/>
        <v>25.205081161947728</v>
      </c>
      <c r="AJ110" s="36">
        <f t="shared" si="185"/>
        <v>15.718783034248117</v>
      </c>
      <c r="AK110" s="36">
        <f t="shared" si="185"/>
        <v>26.179159025358178</v>
      </c>
      <c r="AL110" s="36">
        <f t="shared" si="185"/>
        <v>6.7912953468791368</v>
      </c>
      <c r="AM110" s="37">
        <f t="shared" si="65"/>
        <v>29.748406308294527</v>
      </c>
      <c r="AN110" s="36">
        <f t="shared" ref="AN110:AS110" si="186">AN38*AN$12</f>
        <v>6.7515861173375358</v>
      </c>
      <c r="AO110" s="38">
        <f t="shared" si="186"/>
        <v>5.2481553753430203</v>
      </c>
      <c r="AP110" s="38">
        <f t="shared" si="186"/>
        <v>0</v>
      </c>
      <c r="AQ110" s="39">
        <f t="shared" si="186"/>
        <v>25.701012199985726</v>
      </c>
      <c r="AR110" s="39">
        <f t="shared" si="186"/>
        <v>13.087003183534867</v>
      </c>
      <c r="AS110" s="39">
        <f t="shared" si="186"/>
        <v>27.559062532405626</v>
      </c>
      <c r="AT110" s="40">
        <f t="shared" ref="AT110:AU110" si="187">AT38</f>
        <v>42.409117346186235</v>
      </c>
      <c r="AU110" s="40">
        <f t="shared" si="187"/>
        <v>49.567262459395778</v>
      </c>
      <c r="AV110" s="41">
        <f t="shared" ref="AV110:AY110" si="188">AV38*AV$12</f>
        <v>24.289383585892462</v>
      </c>
      <c r="AW110" s="41">
        <f t="shared" si="188"/>
        <v>23.781139277374283</v>
      </c>
      <c r="AX110" s="42">
        <f t="shared" si="188"/>
        <v>57.756280504455873</v>
      </c>
      <c r="AY110" s="42">
        <f t="shared" si="188"/>
        <v>32.779950853245793</v>
      </c>
      <c r="AZ110"/>
      <c r="BA110" s="37">
        <f t="shared" si="69"/>
        <v>11.985224065628264</v>
      </c>
      <c r="BB110" s="37">
        <f t="shared" si="70"/>
        <v>33.674032513524658</v>
      </c>
    </row>
    <row r="111" spans="4:54" x14ac:dyDescent="0.25">
      <c r="D111" s="3">
        <v>26</v>
      </c>
      <c r="F111" s="3">
        <v>25</v>
      </c>
      <c r="G111" s="36">
        <f t="shared" si="53"/>
        <v>33.193690906945953</v>
      </c>
      <c r="H111" s="36">
        <f t="shared" si="168"/>
        <v>39.750305028020087</v>
      </c>
      <c r="I111" s="36">
        <f t="shared" si="168"/>
        <v>33.50616952884382</v>
      </c>
      <c r="J111" s="36">
        <f t="shared" si="168"/>
        <v>41.056649322926638</v>
      </c>
      <c r="K111" s="36">
        <f t="shared" si="168"/>
        <v>14.280542231786574</v>
      </c>
      <c r="L111" s="37">
        <f t="shared" si="59"/>
        <v>41.946530967045717</v>
      </c>
      <c r="M111" s="36">
        <f t="shared" ref="M111:R111" si="189">M39*M$12</f>
        <v>12.203468060567561</v>
      </c>
      <c r="N111" s="38">
        <f t="shared" si="189"/>
        <v>8.7721092686881565</v>
      </c>
      <c r="O111" s="38">
        <f t="shared" si="189"/>
        <v>0</v>
      </c>
      <c r="P111" s="39">
        <f t="shared" si="189"/>
        <v>37.893232692926624</v>
      </c>
      <c r="Q111" s="39">
        <f t="shared" si="189"/>
        <v>20.15666876287824</v>
      </c>
      <c r="R111" s="39">
        <f t="shared" si="189"/>
        <v>45.583976798277618</v>
      </c>
      <c r="S111" s="40">
        <f t="shared" si="162"/>
        <v>64.032714588463719</v>
      </c>
      <c r="T111" s="40">
        <f t="shared" si="162"/>
        <v>79.954194781168042</v>
      </c>
      <c r="U111" s="41">
        <f t="shared" si="163"/>
        <v>38.354154480567011</v>
      </c>
      <c r="V111" s="41">
        <f t="shared" si="163"/>
        <v>37.504641786934364</v>
      </c>
      <c r="W111" s="42">
        <f t="shared" si="163"/>
        <v>78.381203651184748</v>
      </c>
      <c r="X111" s="42">
        <f t="shared" si="163"/>
        <v>48.473183815881569</v>
      </c>
      <c r="Z111" s="37">
        <f t="shared" si="61"/>
        <v>19.555617773485491</v>
      </c>
      <c r="AA111" s="37">
        <f t="shared" si="62"/>
        <v>42.680300341994993</v>
      </c>
      <c r="AD111"/>
      <c r="AE111" s="3">
        <v>26</v>
      </c>
      <c r="AG111" s="3">
        <f t="shared" si="63"/>
        <v>17.431854781713245</v>
      </c>
      <c r="AH111" s="36">
        <f t="shared" ref="AH111:AL111" si="190">AH39*AH$12</f>
        <v>15.474268325930071</v>
      </c>
      <c r="AI111" s="36">
        <f t="shared" si="190"/>
        <v>26.73451223791924</v>
      </c>
      <c r="AJ111" s="36">
        <f t="shared" si="190"/>
        <v>17.393320183458545</v>
      </c>
      <c r="AK111" s="36">
        <f t="shared" si="190"/>
        <v>27.751250038389941</v>
      </c>
      <c r="AL111" s="36">
        <f t="shared" si="190"/>
        <v>7.5446626555208001</v>
      </c>
      <c r="AM111" s="37">
        <f t="shared" si="65"/>
        <v>31.534452404436081</v>
      </c>
      <c r="AN111" s="36">
        <f t="shared" ref="AN111:AS111" si="191">AN39*AN$12</f>
        <v>7.2912759143615933</v>
      </c>
      <c r="AO111" s="38">
        <f t="shared" si="191"/>
        <v>5.6049171016515871</v>
      </c>
      <c r="AP111" s="38">
        <f t="shared" si="191"/>
        <v>0</v>
      </c>
      <c r="AQ111" s="39">
        <f t="shared" si="191"/>
        <v>27.028346846248233</v>
      </c>
      <c r="AR111" s="39">
        <f t="shared" si="191"/>
        <v>13.864240420877087</v>
      </c>
      <c r="AS111" s="39">
        <f t="shared" si="191"/>
        <v>29.660182495706934</v>
      </c>
      <c r="AT111" s="40">
        <f t="shared" ref="AT111:AU111" si="192">AT39</f>
        <v>44.743496333557516</v>
      </c>
      <c r="AU111" s="40">
        <f t="shared" si="192"/>
        <v>52.774170475280016</v>
      </c>
      <c r="AV111" s="41">
        <f t="shared" ref="AV111:AY111" si="193">AV39*AV$12</f>
        <v>25.766960302148004</v>
      </c>
      <c r="AW111" s="41">
        <f t="shared" si="193"/>
        <v>25.224166308278406</v>
      </c>
      <c r="AX111" s="42">
        <f t="shared" si="193"/>
        <v>60.229788311904024</v>
      </c>
      <c r="AY111" s="42">
        <f t="shared" si="193"/>
        <v>34.525348726009902</v>
      </c>
      <c r="AZ111"/>
      <c r="BA111" s="37">
        <f t="shared" si="69"/>
        <v>12.866995764785589</v>
      </c>
      <c r="BB111" s="37">
        <f t="shared" si="70"/>
        <v>34.771320011334545</v>
      </c>
    </row>
    <row r="112" spans="4:54" x14ac:dyDescent="0.25">
      <c r="D112" s="3">
        <v>27</v>
      </c>
      <c r="F112" s="3">
        <v>26</v>
      </c>
      <c r="G112" s="36">
        <f t="shared" si="53"/>
        <v>35.565584991709102</v>
      </c>
      <c r="H112" s="36">
        <f t="shared" si="168"/>
        <v>41.380585569526986</v>
      </c>
      <c r="I112" s="36">
        <f t="shared" si="168"/>
        <v>35.698136741727289</v>
      </c>
      <c r="J112" s="36">
        <f t="shared" si="168"/>
        <v>42.713719796058101</v>
      </c>
      <c r="K112" s="36">
        <f t="shared" si="168"/>
        <v>15.114451694186281</v>
      </c>
      <c r="L112" s="37">
        <f t="shared" si="59"/>
        <v>42.89410551533031</v>
      </c>
      <c r="M112" s="36">
        <f t="shared" ref="M112:R112" si="194">M40*M$12</f>
        <v>12.852982172818788</v>
      </c>
      <c r="N112" s="38">
        <f t="shared" si="194"/>
        <v>9.1851665693933953</v>
      </c>
      <c r="O112" s="38">
        <f t="shared" si="194"/>
        <v>0</v>
      </c>
      <c r="P112" s="39">
        <f t="shared" si="194"/>
        <v>39.207507657020628</v>
      </c>
      <c r="Q112" s="39">
        <f t="shared" si="194"/>
        <v>20.900451814676344</v>
      </c>
      <c r="R112" s="39">
        <f t="shared" si="194"/>
        <v>47.276177563517138</v>
      </c>
      <c r="S112" s="40">
        <f t="shared" si="162"/>
        <v>66.382451781878416</v>
      </c>
      <c r="T112" s="40">
        <f t="shared" si="162"/>
        <v>83.324843950782792</v>
      </c>
      <c r="U112" s="41">
        <f t="shared" si="163"/>
        <v>39.932335050777027</v>
      </c>
      <c r="V112" s="41">
        <f t="shared" si="163"/>
        <v>39.042820869543306</v>
      </c>
      <c r="W112" s="42">
        <f t="shared" si="163"/>
        <v>80.326242541222982</v>
      </c>
      <c r="X112" s="42">
        <f t="shared" si="163"/>
        <v>50.109265839906875</v>
      </c>
      <c r="Z112" s="37">
        <f t="shared" si="61"/>
        <v>20.270123596403582</v>
      </c>
      <c r="AA112" s="37">
        <f t="shared" si="62"/>
        <v>43.520048817959719</v>
      </c>
      <c r="AD112"/>
      <c r="AE112" s="3">
        <v>27</v>
      </c>
      <c r="AG112" s="3">
        <f t="shared" si="63"/>
        <v>18.332753468067196</v>
      </c>
      <c r="AH112" s="36">
        <f t="shared" ref="AH112:AL112" si="195">AH40*AH$12</f>
        <v>17.44881978886173</v>
      </c>
      <c r="AI112" s="36">
        <f t="shared" si="195"/>
        <v>28.334524123548448</v>
      </c>
      <c r="AJ112" s="36">
        <f t="shared" si="195"/>
        <v>19.203909323482467</v>
      </c>
      <c r="AK112" s="36">
        <f t="shared" si="195"/>
        <v>29.393970643207641</v>
      </c>
      <c r="AL112" s="36">
        <f t="shared" si="195"/>
        <v>8.3499160327202535</v>
      </c>
      <c r="AM112" s="37">
        <f t="shared" si="65"/>
        <v>33.223713334256246</v>
      </c>
      <c r="AN112" s="36">
        <f t="shared" ref="AN112:AS112" si="196">AN40*AN$12</f>
        <v>7.8653464319407993</v>
      </c>
      <c r="AO112" s="38">
        <f t="shared" si="196"/>
        <v>5.9816738182416342</v>
      </c>
      <c r="AP112" s="38">
        <f t="shared" si="196"/>
        <v>0</v>
      </c>
      <c r="AQ112" s="39">
        <f t="shared" si="196"/>
        <v>28.404103865824613</v>
      </c>
      <c r="AR112" s="39">
        <f t="shared" si="196"/>
        <v>14.669487910337047</v>
      </c>
      <c r="AS112" s="39">
        <f t="shared" si="196"/>
        <v>31.818697717654036</v>
      </c>
      <c r="AT112" s="40">
        <f t="shared" ref="AT112:AU112" si="197">AT40</f>
        <v>47.169128691389879</v>
      </c>
      <c r="AU112" s="40">
        <f t="shared" si="197"/>
        <v>56.129460942600112</v>
      </c>
      <c r="AV112" s="41">
        <f t="shared" ref="AV112:AY112" si="198">AV40*AV$12</f>
        <v>27.313066783083091</v>
      </c>
      <c r="AW112" s="41">
        <f t="shared" si="198"/>
        <v>26.733786739695503</v>
      </c>
      <c r="AX112" s="42">
        <f t="shared" si="198"/>
        <v>62.734384703544009</v>
      </c>
      <c r="AY112" s="42">
        <f t="shared" si="198"/>
        <v>36.326693150989129</v>
      </c>
      <c r="AZ112"/>
      <c r="BA112" s="37">
        <f t="shared" si="69"/>
        <v>13.772378389466489</v>
      </c>
      <c r="BB112" s="37">
        <f t="shared" si="70"/>
        <v>35.876009967735975</v>
      </c>
    </row>
    <row r="113" spans="4:54" x14ac:dyDescent="0.25">
      <c r="D113" s="3">
        <v>28</v>
      </c>
      <c r="F113" s="3">
        <v>27</v>
      </c>
      <c r="G113" s="36">
        <f t="shared" si="53"/>
        <v>37.906138168643558</v>
      </c>
      <c r="H113" s="36">
        <f t="shared" si="168"/>
        <v>42.986337921412193</v>
      </c>
      <c r="I113" s="36">
        <f t="shared" si="168"/>
        <v>37.882448420830173</v>
      </c>
      <c r="J113" s="36">
        <f t="shared" si="168"/>
        <v>44.343726129842651</v>
      </c>
      <c r="K113" s="36">
        <f t="shared" si="168"/>
        <v>15.924642027732981</v>
      </c>
      <c r="L113" s="37">
        <f t="shared" si="59"/>
        <v>43.780264611842973</v>
      </c>
      <c r="M113" s="36">
        <f t="shared" ref="M113:R113" si="199">M41*M$12</f>
        <v>13.49907353524825</v>
      </c>
      <c r="N113" s="38">
        <f t="shared" si="199"/>
        <v>9.5955963688700692</v>
      </c>
      <c r="O113" s="38">
        <f t="shared" si="199"/>
        <v>0</v>
      </c>
      <c r="P113" s="39">
        <f t="shared" si="199"/>
        <v>40.493126221780969</v>
      </c>
      <c r="Q113" s="39">
        <f t="shared" si="199"/>
        <v>21.622722496166318</v>
      </c>
      <c r="R113" s="39">
        <f t="shared" si="199"/>
        <v>48.871473549268586</v>
      </c>
      <c r="S113" s="40">
        <f t="shared" si="162"/>
        <v>68.683389770608798</v>
      </c>
      <c r="T113" s="40">
        <f t="shared" si="162"/>
        <v>86.633755566642279</v>
      </c>
      <c r="U113" s="41">
        <f t="shared" si="163"/>
        <v>41.487118679078939</v>
      </c>
      <c r="V113" s="41">
        <f t="shared" si="163"/>
        <v>40.55785746394254</v>
      </c>
      <c r="W113" s="42">
        <f t="shared" si="163"/>
        <v>82.177187296013656</v>
      </c>
      <c r="X113" s="42">
        <f t="shared" si="163"/>
        <v>51.697055812357746</v>
      </c>
      <c r="Z113" s="37">
        <f t="shared" si="61"/>
        <v>20.944954106996548</v>
      </c>
      <c r="AA113" s="37">
        <f t="shared" si="62"/>
        <v>44.319081951464163</v>
      </c>
      <c r="AD113"/>
      <c r="AE113" s="3">
        <v>28</v>
      </c>
      <c r="AG113" s="3">
        <f t="shared" si="63"/>
        <v>19.280211654442091</v>
      </c>
      <c r="AH113" s="36">
        <f t="shared" ref="AH113:AL113" si="200">AH41*AH$12</f>
        <v>19.592430838532774</v>
      </c>
      <c r="AI113" s="36">
        <f t="shared" si="200"/>
        <v>30.005786153795494</v>
      </c>
      <c r="AJ113" s="36">
        <f t="shared" si="200"/>
        <v>21.154746650261337</v>
      </c>
      <c r="AK113" s="36">
        <f t="shared" si="200"/>
        <v>31.107740429229548</v>
      </c>
      <c r="AL113" s="36">
        <f t="shared" si="200"/>
        <v>9.2054513880657325</v>
      </c>
      <c r="AM113" s="37">
        <f t="shared" si="65"/>
        <v>34.823372766278865</v>
      </c>
      <c r="AN113" s="36">
        <f t="shared" ref="AN113:AS113" si="201">AN41*AN$12</f>
        <v>8.4747966190364199</v>
      </c>
      <c r="AO113" s="38">
        <f t="shared" si="201"/>
        <v>6.3790188893155708</v>
      </c>
      <c r="AP113" s="38">
        <f t="shared" si="201"/>
        <v>0</v>
      </c>
      <c r="AQ113" s="39">
        <f t="shared" si="201"/>
        <v>29.827890558060986</v>
      </c>
      <c r="AR113" s="39">
        <f t="shared" si="201"/>
        <v>15.501666649255204</v>
      </c>
      <c r="AS113" s="39">
        <f t="shared" si="201"/>
        <v>34.022923783901732</v>
      </c>
      <c r="AT113" s="40">
        <f t="shared" ref="AT113:AU113" si="202">AT41</f>
        <v>49.685457490493143</v>
      </c>
      <c r="AU113" s="40">
        <f t="shared" si="202"/>
        <v>59.632877410404888</v>
      </c>
      <c r="AV113" s="41">
        <f t="shared" ref="AV113:AY113" si="203">AV41*AV$12</f>
        <v>28.928392012941114</v>
      </c>
      <c r="AW113" s="41">
        <f t="shared" si="203"/>
        <v>28.310632093016356</v>
      </c>
      <c r="AX113" s="42">
        <f t="shared" si="203"/>
        <v>65.263131409358991</v>
      </c>
      <c r="AY113" s="42">
        <f t="shared" si="203"/>
        <v>38.181747112189328</v>
      </c>
      <c r="AZ113"/>
      <c r="BA113" s="37">
        <f t="shared" si="69"/>
        <v>14.696775936585393</v>
      </c>
      <c r="BB113" s="37">
        <f t="shared" si="70"/>
        <v>36.985645821403743</v>
      </c>
    </row>
    <row r="114" spans="4:54" x14ac:dyDescent="0.25">
      <c r="D114" s="3">
        <v>29</v>
      </c>
      <c r="F114" s="3">
        <v>28</v>
      </c>
      <c r="G114" s="36">
        <f t="shared" si="53"/>
        <v>40.206723039956557</v>
      </c>
      <c r="H114" s="36">
        <f t="shared" si="168"/>
        <v>44.566855116832748</v>
      </c>
      <c r="I114" s="36">
        <f t="shared" si="168"/>
        <v>40.053601779289949</v>
      </c>
      <c r="J114" s="36">
        <f t="shared" si="168"/>
        <v>45.946023497997658</v>
      </c>
      <c r="K114" s="36">
        <f t="shared" si="168"/>
        <v>16.709238433616981</v>
      </c>
      <c r="L114" s="37">
        <f t="shared" si="59"/>
        <v>44.611417585807381</v>
      </c>
      <c r="M114" s="36">
        <f t="shared" ref="M114:R114" si="204">M42*M$12</f>
        <v>14.140892907962131</v>
      </c>
      <c r="N114" s="38">
        <f t="shared" si="204"/>
        <v>10.003077488398805</v>
      </c>
      <c r="O114" s="38">
        <f t="shared" si="204"/>
        <v>0</v>
      </c>
      <c r="P114" s="39">
        <f t="shared" si="204"/>
        <v>41.750202336539843</v>
      </c>
      <c r="Q114" s="39">
        <f t="shared" si="204"/>
        <v>22.323476794741467</v>
      </c>
      <c r="R114" s="39">
        <f t="shared" si="204"/>
        <v>50.372212201550674</v>
      </c>
      <c r="S114" s="40">
        <f t="shared" si="162"/>
        <v>70.93532726472354</v>
      </c>
      <c r="T114" s="40">
        <f t="shared" si="162"/>
        <v>89.879042780286738</v>
      </c>
      <c r="U114" s="41">
        <f t="shared" si="163"/>
        <v>43.01780723444449</v>
      </c>
      <c r="V114" s="41">
        <f t="shared" si="163"/>
        <v>42.049084542843026</v>
      </c>
      <c r="W114" s="42">
        <f t="shared" si="163"/>
        <v>83.937815306796153</v>
      </c>
      <c r="X114" s="42">
        <f t="shared" si="163"/>
        <v>53.237020025125389</v>
      </c>
      <c r="Z114" s="37">
        <f t="shared" si="61"/>
        <v>21.58104669122249</v>
      </c>
      <c r="AA114" s="37">
        <f t="shared" si="62"/>
        <v>45.079373832559199</v>
      </c>
      <c r="AD114"/>
      <c r="AE114" s="3">
        <v>29</v>
      </c>
      <c r="AG114" s="3">
        <f t="shared" si="63"/>
        <v>20.276635590369683</v>
      </c>
      <c r="AH114" s="36">
        <f t="shared" ref="AH114:AL114" si="205">AH42*AH$12</f>
        <v>21.904690407276103</v>
      </c>
      <c r="AI114" s="36">
        <f t="shared" si="205"/>
        <v>31.748637885083024</v>
      </c>
      <c r="AJ114" s="36">
        <f t="shared" si="205"/>
        <v>23.249010049088831</v>
      </c>
      <c r="AK114" s="36">
        <f t="shared" si="205"/>
        <v>32.892621672353926</v>
      </c>
      <c r="AL114" s="36">
        <f t="shared" si="205"/>
        <v>10.10874159546688</v>
      </c>
      <c r="AM114" s="37">
        <f t="shared" si="65"/>
        <v>36.341479505301848</v>
      </c>
      <c r="AN114" s="36">
        <f t="shared" ref="AN114:AS114" si="206">AN42*AN$12</f>
        <v>9.1204838369128929</v>
      </c>
      <c r="AO114" s="38">
        <f t="shared" si="206"/>
        <v>6.7974943473521243</v>
      </c>
      <c r="AP114" s="38">
        <f t="shared" si="206"/>
        <v>0</v>
      </c>
      <c r="AQ114" s="39">
        <f t="shared" si="206"/>
        <v>31.299040111820108</v>
      </c>
      <c r="AR114" s="39">
        <f t="shared" si="206"/>
        <v>16.35942133565473</v>
      </c>
      <c r="AS114" s="39">
        <f t="shared" si="206"/>
        <v>36.259882469579743</v>
      </c>
      <c r="AT114" s="40">
        <f t="shared" ref="AT114:AU114" si="207">AT42</f>
        <v>52.291389265719445</v>
      </c>
      <c r="AU114" s="40">
        <f t="shared" si="207"/>
        <v>63.283176917941638</v>
      </c>
      <c r="AV114" s="41">
        <f t="shared" ref="AV114:AY114" si="208">AV42*AV$12</f>
        <v>30.613308856924849</v>
      </c>
      <c r="AW114" s="41">
        <f t="shared" si="208"/>
        <v>29.955022741681855</v>
      </c>
      <c r="AX114" s="42">
        <f t="shared" si="208"/>
        <v>67.808532064836768</v>
      </c>
      <c r="AY114" s="42">
        <f t="shared" si="208"/>
        <v>40.087767237333829</v>
      </c>
      <c r="AZ114"/>
      <c r="BA114" s="37">
        <f t="shared" si="69"/>
        <v>15.635077939850611</v>
      </c>
      <c r="BB114" s="37">
        <f t="shared" si="70"/>
        <v>38.097608048665975</v>
      </c>
    </row>
    <row r="115" spans="4:54" x14ac:dyDescent="0.25">
      <c r="D115" s="3">
        <v>30</v>
      </c>
      <c r="F115" s="3">
        <v>29</v>
      </c>
      <c r="G115" s="36">
        <f t="shared" si="53"/>
        <v>42.459947695165354</v>
      </c>
      <c r="H115" s="36">
        <f t="shared" si="168"/>
        <v>46.121554461093396</v>
      </c>
      <c r="I115" s="36">
        <f t="shared" si="168"/>
        <v>42.206628923796295</v>
      </c>
      <c r="J115" s="36">
        <f t="shared" si="168"/>
        <v>47.520095346123234</v>
      </c>
      <c r="K115" s="36">
        <f t="shared" si="168"/>
        <v>17.466810720997032</v>
      </c>
      <c r="L115" s="37">
        <f t="shared" si="59"/>
        <v>45.392858365047097</v>
      </c>
      <c r="M115" s="36">
        <f t="shared" ref="M115:R115" si="209">M43*M$12</f>
        <v>14.77767290156339</v>
      </c>
      <c r="N115" s="38">
        <f t="shared" si="209"/>
        <v>10.407320619013289</v>
      </c>
      <c r="O115" s="38">
        <f t="shared" si="209"/>
        <v>0</v>
      </c>
      <c r="P115" s="39">
        <f t="shared" si="209"/>
        <v>42.978907853295759</v>
      </c>
      <c r="Q115" s="39">
        <f t="shared" si="209"/>
        <v>23.002796765689926</v>
      </c>
      <c r="R115" s="39">
        <f t="shared" si="209"/>
        <v>51.781285715332281</v>
      </c>
      <c r="S115" s="40">
        <f t="shared" si="162"/>
        <v>73.138209145899381</v>
      </c>
      <c r="T115" s="40">
        <f t="shared" si="162"/>
        <v>93.059198200513492</v>
      </c>
      <c r="U115" s="41">
        <f t="shared" si="163"/>
        <v>44.523822923678225</v>
      </c>
      <c r="V115" s="41">
        <f t="shared" si="163"/>
        <v>43.515952330443042</v>
      </c>
      <c r="W115" s="42">
        <f t="shared" si="163"/>
        <v>85.611866077290443</v>
      </c>
      <c r="X115" s="42">
        <f t="shared" si="163"/>
        <v>54.729741987799969</v>
      </c>
      <c r="Z115" s="37">
        <f t="shared" si="61"/>
        <v>22.179548558420649</v>
      </c>
      <c r="AA115" s="37">
        <f t="shared" si="62"/>
        <v>45.802802837216149</v>
      </c>
      <c r="AD115"/>
      <c r="AE115" s="3">
        <v>30</v>
      </c>
      <c r="AG115" s="3">
        <f t="shared" si="63"/>
        <v>21.324555883177815</v>
      </c>
      <c r="AH115" s="36">
        <f t="shared" ref="AH115:AL115" si="210">AH43*AH$12</f>
        <v>24.382346173856703</v>
      </c>
      <c r="AI115" s="36">
        <f t="shared" si="210"/>
        <v>33.563049481133746</v>
      </c>
      <c r="AJ115" s="36">
        <f t="shared" si="210"/>
        <v>25.488666643384803</v>
      </c>
      <c r="AK115" s="36">
        <f t="shared" si="210"/>
        <v>34.748279464084582</v>
      </c>
      <c r="AL115" s="36">
        <f t="shared" si="210"/>
        <v>11.056294386327357</v>
      </c>
      <c r="AM115" s="37">
        <f t="shared" si="65"/>
        <v>37.786226203365885</v>
      </c>
      <c r="AN115" s="36">
        <f t="shared" ref="AN115:AS115" si="211">AN43*AN$12</f>
        <v>9.8030966176184879</v>
      </c>
      <c r="AO115" s="38">
        <f t="shared" si="211"/>
        <v>7.2375801621135709</v>
      </c>
      <c r="AP115" s="38">
        <f t="shared" si="211"/>
        <v>0</v>
      </c>
      <c r="AQ115" s="39">
        <f t="shared" si="211"/>
        <v>32.816588719135389</v>
      </c>
      <c r="AR115" s="39">
        <f t="shared" si="211"/>
        <v>17.241108100309084</v>
      </c>
      <c r="AS115" s="39">
        <f t="shared" si="211"/>
        <v>38.515486182633346</v>
      </c>
      <c r="AT115" s="40">
        <f t="shared" ref="AT115:AU115" si="212">AT43</f>
        <v>54.985247065097205</v>
      </c>
      <c r="AU115" s="40">
        <f t="shared" si="212"/>
        <v>67.078034087409051</v>
      </c>
      <c r="AV115" s="41">
        <f t="shared" ref="AV115:AY115" si="213">AV43*AV$12</f>
        <v>32.367835645790166</v>
      </c>
      <c r="AW115" s="41">
        <f t="shared" si="213"/>
        <v>31.666930534992478</v>
      </c>
      <c r="AX115" s="42">
        <f t="shared" si="213"/>
        <v>70.362572706136206</v>
      </c>
      <c r="AY115" s="42">
        <f t="shared" si="213"/>
        <v>42.041481671272038</v>
      </c>
      <c r="AZ115"/>
      <c r="BA115" s="37">
        <f t="shared" si="69"/>
        <v>16.581725293719654</v>
      </c>
      <c r="BB115" s="37">
        <f t="shared" si="70"/>
        <v>39.209124335670587</v>
      </c>
    </row>
    <row r="116" spans="4:54" x14ac:dyDescent="0.25">
      <c r="D116" s="3">
        <v>31</v>
      </c>
      <c r="F116" s="3">
        <v>30</v>
      </c>
      <c r="G116" s="36">
        <f t="shared" si="53"/>
        <v>44.659585010510405</v>
      </c>
      <c r="H116" s="36">
        <f t="shared" si="168"/>
        <v>47.649964710264555</v>
      </c>
      <c r="I116" s="36">
        <f t="shared" si="168"/>
        <v>44.337073412054714</v>
      </c>
      <c r="J116" s="36">
        <f t="shared" si="168"/>
        <v>49.065539757315548</v>
      </c>
      <c r="K116" s="36">
        <f t="shared" si="168"/>
        <v>18.196325240845884</v>
      </c>
      <c r="L116" s="37">
        <f t="shared" si="59"/>
        <v>46.129014001443657</v>
      </c>
      <c r="M116" s="36">
        <f t="shared" ref="M116:R116" si="214">M44*M$12</f>
        <v>15.408722184397471</v>
      </c>
      <c r="N116" s="38">
        <f t="shared" si="214"/>
        <v>10.80806564507269</v>
      </c>
      <c r="O116" s="38">
        <f t="shared" si="214"/>
        <v>0</v>
      </c>
      <c r="P116" s="39">
        <f t="shared" si="214"/>
        <v>44.179464663433087</v>
      </c>
      <c r="Q116" s="39">
        <f t="shared" si="214"/>
        <v>23.660838381611985</v>
      </c>
      <c r="R116" s="39">
        <f t="shared" si="214"/>
        <v>53.101995069907929</v>
      </c>
      <c r="S116" s="40">
        <f t="shared" si="162"/>
        <v>75.292108395052182</v>
      </c>
      <c r="T116" s="40">
        <f t="shared" si="162"/>
        <v>96.173053704461736</v>
      </c>
      <c r="U116" s="41">
        <f t="shared" si="163"/>
        <v>46.004695935177722</v>
      </c>
      <c r="V116" s="41">
        <f t="shared" si="163"/>
        <v>44.958016205380268</v>
      </c>
      <c r="W116" s="42">
        <f t="shared" si="163"/>
        <v>87.203021360958004</v>
      </c>
      <c r="X116" s="42">
        <f t="shared" si="163"/>
        <v>56.175903717217267</v>
      </c>
      <c r="Z116" s="37">
        <f t="shared" si="61"/>
        <v>22.741765443232616</v>
      </c>
      <c r="AA116" s="37">
        <f t="shared" si="62"/>
        <v>46.491156268039539</v>
      </c>
      <c r="AD116"/>
      <c r="AE116" s="3">
        <v>31</v>
      </c>
      <c r="AG116" s="3">
        <f t="shared" si="63"/>
        <v>22.426633924947051</v>
      </c>
      <c r="AH116" s="36">
        <f t="shared" ref="AH116:AL116" si="215">AH44*AH$12</f>
        <v>27.019033674936189</v>
      </c>
      <c r="AI116" s="36">
        <f t="shared" si="215"/>
        <v>35.448581462939217</v>
      </c>
      <c r="AJ116" s="36">
        <f t="shared" si="215"/>
        <v>27.874279256451299</v>
      </c>
      <c r="AK116" s="36">
        <f t="shared" si="215"/>
        <v>36.673941640067461</v>
      </c>
      <c r="AL116" s="36">
        <f t="shared" si="215"/>
        <v>12.043636846585626</v>
      </c>
      <c r="AM116" s="37">
        <f t="shared" si="65"/>
        <v>39.165379096406298</v>
      </c>
      <c r="AN116" s="36">
        <f t="shared" ref="AN116:AS116" si="216">AN44*AN$12</f>
        <v>10.523126064814194</v>
      </c>
      <c r="AO116" s="38">
        <f t="shared" si="216"/>
        <v>7.6996827467351983</v>
      </c>
      <c r="AP116" s="38">
        <f t="shared" si="216"/>
        <v>0</v>
      </c>
      <c r="AQ116" s="39">
        <f t="shared" si="216"/>
        <v>34.379253305832343</v>
      </c>
      <c r="AR116" s="39">
        <f t="shared" si="216"/>
        <v>18.14478543638381</v>
      </c>
      <c r="AS116" s="39">
        <f t="shared" si="216"/>
        <v>40.774771225684049</v>
      </c>
      <c r="AT116" s="40">
        <f t="shared" ref="AT116:AU116" si="217">AT44</f>
        <v>57.764724817991912</v>
      </c>
      <c r="AU116" s="40">
        <f t="shared" si="217"/>
        <v>71.013948609301423</v>
      </c>
      <c r="AV116" s="41">
        <f t="shared" ref="AV116:AY116" si="218">AV44*AV$12</f>
        <v>34.191597086611104</v>
      </c>
      <c r="AW116" s="41">
        <f t="shared" si="218"/>
        <v>33.445940821972023</v>
      </c>
      <c r="AX116" s="42">
        <f t="shared" si="218"/>
        <v>72.916774858260951</v>
      </c>
      <c r="AY116" s="42">
        <f t="shared" si="218"/>
        <v>44.039072945230217</v>
      </c>
      <c r="AZ116"/>
      <c r="BA116" s="37">
        <f t="shared" si="69"/>
        <v>17.530794626207172</v>
      </c>
      <c r="BB116" s="37">
        <f t="shared" si="70"/>
        <v>40.317282839690243</v>
      </c>
    </row>
    <row r="117" spans="4:54" x14ac:dyDescent="0.25">
      <c r="D117" s="3">
        <v>32</v>
      </c>
      <c r="F117" s="3">
        <v>31</v>
      </c>
      <c r="G117" s="36">
        <f t="shared" si="53"/>
        <v>46.800492545499786</v>
      </c>
      <c r="H117" s="36">
        <f t="shared" si="168"/>
        <v>49.151714642382707</v>
      </c>
      <c r="I117" s="36">
        <f t="shared" si="168"/>
        <v>46.440964737203991</v>
      </c>
      <c r="J117" s="36">
        <f t="shared" si="168"/>
        <v>50.58205731356518</v>
      </c>
      <c r="K117" s="36">
        <f t="shared" si="168"/>
        <v>18.897098473824688</v>
      </c>
      <c r="L117" s="37">
        <f t="shared" si="59"/>
        <v>46.823634005809808</v>
      </c>
      <c r="M117" s="36">
        <f t="shared" ref="M117:R117" si="219">M45*M$12</f>
        <v>16.033420061105183</v>
      </c>
      <c r="N117" s="38">
        <f t="shared" si="219"/>
        <v>11.205079229167675</v>
      </c>
      <c r="O117" s="38">
        <f t="shared" si="219"/>
        <v>0</v>
      </c>
      <c r="P117" s="39">
        <f t="shared" si="219"/>
        <v>45.352137821876539</v>
      </c>
      <c r="Q117" s="39">
        <f t="shared" si="219"/>
        <v>24.297820817095047</v>
      </c>
      <c r="R117" s="39">
        <f t="shared" si="219"/>
        <v>54.337934871256962</v>
      </c>
      <c r="S117" s="40">
        <f t="shared" si="162"/>
        <v>77.397210174073876</v>
      </c>
      <c r="T117" s="40">
        <f t="shared" si="162"/>
        <v>99.21974433419058</v>
      </c>
      <c r="U117" s="41">
        <f t="shared" si="163"/>
        <v>47.460053421911724</v>
      </c>
      <c r="V117" s="41">
        <f t="shared" si="163"/>
        <v>46.3749259175936</v>
      </c>
      <c r="W117" s="42">
        <f t="shared" si="163"/>
        <v>88.714889440690897</v>
      </c>
      <c r="X117" s="42">
        <f t="shared" si="163"/>
        <v>57.576269436533956</v>
      </c>
      <c r="Z117" s="37">
        <f t="shared" si="61"/>
        <v>23.269118061222905</v>
      </c>
      <c r="AA117" s="37">
        <f t="shared" si="62"/>
        <v>47.146134769974267</v>
      </c>
      <c r="AD117"/>
      <c r="AE117" s="3">
        <v>32</v>
      </c>
      <c r="AG117" s="3">
        <f t="shared" si="63"/>
        <v>23.585668651620018</v>
      </c>
      <c r="AH117" s="36">
        <f t="shared" ref="AH117:AL117" si="220">AH45*AH$12</f>
        <v>29.805079154351542</v>
      </c>
      <c r="AI117" s="36">
        <f t="shared" si="220"/>
        <v>37.40434440690521</v>
      </c>
      <c r="AJ117" s="36">
        <f t="shared" si="220"/>
        <v>30.404817617466911</v>
      </c>
      <c r="AK117" s="36">
        <f t="shared" si="220"/>
        <v>38.668359168561956</v>
      </c>
      <c r="AL117" s="36">
        <f t="shared" si="220"/>
        <v>13.065330835168302</v>
      </c>
      <c r="AM117" s="37">
        <f t="shared" si="65"/>
        <v>40.485872598829104</v>
      </c>
      <c r="AN117" s="36">
        <f t="shared" ref="AN117:AS117" si="221">AN45*AN$12</f>
        <v>11.280836263101881</v>
      </c>
      <c r="AO117" s="38">
        <f t="shared" si="221"/>
        <v>8.1841227628595572</v>
      </c>
      <c r="AP117" s="38">
        <f t="shared" si="221"/>
        <v>0</v>
      </c>
      <c r="AQ117" s="39">
        <f t="shared" si="221"/>
        <v>35.985410330493423</v>
      </c>
      <c r="AR117" s="39">
        <f t="shared" si="221"/>
        <v>19.06820898983884</v>
      </c>
      <c r="AS117" s="39">
        <f t="shared" si="221"/>
        <v>43.022175684884758</v>
      </c>
      <c r="AT117" s="40">
        <f t="shared" ref="AT117:AU117" si="222">AT45</f>
        <v>60.626844000314001</v>
      </c>
      <c r="AU117" s="40">
        <f t="shared" si="222"/>
        <v>75.086158492429561</v>
      </c>
      <c r="AV117" s="41">
        <f t="shared" ref="AV117:AY117" si="223">AV45*AV$12</f>
        <v>36.083785056766942</v>
      </c>
      <c r="AW117" s="41">
        <f t="shared" si="223"/>
        <v>35.291214426335564</v>
      </c>
      <c r="AX117" s="42">
        <f t="shared" si="223"/>
        <v>75.462261644449342</v>
      </c>
      <c r="AY117" s="42">
        <f t="shared" si="223"/>
        <v>46.076166904817498</v>
      </c>
      <c r="AZ117"/>
      <c r="BA117" s="37">
        <f t="shared" si="69"/>
        <v>18.476100017649621</v>
      </c>
      <c r="BB117" s="37">
        <f t="shared" si="70"/>
        <v>41.419048715124909</v>
      </c>
    </row>
    <row r="118" spans="4:54" x14ac:dyDescent="0.25">
      <c r="D118" s="3">
        <v>33</v>
      </c>
      <c r="F118" s="3">
        <v>32</v>
      </c>
      <c r="G118" s="36">
        <f t="shared" ref="G118:G149" si="224">G46*G$12</f>
        <v>48.878526916779549</v>
      </c>
      <c r="H118" s="36">
        <f t="shared" si="168"/>
        <v>50.626522840393427</v>
      </c>
      <c r="I118" s="36">
        <f t="shared" si="168"/>
        <v>48.514791479624051</v>
      </c>
      <c r="J118" s="36">
        <f t="shared" si="168"/>
        <v>52.069440258773263</v>
      </c>
      <c r="K118" s="36">
        <f t="shared" si="168"/>
        <v>19.568752999891561</v>
      </c>
      <c r="L118" s="37">
        <f t="shared" si="59"/>
        <v>47.479934392960104</v>
      </c>
      <c r="M118" s="36">
        <f t="shared" ref="M118:R118" si="225">M46*M$12</f>
        <v>16.651211399653533</v>
      </c>
      <c r="N118" s="38">
        <f t="shared" si="225"/>
        <v>11.598152625974494</v>
      </c>
      <c r="O118" s="38">
        <f t="shared" si="225"/>
        <v>0</v>
      </c>
      <c r="P118" s="39">
        <f t="shared" si="225"/>
        <v>46.497229517236413</v>
      </c>
      <c r="Q118" s="39">
        <f t="shared" si="225"/>
        <v>24.914016994476921</v>
      </c>
      <c r="R118" s="39">
        <f t="shared" si="225"/>
        <v>55.492896721048375</v>
      </c>
      <c r="S118" s="40">
        <f t="shared" si="162"/>
        <v>79.453797766639013</v>
      </c>
      <c r="T118" s="40">
        <f t="shared" si="162"/>
        <v>102.1986758132381</v>
      </c>
      <c r="U118" s="41">
        <f t="shared" si="163"/>
        <v>48.889609649856318</v>
      </c>
      <c r="V118" s="41">
        <f t="shared" si="163"/>
        <v>47.766415948471014</v>
      </c>
      <c r="W118" s="42">
        <f t="shared" si="163"/>
        <v>90.15099285676304</v>
      </c>
      <c r="X118" s="42">
        <f t="shared" si="163"/>
        <v>58.931671356344999</v>
      </c>
      <c r="Z118" s="37">
        <f t="shared" si="61"/>
        <v>23.763105455322656</v>
      </c>
      <c r="AA118" s="37">
        <f t="shared" si="62"/>
        <v>47.76935653191638</v>
      </c>
      <c r="AD118"/>
      <c r="AE118" s="3">
        <v>33</v>
      </c>
      <c r="AG118" s="3">
        <f t="shared" si="63"/>
        <v>24.804603651429346</v>
      </c>
      <c r="AH118" s="36">
        <f t="shared" ref="AH118:AL118" si="226">AH46*AH$12</f>
        <v>32.727396294500686</v>
      </c>
      <c r="AI118" s="36">
        <f t="shared" si="226"/>
        <v>39.42895928245332</v>
      </c>
      <c r="AJ118" s="36">
        <f t="shared" si="226"/>
        <v>33.077481082728205</v>
      </c>
      <c r="AK118" s="36">
        <f t="shared" si="226"/>
        <v>40.729767768528454</v>
      </c>
      <c r="AL118" s="36">
        <f t="shared" si="226"/>
        <v>14.115022634169341</v>
      </c>
      <c r="AM118" s="37">
        <f t="shared" si="65"/>
        <v>41.753562061961965</v>
      </c>
      <c r="AN118" s="36">
        <f t="shared" ref="AN118:AS118" si="227">AN46*AN$12</f>
        <v>12.07623415860721</v>
      </c>
      <c r="AO118" s="38">
        <f t="shared" si="227"/>
        <v>8.691122313132821</v>
      </c>
      <c r="AP118" s="38">
        <f t="shared" si="227"/>
        <v>0</v>
      </c>
      <c r="AQ118" s="39">
        <f t="shared" si="227"/>
        <v>37.633076160525277</v>
      </c>
      <c r="AR118" s="39">
        <f t="shared" si="227"/>
        <v>20.008830877999841</v>
      </c>
      <c r="AS118" s="39">
        <f t="shared" si="227"/>
        <v>45.241855117023391</v>
      </c>
      <c r="AT118" s="40">
        <f t="shared" ref="AT118:AU118" si="228">AT46</f>
        <v>63.567913697717451</v>
      </c>
      <c r="AU118" s="40">
        <f t="shared" si="228"/>
        <v>79.288561728761024</v>
      </c>
      <c r="AV118" s="41">
        <f t="shared" ref="AV118:AY118" si="229">AV46*AV$12</f>
        <v>38.04311994193062</v>
      </c>
      <c r="AW118" s="41">
        <f t="shared" si="229"/>
        <v>37.201450224788069</v>
      </c>
      <c r="AX118" s="42">
        <f t="shared" si="229"/>
        <v>77.989837041242239</v>
      </c>
      <c r="AY118" s="42">
        <f t="shared" si="229"/>
        <v>48.147828787648677</v>
      </c>
      <c r="AZ118"/>
      <c r="BA118" s="37">
        <f t="shared" si="69"/>
        <v>19.411309916231883</v>
      </c>
      <c r="BB118" s="37">
        <f t="shared" si="70"/>
        <v>42.511284031681107</v>
      </c>
    </row>
    <row r="119" spans="4:54" x14ac:dyDescent="0.25">
      <c r="D119" s="3">
        <v>34</v>
      </c>
      <c r="F119" s="3">
        <v>33</v>
      </c>
      <c r="G119" s="36">
        <f t="shared" si="224"/>
        <v>50.890455753411622</v>
      </c>
      <c r="H119" s="36">
        <f t="shared" si="168"/>
        <v>52.074188534553677</v>
      </c>
      <c r="I119" s="36">
        <f t="shared" si="168"/>
        <v>50.555473730791967</v>
      </c>
      <c r="J119" s="36">
        <f t="shared" si="168"/>
        <v>53.527562799761974</v>
      </c>
      <c r="K119" s="36">
        <f t="shared" si="168"/>
        <v>20.211176326584546</v>
      </c>
      <c r="L119" s="37">
        <f t="shared" si="59"/>
        <v>48.100707361976887</v>
      </c>
      <c r="M119" s="36">
        <f t="shared" ref="M119:R119" si="230">M47*M$12</f>
        <v>17.26160188539215</v>
      </c>
      <c r="N119" s="38">
        <f t="shared" si="230"/>
        <v>11.987099697692537</v>
      </c>
      <c r="O119" s="38">
        <f t="shared" si="230"/>
        <v>0</v>
      </c>
      <c r="P119" s="39">
        <f t="shared" si="230"/>
        <v>47.615073770378757</v>
      </c>
      <c r="Q119" s="39">
        <f t="shared" si="230"/>
        <v>25.509745240305183</v>
      </c>
      <c r="R119" s="39">
        <f t="shared" si="230"/>
        <v>56.570788914790796</v>
      </c>
      <c r="S119" s="40">
        <f t="shared" si="162"/>
        <v>81.462240131083831</v>
      </c>
      <c r="T119" s="40">
        <f t="shared" si="162"/>
        <v>105.10949528155348</v>
      </c>
      <c r="U119" s="41">
        <f t="shared" si="163"/>
        <v>50.293157165558711</v>
      </c>
      <c r="V119" s="41">
        <f t="shared" si="163"/>
        <v>49.132296870603355</v>
      </c>
      <c r="W119" s="42">
        <f t="shared" si="163"/>
        <v>91.514759006914957</v>
      </c>
      <c r="X119" s="42">
        <f t="shared" si="163"/>
        <v>60.242997261341912</v>
      </c>
      <c r="Z119" s="37">
        <f t="shared" si="61"/>
        <v>24.225274412726183</v>
      </c>
      <c r="AA119" s="37">
        <f t="shared" si="62"/>
        <v>48.362361284608163</v>
      </c>
      <c r="AD119"/>
      <c r="AE119" s="3">
        <v>34</v>
      </c>
      <c r="AG119" s="3">
        <f t="shared" si="63"/>
        <v>26.08653464069765</v>
      </c>
      <c r="AH119" s="36">
        <f t="shared" ref="AH119:AL119" si="231">AH47*AH$12</f>
        <v>35.769494818642634</v>
      </c>
      <c r="AI119" s="36">
        <f t="shared" si="231"/>
        <v>41.520519230801924</v>
      </c>
      <c r="AJ119" s="36">
        <f t="shared" si="231"/>
        <v>35.887540457839641</v>
      </c>
      <c r="AK119" s="36">
        <f t="shared" si="231"/>
        <v>42.855851637207024</v>
      </c>
      <c r="AL119" s="36">
        <f t="shared" si="231"/>
        <v>15.185528754959279</v>
      </c>
      <c r="AM119" s="37">
        <f t="shared" si="65"/>
        <v>42.973113823064381</v>
      </c>
      <c r="AN119" s="36">
        <f t="shared" ref="AN119:AS119" si="232">AN47*AN$12</f>
        <v>12.909039475737455</v>
      </c>
      <c r="AO119" s="38">
        <f t="shared" si="232"/>
        <v>9.2207916390246663</v>
      </c>
      <c r="AP119" s="38">
        <f t="shared" si="232"/>
        <v>0</v>
      </c>
      <c r="AQ119" s="39">
        <f t="shared" si="232"/>
        <v>39.319889589761772</v>
      </c>
      <c r="AR119" s="39">
        <f t="shared" si="232"/>
        <v>20.963804185627112</v>
      </c>
      <c r="AS119" s="39">
        <f t="shared" si="232"/>
        <v>47.418026643938617</v>
      </c>
      <c r="AT119" s="40">
        <f t="shared" ref="AT119:AU119" si="233">AT47</f>
        <v>66.583495285246045</v>
      </c>
      <c r="AU119" s="40">
        <f t="shared" si="233"/>
        <v>83.613649273612623</v>
      </c>
      <c r="AV119" s="41">
        <f t="shared" ref="AV119:AY119" si="234">AV47*AV$12</f>
        <v>40.067813285912436</v>
      </c>
      <c r="AW119" s="41">
        <f t="shared" si="234"/>
        <v>39.17484908508407</v>
      </c>
      <c r="AX119" s="42">
        <f t="shared" si="234"/>
        <v>80.490078042504962</v>
      </c>
      <c r="AY119" s="42">
        <f t="shared" si="234"/>
        <v>50.248567540558483</v>
      </c>
      <c r="AZ119"/>
      <c r="BA119" s="37">
        <f t="shared" si="69"/>
        <v>20.330076152497917</v>
      </c>
      <c r="BB119" s="37">
        <f t="shared" si="70"/>
        <v>43.590771151339311</v>
      </c>
    </row>
    <row r="120" spans="4:54" x14ac:dyDescent="0.25">
      <c r="D120" s="3">
        <v>35</v>
      </c>
      <c r="F120" s="3">
        <v>34</v>
      </c>
      <c r="G120" s="36">
        <f t="shared" si="224"/>
        <v>52.833869665780362</v>
      </c>
      <c r="H120" s="36">
        <f t="shared" si="168"/>
        <v>53.494583375234875</v>
      </c>
      <c r="I120" s="36">
        <f t="shared" si="168"/>
        <v>52.560335278797623</v>
      </c>
      <c r="J120" s="36">
        <f t="shared" si="168"/>
        <v>54.956372406517382</v>
      </c>
      <c r="K120" s="36">
        <f t="shared" si="168"/>
        <v>20.82448285622171</v>
      </c>
      <c r="L120" s="37">
        <f t="shared" si="59"/>
        <v>48.688405027780206</v>
      </c>
      <c r="M120" s="36">
        <f t="shared" ref="M120:R120" si="235">M48*M$12</f>
        <v>17.86415358197695</v>
      </c>
      <c r="N120" s="38">
        <f t="shared" si="235"/>
        <v>12.371755107792664</v>
      </c>
      <c r="O120" s="38">
        <f t="shared" si="235"/>
        <v>0</v>
      </c>
      <c r="P120" s="39">
        <f t="shared" si="235"/>
        <v>48.706031763064821</v>
      </c>
      <c r="Q120" s="39">
        <f t="shared" si="235"/>
        <v>26.085361922060294</v>
      </c>
      <c r="R120" s="39">
        <f t="shared" si="235"/>
        <v>57.575570404377245</v>
      </c>
      <c r="S120" s="40">
        <f t="shared" si="162"/>
        <v>83.422980857253265</v>
      </c>
      <c r="T120" s="40">
        <f t="shared" si="162"/>
        <v>107.95206490041652</v>
      </c>
      <c r="U120" s="41">
        <f t="shared" si="163"/>
        <v>51.670558858807723</v>
      </c>
      <c r="V120" s="41">
        <f t="shared" si="163"/>
        <v>50.472447585376656</v>
      </c>
      <c r="W120" s="42">
        <f t="shared" si="163"/>
        <v>92.809513138570665</v>
      </c>
      <c r="X120" s="42">
        <f t="shared" si="163"/>
        <v>61.511179667747363</v>
      </c>
      <c r="Z120" s="37">
        <f t="shared" si="61"/>
        <v>24.657194188133289</v>
      </c>
      <c r="AA120" s="37">
        <f t="shared" si="62"/>
        <v>48.926614104694536</v>
      </c>
      <c r="AD120"/>
      <c r="AE120" s="3">
        <v>35</v>
      </c>
      <c r="AG120" s="3">
        <f t="shared" si="63"/>
        <v>27.434717325995447</v>
      </c>
      <c r="AH120" s="36">
        <f t="shared" ref="AH120:AL120" si="236">AH48*AH$12</f>
        <v>38.911615169108536</v>
      </c>
      <c r="AI120" s="36">
        <f t="shared" si="236"/>
        <v>43.676553697359211</v>
      </c>
      <c r="AJ120" s="36">
        <f t="shared" si="236"/>
        <v>38.828207120341425</v>
      </c>
      <c r="AK120" s="36">
        <f t="shared" si="236"/>
        <v>45.043710274793668</v>
      </c>
      <c r="AL120" s="36">
        <f t="shared" si="236"/>
        <v>16.268958100470734</v>
      </c>
      <c r="AM120" s="37">
        <f t="shared" si="65"/>
        <v>44.148004159065266</v>
      </c>
      <c r="AN120" s="36">
        <f t="shared" ref="AN120:AS120" si="237">AN48*AN$12</f>
        <v>13.778655340015877</v>
      </c>
      <c r="AO120" s="38">
        <f t="shared" si="237"/>
        <v>9.7731154747004734</v>
      </c>
      <c r="AP120" s="38">
        <f t="shared" si="237"/>
        <v>0</v>
      </c>
      <c r="AQ120" s="39">
        <f t="shared" si="237"/>
        <v>41.043097113828765</v>
      </c>
      <c r="AR120" s="39">
        <f t="shared" si="237"/>
        <v>21.929993243386789</v>
      </c>
      <c r="AS120" s="39">
        <f t="shared" si="237"/>
        <v>49.535329767188479</v>
      </c>
      <c r="AT120" s="40">
        <f t="shared" ref="AT120:AU120" si="238">AT48</f>
        <v>69.668373048808277</v>
      </c>
      <c r="AU120" s="40">
        <f t="shared" si="238"/>
        <v>88.052452448498968</v>
      </c>
      <c r="AV120" s="41">
        <f t="shared" ref="AV120:AY120" si="239">AV48*AV$12</f>
        <v>42.155532627841644</v>
      </c>
      <c r="AW120" s="41">
        <f t="shared" si="239"/>
        <v>41.209080024733865</v>
      </c>
      <c r="AX120" s="42">
        <f t="shared" si="239"/>
        <v>82.953439081194432</v>
      </c>
      <c r="AY120" s="42">
        <f t="shared" si="239"/>
        <v>52.372349430387558</v>
      </c>
      <c r="AZ120"/>
      <c r="BA120" s="37">
        <f t="shared" si="69"/>
        <v>21.226171068069881</v>
      </c>
      <c r="BB120" s="37">
        <f t="shared" si="70"/>
        <v>44.654239556517759</v>
      </c>
    </row>
    <row r="121" spans="4:54" x14ac:dyDescent="0.25">
      <c r="D121" s="3">
        <v>36</v>
      </c>
      <c r="F121" s="3">
        <v>35</v>
      </c>
      <c r="G121" s="36">
        <f t="shared" si="224"/>
        <v>54.707096087949218</v>
      </c>
      <c r="H121" s="36">
        <f t="shared" si="168"/>
        <v>54.887644026098606</v>
      </c>
      <c r="I121" s="36">
        <f t="shared" si="168"/>
        <v>54.52707594790364</v>
      </c>
      <c r="J121" s="36">
        <f t="shared" si="168"/>
        <v>56.355881993290254</v>
      </c>
      <c r="K121" s="36">
        <f t="shared" si="168"/>
        <v>21.408979120681327</v>
      </c>
      <c r="L121" s="37">
        <f t="shared" si="59"/>
        <v>49.245203603471346</v>
      </c>
      <c r="M121" s="36">
        <f t="shared" ref="M121:R121" si="240">M49*M$12</f>
        <v>18.45848078022032</v>
      </c>
      <c r="N121" s="38">
        <f t="shared" si="240"/>
        <v>12.751972673164659</v>
      </c>
      <c r="O121" s="38">
        <f t="shared" si="240"/>
        <v>0</v>
      </c>
      <c r="P121" s="39">
        <f t="shared" si="240"/>
        <v>49.770487713872946</v>
      </c>
      <c r="Q121" s="39">
        <f t="shared" si="240"/>
        <v>26.641254951575373</v>
      </c>
      <c r="R121" s="39">
        <f t="shared" si="240"/>
        <v>58.511197121587252</v>
      </c>
      <c r="S121" s="40">
        <f t="shared" si="162"/>
        <v>85.336528350941478</v>
      </c>
      <c r="T121" s="40">
        <f t="shared" si="162"/>
        <v>110.7264380236082</v>
      </c>
      <c r="U121" s="41">
        <f t="shared" si="163"/>
        <v>53.021740814670338</v>
      </c>
      <c r="V121" s="41">
        <f t="shared" si="163"/>
        <v>51.786808334590773</v>
      </c>
      <c r="W121" s="42">
        <f t="shared" si="163"/>
        <v>94.038473331946179</v>
      </c>
      <c r="X121" s="42">
        <f t="shared" si="163"/>
        <v>62.737186351176398</v>
      </c>
      <c r="Z121" s="37">
        <f t="shared" si="61"/>
        <v>25.060435832794795</v>
      </c>
      <c r="AA121" s="37">
        <f t="shared" si="62"/>
        <v>49.463509034339246</v>
      </c>
      <c r="AD121"/>
      <c r="AE121" s="3">
        <v>36</v>
      </c>
      <c r="AG121" s="3">
        <f t="shared" si="63"/>
        <v>28.852575672624699</v>
      </c>
      <c r="AH121" s="36">
        <f t="shared" ref="AH121:AL121" si="241">AH49*AH$12</f>
        <v>42.130998067672706</v>
      </c>
      <c r="AI121" s="36">
        <f t="shared" si="241"/>
        <v>45.893995937428151</v>
      </c>
      <c r="AJ121" s="36">
        <f t="shared" si="241"/>
        <v>41.890537973873286</v>
      </c>
      <c r="AK121" s="36">
        <f t="shared" si="241"/>
        <v>47.289829494805495</v>
      </c>
      <c r="AL121" s="36">
        <f t="shared" si="241"/>
        <v>17.356868701422055</v>
      </c>
      <c r="AM121" s="37">
        <f t="shared" si="65"/>
        <v>45.28059697816429</v>
      </c>
      <c r="AN121" s="36">
        <f t="shared" ref="AN121:AS121" si="242">AN49*AN$12</f>
        <v>14.684140381098901</v>
      </c>
      <c r="AO121" s="38">
        <f t="shared" si="242"/>
        <v>10.347939243239438</v>
      </c>
      <c r="AP121" s="38">
        <f t="shared" si="242"/>
        <v>0</v>
      </c>
      <c r="AQ121" s="39">
        <f t="shared" si="242"/>
        <v>42.799541624847144</v>
      </c>
      <c r="AR121" s="39">
        <f t="shared" si="242"/>
        <v>22.903990219185673</v>
      </c>
      <c r="AS121" s="39">
        <f t="shared" si="242"/>
        <v>51.579190383001013</v>
      </c>
      <c r="AT121" s="40">
        <f t="shared" ref="AT121:AU121" si="243">AT49</f>
        <v>72.816532164142373</v>
      </c>
      <c r="AU121" s="40">
        <f t="shared" si="243"/>
        <v>92.594508019167947</v>
      </c>
      <c r="AV121" s="41">
        <f t="shared" ref="AV121:AY121" si="244">AV49*AV$12</f>
        <v>44.3033695068195</v>
      </c>
      <c r="AW121" s="41">
        <f t="shared" si="244"/>
        <v>43.301249552448944</v>
      </c>
      <c r="AX121" s="42">
        <f t="shared" si="244"/>
        <v>85.370367597687078</v>
      </c>
      <c r="AY121" s="42">
        <f t="shared" si="244"/>
        <v>54.512621925043014</v>
      </c>
      <c r="AZ121"/>
      <c r="BA121" s="37">
        <f t="shared" si="69"/>
        <v>22.093628017343502</v>
      </c>
      <c r="BB121" s="37">
        <f t="shared" si="70"/>
        <v>45.698396034216302</v>
      </c>
    </row>
    <row r="122" spans="4:54" x14ac:dyDescent="0.25">
      <c r="D122" s="3">
        <v>37</v>
      </c>
      <c r="F122" s="3">
        <v>36</v>
      </c>
      <c r="G122" s="36">
        <f t="shared" si="224"/>
        <v>56.509116372743776</v>
      </c>
      <c r="H122" s="36">
        <f t="shared" si="168"/>
        <v>56.25336548332217</v>
      </c>
      <c r="I122" s="36">
        <f t="shared" si="168"/>
        <v>56.453744402604187</v>
      </c>
      <c r="J122" s="36">
        <f t="shared" si="168"/>
        <v>57.726162879019334</v>
      </c>
      <c r="K122" s="36">
        <f t="shared" si="168"/>
        <v>21.965132298008545</v>
      </c>
      <c r="L122" s="37">
        <f t="shared" si="59"/>
        <v>49.773052859231804</v>
      </c>
      <c r="M122" s="36">
        <f t="shared" ref="M122:R122" si="245">M50*M$12</f>
        <v>19.04424611707103</v>
      </c>
      <c r="N122" s="38">
        <f t="shared" si="245"/>
        <v>13.1276238575308</v>
      </c>
      <c r="O122" s="38">
        <f t="shared" si="245"/>
        <v>0</v>
      </c>
      <c r="P122" s="39">
        <f t="shared" si="245"/>
        <v>50.808845231328419</v>
      </c>
      <c r="Q122" s="39">
        <f t="shared" si="245"/>
        <v>27.177838055922283</v>
      </c>
      <c r="R122" s="39">
        <f t="shared" si="245"/>
        <v>59.381578933809166</v>
      </c>
      <c r="S122" s="40">
        <f t="shared" si="162"/>
        <v>87.203447095618912</v>
      </c>
      <c r="T122" s="40">
        <f t="shared" si="162"/>
        <v>113.43283766881285</v>
      </c>
      <c r="U122" s="41">
        <f t="shared" si="163"/>
        <v>54.346685864240889</v>
      </c>
      <c r="V122" s="41">
        <f t="shared" si="163"/>
        <v>53.075374397110146</v>
      </c>
      <c r="W122" s="42">
        <f t="shared" si="163"/>
        <v>95.204747137697254</v>
      </c>
      <c r="X122" s="42">
        <f t="shared" si="163"/>
        <v>63.922012073142177</v>
      </c>
      <c r="Z122" s="37">
        <f t="shared" si="61"/>
        <v>25.436555495138823</v>
      </c>
      <c r="AA122" s="37">
        <f t="shared" si="62"/>
        <v>49.974372525343277</v>
      </c>
      <c r="AD122"/>
      <c r="AE122" s="3">
        <v>37</v>
      </c>
      <c r="AG122" s="3">
        <f t="shared" si="63"/>
        <v>30.343710600427304</v>
      </c>
      <c r="AH122" s="36">
        <f t="shared" ref="AH122:AL122" si="246">AH50*AH$12</f>
        <v>45.402290923134913</v>
      </c>
      <c r="AI122" s="36">
        <f t="shared" si="246"/>
        <v>48.169155014235109</v>
      </c>
      <c r="AJ122" s="36">
        <f t="shared" si="246"/>
        <v>45.063384732617031</v>
      </c>
      <c r="AK122" s="36">
        <f t="shared" si="246"/>
        <v>49.590057797866919</v>
      </c>
      <c r="AL122" s="36">
        <f t="shared" si="246"/>
        <v>18.440455120108982</v>
      </c>
      <c r="AM122" s="37">
        <f t="shared" si="65"/>
        <v>46.372272420827251</v>
      </c>
      <c r="AN122" s="36">
        <f t="shared" ref="AN122:AS122" si="247">AN50*AN$12</f>
        <v>15.62418318901709</v>
      </c>
      <c r="AO122" s="38">
        <f t="shared" si="247"/>
        <v>10.944955319331257</v>
      </c>
      <c r="AP122" s="38">
        <f t="shared" si="247"/>
        <v>0</v>
      </c>
      <c r="AQ122" s="39">
        <f t="shared" si="247"/>
        <v>44.585655222993026</v>
      </c>
      <c r="AR122" s="39">
        <f t="shared" si="247"/>
        <v>23.882138445359057</v>
      </c>
      <c r="AS122" s="39">
        <f t="shared" si="247"/>
        <v>53.53617329302373</v>
      </c>
      <c r="AT122" s="40">
        <f t="shared" ref="AT122:AU122" si="248">AT50</f>
        <v>76.021145515672785</v>
      </c>
      <c r="AU122" s="40">
        <f t="shared" si="248"/>
        <v>97.22784426552802</v>
      </c>
      <c r="AV122" s="41">
        <f t="shared" ref="AV122:AY122" si="249">AV50*AV$12</f>
        <v>46.507811711543752</v>
      </c>
      <c r="AW122" s="41">
        <f t="shared" si="249"/>
        <v>45.447875248120674</v>
      </c>
      <c r="AX122" s="42">
        <f t="shared" si="249"/>
        <v>87.731429149919549</v>
      </c>
      <c r="AY122" s="42">
        <f t="shared" si="249"/>
        <v>56.662348697230101</v>
      </c>
      <c r="AZ122"/>
      <c r="BA122" s="37">
        <f t="shared" si="69"/>
        <v>22.926879943498427</v>
      </c>
      <c r="BB122" s="37">
        <f t="shared" si="70"/>
        <v>46.719958020362121</v>
      </c>
    </row>
    <row r="123" spans="4:54" x14ac:dyDescent="0.25">
      <c r="D123" s="3">
        <v>38</v>
      </c>
      <c r="F123" s="3">
        <v>37</v>
      </c>
      <c r="G123" s="36">
        <f t="shared" si="224"/>
        <v>58.239487121063696</v>
      </c>
      <c r="H123" s="36">
        <f t="shared" si="168"/>
        <v>57.591795039596256</v>
      </c>
      <c r="I123" s="36">
        <f t="shared" si="168"/>
        <v>58.338711657823509</v>
      </c>
      <c r="J123" s="36">
        <f t="shared" si="168"/>
        <v>59.067338439539995</v>
      </c>
      <c r="K123" s="36">
        <f t="shared" si="168"/>
        <v>22.4935419409153</v>
      </c>
      <c r="L123" s="37">
        <f t="shared" si="59"/>
        <v>50.273714478783788</v>
      </c>
      <c r="M123" s="36">
        <f t="shared" ref="M123:R123" si="250">M51*M$12</f>
        <v>19.621156948003204</v>
      </c>
      <c r="N123" s="38">
        <f t="shared" si="250"/>
        <v>13.498596391306126</v>
      </c>
      <c r="O123" s="38">
        <f t="shared" si="250"/>
        <v>0</v>
      </c>
      <c r="P123" s="39">
        <f t="shared" si="250"/>
        <v>51.821524084613721</v>
      </c>
      <c r="Q123" s="39">
        <f t="shared" si="250"/>
        <v>27.695545728787227</v>
      </c>
      <c r="R123" s="39">
        <f t="shared" si="250"/>
        <v>60.190545680771585</v>
      </c>
      <c r="S123" s="40">
        <f t="shared" si="162"/>
        <v>89.024349862699367</v>
      </c>
      <c r="T123" s="40">
        <f t="shared" si="162"/>
        <v>116.07163705529265</v>
      </c>
      <c r="U123" s="41">
        <f t="shared" si="163"/>
        <v>55.645427755982027</v>
      </c>
      <c r="V123" s="41">
        <f t="shared" si="163"/>
        <v>54.33819039386087</v>
      </c>
      <c r="W123" s="42">
        <f t="shared" si="163"/>
        <v>96.311329586478408</v>
      </c>
      <c r="X123" s="42">
        <f t="shared" si="163"/>
        <v>65.066671358290918</v>
      </c>
      <c r="Z123" s="37">
        <f t="shared" si="61"/>
        <v>25.787081124704887</v>
      </c>
      <c r="AA123" s="37">
        <f t="shared" si="62"/>
        <v>50.460466716274695</v>
      </c>
      <c r="AD123"/>
      <c r="AE123" s="3">
        <v>38</v>
      </c>
      <c r="AG123" s="3">
        <f t="shared" si="63"/>
        <v>31.911909129003085</v>
      </c>
      <c r="AH123" s="36">
        <f t="shared" ref="AH123:AL123" si="251">AH51*AH$12</f>
        <v>48.698085112651434</v>
      </c>
      <c r="AI123" s="36">
        <f t="shared" si="251"/>
        <v>50.497693494326796</v>
      </c>
      <c r="AJ123" s="36">
        <f t="shared" si="251"/>
        <v>48.333395562615451</v>
      </c>
      <c r="AK123" s="36">
        <f t="shared" si="251"/>
        <v>51.939589358066392</v>
      </c>
      <c r="AL123" s="36">
        <f t="shared" si="251"/>
        <v>19.510760498655209</v>
      </c>
      <c r="AM123" s="37">
        <f t="shared" si="65"/>
        <v>47.423583249622567</v>
      </c>
      <c r="AN123" s="36">
        <f t="shared" ref="AN123:AS123" si="252">AN51*AN$12</f>
        <v>16.597080084959305</v>
      </c>
      <c r="AO123" s="38">
        <f t="shared" si="252"/>
        <v>11.563689621950829</v>
      </c>
      <c r="AP123" s="38">
        <f t="shared" si="252"/>
        <v>0</v>
      </c>
      <c r="AQ123" s="39">
        <f t="shared" si="252"/>
        <v>46.39745686564752</v>
      </c>
      <c r="AR123" s="39">
        <f t="shared" si="252"/>
        <v>24.860562762224458</v>
      </c>
      <c r="AS123" s="39">
        <f t="shared" si="252"/>
        <v>55.394308123735478</v>
      </c>
      <c r="AT123" s="40">
        <f t="shared" ref="AT123:AU123" si="253">AT51</f>
        <v>79.274570873233728</v>
      </c>
      <c r="AU123" s="40">
        <f t="shared" si="253"/>
        <v>101.93899132288125</v>
      </c>
      <c r="AV123" s="41">
        <f t="shared" ref="AV123:AY123" si="254">AV51*AV$12</f>
        <v>48.764720937388624</v>
      </c>
      <c r="AW123" s="41">
        <f t="shared" si="254"/>
        <v>47.644864718298869</v>
      </c>
      <c r="AX123" s="42">
        <f t="shared" si="254"/>
        <v>90.027439949709702</v>
      </c>
      <c r="AY123" s="42">
        <f t="shared" si="254"/>
        <v>58.814056427066333</v>
      </c>
      <c r="AZ123"/>
      <c r="BA123" s="37">
        <f t="shared" si="69"/>
        <v>23.720890433299306</v>
      </c>
      <c r="BB123" s="37">
        <f t="shared" si="70"/>
        <v>47.715689796283662</v>
      </c>
    </row>
    <row r="124" spans="4:54" x14ac:dyDescent="0.25">
      <c r="D124" s="3">
        <v>39</v>
      </c>
      <c r="F124" s="3">
        <v>38</v>
      </c>
      <c r="G124" s="36">
        <f t="shared" si="224"/>
        <v>59.898266402282253</v>
      </c>
      <c r="H124" s="36">
        <f t="shared" si="168"/>
        <v>58.903026822521937</v>
      </c>
      <c r="I124" s="36">
        <f t="shared" si="168"/>
        <v>60.18064547931013</v>
      </c>
      <c r="J124" s="36">
        <f t="shared" si="168"/>
        <v>60.379578375750938</v>
      </c>
      <c r="K124" s="36">
        <f t="shared" si="168"/>
        <v>22.994914787363513</v>
      </c>
      <c r="L124" s="37">
        <f t="shared" si="59"/>
        <v>50.748792023504137</v>
      </c>
      <c r="M124" s="36">
        <f t="shared" ref="M124:R124" si="255">M52*M$12</f>
        <v>20.188961957105182</v>
      </c>
      <c r="N124" s="38">
        <f t="shared" si="255"/>
        <v>13.864793005023238</v>
      </c>
      <c r="O124" s="38">
        <f t="shared" si="255"/>
        <v>0</v>
      </c>
      <c r="P124" s="39">
        <f t="shared" si="255"/>
        <v>52.808957340871558</v>
      </c>
      <c r="Q124" s="39">
        <f t="shared" si="255"/>
        <v>28.194828785884553</v>
      </c>
      <c r="R124" s="39">
        <f t="shared" si="255"/>
        <v>60.941820914315414</v>
      </c>
      <c r="S124" s="40">
        <f t="shared" si="162"/>
        <v>90.799890759541768</v>
      </c>
      <c r="T124" s="40">
        <f t="shared" si="162"/>
        <v>118.64334200129132</v>
      </c>
      <c r="U124" s="41">
        <f t="shared" si="163"/>
        <v>56.918045880012535</v>
      </c>
      <c r="V124" s="41">
        <f t="shared" si="163"/>
        <v>55.575345134776846</v>
      </c>
      <c r="W124" s="42">
        <f t="shared" si="163"/>
        <v>97.361102332465862</v>
      </c>
      <c r="X124" s="42">
        <f t="shared" si="163"/>
        <v>66.172192194500269</v>
      </c>
      <c r="Z124" s="37">
        <f t="shared" si="61"/>
        <v>26.113502074620929</v>
      </c>
      <c r="AA124" s="37">
        <f t="shared" si="62"/>
        <v>50.922992550706269</v>
      </c>
      <c r="AD124"/>
      <c r="AE124" s="3">
        <v>39</v>
      </c>
      <c r="AG124" s="3">
        <f t="shared" si="63"/>
        <v>33.561153995563402</v>
      </c>
      <c r="AH124" s="36">
        <f t="shared" ref="AH124:AL124" si="256">AH52*AH$12</f>
        <v>51.989569639671998</v>
      </c>
      <c r="AI124" s="36">
        <f t="shared" si="256"/>
        <v>52.874612112032274</v>
      </c>
      <c r="AJ124" s="36">
        <f t="shared" si="256"/>
        <v>51.685076132471671</v>
      </c>
      <c r="AK124" s="36">
        <f t="shared" si="256"/>
        <v>54.332954918141226</v>
      </c>
      <c r="AL124" s="36">
        <f t="shared" si="256"/>
        <v>20.558905290083239</v>
      </c>
      <c r="AM124" s="37">
        <f t="shared" si="65"/>
        <v>48.434421476804928</v>
      </c>
      <c r="AN124" s="36">
        <f t="shared" ref="AN124:AS124" si="257">AN52*AN$12</f>
        <v>17.600717239318261</v>
      </c>
      <c r="AO124" s="38">
        <f t="shared" si="257"/>
        <v>12.203488840401592</v>
      </c>
      <c r="AP124" s="38">
        <f t="shared" si="257"/>
        <v>0</v>
      </c>
      <c r="AQ124" s="39">
        <f t="shared" si="257"/>
        <v>48.230555581718775</v>
      </c>
      <c r="AR124" s="39">
        <f t="shared" si="257"/>
        <v>25.835206980465383</v>
      </c>
      <c r="AS124" s="39">
        <f t="shared" si="257"/>
        <v>57.14337408901833</v>
      </c>
      <c r="AT124" s="40">
        <f t="shared" ref="AT124:AU124" si="258">AT52</f>
        <v>82.568359940865605</v>
      </c>
      <c r="AU124" s="40">
        <f t="shared" si="258"/>
        <v>106.71301891470563</v>
      </c>
      <c r="AV124" s="41">
        <f t="shared" ref="AV124:AY124" si="259">AV52*AV$12</f>
        <v>51.069317080174976</v>
      </c>
      <c r="AW124" s="41">
        <f t="shared" si="259"/>
        <v>49.887501127023278</v>
      </c>
      <c r="AX124" s="42">
        <f t="shared" si="259"/>
        <v>92.249604202046612</v>
      </c>
      <c r="AY124" s="42">
        <f t="shared" si="259"/>
        <v>60.959893848249692</v>
      </c>
      <c r="AZ124"/>
      <c r="BA124" s="37">
        <f t="shared" si="69"/>
        <v>24.471271666613408</v>
      </c>
      <c r="BB124" s="37">
        <f t="shared" si="70"/>
        <v>48.682441107245715</v>
      </c>
    </row>
    <row r="125" spans="4:54" x14ac:dyDescent="0.25">
      <c r="D125" s="3">
        <v>40</v>
      </c>
      <c r="F125" s="3">
        <v>39</v>
      </c>
      <c r="G125" s="36">
        <f t="shared" si="224"/>
        <v>61.48594526152641</v>
      </c>
      <c r="H125" s="36">
        <f t="shared" si="168"/>
        <v>60.187196846201907</v>
      </c>
      <c r="I125" s="36">
        <f t="shared" si="168"/>
        <v>61.978485810299695</v>
      </c>
      <c r="J125" s="36">
        <f t="shared" si="168"/>
        <v>61.663093531765334</v>
      </c>
      <c r="K125" s="36">
        <f t="shared" si="168"/>
        <v>23.470042482835996</v>
      </c>
      <c r="L125" s="37">
        <f t="shared" si="59"/>
        <v>51.199754531044121</v>
      </c>
      <c r="M125" s="36">
        <f t="shared" ref="M125:R125" si="260">M53*M$12</f>
        <v>20.747447990110228</v>
      </c>
      <c r="N125" s="38">
        <f t="shared" si="260"/>
        <v>14.226130265071962</v>
      </c>
      <c r="O125" s="38">
        <f t="shared" si="260"/>
        <v>0</v>
      </c>
      <c r="P125" s="39">
        <f t="shared" si="260"/>
        <v>53.771588825302075</v>
      </c>
      <c r="Q125" s="39">
        <f t="shared" si="260"/>
        <v>28.676150457039451</v>
      </c>
      <c r="R125" s="39">
        <f t="shared" si="260"/>
        <v>61.639002127613566</v>
      </c>
      <c r="S125" s="40">
        <f t="shared" si="162"/>
        <v>92.530759019400065</v>
      </c>
      <c r="T125" s="40">
        <f t="shared" si="162"/>
        <v>121.14857499819033</v>
      </c>
      <c r="U125" s="41">
        <f t="shared" si="163"/>
        <v>58.164660486505262</v>
      </c>
      <c r="V125" s="41">
        <f t="shared" si="163"/>
        <v>56.786966949947484</v>
      </c>
      <c r="W125" s="42">
        <f t="shared" si="163"/>
        <v>98.356833730207313</v>
      </c>
      <c r="X125" s="42">
        <f t="shared" si="163"/>
        <v>67.239610544913972</v>
      </c>
      <c r="Z125" s="37">
        <f t="shared" si="61"/>
        <v>26.417261157619887</v>
      </c>
      <c r="AA125" s="37">
        <f t="shared" si="62"/>
        <v>51.363092744264883</v>
      </c>
      <c r="AD125"/>
      <c r="AE125" s="3">
        <v>40</v>
      </c>
      <c r="AG125" s="3">
        <f t="shared" si="63"/>
        <v>35.295633769846724</v>
      </c>
      <c r="AH125" s="36">
        <f t="shared" ref="AH125:AL125" si="261">AH53*AH$12</f>
        <v>55.247278213323504</v>
      </c>
      <c r="AI125" s="36">
        <f t="shared" si="261"/>
        <v>55.294242715172061</v>
      </c>
      <c r="AJ125" s="36">
        <f t="shared" si="261"/>
        <v>55.100915609975658</v>
      </c>
      <c r="AK125" s="36">
        <f t="shared" si="261"/>
        <v>56.764021905390152</v>
      </c>
      <c r="AL125" s="36">
        <f t="shared" si="261"/>
        <v>21.576323127888955</v>
      </c>
      <c r="AM125" s="37">
        <f t="shared" si="65"/>
        <v>49.404183030963281</v>
      </c>
      <c r="AN125" s="36">
        <f t="shared" ref="AN125:AS125" si="262">AN53*AN$12</f>
        <v>18.632558217310518</v>
      </c>
      <c r="AO125" s="38">
        <f t="shared" si="262"/>
        <v>12.863508636251064</v>
      </c>
      <c r="AP125" s="38">
        <f t="shared" si="262"/>
        <v>0</v>
      </c>
      <c r="AQ125" s="39">
        <f t="shared" si="262"/>
        <v>50.080159965357822</v>
      </c>
      <c r="AR125" s="39">
        <f t="shared" si="262"/>
        <v>26.801878352422843</v>
      </c>
      <c r="AS125" s="39">
        <f t="shared" si="262"/>
        <v>58.775130491452977</v>
      </c>
      <c r="AT125" s="40">
        <f t="shared" ref="AT125:AU125" si="263">AT53</f>
        <v>85.893280740295864</v>
      </c>
      <c r="AU125" s="40">
        <f t="shared" si="263"/>
        <v>111.5336042969225</v>
      </c>
      <c r="AV125" s="41">
        <f t="shared" ref="AV125:AY125" si="264">AV53*AV$12</f>
        <v>53.416170437852514</v>
      </c>
      <c r="AW125" s="41">
        <f t="shared" si="264"/>
        <v>52.170436540059569</v>
      </c>
      <c r="AX125" s="42">
        <f t="shared" si="264"/>
        <v>94.389653144547367</v>
      </c>
      <c r="AY125" s="42">
        <f t="shared" si="264"/>
        <v>63.091703194031986</v>
      </c>
      <c r="AZ125"/>
      <c r="BA125" s="37">
        <f t="shared" si="69"/>
        <v>25.174384023914126</v>
      </c>
      <c r="BB125" s="37">
        <f t="shared" si="70"/>
        <v>49.617187644267815</v>
      </c>
    </row>
    <row r="126" spans="4:54" x14ac:dyDescent="0.25">
      <c r="D126" s="3">
        <v>41</v>
      </c>
      <c r="F126" s="3">
        <v>40</v>
      </c>
      <c r="G126" s="36">
        <f t="shared" si="224"/>
        <v>63.003384703044532</v>
      </c>
      <c r="H126" s="36">
        <f t="shared" si="168"/>
        <v>61.444478522571018</v>
      </c>
      <c r="I126" s="36">
        <f t="shared" si="168"/>
        <v>63.731421320728785</v>
      </c>
      <c r="J126" s="36">
        <f t="shared" si="168"/>
        <v>62.918131205407512</v>
      </c>
      <c r="K126" s="36">
        <f t="shared" si="168"/>
        <v>23.919782018420971</v>
      </c>
      <c r="L126" s="37">
        <f t="shared" si="59"/>
        <v>51.627955265316444</v>
      </c>
      <c r="M126" s="36">
        <f t="shared" ref="M126:R126" si="265">M54*M$12</f>
        <v>21.29643709650496</v>
      </c>
      <c r="N126" s="38">
        <f t="shared" si="265"/>
        <v>14.5825375018867</v>
      </c>
      <c r="O126" s="38">
        <f t="shared" si="265"/>
        <v>0</v>
      </c>
      <c r="P126" s="39">
        <f t="shared" si="265"/>
        <v>54.709870866268382</v>
      </c>
      <c r="Q126" s="39">
        <f t="shared" si="265"/>
        <v>29.139982955439159</v>
      </c>
      <c r="R126" s="39">
        <f t="shared" si="265"/>
        <v>62.285546413015808</v>
      </c>
      <c r="S126" s="40">
        <f t="shared" ref="S126:T145" si="266">S54</f>
        <v>94.217673450175653</v>
      </c>
      <c r="T126" s="40">
        <f t="shared" si="266"/>
        <v>123.58806079880968</v>
      </c>
      <c r="U126" s="41">
        <f t="shared" ref="U126:X145" si="267">U54*U$12</f>
        <v>59.385428346804765</v>
      </c>
      <c r="V126" s="41">
        <f t="shared" si="267"/>
        <v>57.97321945453232</v>
      </c>
      <c r="W126" s="42">
        <f t="shared" si="267"/>
        <v>99.301179675427818</v>
      </c>
      <c r="X126" s="42">
        <f t="shared" si="267"/>
        <v>68.269965575366271</v>
      </c>
      <c r="Z126" s="37">
        <f t="shared" si="61"/>
        <v>26.699748765859461</v>
      </c>
      <c r="AA126" s="37">
        <f t="shared" si="62"/>
        <v>51.78185460782295</v>
      </c>
      <c r="AD126"/>
      <c r="AE126" s="3">
        <v>41</v>
      </c>
      <c r="AG126" s="3">
        <f t="shared" si="63"/>
        <v>37.119753491784877</v>
      </c>
      <c r="AH126" s="36">
        <f t="shared" ref="AH126:AL126" si="268">AH54*AH$12</f>
        <v>58.441899139454165</v>
      </c>
      <c r="AI126" s="36">
        <f t="shared" si="268"/>
        <v>57.750250811203465</v>
      </c>
      <c r="AJ126" s="36">
        <f t="shared" si="268"/>
        <v>58.561581074477239</v>
      </c>
      <c r="AK126" s="36">
        <f t="shared" si="268"/>
        <v>59.226005056885178</v>
      </c>
      <c r="AL126" s="36">
        <f t="shared" si="268"/>
        <v>22.554993229122211</v>
      </c>
      <c r="AM126" s="37">
        <f t="shared" si="65"/>
        <v>50.331922775973517</v>
      </c>
      <c r="AN126" s="36">
        <f t="shared" ref="AN126:AS126" si="269">AN54*AN$12</f>
        <v>19.689638048874997</v>
      </c>
      <c r="AO126" s="38">
        <f t="shared" si="269"/>
        <v>13.542703200477575</v>
      </c>
      <c r="AP126" s="38">
        <f t="shared" si="269"/>
        <v>0</v>
      </c>
      <c r="AQ126" s="39">
        <f t="shared" si="269"/>
        <v>51.941094625779805</v>
      </c>
      <c r="AR126" s="39">
        <f t="shared" si="269"/>
        <v>27.756298699046663</v>
      </c>
      <c r="AS126" s="39">
        <f t="shared" si="269"/>
        <v>60.283482215607215</v>
      </c>
      <c r="AT126" s="40">
        <f t="shared" ref="AT126:AU126" si="270">AT54</f>
        <v>89.239354683899677</v>
      </c>
      <c r="AU126" s="40">
        <f t="shared" si="270"/>
        <v>116.38313277551072</v>
      </c>
      <c r="AV126" s="41">
        <f t="shared" ref="AV126:AY126" si="271">AV54*AV$12</f>
        <v>55.799203101490924</v>
      </c>
      <c r="AW126" s="41">
        <f t="shared" si="271"/>
        <v>54.487694327202057</v>
      </c>
      <c r="AX126" s="42">
        <f t="shared" si="271"/>
        <v>96.439982260723369</v>
      </c>
      <c r="AY126" s="42">
        <f t="shared" si="271"/>
        <v>65.201103854952635</v>
      </c>
      <c r="AZ126"/>
      <c r="BA126" s="37">
        <f t="shared" si="69"/>
        <v>25.82741280062988</v>
      </c>
      <c r="BB126" s="37">
        <f t="shared" si="70"/>
        <v>50.517072699029981</v>
      </c>
    </row>
    <row r="127" spans="4:54" x14ac:dyDescent="0.25">
      <c r="D127" s="3">
        <v>42</v>
      </c>
      <c r="F127" s="3">
        <v>41</v>
      </c>
      <c r="G127" s="36">
        <f t="shared" si="224"/>
        <v>64.451758178384722</v>
      </c>
      <c r="H127" s="36">
        <f t="shared" ref="H127:K146" si="272">H55*H$12</f>
        <v>62.675078585597532</v>
      </c>
      <c r="I127" s="36">
        <f t="shared" si="272"/>
        <v>65.438867142472319</v>
      </c>
      <c r="J127" s="36">
        <f t="shared" si="272"/>
        <v>64.144970900505569</v>
      </c>
      <c r="K127" s="36">
        <f t="shared" si="272"/>
        <v>24.345038675013221</v>
      </c>
      <c r="L127" s="37">
        <f t="shared" si="59"/>
        <v>52.034646755012282</v>
      </c>
      <c r="M127" s="36">
        <f t="shared" ref="M127:R127" si="273">M55*M$12</f>
        <v>21.835783767692227</v>
      </c>
      <c r="N127" s="38">
        <f t="shared" si="273"/>
        <v>14.933955821891773</v>
      </c>
      <c r="O127" s="38">
        <f t="shared" si="273"/>
        <v>0</v>
      </c>
      <c r="P127" s="39">
        <f t="shared" si="273"/>
        <v>55.624262292682815</v>
      </c>
      <c r="Q127" s="39">
        <f t="shared" si="273"/>
        <v>29.586804471396125</v>
      </c>
      <c r="R127" s="39">
        <f t="shared" si="273"/>
        <v>62.884760627441757</v>
      </c>
      <c r="S127" s="40">
        <f t="shared" si="266"/>
        <v>95.861377469519951</v>
      </c>
      <c r="T127" s="40">
        <f t="shared" si="266"/>
        <v>125.96261337492224</v>
      </c>
      <c r="U127" s="41">
        <f t="shared" si="267"/>
        <v>60.580538812201915</v>
      </c>
      <c r="V127" s="41">
        <f t="shared" si="267"/>
        <v>59.13429770322135</v>
      </c>
      <c r="W127" s="42">
        <f t="shared" si="267"/>
        <v>100.19668506670853</v>
      </c>
      <c r="X127" s="42">
        <f t="shared" si="267"/>
        <v>69.264295512912256</v>
      </c>
      <c r="Z127" s="37">
        <f t="shared" si="61"/>
        <v>26.96229871523057</v>
      </c>
      <c r="AA127" s="37">
        <f t="shared" si="62"/>
        <v>52.180312733807114</v>
      </c>
      <c r="AD127"/>
      <c r="AE127" s="3">
        <v>42</v>
      </c>
      <c r="AG127" s="3">
        <f t="shared" si="63"/>
        <v>38.85778775562828</v>
      </c>
      <c r="AH127" s="36">
        <f t="shared" ref="AH127:AL127" si="274">AH55*AH$12</f>
        <v>61.264465686420266</v>
      </c>
      <c r="AI127" s="36">
        <f t="shared" si="274"/>
        <v>60.006216576255909</v>
      </c>
      <c r="AJ127" s="36">
        <f t="shared" si="274"/>
        <v>61.72553352619088</v>
      </c>
      <c r="AK127" s="36">
        <f t="shared" si="274"/>
        <v>61.482305024188015</v>
      </c>
      <c r="AL127" s="36">
        <f t="shared" si="274"/>
        <v>23.404042527364432</v>
      </c>
      <c r="AM127" s="37">
        <f t="shared" si="65"/>
        <v>51.137038434299953</v>
      </c>
      <c r="AN127" s="36">
        <f t="shared" ref="AN127:AS127" si="275">AN55*AN$12</f>
        <v>20.66859992284407</v>
      </c>
      <c r="AO127" s="38">
        <f t="shared" si="275"/>
        <v>14.175042874256663</v>
      </c>
      <c r="AP127" s="38">
        <f t="shared" si="275"/>
        <v>0</v>
      </c>
      <c r="AQ127" s="39">
        <f t="shared" si="275"/>
        <v>53.636186593528898</v>
      </c>
      <c r="AR127" s="39">
        <f t="shared" si="275"/>
        <v>28.608778399381606</v>
      </c>
      <c r="AS127" s="39">
        <f t="shared" si="275"/>
        <v>61.543021668450777</v>
      </c>
      <c r="AT127" s="40">
        <f t="shared" ref="AT127:AU127" si="276">AT55</f>
        <v>92.28730625740387</v>
      </c>
      <c r="AU127" s="40">
        <f t="shared" si="276"/>
        <v>120.79632822336494</v>
      </c>
      <c r="AV127" s="41">
        <f t="shared" ref="AV127:AY127" si="277">AV55*AV$12</f>
        <v>57.988957130314382</v>
      </c>
      <c r="AW127" s="41">
        <f t="shared" si="277"/>
        <v>56.616211022664849</v>
      </c>
      <c r="AX127" s="42">
        <f t="shared" si="277"/>
        <v>98.21842320750558</v>
      </c>
      <c r="AY127" s="42">
        <f t="shared" si="277"/>
        <v>67.090095364245258</v>
      </c>
      <c r="AZ127"/>
      <c r="BA127" s="37">
        <f t="shared" si="69"/>
        <v>26.375392022385743</v>
      </c>
      <c r="BB127" s="37">
        <f t="shared" si="70"/>
        <v>51.301828956830782</v>
      </c>
    </row>
    <row r="128" spans="4:54" x14ac:dyDescent="0.25">
      <c r="D128" s="3">
        <v>43</v>
      </c>
      <c r="F128" s="3">
        <v>42</v>
      </c>
      <c r="G128" s="36">
        <f t="shared" si="224"/>
        <v>65.832499486163812</v>
      </c>
      <c r="H128" s="36">
        <f t="shared" si="272"/>
        <v>63.879233387109466</v>
      </c>
      <c r="I128" s="36">
        <f t="shared" si="272"/>
        <v>67.100443827203179</v>
      </c>
      <c r="J128" s="36">
        <f t="shared" si="272"/>
        <v>65.343920476486787</v>
      </c>
      <c r="K128" s="36">
        <f t="shared" si="272"/>
        <v>24.746751258946436</v>
      </c>
      <c r="L128" s="37">
        <f t="shared" si="59"/>
        <v>52.420992975358786</v>
      </c>
      <c r="M128" s="36">
        <f t="shared" ref="M128:R128" si="278">M56*M$12</f>
        <v>22.365372358975122</v>
      </c>
      <c r="N128" s="38">
        <f t="shared" si="278"/>
        <v>15.280337195522506</v>
      </c>
      <c r="O128" s="38">
        <f t="shared" si="278"/>
        <v>0</v>
      </c>
      <c r="P128" s="39">
        <f t="shared" si="278"/>
        <v>56.51522665521918</v>
      </c>
      <c r="Q128" s="39">
        <f t="shared" si="278"/>
        <v>30.017096543938653</v>
      </c>
      <c r="R128" s="39">
        <f t="shared" si="278"/>
        <v>63.439795270465623</v>
      </c>
      <c r="S128" s="40">
        <f t="shared" si="266"/>
        <v>97.462634662927044</v>
      </c>
      <c r="T128" s="40">
        <f t="shared" si="266"/>
        <v>128.27312411446837</v>
      </c>
      <c r="U128" s="41">
        <f t="shared" si="267"/>
        <v>61.750210230706557</v>
      </c>
      <c r="V128" s="41">
        <f t="shared" si="267"/>
        <v>60.270424695325879</v>
      </c>
      <c r="W128" s="42">
        <f t="shared" si="267"/>
        <v>101.04578576711938</v>
      </c>
      <c r="X128" s="42">
        <f t="shared" si="267"/>
        <v>70.22363406168904</v>
      </c>
      <c r="Z128" s="37">
        <f t="shared" si="61"/>
        <v>27.206185520339591</v>
      </c>
      <c r="AA128" s="37">
        <f t="shared" si="62"/>
        <v>52.559451552260654</v>
      </c>
      <c r="AD128"/>
      <c r="AE128" s="3">
        <v>43</v>
      </c>
      <c r="AG128" s="3">
        <f t="shared" si="63"/>
        <v>40.467341024247702</v>
      </c>
      <c r="AH128" s="36">
        <f t="shared" ref="AH128:AL128" si="279">AH56*AH$12</f>
        <v>63.688783680353467</v>
      </c>
      <c r="AI128" s="36">
        <f t="shared" si="279"/>
        <v>62.02289565055279</v>
      </c>
      <c r="AJ128" s="36">
        <f t="shared" si="279"/>
        <v>64.535070409060921</v>
      </c>
      <c r="AK128" s="36">
        <f t="shared" si="279"/>
        <v>63.494975311921351</v>
      </c>
      <c r="AL128" s="36">
        <f t="shared" si="279"/>
        <v>24.121512676346672</v>
      </c>
      <c r="AM128" s="37">
        <f t="shared" si="65"/>
        <v>51.820620918633125</v>
      </c>
      <c r="AN128" s="36">
        <f t="shared" ref="AN128:AS128" si="280">AN56*AN$12</f>
        <v>21.549703792666751</v>
      </c>
      <c r="AO128" s="38">
        <f t="shared" si="280"/>
        <v>14.747393820845851</v>
      </c>
      <c r="AP128" s="38">
        <f t="shared" si="280"/>
        <v>0</v>
      </c>
      <c r="AQ128" s="39">
        <f t="shared" si="280"/>
        <v>55.140148948742052</v>
      </c>
      <c r="AR128" s="39">
        <f t="shared" si="280"/>
        <v>29.350889016018346</v>
      </c>
      <c r="AS128" s="39">
        <f t="shared" si="280"/>
        <v>62.571279321943869</v>
      </c>
      <c r="AT128" s="40">
        <f t="shared" ref="AT128:AU128" si="281">AT56</f>
        <v>94.991175963977156</v>
      </c>
      <c r="AU128" s="40">
        <f t="shared" si="281"/>
        <v>124.70581606723476</v>
      </c>
      <c r="AV128" s="41">
        <f t="shared" ref="AV128:AY128" si="282">AV56*AV$12</f>
        <v>59.947133331657085</v>
      </c>
      <c r="AW128" s="41">
        <f t="shared" si="282"/>
        <v>58.518959346920369</v>
      </c>
      <c r="AX128" s="42">
        <f t="shared" si="282"/>
        <v>99.725614295253749</v>
      </c>
      <c r="AY128" s="42">
        <f t="shared" si="282"/>
        <v>68.739077597539534</v>
      </c>
      <c r="AZ128"/>
      <c r="BA128" s="37">
        <f t="shared" si="69"/>
        <v>26.82485170600652</v>
      </c>
      <c r="BB128" s="37">
        <f t="shared" si="70"/>
        <v>51.970534143302338</v>
      </c>
    </row>
    <row r="129" spans="4:54" x14ac:dyDescent="0.25">
      <c r="D129" s="3">
        <v>44</v>
      </c>
      <c r="F129" s="3">
        <v>43</v>
      </c>
      <c r="G129" s="36">
        <f t="shared" si="224"/>
        <v>67.147255900119362</v>
      </c>
      <c r="H129" s="36">
        <f t="shared" si="272"/>
        <v>65.057205527825886</v>
      </c>
      <c r="I129" s="36">
        <f t="shared" si="272"/>
        <v>68.715957541633031</v>
      </c>
      <c r="J129" s="36">
        <f t="shared" si="272"/>
        <v>66.515312655983408</v>
      </c>
      <c r="K129" s="36">
        <f t="shared" si="272"/>
        <v>25.125879415937526</v>
      </c>
      <c r="L129" s="37">
        <f t="shared" si="59"/>
        <v>52.788079317625744</v>
      </c>
      <c r="M129" s="36">
        <f t="shared" ref="M129:R129" si="283">M57*M$12</f>
        <v>22.8851146838721</v>
      </c>
      <c r="N129" s="38">
        <f t="shared" si="283"/>
        <v>15.621643614505825</v>
      </c>
      <c r="O129" s="38">
        <f t="shared" si="283"/>
        <v>0</v>
      </c>
      <c r="P129" s="39">
        <f t="shared" si="283"/>
        <v>57.383230646525782</v>
      </c>
      <c r="Q129" s="39">
        <f t="shared" si="283"/>
        <v>30.431341768773429</v>
      </c>
      <c r="R129" s="39">
        <f t="shared" si="283"/>
        <v>63.953641393070598</v>
      </c>
      <c r="S129" s="40">
        <f t="shared" si="266"/>
        <v>99.022224809219665</v>
      </c>
      <c r="T129" s="40">
        <f t="shared" si="266"/>
        <v>130.52055114245192</v>
      </c>
      <c r="U129" s="41">
        <f t="shared" si="267"/>
        <v>62.894686686795012</v>
      </c>
      <c r="V129" s="41">
        <f t="shared" si="267"/>
        <v>61.381848196137142</v>
      </c>
      <c r="W129" s="42">
        <f t="shared" si="267"/>
        <v>101.85081096362305</v>
      </c>
      <c r="X129" s="42">
        <f t="shared" si="267"/>
        <v>71.149007311366503</v>
      </c>
      <c r="Z129" s="37">
        <f t="shared" si="61"/>
        <v>27.432622847037578</v>
      </c>
      <c r="AA129" s="37">
        <f t="shared" si="62"/>
        <v>52.920207762974911</v>
      </c>
      <c r="AD129"/>
      <c r="AE129" s="3">
        <v>44</v>
      </c>
      <c r="AG129" s="3">
        <f t="shared" si="63"/>
        <v>41.95047391357199</v>
      </c>
      <c r="AH129" s="36">
        <f t="shared" ref="AH129:AL129" si="284">AH57*AH$12</f>
        <v>65.765684152413243</v>
      </c>
      <c r="AI129" s="36">
        <f t="shared" si="284"/>
        <v>63.820214824024539</v>
      </c>
      <c r="AJ129" s="36">
        <f t="shared" si="284"/>
        <v>67.019235707868546</v>
      </c>
      <c r="AK129" s="36">
        <f t="shared" si="284"/>
        <v>65.285192636059449</v>
      </c>
      <c r="AL129" s="36">
        <f t="shared" si="284"/>
        <v>24.727395526465838</v>
      </c>
      <c r="AM129" s="37">
        <f t="shared" si="65"/>
        <v>52.402318340866387</v>
      </c>
      <c r="AN129" s="36">
        <f t="shared" ref="AN129:AS129" si="285">AN57*AN$12</f>
        <v>22.339375035195282</v>
      </c>
      <c r="AO129" s="38">
        <f t="shared" si="285"/>
        <v>15.263301454364573</v>
      </c>
      <c r="AP129" s="38">
        <f t="shared" si="285"/>
        <v>0</v>
      </c>
      <c r="AQ129" s="39">
        <f t="shared" si="285"/>
        <v>56.47164493883259</v>
      </c>
      <c r="AR129" s="39">
        <f t="shared" si="285"/>
        <v>29.996167523264081</v>
      </c>
      <c r="AS129" s="39">
        <f t="shared" si="285"/>
        <v>63.413300000739895</v>
      </c>
      <c r="AT129" s="40">
        <f t="shared" ref="AT129:AU129" si="286">AT57</f>
        <v>97.384317839554399</v>
      </c>
      <c r="AU129" s="40">
        <f t="shared" si="286"/>
        <v>128.16018647123937</v>
      </c>
      <c r="AV129" s="41">
        <f t="shared" ref="AV129:AY129" si="287">AV57*AV$12</f>
        <v>61.692876093258683</v>
      </c>
      <c r="AW129" s="41">
        <f t="shared" si="287"/>
        <v>60.214740341061948</v>
      </c>
      <c r="AX129" s="42">
        <f t="shared" si="287"/>
        <v>101.00478927767955</v>
      </c>
      <c r="AY129" s="42">
        <f t="shared" si="287"/>
        <v>70.176929618102889</v>
      </c>
      <c r="AZ129"/>
      <c r="BA129" s="37">
        <f t="shared" si="69"/>
        <v>27.194527210264088</v>
      </c>
      <c r="BB129" s="37">
        <f t="shared" si="70"/>
        <v>52.54111209549793</v>
      </c>
    </row>
    <row r="130" spans="4:54" x14ac:dyDescent="0.25">
      <c r="D130" s="3">
        <v>45</v>
      </c>
      <c r="F130" s="3">
        <v>44</v>
      </c>
      <c r="G130" s="36">
        <f t="shared" si="224"/>
        <v>68.397846278070105</v>
      </c>
      <c r="H130" s="36">
        <f t="shared" si="272"/>
        <v>66.209280791328524</v>
      </c>
      <c r="I130" s="36">
        <f t="shared" si="272"/>
        <v>70.285381497314376</v>
      </c>
      <c r="J130" s="36">
        <f t="shared" si="272"/>
        <v>67.659501855638482</v>
      </c>
      <c r="K130" s="36">
        <f t="shared" si="272"/>
        <v>25.483392816518343</v>
      </c>
      <c r="L130" s="37">
        <f t="shared" si="59"/>
        <v>53.136920834232612</v>
      </c>
      <c r="M130" s="36">
        <f t="shared" ref="M130:R130" si="288">M58*M$12</f>
        <v>23.394947769970877</v>
      </c>
      <c r="N130" s="38">
        <f t="shared" si="288"/>
        <v>15.957846312332219</v>
      </c>
      <c r="O130" s="38">
        <f t="shared" si="288"/>
        <v>0</v>
      </c>
      <c r="P130" s="39">
        <f t="shared" si="288"/>
        <v>58.228742698709077</v>
      </c>
      <c r="Q130" s="39">
        <f t="shared" si="288"/>
        <v>30.830021805753876</v>
      </c>
      <c r="R130" s="39">
        <f t="shared" si="288"/>
        <v>64.429129955043209</v>
      </c>
      <c r="S130" s="40">
        <f t="shared" si="266"/>
        <v>100.54094032449284</v>
      </c>
      <c r="T130" s="40">
        <f t="shared" si="266"/>
        <v>132.70590966135649</v>
      </c>
      <c r="U130" s="41">
        <f t="shared" si="267"/>
        <v>64.014235033103276</v>
      </c>
      <c r="V130" s="41">
        <f t="shared" si="267"/>
        <v>62.468837844110837</v>
      </c>
      <c r="W130" s="42">
        <f t="shared" si="267"/>
        <v>102.61398583793842</v>
      </c>
      <c r="X130" s="42">
        <f t="shared" si="267"/>
        <v>72.041431081248149</v>
      </c>
      <c r="Z130" s="37">
        <f t="shared" si="61"/>
        <v>27.642762925478483</v>
      </c>
      <c r="AA130" s="37">
        <f t="shared" si="62"/>
        <v>53.263472649698329</v>
      </c>
      <c r="AD130"/>
      <c r="AE130" s="3">
        <v>45</v>
      </c>
      <c r="AG130" s="3">
        <f t="shared" si="63"/>
        <v>43.317115956604354</v>
      </c>
      <c r="AH130" s="36">
        <f t="shared" ref="AH130:AL130" si="289">AH58*AH$12</f>
        <v>67.550695265044467</v>
      </c>
      <c r="AI130" s="36">
        <f t="shared" si="289"/>
        <v>65.425336834283428</v>
      </c>
      <c r="AJ130" s="36">
        <f t="shared" si="289"/>
        <v>69.218634364878682</v>
      </c>
      <c r="AK130" s="36">
        <f t="shared" si="289"/>
        <v>66.881081366245539</v>
      </c>
      <c r="AL130" s="36">
        <f t="shared" si="289"/>
        <v>25.241546797780462</v>
      </c>
      <c r="AM130" s="37">
        <f t="shared" si="65"/>
        <v>52.900629174287118</v>
      </c>
      <c r="AN130" s="36">
        <f t="shared" ref="AN130:AS130" si="290">AN58*AN$12</f>
        <v>23.047866168692234</v>
      </c>
      <c r="AO130" s="38">
        <f t="shared" si="290"/>
        <v>15.728812595255526</v>
      </c>
      <c r="AP130" s="38">
        <f t="shared" si="290"/>
        <v>0</v>
      </c>
      <c r="AQ130" s="39">
        <f t="shared" si="290"/>
        <v>57.653769070439445</v>
      </c>
      <c r="AR130" s="39">
        <f t="shared" si="290"/>
        <v>30.559432079050737</v>
      </c>
      <c r="AS130" s="39">
        <f t="shared" si="290"/>
        <v>64.108449449817641</v>
      </c>
      <c r="AT130" s="40">
        <f t="shared" ref="AT130:AU130" si="291">AT58</f>
        <v>99.508221545659964</v>
      </c>
      <c r="AU130" s="40">
        <f t="shared" si="291"/>
        <v>131.22023410576037</v>
      </c>
      <c r="AV130" s="41">
        <f t="shared" ref="AV130:AY130" si="292">AV58*AV$12</f>
        <v>63.252399203538232</v>
      </c>
      <c r="AW130" s="41">
        <f t="shared" si="292"/>
        <v>61.72918220450547</v>
      </c>
      <c r="AX130" s="42">
        <f t="shared" si="292"/>
        <v>102.09725434126521</v>
      </c>
      <c r="AY130" s="42">
        <f t="shared" si="292"/>
        <v>71.43552882668142</v>
      </c>
      <c r="AZ130"/>
      <c r="BA130" s="37">
        <f t="shared" si="69"/>
        <v>27.500973148979494</v>
      </c>
      <c r="BB130" s="37">
        <f t="shared" si="70"/>
        <v>53.030912870779808</v>
      </c>
    </row>
    <row r="131" spans="4:54" x14ac:dyDescent="0.25">
      <c r="D131" s="3">
        <v>46</v>
      </c>
      <c r="F131" s="3">
        <v>45</v>
      </c>
      <c r="G131" s="36">
        <f t="shared" si="224"/>
        <v>69.586223861347861</v>
      </c>
      <c r="H131" s="36">
        <f t="shared" si="272"/>
        <v>67.335765352306538</v>
      </c>
      <c r="I131" s="36">
        <f t="shared" si="272"/>
        <v>71.808838598201817</v>
      </c>
      <c r="J131" s="36">
        <f t="shared" si="272"/>
        <v>68.776861309183118</v>
      </c>
      <c r="K131" s="36">
        <f t="shared" si="272"/>
        <v>25.820262015709599</v>
      </c>
      <c r="L131" s="37">
        <f t="shared" si="59"/>
        <v>53.468469130299233</v>
      </c>
      <c r="M131" s="36">
        <f t="shared" ref="M131:R131" si="293">M59*M$12</f>
        <v>23.894831766185948</v>
      </c>
      <c r="N131" s="38">
        <f t="shared" si="293"/>
        <v>16.288925042499201</v>
      </c>
      <c r="O131" s="38">
        <f t="shared" si="293"/>
        <v>0</v>
      </c>
      <c r="P131" s="39">
        <f t="shared" si="293"/>
        <v>59.052231739007098</v>
      </c>
      <c r="Q131" s="39">
        <f t="shared" si="293"/>
        <v>31.213615653029194</v>
      </c>
      <c r="R131" s="39">
        <f t="shared" si="293"/>
        <v>64.868933136937713</v>
      </c>
      <c r="S131" s="40">
        <f t="shared" si="266"/>
        <v>102.01958308131307</v>
      </c>
      <c r="T131" s="40">
        <f t="shared" si="266"/>
        <v>134.83026321737989</v>
      </c>
      <c r="U131" s="41">
        <f t="shared" si="267"/>
        <v>65.109142186493131</v>
      </c>
      <c r="V131" s="41">
        <f t="shared" si="267"/>
        <v>63.531682516829989</v>
      </c>
      <c r="W131" s="42">
        <f t="shared" si="267"/>
        <v>103.33743447602569</v>
      </c>
      <c r="X131" s="42">
        <f t="shared" si="267"/>
        <v>72.9019086498391</v>
      </c>
      <c r="Z131" s="37">
        <f t="shared" si="61"/>
        <v>27.837696738523281</v>
      </c>
      <c r="AA131" s="37">
        <f t="shared" si="62"/>
        <v>53.590094282140775</v>
      </c>
      <c r="AD131"/>
      <c r="AE131" s="3">
        <v>46</v>
      </c>
      <c r="AG131" s="3">
        <f t="shared" si="63"/>
        <v>44.576416783406593</v>
      </c>
      <c r="AH131" s="36">
        <f t="shared" ref="AH131:AL131" si="294">AH59*AH$12</f>
        <v>69.090312161601631</v>
      </c>
      <c r="AI131" s="36">
        <f t="shared" si="294"/>
        <v>66.861709110782826</v>
      </c>
      <c r="AJ131" s="36">
        <f t="shared" si="294"/>
        <v>71.169125800065856</v>
      </c>
      <c r="AK131" s="36">
        <f t="shared" si="294"/>
        <v>68.306817338115806</v>
      </c>
      <c r="AL131" s="36">
        <f t="shared" si="294"/>
        <v>25.680028064091836</v>
      </c>
      <c r="AM131" s="37">
        <f t="shared" si="65"/>
        <v>53.330080978892042</v>
      </c>
      <c r="AN131" s="36">
        <f t="shared" ref="AN131:AS131" si="295">AN59*AN$12</f>
        <v>23.68430554209807</v>
      </c>
      <c r="AO131" s="38">
        <f t="shared" si="295"/>
        <v>16.149312151105978</v>
      </c>
      <c r="AP131" s="38">
        <f t="shared" si="295"/>
        <v>0</v>
      </c>
      <c r="AQ131" s="39">
        <f t="shared" si="295"/>
        <v>58.70607410849334</v>
      </c>
      <c r="AR131" s="39">
        <f t="shared" si="295"/>
        <v>31.052942890844356</v>
      </c>
      <c r="AS131" s="39">
        <f t="shared" si="295"/>
        <v>64.68683143587036</v>
      </c>
      <c r="AT131" s="40">
        <f t="shared" ref="AT131:AU131" si="296">AT59</f>
        <v>101.3980951736293</v>
      </c>
      <c r="AU131" s="40">
        <f t="shared" si="296"/>
        <v>133.93780022032669</v>
      </c>
      <c r="AV131" s="41">
        <f t="shared" ref="AV131:AY131" si="297">AV59*AV$12</f>
        <v>64.64834693499057</v>
      </c>
      <c r="AW131" s="41">
        <f t="shared" si="297"/>
        <v>63.084407722015847</v>
      </c>
      <c r="AX131" s="42">
        <f t="shared" si="297"/>
        <v>103.0357113905348</v>
      </c>
      <c r="AY131" s="42">
        <f t="shared" si="297"/>
        <v>72.541261010679818</v>
      </c>
      <c r="AZ131"/>
      <c r="BA131" s="37">
        <f t="shared" si="69"/>
        <v>27.756914955698807</v>
      </c>
      <c r="BB131" s="37">
        <f t="shared" si="70"/>
        <v>53.453719544623887</v>
      </c>
    </row>
    <row r="132" spans="4:54" x14ac:dyDescent="0.25">
      <c r="D132" s="3">
        <v>47</v>
      </c>
      <c r="F132" s="3">
        <v>46</v>
      </c>
      <c r="G132" s="36">
        <f t="shared" si="224"/>
        <v>70.714443447934471</v>
      </c>
      <c r="H132" s="36">
        <f t="shared" si="272"/>
        <v>68.436983233529602</v>
      </c>
      <c r="I132" s="36">
        <f t="shared" si="272"/>
        <v>73.286585278212698</v>
      </c>
      <c r="J132" s="36">
        <f t="shared" si="272"/>
        <v>69.867780455228953</v>
      </c>
      <c r="K132" s="36">
        <f t="shared" si="272"/>
        <v>26.137450801422982</v>
      </c>
      <c r="L132" s="37">
        <f t="shared" si="59"/>
        <v>53.783618184845167</v>
      </c>
      <c r="M132" s="36">
        <f t="shared" ref="M132:R132" si="298">M60*M$12</f>
        <v>24.3847479919013</v>
      </c>
      <c r="N132" s="38">
        <f t="shared" si="298"/>
        <v>16.614867409671159</v>
      </c>
      <c r="O132" s="38">
        <f t="shared" si="298"/>
        <v>0</v>
      </c>
      <c r="P132" s="39">
        <f t="shared" si="298"/>
        <v>59.854166086851386</v>
      </c>
      <c r="Q132" s="39">
        <f t="shared" si="298"/>
        <v>31.582598158613202</v>
      </c>
      <c r="R132" s="39">
        <f t="shared" si="298"/>
        <v>65.275567189413692</v>
      </c>
      <c r="S132" s="40">
        <f t="shared" si="266"/>
        <v>103.45896156493214</v>
      </c>
      <c r="T132" s="40">
        <f t="shared" si="266"/>
        <v>136.89471580803175</v>
      </c>
      <c r="U132" s="41">
        <f t="shared" si="267"/>
        <v>66.179712663919517</v>
      </c>
      <c r="V132" s="41">
        <f t="shared" si="267"/>
        <v>64.5706879316444</v>
      </c>
      <c r="W132" s="42">
        <f t="shared" si="267"/>
        <v>104.02318295480822</v>
      </c>
      <c r="X132" s="42">
        <f t="shared" si="267"/>
        <v>73.731428825572195</v>
      </c>
      <c r="Z132" s="37">
        <f t="shared" si="61"/>
        <v>28.018454828211468</v>
      </c>
      <c r="AA132" s="37">
        <f t="shared" si="62"/>
        <v>53.90087961121327</v>
      </c>
      <c r="AD132"/>
      <c r="AE132" s="3">
        <v>47</v>
      </c>
      <c r="AG132" s="3">
        <f t="shared" si="63"/>
        <v>45.736807377615186</v>
      </c>
      <c r="AH132" s="36">
        <f t="shared" ref="AH132:AL132" si="299">AH60*AH$12</f>
        <v>70.423218968005244</v>
      </c>
      <c r="AI132" s="36">
        <f t="shared" si="299"/>
        <v>68.149581890962224</v>
      </c>
      <c r="AJ132" s="36">
        <f t="shared" si="299"/>
        <v>72.902066302850073</v>
      </c>
      <c r="AK132" s="36">
        <f t="shared" si="299"/>
        <v>69.583199852753282</v>
      </c>
      <c r="AL132" s="36">
        <f t="shared" si="299"/>
        <v>26.055823635821426</v>
      </c>
      <c r="AM132" s="37">
        <f t="shared" si="65"/>
        <v>53.702212817963932</v>
      </c>
      <c r="AN132" s="36">
        <f t="shared" ref="AN132:AS132" si="300">AN60*AN$12</f>
        <v>24.25677243050184</v>
      </c>
      <c r="AO132" s="38">
        <f t="shared" si="300"/>
        <v>16.529580223227718</v>
      </c>
      <c r="AP132" s="38">
        <f t="shared" si="300"/>
        <v>0</v>
      </c>
      <c r="AQ132" s="39">
        <f t="shared" si="300"/>
        <v>59.645166613572577</v>
      </c>
      <c r="AR132" s="39">
        <f t="shared" si="300"/>
        <v>31.486874959584103</v>
      </c>
      <c r="AS132" s="39">
        <f t="shared" si="300"/>
        <v>65.171624854147595</v>
      </c>
      <c r="AT132" s="40">
        <f t="shared" ref="AT132:AU132" si="301">AT60</f>
        <v>103.08388931256687</v>
      </c>
      <c r="AU132" s="40">
        <f t="shared" si="301"/>
        <v>136.35711186557702</v>
      </c>
      <c r="AV132" s="41">
        <f t="shared" ref="AV132:AY132" si="302">AV60*AV$12</f>
        <v>65.900288420095904</v>
      </c>
      <c r="AW132" s="41">
        <f t="shared" si="302"/>
        <v>64.299523109274475</v>
      </c>
      <c r="AX132" s="42">
        <f t="shared" si="302"/>
        <v>103.84624440480637</v>
      </c>
      <c r="AY132" s="42">
        <f t="shared" si="302"/>
        <v>73.516051997187759</v>
      </c>
      <c r="AZ132"/>
      <c r="BA132" s="37">
        <f t="shared" si="69"/>
        <v>27.972199564779917</v>
      </c>
      <c r="BB132" s="37">
        <f t="shared" si="70"/>
        <v>53.820572490839069</v>
      </c>
    </row>
    <row r="133" spans="4:54" x14ac:dyDescent="0.25">
      <c r="D133" s="3">
        <v>48</v>
      </c>
      <c r="F133" s="3">
        <v>47</v>
      </c>
      <c r="G133" s="36">
        <f t="shared" si="224"/>
        <v>71.784632609348932</v>
      </c>
      <c r="H133" s="36">
        <f t="shared" si="272"/>
        <v>69.513273988728031</v>
      </c>
      <c r="I133" s="36">
        <f t="shared" si="272"/>
        <v>74.718996492605754</v>
      </c>
      <c r="J133" s="36">
        <f t="shared" si="272"/>
        <v>70.932662565161223</v>
      </c>
      <c r="K133" s="36">
        <f t="shared" si="272"/>
        <v>26.435909859087449</v>
      </c>
      <c r="L133" s="37">
        <f t="shared" si="59"/>
        <v>54.083209318986988</v>
      </c>
      <c r="M133" s="36">
        <f t="shared" ref="M133:R133" si="303">M61*M$12</f>
        <v>24.864697119059912</v>
      </c>
      <c r="N133" s="38">
        <f t="shared" si="303"/>
        <v>16.935668249393871</v>
      </c>
      <c r="O133" s="38">
        <f t="shared" si="303"/>
        <v>0</v>
      </c>
      <c r="P133" s="39">
        <f t="shared" si="303"/>
        <v>60.6350124774821</v>
      </c>
      <c r="Q133" s="39">
        <f t="shared" si="303"/>
        <v>31.937438743264661</v>
      </c>
      <c r="R133" s="39">
        <f t="shared" si="303"/>
        <v>65.651396469549795</v>
      </c>
      <c r="S133" s="40">
        <f t="shared" si="266"/>
        <v>104.85988833257522</v>
      </c>
      <c r="T133" s="40">
        <f t="shared" si="266"/>
        <v>138.90040475484966</v>
      </c>
      <c r="U133" s="41">
        <f t="shared" si="267"/>
        <v>67.226266336144633</v>
      </c>
      <c r="V133" s="41">
        <f t="shared" si="267"/>
        <v>65.586174459454739</v>
      </c>
      <c r="W133" s="42">
        <f t="shared" si="267"/>
        <v>104.67316255449832</v>
      </c>
      <c r="X133" s="42">
        <f t="shared" si="267"/>
        <v>74.530964319500271</v>
      </c>
      <c r="Z133" s="37">
        <f t="shared" si="61"/>
        <v>28.186008587356763</v>
      </c>
      <c r="AA133" s="37">
        <f t="shared" si="62"/>
        <v>54.196596462679679</v>
      </c>
      <c r="AD133"/>
      <c r="AE133" s="3">
        <v>48</v>
      </c>
      <c r="AG133" s="3">
        <f t="shared" si="63"/>
        <v>46.806056521639796</v>
      </c>
      <c r="AH133" s="36">
        <f t="shared" ref="AH133:AL133" si="304">AH61*AH$12</f>
        <v>71.581510460609493</v>
      </c>
      <c r="AI133" s="36">
        <f t="shared" si="304"/>
        <v>69.306466400416653</v>
      </c>
      <c r="AJ133" s="36">
        <f t="shared" si="304"/>
        <v>74.444712110430089</v>
      </c>
      <c r="AK133" s="36">
        <f t="shared" si="304"/>
        <v>70.728151423832486</v>
      </c>
      <c r="AL133" s="36">
        <f t="shared" si="304"/>
        <v>26.379445506790866</v>
      </c>
      <c r="AM133" s="37">
        <f t="shared" si="65"/>
        <v>54.026281242452512</v>
      </c>
      <c r="AN133" s="36">
        <f t="shared" ref="AN133:AS133" si="305">AN61*AN$12</f>
        <v>24.772392563881002</v>
      </c>
      <c r="AO133" s="38">
        <f t="shared" si="305"/>
        <v>16.873852923642016</v>
      </c>
      <c r="AP133" s="38">
        <f t="shared" si="305"/>
        <v>0</v>
      </c>
      <c r="AQ133" s="39">
        <f t="shared" si="305"/>
        <v>60.485198857847656</v>
      </c>
      <c r="AR133" s="39">
        <f t="shared" si="305"/>
        <v>31.869703243097053</v>
      </c>
      <c r="AS133" s="39">
        <f t="shared" si="305"/>
        <v>65.580808312742221</v>
      </c>
      <c r="AT133" s="40">
        <f t="shared" ref="AT133:AU133" si="306">AT61</f>
        <v>104.59115497691808</v>
      </c>
      <c r="AU133" s="40">
        <f t="shared" si="306"/>
        <v>138.51595325304604</v>
      </c>
      <c r="AV133" s="41">
        <f t="shared" ref="AV133:AY133" si="307">AV61*AV$12</f>
        <v>67.02515583661598</v>
      </c>
      <c r="AW133" s="41">
        <f t="shared" si="307"/>
        <v>65.391050308508724</v>
      </c>
      <c r="AX133" s="42">
        <f t="shared" si="307"/>
        <v>104.54981128116474</v>
      </c>
      <c r="AY133" s="42">
        <f t="shared" si="307"/>
        <v>74.378198162770516</v>
      </c>
      <c r="AZ133"/>
      <c r="BA133" s="37">
        <f t="shared" si="69"/>
        <v>28.15450094286415</v>
      </c>
      <c r="BB133" s="37">
        <f t="shared" si="70"/>
        <v>54.140384584207503</v>
      </c>
    </row>
    <row r="134" spans="4:54" x14ac:dyDescent="0.25">
      <c r="D134" s="3">
        <v>49</v>
      </c>
      <c r="F134" s="3">
        <v>48</v>
      </c>
      <c r="G134" s="36">
        <f t="shared" si="224"/>
        <v>72.798966618281256</v>
      </c>
      <c r="H134" s="36">
        <f t="shared" si="272"/>
        <v>70.564990590940425</v>
      </c>
      <c r="I134" s="36">
        <f t="shared" si="272"/>
        <v>76.106551820694435</v>
      </c>
      <c r="J134" s="36">
        <f t="shared" si="272"/>
        <v>71.971922589092799</v>
      </c>
      <c r="K134" s="36">
        <f t="shared" si="272"/>
        <v>26.716571593619435</v>
      </c>
      <c r="L134" s="37">
        <f t="shared" si="59"/>
        <v>54.368035478815671</v>
      </c>
      <c r="M134" s="36">
        <f t="shared" ref="M134:R134" si="308">M62*M$12</f>
        <v>25.334697478806962</v>
      </c>
      <c r="N134" s="38">
        <f t="shared" si="308"/>
        <v>17.251329052434485</v>
      </c>
      <c r="O134" s="38">
        <f t="shared" si="308"/>
        <v>0</v>
      </c>
      <c r="P134" s="39">
        <f t="shared" si="308"/>
        <v>61.39523519898372</v>
      </c>
      <c r="Q134" s="39">
        <f t="shared" si="308"/>
        <v>32.278600311362837</v>
      </c>
      <c r="R134" s="39">
        <f t="shared" si="308"/>
        <v>65.998638371479274</v>
      </c>
      <c r="S134" s="40">
        <f t="shared" si="266"/>
        <v>106.223177745611</v>
      </c>
      <c r="T134" s="40">
        <f t="shared" si="266"/>
        <v>140.84849427229003</v>
      </c>
      <c r="U134" s="41">
        <f t="shared" si="267"/>
        <v>68.249136379633356</v>
      </c>
      <c r="V134" s="41">
        <f t="shared" si="267"/>
        <v>66.578475132356331</v>
      </c>
      <c r="W134" s="42">
        <f t="shared" si="267"/>
        <v>105.28921305320546</v>
      </c>
      <c r="X134" s="42">
        <f t="shared" si="267"/>
        <v>75.301470385240421</v>
      </c>
      <c r="Z134" s="37">
        <f t="shared" si="61"/>
        <v>28.341271924446275</v>
      </c>
      <c r="AA134" s="37">
        <f t="shared" si="62"/>
        <v>54.477975434145883</v>
      </c>
      <c r="AD134"/>
      <c r="AE134" s="3">
        <v>49</v>
      </c>
      <c r="AG134" s="3">
        <f t="shared" si="63"/>
        <v>47.791322808443105</v>
      </c>
      <c r="AH134" s="36">
        <f t="shared" ref="AH134:AL134" si="309">AH62*AH$12</f>
        <v>72.591801654524062</v>
      </c>
      <c r="AI134" s="36">
        <f t="shared" si="309"/>
        <v>70.347532489279132</v>
      </c>
      <c r="AJ134" s="36">
        <f t="shared" si="309"/>
        <v>75.820677318124297</v>
      </c>
      <c r="AK134" s="36">
        <f t="shared" si="309"/>
        <v>71.757147419578146</v>
      </c>
      <c r="AL134" s="36">
        <f t="shared" si="309"/>
        <v>26.659428110546909</v>
      </c>
      <c r="AM134" s="37">
        <f t="shared" si="65"/>
        <v>54.309777844063227</v>
      </c>
      <c r="AN134" s="36">
        <f t="shared" ref="AN134:AS134" si="310">AN62*AN$12</f>
        <v>25.237439079211516</v>
      </c>
      <c r="AO134" s="38">
        <f t="shared" si="310"/>
        <v>17.18588194401655</v>
      </c>
      <c r="AP134" s="38">
        <f t="shared" si="310"/>
        <v>0</v>
      </c>
      <c r="AQ134" s="39">
        <f t="shared" si="310"/>
        <v>61.238274075188023</v>
      </c>
      <c r="AR134" s="39">
        <f t="shared" si="310"/>
        <v>32.208514516083312</v>
      </c>
      <c r="AS134" s="39">
        <f t="shared" si="310"/>
        <v>65.928432832519007</v>
      </c>
      <c r="AT134" s="40">
        <f t="shared" ref="AT134:AU134" si="311">AT62</f>
        <v>105.94175773048288</v>
      </c>
      <c r="AU134" s="40">
        <f t="shared" si="311"/>
        <v>140.44666998198903</v>
      </c>
      <c r="AV134" s="41">
        <f t="shared" ref="AV134:AY134" si="312">AV62*AV$12</f>
        <v>68.037625348614341</v>
      </c>
      <c r="AW134" s="41">
        <f t="shared" si="312"/>
        <v>66.373302160709329</v>
      </c>
      <c r="AX134" s="42">
        <f t="shared" si="312"/>
        <v>105.16337109782033</v>
      </c>
      <c r="AY134" s="42">
        <f t="shared" si="312"/>
        <v>75.143033709498212</v>
      </c>
      <c r="AZ134"/>
      <c r="BA134" s="37">
        <f t="shared" si="69"/>
        <v>28.309843644246275</v>
      </c>
      <c r="BB134" s="37">
        <f t="shared" si="70"/>
        <v>54.420404617785962</v>
      </c>
    </row>
    <row r="135" spans="4:54" x14ac:dyDescent="0.25">
      <c r="D135" s="3">
        <v>50</v>
      </c>
      <c r="F135" s="3">
        <v>49</v>
      </c>
      <c r="G135" s="36">
        <f t="shared" si="224"/>
        <v>73.759646758594712</v>
      </c>
      <c r="H135" s="36">
        <f t="shared" si="272"/>
        <v>71.592497507980127</v>
      </c>
      <c r="I135" s="36">
        <f t="shared" si="272"/>
        <v>77.44982263286785</v>
      </c>
      <c r="J135" s="36">
        <f t="shared" si="272"/>
        <v>72.985985200100089</v>
      </c>
      <c r="K135" s="36">
        <f t="shared" si="272"/>
        <v>26.980345963596534</v>
      </c>
      <c r="L135" s="37">
        <f t="shared" si="59"/>
        <v>54.638844963029641</v>
      </c>
      <c r="M135" s="36">
        <f t="shared" ref="M135:R135" si="313">M63*M$12</f>
        <v>25.794783484806189</v>
      </c>
      <c r="N135" s="38">
        <f t="shared" si="313"/>
        <v>17.561857430198877</v>
      </c>
      <c r="O135" s="38">
        <f t="shared" si="313"/>
        <v>0</v>
      </c>
      <c r="P135" s="39">
        <f t="shared" si="313"/>
        <v>62.135295331088869</v>
      </c>
      <c r="Q135" s="39">
        <f t="shared" si="313"/>
        <v>32.606538328941248</v>
      </c>
      <c r="R135" s="39">
        <f t="shared" si="313"/>
        <v>66.319368908368489</v>
      </c>
      <c r="S135" s="40">
        <f t="shared" si="266"/>
        <v>107.54964394768338</v>
      </c>
      <c r="T135" s="40">
        <f t="shared" si="266"/>
        <v>142.74016967036468</v>
      </c>
      <c r="U135" s="41">
        <f t="shared" si="267"/>
        <v>69.248667408974498</v>
      </c>
      <c r="V135" s="41">
        <f t="shared" si="267"/>
        <v>67.547933827830676</v>
      </c>
      <c r="W135" s="42">
        <f t="shared" si="267"/>
        <v>105.87308606759449</v>
      </c>
      <c r="X135" s="42">
        <f t="shared" si="267"/>
        <v>76.043883695374888</v>
      </c>
      <c r="Z135" s="37">
        <f t="shared" si="61"/>
        <v>28.485103208278272</v>
      </c>
      <c r="AA135" s="37">
        <f t="shared" si="62"/>
        <v>54.745711700073144</v>
      </c>
      <c r="AD135"/>
      <c r="AE135" s="3">
        <v>50</v>
      </c>
      <c r="AG135" s="3">
        <f t="shared" si="63"/>
        <v>48.699202568119411</v>
      </c>
      <c r="AH135" s="36">
        <f t="shared" ref="AH135:AL135" si="314">AH63*AH$12</f>
        <v>73.476187249151621</v>
      </c>
      <c r="AI135" s="36">
        <f t="shared" si="314"/>
        <v>71.2859498191184</v>
      </c>
      <c r="AJ135" s="36">
        <f t="shared" si="314"/>
        <v>77.050389781446015</v>
      </c>
      <c r="AK135" s="36">
        <f t="shared" si="314"/>
        <v>72.683581878541915</v>
      </c>
      <c r="AL135" s="36">
        <f t="shared" si="314"/>
        <v>26.902725977567485</v>
      </c>
      <c r="AM135" s="37">
        <f t="shared" si="65"/>
        <v>54.558814799247571</v>
      </c>
      <c r="AN135" s="36">
        <f t="shared" ref="AN135:AS135" si="315">AN63*AN$12</f>
        <v>25.657430729108125</v>
      </c>
      <c r="AO135" s="38">
        <f t="shared" si="315"/>
        <v>17.468990328859938</v>
      </c>
      <c r="AP135" s="38">
        <f t="shared" si="315"/>
        <v>0</v>
      </c>
      <c r="AQ135" s="39">
        <f t="shared" si="315"/>
        <v>61.914780111522745</v>
      </c>
      <c r="AR135" s="39">
        <f t="shared" si="315"/>
        <v>32.509259187284414</v>
      </c>
      <c r="AS135" s="39">
        <f t="shared" si="315"/>
        <v>66.22556375288265</v>
      </c>
      <c r="AT135" s="40">
        <f t="shared" ref="AT135:AU135" si="316">AT63</f>
        <v>107.15447019025508</v>
      </c>
      <c r="AU135" s="40">
        <f t="shared" si="316"/>
        <v>142.17701974166468</v>
      </c>
      <c r="AV135" s="41">
        <f t="shared" ref="AV135:AY135" si="317">AV63*AV$12</f>
        <v>68.950444419473556</v>
      </c>
      <c r="AW135" s="41">
        <f t="shared" si="317"/>
        <v>67.258704317434024</v>
      </c>
      <c r="AX135" s="42">
        <f t="shared" si="317"/>
        <v>105.70074143521664</v>
      </c>
      <c r="AY135" s="42">
        <f t="shared" si="317"/>
        <v>75.823466874044442</v>
      </c>
      <c r="AZ135"/>
      <c r="BA135" s="37">
        <f t="shared" si="69"/>
        <v>28.442992355785595</v>
      </c>
      <c r="BB135" s="37">
        <f t="shared" si="70"/>
        <v>54.666569457619786</v>
      </c>
    </row>
    <row r="136" spans="4:54" x14ac:dyDescent="0.25">
      <c r="D136" s="3">
        <v>51</v>
      </c>
      <c r="F136" s="3">
        <v>50</v>
      </c>
      <c r="G136" s="36">
        <f t="shared" si="224"/>
        <v>74.66888169958807</v>
      </c>
      <c r="H136" s="36">
        <f t="shared" si="272"/>
        <v>72.596168948512101</v>
      </c>
      <c r="I136" s="36">
        <f t="shared" si="272"/>
        <v>78.749460271806214</v>
      </c>
      <c r="J136" s="36">
        <f t="shared" si="272"/>
        <v>73.975283018953675</v>
      </c>
      <c r="K136" s="36">
        <f t="shared" si="272"/>
        <v>27.228117195989359</v>
      </c>
      <c r="L136" s="37">
        <f t="shared" si="59"/>
        <v>54.896344696805841</v>
      </c>
      <c r="M136" s="36">
        <f t="shared" ref="M136:R136" si="318">M64*M$12</f>
        <v>26.245004165830398</v>
      </c>
      <c r="N136" s="38">
        <f t="shared" si="318"/>
        <v>17.867266618014266</v>
      </c>
      <c r="O136" s="38">
        <f t="shared" si="318"/>
        <v>0</v>
      </c>
      <c r="P136" s="39">
        <f t="shared" si="318"/>
        <v>62.855650075387445</v>
      </c>
      <c r="Q136" s="39">
        <f t="shared" si="318"/>
        <v>32.92170005024569</v>
      </c>
      <c r="R136" s="39">
        <f t="shared" si="318"/>
        <v>66.61552874530264</v>
      </c>
      <c r="S136" s="40">
        <f t="shared" si="266"/>
        <v>108.84009906475238</v>
      </c>
      <c r="T136" s="40">
        <f t="shared" si="266"/>
        <v>144.57663213441984</v>
      </c>
      <c r="U136" s="41">
        <f t="shared" si="267"/>
        <v>70.225213773940894</v>
      </c>
      <c r="V136" s="41">
        <f t="shared" si="267"/>
        <v>68.494903613908889</v>
      </c>
      <c r="W136" s="42">
        <f t="shared" si="267"/>
        <v>106.4264484094128</v>
      </c>
      <c r="X136" s="42">
        <f t="shared" si="267"/>
        <v>76.759121426960618</v>
      </c>
      <c r="Z136" s="37">
        <f t="shared" si="61"/>
        <v>28.618307414488182</v>
      </c>
      <c r="AA136" s="37">
        <f t="shared" si="62"/>
        <v>55.000466729275018</v>
      </c>
      <c r="AD136"/>
      <c r="AE136" s="3">
        <v>51</v>
      </c>
      <c r="AG136" s="3">
        <f t="shared" si="63"/>
        <v>49.535774030139265</v>
      </c>
      <c r="AH136" s="36">
        <f t="shared" ref="AH136:AL136" si="319">AH64*AH$12</f>
        <v>74.253048519988923</v>
      </c>
      <c r="AI136" s="36">
        <f t="shared" si="319"/>
        <v>72.133178613331609</v>
      </c>
      <c r="AJ136" s="36">
        <f t="shared" si="319"/>
        <v>78.151516576891339</v>
      </c>
      <c r="AK136" s="36">
        <f t="shared" si="319"/>
        <v>73.519077216127741</v>
      </c>
      <c r="AL136" s="36">
        <f t="shared" si="319"/>
        <v>27.115030330041467</v>
      </c>
      <c r="AM136" s="37">
        <f t="shared" si="65"/>
        <v>54.778415932232164</v>
      </c>
      <c r="AN136" s="36">
        <f t="shared" ref="AN136:AS136" si="320">AN64*AN$12</f>
        <v>26.037223214898805</v>
      </c>
      <c r="AO136" s="38">
        <f t="shared" si="320"/>
        <v>17.726123308452987</v>
      </c>
      <c r="AP136" s="38">
        <f t="shared" si="320"/>
        <v>0</v>
      </c>
      <c r="AQ136" s="39">
        <f t="shared" si="320"/>
        <v>62.52366432674733</v>
      </c>
      <c r="AR136" s="39">
        <f t="shared" si="320"/>
        <v>32.776954533138444</v>
      </c>
      <c r="AS136" s="39">
        <f t="shared" si="320"/>
        <v>66.480981007598373</v>
      </c>
      <c r="AT136" s="40">
        <f t="shared" ref="AT136:AU136" si="321">AT64</f>
        <v>108.24546305494584</v>
      </c>
      <c r="AU136" s="40">
        <f t="shared" si="321"/>
        <v>143.73088787808751</v>
      </c>
      <c r="AV136" s="41">
        <f t="shared" ref="AV136:AY136" si="322">AV64*AV$12</f>
        <v>69.774711059352072</v>
      </c>
      <c r="AW136" s="41">
        <f t="shared" si="322"/>
        <v>68.058069565477894</v>
      </c>
      <c r="AX136" s="42">
        <f t="shared" si="322"/>
        <v>106.1732547628496</v>
      </c>
      <c r="AY136" s="42">
        <f t="shared" si="322"/>
        <v>76.430411473830546</v>
      </c>
      <c r="AZ136"/>
      <c r="BA136" s="37">
        <f t="shared" si="69"/>
        <v>28.55774299043529</v>
      </c>
      <c r="BB136" s="37">
        <f t="shared" si="70"/>
        <v>54.883773886149207</v>
      </c>
    </row>
    <row r="137" spans="4:54" x14ac:dyDescent="0.25">
      <c r="D137" s="3">
        <v>52</v>
      </c>
      <c r="F137" s="3">
        <v>51</v>
      </c>
      <c r="G137" s="36">
        <f t="shared" si="224"/>
        <v>75.528871630693558</v>
      </c>
      <c r="H137" s="36">
        <f t="shared" si="272"/>
        <v>73.576387263858109</v>
      </c>
      <c r="I137" s="36">
        <f t="shared" si="272"/>
        <v>80.006185195887895</v>
      </c>
      <c r="J137" s="36">
        <f t="shared" si="272"/>
        <v>74.940255003315087</v>
      </c>
      <c r="K137" s="36">
        <f t="shared" si="272"/>
        <v>27.460741262797651</v>
      </c>
      <c r="L137" s="37">
        <f t="shared" si="59"/>
        <v>55.14120313155555</v>
      </c>
      <c r="M137" s="36">
        <f t="shared" ref="M137:R137" si="323">M65*M$12</f>
        <v>26.685421800679805</v>
      </c>
      <c r="N137" s="38">
        <f t="shared" si="323"/>
        <v>18.167575013363003</v>
      </c>
      <c r="O137" s="38">
        <f t="shared" si="323"/>
        <v>0</v>
      </c>
      <c r="P137" s="39">
        <f t="shared" si="323"/>
        <v>63.556752167706236</v>
      </c>
      <c r="Q137" s="39">
        <f t="shared" si="323"/>
        <v>33.224523876144502</v>
      </c>
      <c r="R137" s="39">
        <f t="shared" si="323"/>
        <v>66.888929518920477</v>
      </c>
      <c r="S137" s="40">
        <f t="shared" si="266"/>
        <v>110.09535160551236</v>
      </c>
      <c r="T137" s="40">
        <f t="shared" si="266"/>
        <v>146.35909403067362</v>
      </c>
      <c r="U137" s="41">
        <f t="shared" si="267"/>
        <v>71.179138006864875</v>
      </c>
      <c r="V137" s="41">
        <f t="shared" si="267"/>
        <v>69.41974524126573</v>
      </c>
      <c r="W137" s="42">
        <f t="shared" si="267"/>
        <v>106.95088543287096</v>
      </c>
      <c r="X137" s="42">
        <f t="shared" si="267"/>
        <v>77.448080531832204</v>
      </c>
      <c r="Z137" s="37">
        <f t="shared" si="61"/>
        <v>28.741638409586812</v>
      </c>
      <c r="AA137" s="37">
        <f t="shared" si="62"/>
        <v>55.242869919141299</v>
      </c>
      <c r="AD137"/>
      <c r="AE137" s="3">
        <v>52</v>
      </c>
      <c r="AG137" s="3">
        <f t="shared" si="63"/>
        <v>50.306638016924872</v>
      </c>
      <c r="AH137" s="36">
        <f t="shared" ref="AH137:AL137" si="324">AH65*AH$12</f>
        <v>74.937720929029624</v>
      </c>
      <c r="AI137" s="36">
        <f t="shared" si="324"/>
        <v>72.899216452499516</v>
      </c>
      <c r="AJ137" s="36">
        <f t="shared" si="324"/>
        <v>79.139346747745378</v>
      </c>
      <c r="AK137" s="36">
        <f t="shared" si="324"/>
        <v>74.2737456195118</v>
      </c>
      <c r="AL137" s="36">
        <f t="shared" si="324"/>
        <v>27.301019964640833</v>
      </c>
      <c r="AM137" s="37">
        <f t="shared" si="65"/>
        <v>54.972738980783845</v>
      </c>
      <c r="AN137" s="36">
        <f t="shared" ref="AN137:AS137" si="325">AN65*AN$12</f>
        <v>26.38109185995522</v>
      </c>
      <c r="AO137" s="38">
        <f t="shared" si="325"/>
        <v>17.959893849575792</v>
      </c>
      <c r="AP137" s="38">
        <f t="shared" si="325"/>
        <v>0</v>
      </c>
      <c r="AQ137" s="39">
        <f t="shared" si="325"/>
        <v>63.072660461358602</v>
      </c>
      <c r="AR137" s="39">
        <f t="shared" si="325"/>
        <v>33.015848882526576</v>
      </c>
      <c r="AS137" s="39">
        <f t="shared" si="325"/>
        <v>66.701702682220542</v>
      </c>
      <c r="AT137" s="40">
        <f t="shared" ref="AT137:AU137" si="326">AT65</f>
        <v>109.22871213233319</v>
      </c>
      <c r="AU137" s="40">
        <f t="shared" si="326"/>
        <v>145.12888692119557</v>
      </c>
      <c r="AV137" s="41">
        <f t="shared" ref="AV137:AY137" si="327">AV65*AV$12</f>
        <v>70.520111089268312</v>
      </c>
      <c r="AW137" s="41">
        <f t="shared" si="327"/>
        <v>68.780830679712807</v>
      </c>
      <c r="AX137" s="42">
        <f t="shared" si="327"/>
        <v>106.59026437348454</v>
      </c>
      <c r="AY137" s="42">
        <f t="shared" si="327"/>
        <v>76.973135066087622</v>
      </c>
      <c r="AZ137"/>
      <c r="BA137" s="37">
        <f t="shared" si="69"/>
        <v>28.657141381918244</v>
      </c>
      <c r="BB137" s="37">
        <f t="shared" si="70"/>
        <v>55.076079017418827</v>
      </c>
    </row>
    <row r="138" spans="4:54" x14ac:dyDescent="0.25">
      <c r="D138" s="3">
        <v>53</v>
      </c>
      <c r="F138" s="3">
        <v>52</v>
      </c>
      <c r="G138" s="36">
        <f t="shared" si="224"/>
        <v>76.341794869768904</v>
      </c>
      <c r="H138" s="36">
        <f t="shared" si="272"/>
        <v>74.533541492087181</v>
      </c>
      <c r="I138" s="36">
        <f t="shared" si="272"/>
        <v>81.220777031869375</v>
      </c>
      <c r="J138" s="36">
        <f t="shared" si="272"/>
        <v>75.881344986929946</v>
      </c>
      <c r="K138" s="36">
        <f t="shared" si="272"/>
        <v>27.679044013254362</v>
      </c>
      <c r="L138" s="37">
        <f t="shared" si="59"/>
        <v>55.374052833459963</v>
      </c>
      <c r="M138" s="36">
        <f t="shared" ref="M138:R138" si="328">M66*M$12</f>
        <v>27.116110648907551</v>
      </c>
      <c r="N138" s="38">
        <f t="shared" si="328"/>
        <v>18.462805746417757</v>
      </c>
      <c r="O138" s="38">
        <f t="shared" si="328"/>
        <v>0</v>
      </c>
      <c r="P138" s="39">
        <f t="shared" si="328"/>
        <v>64.239049364412935</v>
      </c>
      <c r="Q138" s="39">
        <f t="shared" si="328"/>
        <v>33.515438829468586</v>
      </c>
      <c r="R138" s="39">
        <f t="shared" si="328"/>
        <v>67.141260310444039</v>
      </c>
      <c r="S138" s="40">
        <f t="shared" si="266"/>
        <v>111.31620504287622</v>
      </c>
      <c r="T138" s="40">
        <f t="shared" si="266"/>
        <v>148.08877469081747</v>
      </c>
      <c r="U138" s="41">
        <f t="shared" si="267"/>
        <v>72.110809407388672</v>
      </c>
      <c r="V138" s="41">
        <f t="shared" si="267"/>
        <v>70.322825769560438</v>
      </c>
      <c r="W138" s="42">
        <f t="shared" si="267"/>
        <v>107.44790435227311</v>
      </c>
      <c r="X138" s="42">
        <f t="shared" si="267"/>
        <v>78.111637170059495</v>
      </c>
      <c r="Z138" s="37">
        <f t="shared" si="61"/>
        <v>28.855801319645597</v>
      </c>
      <c r="AA138" s="37">
        <f t="shared" si="62"/>
        <v>55.473520150626157</v>
      </c>
      <c r="AD138"/>
      <c r="AE138" s="3">
        <v>53</v>
      </c>
      <c r="AG138" s="3">
        <f t="shared" si="63"/>
        <v>51.016955441198782</v>
      </c>
      <c r="AH138" s="36">
        <f t="shared" ref="AH138:AL138" si="329">AH66*AH$12</f>
        <v>75.543041243009412</v>
      </c>
      <c r="AI138" s="36">
        <f t="shared" si="329"/>
        <v>73.592807344246978</v>
      </c>
      <c r="AJ138" s="36">
        <f t="shared" si="329"/>
        <v>80.027127993777981</v>
      </c>
      <c r="AK138" s="36">
        <f t="shared" si="329"/>
        <v>74.956409371598994</v>
      </c>
      <c r="AL138" s="36">
        <f t="shared" si="329"/>
        <v>27.464559746846042</v>
      </c>
      <c r="AM138" s="37">
        <f t="shared" si="65"/>
        <v>55.145247043954242</v>
      </c>
      <c r="AN138" s="36">
        <f t="shared" ref="AN138:AS138" si="330">AN66*AN$12</f>
        <v>26.692805173787203</v>
      </c>
      <c r="AO138" s="38">
        <f t="shared" si="330"/>
        <v>18.172623026083532</v>
      </c>
      <c r="AP138" s="38">
        <f t="shared" si="330"/>
        <v>0</v>
      </c>
      <c r="AQ138" s="39">
        <f t="shared" si="330"/>
        <v>63.568476279816061</v>
      </c>
      <c r="AR138" s="39">
        <f t="shared" si="330"/>
        <v>33.229554517519375</v>
      </c>
      <c r="AS138" s="39">
        <f t="shared" si="330"/>
        <v>66.893378892730638</v>
      </c>
      <c r="AT138" s="40">
        <f t="shared" ref="AT138:AU138" si="331">AT66</f>
        <v>110.11633613393121</v>
      </c>
      <c r="AU138" s="40">
        <f t="shared" si="331"/>
        <v>146.38885795572864</v>
      </c>
      <c r="AV138" s="41">
        <f t="shared" ref="AV138:AY138" si="332">AV66*AV$12</f>
        <v>71.195119309304602</v>
      </c>
      <c r="AW138" s="41">
        <f t="shared" si="332"/>
        <v>69.435237681705189</v>
      </c>
      <c r="AX138" s="42">
        <f t="shared" si="332"/>
        <v>106.95953696024708</v>
      </c>
      <c r="AY138" s="42">
        <f t="shared" si="332"/>
        <v>77.459540685753808</v>
      </c>
      <c r="AZ138"/>
      <c r="BA138" s="37">
        <f t="shared" si="69"/>
        <v>28.743648574024277</v>
      </c>
      <c r="BB138" s="37">
        <f t="shared" si="70"/>
        <v>55.246874485599669</v>
      </c>
    </row>
    <row r="139" spans="4:54" x14ac:dyDescent="0.25">
      <c r="D139" s="3">
        <v>54</v>
      </c>
      <c r="F139" s="3">
        <v>53</v>
      </c>
      <c r="G139" s="36">
        <f t="shared" si="224"/>
        <v>77.109796676793493</v>
      </c>
      <c r="H139" s="36">
        <f t="shared" si="272"/>
        <v>75.468026032227186</v>
      </c>
      <c r="I139" s="36">
        <f t="shared" si="272"/>
        <v>82.394065483796197</v>
      </c>
      <c r="J139" s="36">
        <f t="shared" si="272"/>
        <v>76.799000355732559</v>
      </c>
      <c r="K139" s="36">
        <f t="shared" si="272"/>
        <v>27.883819866794006</v>
      </c>
      <c r="L139" s="37">
        <f t="shared" si="59"/>
        <v>55.595492810770722</v>
      </c>
      <c r="M139" s="36">
        <f t="shared" ref="M139:R139" si="333">M67*M$12</f>
        <v>27.537155771231379</v>
      </c>
      <c r="N139" s="38">
        <f t="shared" si="333"/>
        <v>18.752986280464164</v>
      </c>
      <c r="O139" s="38">
        <f t="shared" si="333"/>
        <v>0</v>
      </c>
      <c r="P139" s="39">
        <f t="shared" si="333"/>
        <v>64.902983995268144</v>
      </c>
      <c r="Q139" s="39">
        <f t="shared" si="333"/>
        <v>33.794864133919511</v>
      </c>
      <c r="R139" s="39">
        <f t="shared" si="333"/>
        <v>67.374094164800539</v>
      </c>
      <c r="S139" s="40">
        <f t="shared" si="266"/>
        <v>112.50345655917664</v>
      </c>
      <c r="T139" s="40">
        <f t="shared" si="266"/>
        <v>149.76689663320363</v>
      </c>
      <c r="U139" s="41">
        <f t="shared" si="267"/>
        <v>73.020602752879427</v>
      </c>
      <c r="V139" s="41">
        <f t="shared" si="267"/>
        <v>71.204517316547921</v>
      </c>
      <c r="W139" s="42">
        <f t="shared" si="267"/>
        <v>107.91893751305814</v>
      </c>
      <c r="X139" s="42">
        <f t="shared" si="267"/>
        <v>78.750646287287282</v>
      </c>
      <c r="Z139" s="37">
        <f t="shared" si="61"/>
        <v>28.961454940560941</v>
      </c>
      <c r="AA139" s="37">
        <f t="shared" si="62"/>
        <v>55.692987267842589</v>
      </c>
      <c r="AD139"/>
      <c r="AE139" s="3">
        <v>54</v>
      </c>
      <c r="AG139" s="3">
        <f t="shared" si="63"/>
        <v>51.671481858149477</v>
      </c>
      <c r="AH139" s="36">
        <f t="shared" ref="AH139:AL139" si="334">AH67*AH$12</f>
        <v>76.079793535994796</v>
      </c>
      <c r="AI139" s="36">
        <f t="shared" si="334"/>
        <v>74.221618721584193</v>
      </c>
      <c r="AJ139" s="36">
        <f t="shared" si="334"/>
        <v>80.826358671960662</v>
      </c>
      <c r="AK139" s="36">
        <f t="shared" si="334"/>
        <v>75.574786532558932</v>
      </c>
      <c r="AL139" s="36">
        <f t="shared" si="334"/>
        <v>27.608857725384478</v>
      </c>
      <c r="AM139" s="37">
        <f t="shared" si="65"/>
        <v>55.29884203048239</v>
      </c>
      <c r="AN139" s="36">
        <f t="shared" ref="AN139:AS139" si="335">AN67*AN$12</f>
        <v>26.975689585532358</v>
      </c>
      <c r="AO139" s="38">
        <f t="shared" si="335"/>
        <v>18.366375541992642</v>
      </c>
      <c r="AP139" s="38">
        <f t="shared" si="335"/>
        <v>0</v>
      </c>
      <c r="AQ139" s="39">
        <f t="shared" si="335"/>
        <v>64.016949182698966</v>
      </c>
      <c r="AR139" s="39">
        <f t="shared" si="335"/>
        <v>33.421155535747879</v>
      </c>
      <c r="AS139" s="39">
        <f t="shared" si="335"/>
        <v>67.060590057305888</v>
      </c>
      <c r="AT139" s="40">
        <f t="shared" ref="AT139:AU139" si="336">AT67</f>
        <v>110.91887752718149</v>
      </c>
      <c r="AU139" s="40">
        <f t="shared" si="336"/>
        <v>147.52628972460198</v>
      </c>
      <c r="AV139" s="41">
        <f t="shared" ref="AV139:AY139" si="337">AV67*AV$12</f>
        <v>71.807169937705041</v>
      </c>
      <c r="AW139" s="41">
        <f t="shared" si="337"/>
        <v>70.028524838670577</v>
      </c>
      <c r="AX139" s="42">
        <f t="shared" si="337"/>
        <v>107.28755923972196</v>
      </c>
      <c r="AY139" s="42">
        <f t="shared" si="337"/>
        <v>77.89639561595348</v>
      </c>
      <c r="AZ139"/>
      <c r="BA139" s="37">
        <f t="shared" si="69"/>
        <v>28.819266540418983</v>
      </c>
      <c r="BB139" s="37">
        <f t="shared" si="70"/>
        <v>55.399005569278025</v>
      </c>
    </row>
    <row r="140" spans="4:54" x14ac:dyDescent="0.25">
      <c r="D140" s="3">
        <v>55</v>
      </c>
      <c r="F140" s="3">
        <v>54</v>
      </c>
      <c r="G140" s="36">
        <f t="shared" si="224"/>
        <v>77.834980024281137</v>
      </c>
      <c r="H140" s="36">
        <f t="shared" si="272"/>
        <v>76.38023943757085</v>
      </c>
      <c r="I140" s="36">
        <f t="shared" si="272"/>
        <v>83.526922045608629</v>
      </c>
      <c r="J140" s="36">
        <f t="shared" si="272"/>
        <v>77.693670849008186</v>
      </c>
      <c r="K140" s="36">
        <f t="shared" si="272"/>
        <v>28.075830982669192</v>
      </c>
      <c r="L140" s="37">
        <f t="shared" si="59"/>
        <v>55.806090619861465</v>
      </c>
      <c r="M140" s="36">
        <f t="shared" ref="M140:R140" si="338">M68*M$12</f>
        <v>27.94865193388625</v>
      </c>
      <c r="N140" s="38">
        <f t="shared" si="338"/>
        <v>19.038148040007524</v>
      </c>
      <c r="O140" s="38">
        <f t="shared" si="338"/>
        <v>0</v>
      </c>
      <c r="P140" s="39">
        <f t="shared" si="338"/>
        <v>65.54899257621571</v>
      </c>
      <c r="Q140" s="39">
        <f t="shared" si="338"/>
        <v>34.063208884579609</v>
      </c>
      <c r="R140" s="39">
        <f t="shared" si="338"/>
        <v>67.588894570468057</v>
      </c>
      <c r="S140" s="40">
        <f t="shared" si="266"/>
        <v>113.65789593947382</v>
      </c>
      <c r="T140" s="40">
        <f t="shared" si="266"/>
        <v>151.39468218194477</v>
      </c>
      <c r="U140" s="41">
        <f t="shared" si="267"/>
        <v>73.908897123891421</v>
      </c>
      <c r="V140" s="41">
        <f t="shared" si="267"/>
        <v>72.065195919555791</v>
      </c>
      <c r="W140" s="42">
        <f t="shared" si="267"/>
        <v>108.36534560262557</v>
      </c>
      <c r="X140" s="42">
        <f t="shared" si="267"/>
        <v>79.365941318780301</v>
      </c>
      <c r="Z140" s="37">
        <f t="shared" si="61"/>
        <v>29.059214155136601</v>
      </c>
      <c r="AA140" s="37">
        <f t="shared" si="62"/>
        <v>55.901813485918382</v>
      </c>
      <c r="AD140"/>
      <c r="AE140" s="3">
        <v>55</v>
      </c>
      <c r="AG140" s="3">
        <f t="shared" si="63"/>
        <v>52.274599303739727</v>
      </c>
      <c r="AH140" s="36">
        <f t="shared" ref="AH140:AL140" si="339">AH68*AH$12</f>
        <v>76.557071854240434</v>
      </c>
      <c r="AI140" s="36">
        <f t="shared" si="339"/>
        <v>74.792391336376156</v>
      </c>
      <c r="AJ140" s="36">
        <f t="shared" si="339"/>
        <v>81.547038747596517</v>
      </c>
      <c r="AK140" s="36">
        <f t="shared" si="339"/>
        <v>76.135647538351009</v>
      </c>
      <c r="AL140" s="36">
        <f t="shared" si="339"/>
        <v>27.736589717005412</v>
      </c>
      <c r="AM140" s="37">
        <f t="shared" si="65"/>
        <v>55.435969387567809</v>
      </c>
      <c r="AN140" s="36">
        <f t="shared" ref="AN140:AS140" si="340">AN68*AN$12</f>
        <v>27.232685993382976</v>
      </c>
      <c r="AO140" s="38">
        <f t="shared" si="340"/>
        <v>18.542990844615225</v>
      </c>
      <c r="AP140" s="38">
        <f t="shared" si="340"/>
        <v>0</v>
      </c>
      <c r="AQ140" s="39">
        <f t="shared" si="340"/>
        <v>64.423175632591693</v>
      </c>
      <c r="AR140" s="39">
        <f t="shared" si="340"/>
        <v>33.593295662795128</v>
      </c>
      <c r="AS140" s="39">
        <f t="shared" si="340"/>
        <v>67.207074291734344</v>
      </c>
      <c r="AT140" s="40">
        <f t="shared" ref="AT140:AU140" si="341">AT68</f>
        <v>111.64553657823159</v>
      </c>
      <c r="AU140" s="40">
        <f t="shared" si="341"/>
        <v>148.55466916174885</v>
      </c>
      <c r="AV140" s="41">
        <f t="shared" ref="AV140:AY140" si="342">AV68*AV$12</f>
        <v>72.362801049300018</v>
      </c>
      <c r="AW140" s="41">
        <f t="shared" si="342"/>
        <v>70.567052088825619</v>
      </c>
      <c r="AX140" s="42">
        <f t="shared" si="342"/>
        <v>107.57977898088103</v>
      </c>
      <c r="AY140" s="42">
        <f t="shared" si="342"/>
        <v>78.289517832829503</v>
      </c>
      <c r="AZ140"/>
      <c r="BA140" s="37">
        <f t="shared" si="69"/>
        <v>28.8856344316827</v>
      </c>
      <c r="BB140" s="37">
        <f t="shared" si="70"/>
        <v>55.534873516498024</v>
      </c>
    </row>
    <row r="141" spans="4:54" x14ac:dyDescent="0.25">
      <c r="D141" s="3">
        <v>56</v>
      </c>
      <c r="F141" s="3">
        <v>55</v>
      </c>
      <c r="G141" s="36">
        <f t="shared" si="224"/>
        <v>78.519398095463416</v>
      </c>
      <c r="H141" s="36">
        <f t="shared" si="272"/>
        <v>77.270583318065903</v>
      </c>
      <c r="I141" s="36">
        <f t="shared" si="272"/>
        <v>84.620252465910227</v>
      </c>
      <c r="J141" s="36">
        <f t="shared" si="272"/>
        <v>78.565807474860861</v>
      </c>
      <c r="K141" s="36">
        <f t="shared" si="272"/>
        <v>28.255806831922087</v>
      </c>
      <c r="L141" s="37">
        <f t="shared" si="59"/>
        <v>56.006384282235715</v>
      </c>
      <c r="M141" s="36">
        <f t="shared" ref="M141:R141" si="343">M69*M$12</f>
        <v>28.350702591526126</v>
      </c>
      <c r="N141" s="38">
        <f t="shared" si="343"/>
        <v>19.318326064548469</v>
      </c>
      <c r="O141" s="38">
        <f t="shared" si="343"/>
        <v>0</v>
      </c>
      <c r="P141" s="39">
        <f t="shared" si="343"/>
        <v>66.177505476178425</v>
      </c>
      <c r="Q141" s="39">
        <f t="shared" si="343"/>
        <v>34.320871799306076</v>
      </c>
      <c r="R141" s="39">
        <f t="shared" si="343"/>
        <v>67.787021833068408</v>
      </c>
      <c r="S141" s="40">
        <f t="shared" si="266"/>
        <v>114.78030459890229</v>
      </c>
      <c r="T141" s="40">
        <f t="shared" si="266"/>
        <v>152.97335044868399</v>
      </c>
      <c r="U141" s="41">
        <f t="shared" si="267"/>
        <v>74.776074835035544</v>
      </c>
      <c r="V141" s="41">
        <f t="shared" si="267"/>
        <v>72.905240499883377</v>
      </c>
      <c r="W141" s="42">
        <f t="shared" si="267"/>
        <v>108.78842079005882</v>
      </c>
      <c r="X141" s="42">
        <f t="shared" si="267"/>
        <v>79.958334004854379</v>
      </c>
      <c r="Z141" s="37">
        <f t="shared" si="61"/>
        <v>29.149652329240585</v>
      </c>
      <c r="AA141" s="37">
        <f t="shared" si="62"/>
        <v>56.100514730592025</v>
      </c>
      <c r="AD141"/>
      <c r="AE141" s="3">
        <v>56</v>
      </c>
      <c r="AG141" s="3">
        <f t="shared" si="63"/>
        <v>52.830345632314121</v>
      </c>
      <c r="AH141" s="36">
        <f t="shared" ref="AH141:AL141" si="344">AH69*AH$12</f>
        <v>76.982574934470392</v>
      </c>
      <c r="AI141" s="36">
        <f t="shared" si="344"/>
        <v>75.311066324621763</v>
      </c>
      <c r="AJ141" s="36">
        <f t="shared" si="344"/>
        <v>82.197884231733198</v>
      </c>
      <c r="AK141" s="36">
        <f t="shared" si="344"/>
        <v>76.644947446620151</v>
      </c>
      <c r="AL141" s="36">
        <f t="shared" si="344"/>
        <v>27.849998365350029</v>
      </c>
      <c r="AM141" s="37">
        <f t="shared" si="65"/>
        <v>55.558700915636678</v>
      </c>
      <c r="AN141" s="36">
        <f t="shared" ref="AN141:AS141" si="345">AN69*AN$12</f>
        <v>27.46639893361947</v>
      </c>
      <c r="AO141" s="38">
        <f t="shared" si="345"/>
        <v>18.704110297479691</v>
      </c>
      <c r="AP141" s="38">
        <f t="shared" si="345"/>
        <v>0</v>
      </c>
      <c r="AQ141" s="39">
        <f t="shared" si="345"/>
        <v>64.791619134403788</v>
      </c>
      <c r="AR141" s="39">
        <f t="shared" si="345"/>
        <v>33.748249984431531</v>
      </c>
      <c r="AS141" s="39">
        <f t="shared" si="345"/>
        <v>67.33590194544874</v>
      </c>
      <c r="AT141" s="40">
        <f t="shared" ref="AT141:AU141" si="346">AT69</f>
        <v>112.30436689440251</v>
      </c>
      <c r="AU141" s="40">
        <f t="shared" si="346"/>
        <v>149.48577494695172</v>
      </c>
      <c r="AV141" s="41">
        <f t="shared" ref="AV141:AY141" si="347">AV69*AV$12</f>
        <v>72.867777093821886</v>
      </c>
      <c r="AW141" s="41">
        <f t="shared" si="347"/>
        <v>71.05642492821093</v>
      </c>
      <c r="AX141" s="42">
        <f t="shared" si="347"/>
        <v>107.84079565770141</v>
      </c>
      <c r="AY141" s="42">
        <f t="shared" si="347"/>
        <v>78.643928537909304</v>
      </c>
      <c r="AZ141"/>
      <c r="BA141" s="37">
        <f t="shared" si="69"/>
        <v>28.944102742930447</v>
      </c>
      <c r="BB141" s="37">
        <f t="shared" si="70"/>
        <v>55.656515238957233</v>
      </c>
    </row>
    <row r="142" spans="4:54" x14ac:dyDescent="0.25">
      <c r="D142" s="3">
        <v>57</v>
      </c>
      <c r="F142" s="3">
        <v>56</v>
      </c>
      <c r="G142" s="36">
        <f t="shared" si="224"/>
        <v>79.165048300801843</v>
      </c>
      <c r="H142" s="36">
        <f t="shared" si="272"/>
        <v>78.139461342686673</v>
      </c>
      <c r="I142" s="36">
        <f t="shared" si="272"/>
        <v>85.674989914760616</v>
      </c>
      <c r="J142" s="36">
        <f t="shared" si="272"/>
        <v>79.415861530217654</v>
      </c>
      <c r="K142" s="36">
        <f t="shared" si="272"/>
        <v>28.424444106374619</v>
      </c>
      <c r="L142" s="37">
        <f t="shared" si="59"/>
        <v>56.196884038610058</v>
      </c>
      <c r="M142" s="36">
        <f t="shared" ref="M142:R142" si="348">M70*M$12</f>
        <v>28.743418943614376</v>
      </c>
      <c r="N142" s="38">
        <f t="shared" si="348"/>
        <v>19.593558686181936</v>
      </c>
      <c r="O142" s="38">
        <f t="shared" si="348"/>
        <v>0</v>
      </c>
      <c r="P142" s="39">
        <f t="shared" si="348"/>
        <v>66.788946632527001</v>
      </c>
      <c r="Q142" s="39">
        <f t="shared" si="348"/>
        <v>34.56824104140842</v>
      </c>
      <c r="R142" s="39">
        <f t="shared" si="348"/>
        <v>67.969739291080813</v>
      </c>
      <c r="S142" s="40">
        <f t="shared" si="266"/>
        <v>115.87145473136206</v>
      </c>
      <c r="T142" s="40">
        <f t="shared" si="266"/>
        <v>154.50411464489764</v>
      </c>
      <c r="U142" s="41">
        <f t="shared" si="267"/>
        <v>75.622520462489149</v>
      </c>
      <c r="V142" s="41">
        <f t="shared" si="267"/>
        <v>73.725031921533358</v>
      </c>
      <c r="W142" s="42">
        <f t="shared" si="267"/>
        <v>109.18938978619107</v>
      </c>
      <c r="X142" s="42">
        <f t="shared" si="267"/>
        <v>80.528614304027627</v>
      </c>
      <c r="Z142" s="37">
        <f t="shared" si="61"/>
        <v>29.233303665197134</v>
      </c>
      <c r="AA142" s="37">
        <f t="shared" si="62"/>
        <v>56.289581912858019</v>
      </c>
      <c r="AD142"/>
      <c r="AE142" s="3">
        <v>57</v>
      </c>
      <c r="AG142" s="3">
        <f t="shared" si="63"/>
        <v>53.342441549920437</v>
      </c>
      <c r="AH142" s="36">
        <f t="shared" ref="AH142:AL142" si="349">AH70*AH$12</f>
        <v>77.362845871622937</v>
      </c>
      <c r="AI142" s="36">
        <f t="shared" si="349"/>
        <v>75.782893079944756</v>
      </c>
      <c r="AJ142" s="36">
        <f t="shared" si="349"/>
        <v>82.786509785900265</v>
      </c>
      <c r="AK142" s="36">
        <f t="shared" si="349"/>
        <v>77.107937813966316</v>
      </c>
      <c r="AL142" s="36">
        <f t="shared" si="349"/>
        <v>27.950972166964036</v>
      </c>
      <c r="AM142" s="37">
        <f t="shared" si="65"/>
        <v>55.668800717068265</v>
      </c>
      <c r="AN142" s="36">
        <f t="shared" ref="AN142:AS142" si="350">AN70*AN$12</f>
        <v>27.679139209778583</v>
      </c>
      <c r="AO142" s="38">
        <f t="shared" si="350"/>
        <v>18.851200874395477</v>
      </c>
      <c r="AP142" s="38">
        <f t="shared" si="350"/>
        <v>0</v>
      </c>
      <c r="AQ142" s="39">
        <f t="shared" si="350"/>
        <v>65.126200613492912</v>
      </c>
      <c r="AR142" s="39">
        <f t="shared" si="350"/>
        <v>33.887983753561102</v>
      </c>
      <c r="AS142" s="39">
        <f t="shared" si="350"/>
        <v>67.449610466688327</v>
      </c>
      <c r="AT142" s="40">
        <f t="shared" ref="AT142:AU142" si="351">AT70</f>
        <v>112.90243925983151</v>
      </c>
      <c r="AU142" s="40">
        <f t="shared" si="351"/>
        <v>150.32992378206987</v>
      </c>
      <c r="AV142" s="41">
        <f t="shared" ref="AV142:AY142" si="352">AV70*AV$12</f>
        <v>73.327192969756467</v>
      </c>
      <c r="AW142" s="41">
        <f t="shared" si="352"/>
        <v>71.501596189951101</v>
      </c>
      <c r="AX142" s="42">
        <f t="shared" si="352"/>
        <v>108.07451216979302</v>
      </c>
      <c r="AY142" s="42">
        <f t="shared" si="352"/>
        <v>78.963977434833538</v>
      </c>
      <c r="AZ142"/>
      <c r="BA142" s="37">
        <f t="shared" si="69"/>
        <v>28.995790840172521</v>
      </c>
      <c r="BB142" s="37">
        <f t="shared" si="70"/>
        <v>55.765667014073031</v>
      </c>
    </row>
    <row r="143" spans="4:54" x14ac:dyDescent="0.25">
      <c r="D143" s="3">
        <v>58</v>
      </c>
      <c r="F143" s="3">
        <v>57</v>
      </c>
      <c r="G143" s="36">
        <f t="shared" si="224"/>
        <v>79.773867622314881</v>
      </c>
      <c r="H143" s="36">
        <f t="shared" si="272"/>
        <v>78.987278333499901</v>
      </c>
      <c r="I143" s="36">
        <f t="shared" si="272"/>
        <v>86.692088804037027</v>
      </c>
      <c r="J143" s="36">
        <f t="shared" si="272"/>
        <v>80.244283716483409</v>
      </c>
      <c r="K143" s="36">
        <f t="shared" si="272"/>
        <v>28.58240690742177</v>
      </c>
      <c r="L143" s="37">
        <f t="shared" si="59"/>
        <v>56.378073961407324</v>
      </c>
      <c r="M143" s="36">
        <f t="shared" ref="M143:R143" si="353">M71*M$12</f>
        <v>29.126919059554833</v>
      </c>
      <c r="N143" s="38">
        <f t="shared" si="353"/>
        <v>19.863887229326124</v>
      </c>
      <c r="O143" s="38">
        <f t="shared" si="353"/>
        <v>0</v>
      </c>
      <c r="P143" s="39">
        <f t="shared" si="353"/>
        <v>67.383733310422187</v>
      </c>
      <c r="Q143" s="39">
        <f t="shared" si="353"/>
        <v>34.805694105010112</v>
      </c>
      <c r="R143" s="39">
        <f t="shared" si="353"/>
        <v>68.13821933479737</v>
      </c>
      <c r="S143" s="40">
        <f t="shared" si="266"/>
        <v>116.93210856808483</v>
      </c>
      <c r="T143" s="40">
        <f t="shared" si="266"/>
        <v>155.98817969540573</v>
      </c>
      <c r="U143" s="41">
        <f t="shared" si="267"/>
        <v>76.448619960162844</v>
      </c>
      <c r="V143" s="41">
        <f t="shared" si="267"/>
        <v>74.524952136457813</v>
      </c>
      <c r="W143" s="42">
        <f t="shared" si="267"/>
        <v>109.56941681744115</v>
      </c>
      <c r="X143" s="42">
        <f t="shared" si="267"/>
        <v>81.07755039169227</v>
      </c>
      <c r="Z143" s="37">
        <f t="shared" si="61"/>
        <v>29.310665495520837</v>
      </c>
      <c r="AA143" s="37">
        <f t="shared" si="62"/>
        <v>56.46948214181085</v>
      </c>
      <c r="AD143"/>
      <c r="AE143" s="3">
        <v>58</v>
      </c>
      <c r="AG143" s="3">
        <f t="shared" si="63"/>
        <v>53.814315524332059</v>
      </c>
      <c r="AH143" s="36">
        <f t="shared" ref="AH143:AL143" si="354">AH71*AH$12</f>
        <v>77.703467332293698</v>
      </c>
      <c r="AI143" s="36">
        <f t="shared" si="354"/>
        <v>76.212521002480401</v>
      </c>
      <c r="AJ143" s="36">
        <f t="shared" si="354"/>
        <v>83.319583933251053</v>
      </c>
      <c r="AK143" s="36">
        <f t="shared" si="354"/>
        <v>77.529261538483766</v>
      </c>
      <c r="AL143" s="36">
        <f t="shared" si="354"/>
        <v>28.041108752369809</v>
      </c>
      <c r="AM143" s="37">
        <f t="shared" si="65"/>
        <v>55.76777806094141</v>
      </c>
      <c r="AN143" s="36">
        <f t="shared" ref="AN143:AS143" si="355">AN71*AN$12</f>
        <v>27.87296079364959</v>
      </c>
      <c r="AO143" s="38">
        <f t="shared" si="355"/>
        <v>18.985575806368697</v>
      </c>
      <c r="AP143" s="38">
        <f t="shared" si="355"/>
        <v>0</v>
      </c>
      <c r="AQ143" s="39">
        <f t="shared" si="355"/>
        <v>65.430374309357916</v>
      </c>
      <c r="AR143" s="39">
        <f t="shared" si="355"/>
        <v>34.014200779430411</v>
      </c>
      <c r="AS143" s="39">
        <f t="shared" si="355"/>
        <v>67.550309303258004</v>
      </c>
      <c r="AT143" s="40">
        <f t="shared" ref="AT143:AU143" si="356">AT71</f>
        <v>113.44597931179095</v>
      </c>
      <c r="AU143" s="40">
        <f t="shared" si="356"/>
        <v>151.09617744619797</v>
      </c>
      <c r="AV143" s="41">
        <f t="shared" ref="AV143:AY143" si="357">AV71*AV$12</f>
        <v>73.745562589444674</v>
      </c>
      <c r="AW143" s="41">
        <f t="shared" si="357"/>
        <v>71.906952609857953</v>
      </c>
      <c r="AX143" s="42">
        <f t="shared" si="357"/>
        <v>108.28425629052728</v>
      </c>
      <c r="AY143" s="42">
        <f t="shared" si="357"/>
        <v>79.253446026812199</v>
      </c>
      <c r="AZ143"/>
      <c r="BA143" s="37">
        <f t="shared" si="69"/>
        <v>29.041631866157779</v>
      </c>
      <c r="BB143" s="37">
        <f t="shared" si="70"/>
        <v>55.863815708701523</v>
      </c>
    </row>
    <row r="144" spans="4:54" x14ac:dyDescent="0.25">
      <c r="D144" s="3">
        <v>59</v>
      </c>
      <c r="F144" s="3">
        <v>58</v>
      </c>
      <c r="G144" s="36">
        <f t="shared" si="224"/>
        <v>80.347729113313719</v>
      </c>
      <c r="H144" s="36">
        <f t="shared" si="272"/>
        <v>79.814439443867997</v>
      </c>
      <c r="I144" s="36">
        <f t="shared" si="272"/>
        <v>87.672519214810265</v>
      </c>
      <c r="J144" s="36">
        <f t="shared" si="272"/>
        <v>81.051523342751125</v>
      </c>
      <c r="K144" s="36">
        <f t="shared" si="272"/>
        <v>28.730327164729356</v>
      </c>
      <c r="L144" s="37">
        <f t="shared" si="59"/>
        <v>56.550413443213415</v>
      </c>
      <c r="M144" s="36">
        <f t="shared" ref="M144:R144" si="358">M72*M$12</f>
        <v>29.501327068107752</v>
      </c>
      <c r="N144" s="38">
        <f t="shared" si="358"/>
        <v>20.129355731025196</v>
      </c>
      <c r="O144" s="38">
        <f t="shared" si="358"/>
        <v>0</v>
      </c>
      <c r="P144" s="39">
        <f t="shared" si="358"/>
        <v>67.962275901704018</v>
      </c>
      <c r="Q144" s="39">
        <f t="shared" si="358"/>
        <v>35.033597755393153</v>
      </c>
      <c r="R144" s="39">
        <f t="shared" si="358"/>
        <v>68.29354920017478</v>
      </c>
      <c r="S144" s="40">
        <f t="shared" si="266"/>
        <v>117.96301773569881</v>
      </c>
      <c r="T144" s="40">
        <f t="shared" si="266"/>
        <v>157.42674012631298</v>
      </c>
      <c r="U144" s="41">
        <f t="shared" si="267"/>
        <v>77.254759857244025</v>
      </c>
      <c r="V144" s="41">
        <f t="shared" si="267"/>
        <v>75.305383409188181</v>
      </c>
      <c r="W144" s="42">
        <f t="shared" si="267"/>
        <v>109.92960650853075</v>
      </c>
      <c r="X144" s="42">
        <f t="shared" si="267"/>
        <v>81.605888733418894</v>
      </c>
      <c r="Z144" s="37">
        <f t="shared" si="61"/>
        <v>29.382200504225992</v>
      </c>
      <c r="AA144" s="37">
        <f t="shared" si="62"/>
        <v>56.640659878684033</v>
      </c>
      <c r="AD144"/>
      <c r="AE144" s="3">
        <v>59</v>
      </c>
      <c r="AG144" s="3">
        <f t="shared" si="63"/>
        <v>54.249126738543261</v>
      </c>
      <c r="AH144" s="36">
        <f t="shared" ref="AH144:AL144" si="359">AH72*AH$12</f>
        <v>78.009220917317791</v>
      </c>
      <c r="AI144" s="36">
        <f t="shared" si="359"/>
        <v>76.604077697160946</v>
      </c>
      <c r="AJ144" s="36">
        <f t="shared" si="359"/>
        <v>83.80296089522092</v>
      </c>
      <c r="AK144" s="36">
        <f t="shared" si="359"/>
        <v>77.913033446604729</v>
      </c>
      <c r="AL144" s="36">
        <f t="shared" si="359"/>
        <v>28.121765762889655</v>
      </c>
      <c r="AM144" s="37">
        <f t="shared" si="65"/>
        <v>55.856930023194195</v>
      </c>
      <c r="AN144" s="36">
        <f t="shared" ref="AN144:AS144" si="360">AN72*AN$12</f>
        <v>28.049692747859154</v>
      </c>
      <c r="AO144" s="38">
        <f t="shared" si="360"/>
        <v>19.108412573642116</v>
      </c>
      <c r="AP144" s="38">
        <f t="shared" si="360"/>
        <v>0</v>
      </c>
      <c r="AQ144" s="39">
        <f t="shared" si="360"/>
        <v>65.707191717452247</v>
      </c>
      <c r="AR144" s="39">
        <f t="shared" si="360"/>
        <v>34.128383394510521</v>
      </c>
      <c r="AS144" s="39">
        <f t="shared" si="360"/>
        <v>67.639762024315587</v>
      </c>
      <c r="AT144" s="40">
        <f t="shared" ref="AT144:AU144" si="361">AT72</f>
        <v>113.94048358750001</v>
      </c>
      <c r="AU144" s="40">
        <f t="shared" si="361"/>
        <v>151.79251729450058</v>
      </c>
      <c r="AV144" s="41">
        <f t="shared" ref="AV144:AY144" si="362">AV72*AV$12</f>
        <v>74.12689440200873</v>
      </c>
      <c r="AW144" s="41">
        <f t="shared" si="362"/>
        <v>72.276388606963351</v>
      </c>
      <c r="AX144" s="42">
        <f t="shared" si="362"/>
        <v>108.47287843504242</v>
      </c>
      <c r="AY144" s="42">
        <f t="shared" si="362"/>
        <v>79.51563312695491</v>
      </c>
      <c r="AZ144"/>
      <c r="BA144" s="37">
        <f t="shared" si="69"/>
        <v>29.082408015110026</v>
      </c>
      <c r="BB144" s="37">
        <f t="shared" si="70"/>
        <v>55.952240204707856</v>
      </c>
    </row>
    <row r="145" spans="1:54" x14ac:dyDescent="0.25">
      <c r="D145" s="3">
        <v>60</v>
      </c>
      <c r="F145" s="3">
        <v>59</v>
      </c>
      <c r="G145" s="36">
        <f t="shared" si="224"/>
        <v>80.888439398261056</v>
      </c>
      <c r="H145" s="36">
        <f t="shared" si="272"/>
        <v>80.621349413892077</v>
      </c>
      <c r="I145" s="36">
        <f t="shared" si="272"/>
        <v>88.61726188723182</v>
      </c>
      <c r="J145" s="36">
        <f t="shared" si="272"/>
        <v>81.838027609188003</v>
      </c>
      <c r="K145" s="36">
        <f t="shared" si="272"/>
        <v>28.868805241499373</v>
      </c>
      <c r="L145" s="37">
        <f t="shared" si="59"/>
        <v>56.714338575747718</v>
      </c>
      <c r="M145" s="36">
        <f t="shared" ref="M145:R145" si="363">M73*M$12</f>
        <v>29.866772406910933</v>
      </c>
      <c r="N145" s="38">
        <f t="shared" si="363"/>
        <v>20.390010680394045</v>
      </c>
      <c r="O145" s="38">
        <f t="shared" si="363"/>
        <v>0</v>
      </c>
      <c r="P145" s="39">
        <f t="shared" si="363"/>
        <v>68.524977759424743</v>
      </c>
      <c r="Q145" s="39">
        <f t="shared" si="363"/>
        <v>35.252308017429854</v>
      </c>
      <c r="R145" s="39">
        <f t="shared" si="363"/>
        <v>68.436736517886047</v>
      </c>
      <c r="S145" s="40">
        <f t="shared" si="266"/>
        <v>118.96492270439602</v>
      </c>
      <c r="T145" s="40">
        <f t="shared" si="266"/>
        <v>158.82097820291796</v>
      </c>
      <c r="U145" s="41">
        <f t="shared" si="267"/>
        <v>78.041326530470272</v>
      </c>
      <c r="V145" s="41">
        <f t="shared" si="267"/>
        <v>76.06670761434151</v>
      </c>
      <c r="W145" s="42">
        <f t="shared" si="267"/>
        <v>110.27100667061765</v>
      </c>
      <c r="X145" s="42">
        <f t="shared" si="267"/>
        <v>82.114354223169755</v>
      </c>
      <c r="Z145" s="37">
        <f t="shared" si="61"/>
        <v>29.448338866368282</v>
      </c>
      <c r="AA145" s="37">
        <f t="shared" si="62"/>
        <v>56.803538034935343</v>
      </c>
      <c r="AD145"/>
      <c r="AE145" s="3">
        <v>60</v>
      </c>
      <c r="AG145" s="3">
        <f t="shared" si="63"/>
        <v>54.649786241410681</v>
      </c>
      <c r="AH145" s="36">
        <f t="shared" ref="AH145:AL145" si="364">AH73*AH$12</f>
        <v>78.284217609125335</v>
      </c>
      <c r="AI145" s="36">
        <f t="shared" si="364"/>
        <v>76.961235774996169</v>
      </c>
      <c r="AJ145" s="36">
        <f t="shared" si="364"/>
        <v>84.241792592007727</v>
      </c>
      <c r="AK145" s="36">
        <f t="shared" si="364"/>
        <v>78.262908935786427</v>
      </c>
      <c r="AL145" s="36">
        <f t="shared" si="364"/>
        <v>28.194101925752378</v>
      </c>
      <c r="AM145" s="37">
        <f t="shared" si="65"/>
        <v>55.937376081968203</v>
      </c>
      <c r="AN145" s="36">
        <f t="shared" ref="AN145:AS145" si="365">AN73*AN$12</f>
        <v>28.210966843932063</v>
      </c>
      <c r="AO145" s="38">
        <f t="shared" si="365"/>
        <v>19.2207685926133</v>
      </c>
      <c r="AP145" s="38">
        <f t="shared" si="365"/>
        <v>0</v>
      </c>
      <c r="AQ145" s="39">
        <f t="shared" si="365"/>
        <v>65.959355640115916</v>
      </c>
      <c r="AR145" s="39">
        <f t="shared" si="365"/>
        <v>34.231825589957232</v>
      </c>
      <c r="AS145" s="39">
        <f t="shared" si="365"/>
        <v>67.719451014594341</v>
      </c>
      <c r="AT145" s="40">
        <f t="shared" ref="AT145:AU145" si="366">AT73</f>
        <v>114.39081764315388</v>
      </c>
      <c r="AU145" s="40">
        <f t="shared" si="366"/>
        <v>152.42599170033836</v>
      </c>
      <c r="AV145" s="41">
        <f t="shared" ref="AV145:AY145" si="367">AV73*AV$12</f>
        <v>74.474755939904995</v>
      </c>
      <c r="AW145" s="41">
        <f t="shared" si="367"/>
        <v>72.613369310912105</v>
      </c>
      <c r="AX145" s="42">
        <f t="shared" si="367"/>
        <v>108.64283079706729</v>
      </c>
      <c r="AY145" s="42">
        <f t="shared" si="367"/>
        <v>79.753425921585475</v>
      </c>
      <c r="AZ145"/>
      <c r="BA145" s="37">
        <f t="shared" si="69"/>
        <v>29.118778411958669</v>
      </c>
      <c r="BB145" s="37">
        <f t="shared" si="70"/>
        <v>56.032045084391193</v>
      </c>
    </row>
    <row r="146" spans="1:54" x14ac:dyDescent="0.25">
      <c r="D146" s="3">
        <v>61</v>
      </c>
      <c r="F146" s="3">
        <v>60</v>
      </c>
      <c r="G146" s="36">
        <f t="shared" si="224"/>
        <v>81.397737033502764</v>
      </c>
      <c r="H146" s="36">
        <f t="shared" si="272"/>
        <v>81.408411896790867</v>
      </c>
      <c r="I146" s="36">
        <f t="shared" si="272"/>
        <v>89.527303730576023</v>
      </c>
      <c r="J146" s="36">
        <f t="shared" si="272"/>
        <v>82.604240963858857</v>
      </c>
      <c r="K146" s="36">
        <f t="shared" si="272"/>
        <v>28.998410688822773</v>
      </c>
      <c r="L146" s="37">
        <f t="shared" si="59"/>
        <v>56.870263431497676</v>
      </c>
      <c r="M146" s="36">
        <f t="shared" ref="M146:R146" si="368">M74*M$12</f>
        <v>30.22338912818438</v>
      </c>
      <c r="N146" s="38">
        <f t="shared" si="368"/>
        <v>20.645900775885494</v>
      </c>
      <c r="O146" s="38">
        <f t="shared" si="368"/>
        <v>0</v>
      </c>
      <c r="P146" s="39">
        <f t="shared" si="368"/>
        <v>69.07223506449867</v>
      </c>
      <c r="Q146" s="39">
        <f t="shared" si="368"/>
        <v>35.462170205929581</v>
      </c>
      <c r="R146" s="39">
        <f t="shared" si="368"/>
        <v>68.568714604932254</v>
      </c>
      <c r="S146" s="40">
        <f t="shared" ref="S146:T156" si="369">S74</f>
        <v>119.93855231768349</v>
      </c>
      <c r="T146" s="40">
        <f t="shared" si="369"/>
        <v>160.17206229523322</v>
      </c>
      <c r="U146" s="41">
        <f t="shared" ref="U146:X156" si="370">U74*U$12</f>
        <v>78.808705545057023</v>
      </c>
      <c r="V146" s="41">
        <f t="shared" si="370"/>
        <v>76.809305601054973</v>
      </c>
      <c r="W146" s="42">
        <f t="shared" si="370"/>
        <v>110.59461099258297</v>
      </c>
      <c r="X146" s="42">
        <f t="shared" si="370"/>
        <v>82.603650377741289</v>
      </c>
      <c r="Z146" s="37">
        <f t="shared" si="61"/>
        <v>29.509480299301664</v>
      </c>
      <c r="AA146" s="37">
        <f t="shared" si="62"/>
        <v>56.958519017091213</v>
      </c>
      <c r="AD146"/>
      <c r="AE146" s="3">
        <v>61</v>
      </c>
      <c r="AG146" s="3">
        <f t="shared" si="63"/>
        <v>55.01897643704347</v>
      </c>
      <c r="AH146" s="36">
        <f t="shared" ref="AH146:AL146" si="371">AH74*AH$12</f>
        <v>78.532004872529257</v>
      </c>
      <c r="AI146" s="36">
        <f t="shared" si="371"/>
        <v>77.287270056321887</v>
      </c>
      <c r="AJ146" s="36">
        <f t="shared" si="371"/>
        <v>84.640623866571573</v>
      </c>
      <c r="AK146" s="36">
        <f t="shared" si="371"/>
        <v>78.582142593955908</v>
      </c>
      <c r="AL146" s="36">
        <f t="shared" si="371"/>
        <v>28.259110357424998</v>
      </c>
      <c r="AM146" s="37">
        <f t="shared" si="65"/>
        <v>56.010086342542486</v>
      </c>
      <c r="AN146" s="36">
        <f t="shared" ref="AN146:AS146" si="372">AN74*AN$12</f>
        <v>28.358241470859038</v>
      </c>
      <c r="AO146" s="38">
        <f t="shared" si="372"/>
        <v>19.323594905547083</v>
      </c>
      <c r="AP146" s="38">
        <f t="shared" si="372"/>
        <v>0</v>
      </c>
      <c r="AQ146" s="39">
        <f t="shared" si="372"/>
        <v>66.189266027597967</v>
      </c>
      <c r="AR146" s="39">
        <f t="shared" si="372"/>
        <v>34.325660591122769</v>
      </c>
      <c r="AS146" s="39">
        <f t="shared" si="372"/>
        <v>67.790628751125851</v>
      </c>
      <c r="AT146" s="40">
        <f t="shared" ref="AT146:AU146" si="373">AT74</f>
        <v>114.80129927434589</v>
      </c>
      <c r="AU146" s="40">
        <f t="shared" si="373"/>
        <v>153.00284097423508</v>
      </c>
      <c r="AV146" s="41">
        <f t="shared" ref="AV146:AY146" si="374">AV74*AV$12</f>
        <v>74.792329116264057</v>
      </c>
      <c r="AW146" s="41">
        <f t="shared" si="374"/>
        <v>72.920984533556606</v>
      </c>
      <c r="AX146" s="42">
        <f t="shared" si="374"/>
        <v>108.79623174426196</v>
      </c>
      <c r="AY146" s="42">
        <f t="shared" si="374"/>
        <v>79.969359256067861</v>
      </c>
      <c r="AZ146"/>
      <c r="BA146" s="37">
        <f t="shared" si="69"/>
        <v>29.151301277897772</v>
      </c>
      <c r="BB146" s="37">
        <f t="shared" si="70"/>
        <v>56.104188166105885</v>
      </c>
    </row>
    <row r="147" spans="1:54" x14ac:dyDescent="0.25">
      <c r="D147" s="3">
        <v>62</v>
      </c>
      <c r="F147" s="3">
        <v>61</v>
      </c>
      <c r="G147" s="36">
        <f t="shared" si="224"/>
        <v>81.877291604517339</v>
      </c>
      <c r="H147" s="36">
        <f t="shared" ref="H147:K156" si="375">H75*H$12</f>
        <v>82.176028850447224</v>
      </c>
      <c r="I147" s="36">
        <f t="shared" si="375"/>
        <v>90.403633813284131</v>
      </c>
      <c r="J147" s="36">
        <f t="shared" si="375"/>
        <v>83.350604526829798</v>
      </c>
      <c r="K147" s="36">
        <f t="shared" si="375"/>
        <v>29.119683116846023</v>
      </c>
      <c r="L147" s="37">
        <f t="shared" si="59"/>
        <v>57.018581258241483</v>
      </c>
      <c r="M147" s="36">
        <f t="shared" ref="M147:R147" si="376">M75*M$12</f>
        <v>30.571315256940082</v>
      </c>
      <c r="N147" s="38">
        <f t="shared" si="376"/>
        <v>20.897076699162564</v>
      </c>
      <c r="O147" s="38">
        <f t="shared" si="376"/>
        <v>0</v>
      </c>
      <c r="P147" s="39">
        <f t="shared" si="376"/>
        <v>69.604436721280308</v>
      </c>
      <c r="Q147" s="39">
        <f t="shared" si="376"/>
        <v>35.663518992377959</v>
      </c>
      <c r="R147" s="39">
        <f t="shared" si="376"/>
        <v>68.69034749188809</v>
      </c>
      <c r="S147" s="40">
        <f t="shared" si="369"/>
        <v>120.88462339598924</v>
      </c>
      <c r="T147" s="40">
        <f t="shared" si="369"/>
        <v>161.48114545067074</v>
      </c>
      <c r="U147" s="41">
        <f t="shared" si="370"/>
        <v>79.55728105871961</v>
      </c>
      <c r="V147" s="41">
        <f t="shared" si="370"/>
        <v>77.533556618906687</v>
      </c>
      <c r="W147" s="42">
        <f t="shared" si="370"/>
        <v>110.90136163422196</v>
      </c>
      <c r="X147" s="42">
        <f t="shared" si="370"/>
        <v>83.074459579686433</v>
      </c>
      <c r="Z147" s="37">
        <f t="shared" si="61"/>
        <v>29.565996021451401</v>
      </c>
      <c r="AA147" s="37">
        <f t="shared" si="62"/>
        <v>57.105985720931706</v>
      </c>
      <c r="AD147"/>
      <c r="AE147" s="3">
        <v>62</v>
      </c>
      <c r="AG147" s="3">
        <f t="shared" si="63"/>
        <v>55.359169043423464</v>
      </c>
      <c r="AH147" s="36">
        <f t="shared" ref="AH147:AL147" si="377">AH75*AH$12</f>
        <v>78.755654871548558</v>
      </c>
      <c r="AI147" s="36">
        <f t="shared" si="377"/>
        <v>77.585106677899375</v>
      </c>
      <c r="AJ147" s="36">
        <f t="shared" si="377"/>
        <v>85.003473546975343</v>
      </c>
      <c r="AK147" s="36">
        <f t="shared" si="377"/>
        <v>78.873638391952738</v>
      </c>
      <c r="AL147" s="36">
        <f t="shared" si="377"/>
        <v>28.317645681840819</v>
      </c>
      <c r="AM147" s="37">
        <f t="shared" si="65"/>
        <v>56.075904687216877</v>
      </c>
      <c r="AN147" s="36">
        <f t="shared" ref="AN147:AS147" si="378">AN75*AN$12</f>
        <v>28.49282235335259</v>
      </c>
      <c r="AO147" s="38">
        <f t="shared" si="378"/>
        <v>19.417748141834409</v>
      </c>
      <c r="AP147" s="38">
        <f t="shared" si="378"/>
        <v>0</v>
      </c>
      <c r="AQ147" s="39">
        <f t="shared" si="378"/>
        <v>66.399058983576523</v>
      </c>
      <c r="AR147" s="39">
        <f t="shared" si="378"/>
        <v>34.410883892118534</v>
      </c>
      <c r="AS147" s="39">
        <f t="shared" si="378"/>
        <v>67.85435868596511</v>
      </c>
      <c r="AT147" s="40">
        <f t="shared" ref="AT147:AU147" si="379">AT75</f>
        <v>115.17576932116863</v>
      </c>
      <c r="AU147" s="40">
        <f t="shared" si="379"/>
        <v>153.52860349669845</v>
      </c>
      <c r="AV147" s="41">
        <f t="shared" ref="AV147:AY147" si="380">AV75*AV$12</f>
        <v>75.08245771607973</v>
      </c>
      <c r="AW147" s="41">
        <f t="shared" si="380"/>
        <v>73.201995101787986</v>
      </c>
      <c r="AX147" s="42">
        <f t="shared" si="380"/>
        <v>108.93491848597323</v>
      </c>
      <c r="AY147" s="42">
        <f t="shared" si="380"/>
        <v>80.165665283769528</v>
      </c>
      <c r="AZ147"/>
      <c r="BA147" s="37">
        <f t="shared" si="69"/>
        <v>29.180451655087978</v>
      </c>
      <c r="BB147" s="37">
        <f t="shared" si="70"/>
        <v>56.16950312655252</v>
      </c>
    </row>
    <row r="148" spans="1:54" x14ac:dyDescent="0.25">
      <c r="D148" s="3">
        <v>63</v>
      </c>
      <c r="F148" s="3">
        <v>62</v>
      </c>
      <c r="G148" s="36">
        <f t="shared" si="224"/>
        <v>82.328703449068684</v>
      </c>
      <c r="H148" s="36">
        <f t="shared" si="375"/>
        <v>82.924599988840768</v>
      </c>
      <c r="I148" s="36">
        <f t="shared" si="375"/>
        <v>91.247239795077391</v>
      </c>
      <c r="J148" s="36">
        <f t="shared" si="375"/>
        <v>84.077555575920869</v>
      </c>
      <c r="K148" s="36">
        <f t="shared" si="375"/>
        <v>29.233133155086602</v>
      </c>
      <c r="L148" s="37">
        <f t="shared" si="59"/>
        <v>57.159665595126128</v>
      </c>
      <c r="M148" s="36">
        <f t="shared" ref="M148:R148" si="381">M76*M$12</f>
        <v>30.910692198246988</v>
      </c>
      <c r="N148" s="38">
        <f t="shared" si="381"/>
        <v>21.143590904451202</v>
      </c>
      <c r="O148" s="38">
        <f t="shared" si="381"/>
        <v>0</v>
      </c>
      <c r="P148" s="39">
        <f t="shared" si="381"/>
        <v>70.121964279184297</v>
      </c>
      <c r="Q148" s="39">
        <f t="shared" si="381"/>
        <v>35.856678503129601</v>
      </c>
      <c r="R148" s="39">
        <f t="shared" si="381"/>
        <v>68.802434683436843</v>
      </c>
      <c r="S148" s="40">
        <f t="shared" si="369"/>
        <v>121.80384040710334</v>
      </c>
      <c r="T148" s="40">
        <f t="shared" si="369"/>
        <v>162.74936415519318</v>
      </c>
      <c r="U148" s="41">
        <f t="shared" si="370"/>
        <v>80.28743528369705</v>
      </c>
      <c r="V148" s="41">
        <f t="shared" si="370"/>
        <v>78.239837800339075</v>
      </c>
      <c r="W148" s="42">
        <f t="shared" si="370"/>
        <v>111.19215172093409</v>
      </c>
      <c r="X148" s="42">
        <f t="shared" si="370"/>
        <v>83.527443361800579</v>
      </c>
      <c r="Z148" s="37">
        <f t="shared" si="61"/>
        <v>29.618230616291296</v>
      </c>
      <c r="AA148" s="37">
        <f t="shared" si="62"/>
        <v>57.246302477472263</v>
      </c>
      <c r="AD148"/>
      <c r="AE148" s="3">
        <v>63</v>
      </c>
      <c r="AG148" s="3">
        <f t="shared" si="63"/>
        <v>55.672641640487548</v>
      </c>
      <c r="AH148" s="36">
        <f t="shared" ref="AH148:AL148" si="382">AH76*AH$12</f>
        <v>78.957837376983562</v>
      </c>
      <c r="AI148" s="36">
        <f t="shared" si="382"/>
        <v>77.85736535793157</v>
      </c>
      <c r="AJ148" s="36">
        <f t="shared" si="382"/>
        <v>85.33390356427914</v>
      </c>
      <c r="AK148" s="36">
        <f t="shared" si="382"/>
        <v>79.13999277621545</v>
      </c>
      <c r="AL148" s="36">
        <f t="shared" si="382"/>
        <v>28.37044620711082</v>
      </c>
      <c r="AM148" s="37">
        <f t="shared" si="65"/>
        <v>56.135567858938728</v>
      </c>
      <c r="AN148" s="36">
        <f t="shared" ref="AN148:AS148" si="383">AN76*AN$12</f>
        <v>28.615880529129956</v>
      </c>
      <c r="AO148" s="38">
        <f t="shared" si="383"/>
        <v>19.504000983984554</v>
      </c>
      <c r="AP148" s="38">
        <f t="shared" si="383"/>
        <v>0</v>
      </c>
      <c r="AQ148" s="39">
        <f t="shared" si="383"/>
        <v>66.590640061898227</v>
      </c>
      <c r="AR148" s="39">
        <f t="shared" si="383"/>
        <v>34.488372568552244</v>
      </c>
      <c r="AS148" s="39">
        <f t="shared" si="383"/>
        <v>67.911548028561825</v>
      </c>
      <c r="AT148" s="40">
        <f t="shared" ref="AT148:AU148" si="384">AT76</f>
        <v>115.51765209804378</v>
      </c>
      <c r="AU148" s="40">
        <f t="shared" si="384"/>
        <v>154.00820614734675</v>
      </c>
      <c r="AV148" s="41">
        <f t="shared" ref="AV148:AY148" si="385">AV76*AV$12</f>
        <v>75.347688287047717</v>
      </c>
      <c r="AW148" s="41">
        <f t="shared" si="385"/>
        <v>73.458872734822336</v>
      </c>
      <c r="AX148" s="42">
        <f t="shared" si="385"/>
        <v>109.06049036180497</v>
      </c>
      <c r="AY148" s="42">
        <f t="shared" si="385"/>
        <v>80.344315200553169</v>
      </c>
      <c r="AZ148"/>
      <c r="BA148" s="37">
        <f t="shared" si="69"/>
        <v>29.20663565950727</v>
      </c>
      <c r="BB148" s="37">
        <f t="shared" si="70"/>
        <v>56.228718176724634</v>
      </c>
    </row>
    <row r="149" spans="1:54" x14ac:dyDescent="0.25">
      <c r="D149" s="3">
        <v>64</v>
      </c>
      <c r="F149" s="3">
        <v>63</v>
      </c>
      <c r="G149" s="36">
        <f t="shared" si="224"/>
        <v>82.753503908245051</v>
      </c>
      <c r="H149" s="36">
        <f t="shared" si="375"/>
        <v>83.654522288523395</v>
      </c>
      <c r="I149" s="36">
        <f t="shared" si="375"/>
        <v>92.059104765415626</v>
      </c>
      <c r="J149" s="36">
        <f t="shared" si="375"/>
        <v>84.785527088951625</v>
      </c>
      <c r="K149" s="36">
        <f t="shared" si="375"/>
        <v>29.339243478299096</v>
      </c>
      <c r="L149" s="37">
        <f t="shared" si="59"/>
        <v>57.29387131770379</v>
      </c>
      <c r="M149" s="36">
        <f t="shared" ref="M149:R149" si="386">M77*M$12</f>
        <v>31.241664190315355</v>
      </c>
      <c r="N149" s="38">
        <f t="shared" si="386"/>
        <v>21.385497422333216</v>
      </c>
      <c r="O149" s="38">
        <f t="shared" si="386"/>
        <v>0</v>
      </c>
      <c r="P149" s="39">
        <f t="shared" si="386"/>
        <v>70.625191877732249</v>
      </c>
      <c r="Q149" s="39">
        <f t="shared" si="386"/>
        <v>36.041962444640475</v>
      </c>
      <c r="R149" s="39">
        <f t="shared" si="386"/>
        <v>68.905715653487505</v>
      </c>
      <c r="S149" s="40">
        <f t="shared" si="369"/>
        <v>122.69689519707423</v>
      </c>
      <c r="T149" s="40">
        <f t="shared" si="369"/>
        <v>163.97783726581963</v>
      </c>
      <c r="U149" s="41">
        <f t="shared" si="370"/>
        <v>80.999548002107758</v>
      </c>
      <c r="V149" s="41">
        <f t="shared" si="370"/>
        <v>78.928523695015741</v>
      </c>
      <c r="W149" s="42">
        <f t="shared" si="370"/>
        <v>111.46782774021509</v>
      </c>
      <c r="X149" s="42">
        <f t="shared" si="370"/>
        <v>83.963242727000733</v>
      </c>
      <c r="Z149" s="37">
        <f t="shared" si="61"/>
        <v>29.666503800736876</v>
      </c>
      <c r="AA149" s="37">
        <f t="shared" si="62"/>
        <v>57.379815953079309</v>
      </c>
      <c r="AD149"/>
      <c r="AE149" s="3">
        <v>64</v>
      </c>
      <c r="AG149" s="3">
        <f t="shared" si="63"/>
        <v>55.961492918461353</v>
      </c>
      <c r="AH149" s="36">
        <f t="shared" ref="AH149:AL149" si="387">AH77*AH$12</f>
        <v>79.14088023002995</v>
      </c>
      <c r="AI149" s="36">
        <f t="shared" si="387"/>
        <v>78.106395866894175</v>
      </c>
      <c r="AJ149" s="36">
        <f t="shared" si="387"/>
        <v>85.635077996415774</v>
      </c>
      <c r="AK149" s="36">
        <f t="shared" si="387"/>
        <v>79.383531766488517</v>
      </c>
      <c r="AL149" s="36">
        <f t="shared" si="387"/>
        <v>28.418152138493053</v>
      </c>
      <c r="AM149" s="37">
        <f t="shared" si="65"/>
        <v>56.189721269217614</v>
      </c>
      <c r="AN149" s="36">
        <f t="shared" ref="AN149:AS149" si="388">AN77*AN$12</f>
        <v>28.728467971973945</v>
      </c>
      <c r="AO149" s="38">
        <f t="shared" si="388"/>
        <v>19.583051339872142</v>
      </c>
      <c r="AP149" s="38">
        <f t="shared" si="388"/>
        <v>0</v>
      </c>
      <c r="AQ149" s="39">
        <f t="shared" si="388"/>
        <v>66.765712780759827</v>
      </c>
      <c r="AR149" s="39">
        <f t="shared" si="388"/>
        <v>34.558901528984343</v>
      </c>
      <c r="AS149" s="39">
        <f t="shared" si="388"/>
        <v>67.96297417827418</v>
      </c>
      <c r="AT149" s="40">
        <f t="shared" ref="AT149:AU149" si="389">AT77</f>
        <v>115.8300071280994</v>
      </c>
      <c r="AU149" s="40">
        <f t="shared" si="389"/>
        <v>154.4460415758661</v>
      </c>
      <c r="AV149" s="41">
        <f t="shared" ref="AV149:AY149" si="390">AV77*AV$12</f>
        <v>75.59030543826799</v>
      </c>
      <c r="AW149" s="41">
        <f t="shared" si="390"/>
        <v>73.693834454640012</v>
      </c>
      <c r="AX149" s="42">
        <f t="shared" si="390"/>
        <v>109.17434459083002</v>
      </c>
      <c r="AY149" s="42">
        <f t="shared" si="390"/>
        <v>80.507054455507216</v>
      </c>
      <c r="AZ149"/>
      <c r="BA149" s="37">
        <f t="shared" si="69"/>
        <v>29.230202004003772</v>
      </c>
      <c r="BB149" s="37">
        <f t="shared" si="70"/>
        <v>56.282471552000203</v>
      </c>
    </row>
    <row r="150" spans="1:54" x14ac:dyDescent="0.25">
      <c r="D150" s="3">
        <v>65</v>
      </c>
      <c r="F150" s="3">
        <v>64</v>
      </c>
      <c r="G150" s="36">
        <f t="shared" ref="G150:G156" si="391">G78*G$12</f>
        <v>83.153156018854418</v>
      </c>
      <c r="H150" s="36">
        <f t="shared" si="375"/>
        <v>84.36618954569488</v>
      </c>
      <c r="I150" s="36">
        <f t="shared" si="375"/>
        <v>92.840204454755536</v>
      </c>
      <c r="J150" s="36">
        <f t="shared" si="375"/>
        <v>85.474947337756149</v>
      </c>
      <c r="K150" s="36">
        <f t="shared" si="375"/>
        <v>29.438469877868439</v>
      </c>
      <c r="L150" s="37">
        <f t="shared" si="59"/>
        <v>57.421535618296986</v>
      </c>
      <c r="M150" s="36">
        <f t="shared" ref="M150:R150" si="392">M78*M$12</f>
        <v>31.564377800366323</v>
      </c>
      <c r="N150" s="38">
        <f t="shared" si="392"/>
        <v>21.622851677016406</v>
      </c>
      <c r="O150" s="38">
        <f t="shared" si="392"/>
        <v>0</v>
      </c>
      <c r="P150" s="39">
        <f t="shared" si="392"/>
        <v>71.114486212655677</v>
      </c>
      <c r="Q150" s="39">
        <f t="shared" si="392"/>
        <v>36.219674251797827</v>
      </c>
      <c r="R150" s="39">
        <f t="shared" si="392"/>
        <v>69.000874079013144</v>
      </c>
      <c r="S150" s="40">
        <f t="shared" si="369"/>
        <v>123.56446677575769</v>
      </c>
      <c r="T150" s="40">
        <f t="shared" si="369"/>
        <v>165.16766509882478</v>
      </c>
      <c r="U150" s="41">
        <f t="shared" si="370"/>
        <v>81.693996130351721</v>
      </c>
      <c r="V150" s="41">
        <f t="shared" si="370"/>
        <v>79.599985851919755</v>
      </c>
      <c r="W150" s="42">
        <f t="shared" si="370"/>
        <v>111.72919184083629</v>
      </c>
      <c r="X150" s="42">
        <f t="shared" si="370"/>
        <v>84.382478498094969</v>
      </c>
      <c r="Z150" s="37">
        <f t="shared" si="61"/>
        <v>29.711112098383886</v>
      </c>
      <c r="AA150" s="37">
        <f t="shared" si="62"/>
        <v>57.506856005943725</v>
      </c>
      <c r="AD150"/>
      <c r="AE150" s="3">
        <v>65</v>
      </c>
      <c r="AG150" s="3">
        <f t="shared" si="63"/>
        <v>56.227656728531329</v>
      </c>
      <c r="AH150" s="36">
        <f t="shared" ref="AH150:AL150" si="393">AH78*AH$12</f>
        <v>79.306819661749387</v>
      </c>
      <c r="AI150" s="36">
        <f t="shared" si="393"/>
        <v>78.334309580794326</v>
      </c>
      <c r="AJ150" s="36">
        <f t="shared" si="393"/>
        <v>85.909813610794799</v>
      </c>
      <c r="AK150" s="36">
        <f t="shared" si="393"/>
        <v>79.606342979464898</v>
      </c>
      <c r="AL150" s="36">
        <f t="shared" si="393"/>
        <v>28.46132059905964</v>
      </c>
      <c r="AM150" s="37">
        <f t="shared" si="65"/>
        <v>56.238932153505843</v>
      </c>
      <c r="AN150" s="36">
        <f t="shared" ref="AN150:AS150" si="394">AN78*AN$12</f>
        <v>28.831531192224713</v>
      </c>
      <c r="AO150" s="38">
        <f t="shared" si="394"/>
        <v>19.655530394940023</v>
      </c>
      <c r="AP150" s="38">
        <f t="shared" si="394"/>
        <v>0</v>
      </c>
      <c r="AQ150" s="39">
        <f t="shared" si="394"/>
        <v>66.925803117889842</v>
      </c>
      <c r="AR150" s="39">
        <f t="shared" si="394"/>
        <v>34.62315723951513</v>
      </c>
      <c r="AS150" s="39">
        <f t="shared" si="394"/>
        <v>68.009306150923351</v>
      </c>
      <c r="AT150" s="40">
        <f t="shared" ref="AT150:AU150" si="395">AT78</f>
        <v>116.11557356870499</v>
      </c>
      <c r="AU150" s="40">
        <f t="shared" si="395"/>
        <v>154.84603442018934</v>
      </c>
      <c r="AV150" s="41">
        <f t="shared" ref="AV150:AY150" si="396">AV78*AV$12</f>
        <v>75.81236239072129</v>
      </c>
      <c r="AW150" s="41">
        <f t="shared" si="396"/>
        <v>73.908872356666919</v>
      </c>
      <c r="AX150" s="42">
        <f t="shared" si="396"/>
        <v>109.27770593045641</v>
      </c>
      <c r="AY150" s="42">
        <f t="shared" si="396"/>
        <v>80.655432564763487</v>
      </c>
      <c r="AZ150"/>
      <c r="BA150" s="37">
        <f t="shared" si="69"/>
        <v>29.25145136308922</v>
      </c>
      <c r="BB150" s="37">
        <f t="shared" si="70"/>
        <v>56.331324417697346</v>
      </c>
    </row>
    <row r="151" spans="1:54" x14ac:dyDescent="0.25">
      <c r="D151" s="3">
        <v>66</v>
      </c>
      <c r="F151" s="3">
        <v>65</v>
      </c>
      <c r="G151" s="36">
        <f t="shared" si="391"/>
        <v>83.529055571071453</v>
      </c>
      <c r="H151" s="36">
        <f t="shared" si="375"/>
        <v>85.059991979798653</v>
      </c>
      <c r="I151" s="36">
        <f t="shared" si="375"/>
        <v>93.591504787189919</v>
      </c>
      <c r="J151" s="36">
        <f t="shared" si="375"/>
        <v>86.146239529636006</v>
      </c>
      <c r="K151" s="36">
        <f t="shared" si="375"/>
        <v>29.53124236183768</v>
      </c>
      <c r="L151" s="37">
        <f t="shared" ref="L151:L156" si="397">Z151+L235*(AA151-Z151)</f>
        <v>57.542978927213071</v>
      </c>
      <c r="M151" s="36">
        <f t="shared" ref="M151:R151" si="398">M79*M$12</f>
        <v>31.878981460441942</v>
      </c>
      <c r="N151" s="38">
        <f t="shared" si="398"/>
        <v>21.855710316189096</v>
      </c>
      <c r="O151" s="38">
        <f t="shared" si="398"/>
        <v>0</v>
      </c>
      <c r="P151" s="39">
        <f t="shared" si="398"/>
        <v>71.590206520904346</v>
      </c>
      <c r="Q151" s="39">
        <f t="shared" si="398"/>
        <v>36.390107255829818</v>
      </c>
      <c r="R151" s="39">
        <f t="shared" si="398"/>
        <v>69.08854181894074</v>
      </c>
      <c r="S151" s="40">
        <f t="shared" si="369"/>
        <v>124.40722115173749</v>
      </c>
      <c r="T151" s="40">
        <f t="shared" si="369"/>
        <v>166.31992865929547</v>
      </c>
      <c r="U151" s="41">
        <f t="shared" si="370"/>
        <v>82.371153328623649</v>
      </c>
      <c r="V151" s="41">
        <f t="shared" si="370"/>
        <v>80.254592445343945</v>
      </c>
      <c r="W151" s="42">
        <f t="shared" si="370"/>
        <v>111.97700403607772</v>
      </c>
      <c r="X151" s="42">
        <f t="shared" si="370"/>
        <v>84.78575169253898</v>
      </c>
      <c r="Z151" s="37">
        <f t="shared" ref="Z151:Z156" si="399">Z79*Z$12</f>
        <v>29.752330418982353</v>
      </c>
      <c r="AA151" s="37">
        <f t="shared" ref="AA151:AA156" si="400">AA79</f>
        <v>57.627736501027925</v>
      </c>
      <c r="AD151"/>
      <c r="AE151" s="3">
        <v>66</v>
      </c>
      <c r="AG151" s="3">
        <f t="shared" ref="AG151:AG156" si="401">AE79</f>
        <v>56.472915029924017</v>
      </c>
      <c r="AH151" s="36">
        <f t="shared" ref="AH151:AL151" si="402">AH79*AH$12</f>
        <v>79.457442317895797</v>
      </c>
      <c r="AI151" s="36">
        <f t="shared" si="402"/>
        <v>78.543006851238772</v>
      </c>
      <c r="AJ151" s="36">
        <f t="shared" si="402"/>
        <v>86.160623225562418</v>
      </c>
      <c r="AK151" s="36">
        <f t="shared" si="402"/>
        <v>79.810303347320684</v>
      </c>
      <c r="AL151" s="36">
        <f t="shared" si="402"/>
        <v>28.500438068932109</v>
      </c>
      <c r="AM151" s="37">
        <f t="shared" ref="AM151:AM156" si="403">BA151+AM235*(BB151-BA151)</f>
        <v>56.283700568042576</v>
      </c>
      <c r="AN151" s="36">
        <f t="shared" ref="AN151:AS151" si="404">AN79*AN$12</f>
        <v>28.925923098433834</v>
      </c>
      <c r="AO151" s="38">
        <f t="shared" si="404"/>
        <v>19.722009693840707</v>
      </c>
      <c r="AP151" s="38">
        <f t="shared" si="404"/>
        <v>0</v>
      </c>
      <c r="AQ151" s="39">
        <f t="shared" si="404"/>
        <v>67.072280617998203</v>
      </c>
      <c r="AR151" s="39">
        <f t="shared" si="404"/>
        <v>34.681749355306728</v>
      </c>
      <c r="AS151" s="39">
        <f t="shared" si="404"/>
        <v>68.051122037114027</v>
      </c>
      <c r="AT151" s="40">
        <f t="shared" ref="AT151:AU151" si="405">AT79</f>
        <v>116.37680847569476</v>
      </c>
      <c r="AU151" s="40">
        <f t="shared" si="405"/>
        <v>155.21169821644511</v>
      </c>
      <c r="AV151" s="41">
        <f t="shared" ref="AV151:AY151" si="406">AV79*AV$12</f>
        <v>76.015707486889653</v>
      </c>
      <c r="AW151" s="41">
        <f t="shared" si="406"/>
        <v>74.10577943359155</v>
      </c>
      <c r="AX151" s="42">
        <f t="shared" si="406"/>
        <v>109.3716513920071</v>
      </c>
      <c r="AY151" s="42">
        <f t="shared" si="406"/>
        <v>80.790828444665635</v>
      </c>
      <c r="AZ151"/>
      <c r="BA151" s="37">
        <f t="shared" ref="BA151:BA156" si="407">BA79*BA$12</f>
        <v>29.270644022166497</v>
      </c>
      <c r="BB151" s="37">
        <f t="shared" ref="BB151:BB156" si="408">BB79*($AM$166/0.778237)</f>
        <v>56.375771668023624</v>
      </c>
    </row>
    <row r="152" spans="1:54" x14ac:dyDescent="0.25">
      <c r="D152" s="3">
        <v>67</v>
      </c>
      <c r="F152" s="3">
        <v>66</v>
      </c>
      <c r="G152" s="36">
        <f t="shared" si="391"/>
        <v>83.882532464649927</v>
      </c>
      <c r="H152" s="36">
        <f t="shared" si="375"/>
        <v>85.736315879887613</v>
      </c>
      <c r="I152" s="36">
        <f t="shared" si="375"/>
        <v>94.313959745110097</v>
      </c>
      <c r="J152" s="36">
        <f t="shared" si="375"/>
        <v>86.799821492277417</v>
      </c>
      <c r="K152" s="36">
        <f t="shared" si="375"/>
        <v>29.617966269413163</v>
      </c>
      <c r="L152" s="37">
        <f t="shared" si="397"/>
        <v>57.658505779627426</v>
      </c>
      <c r="M152" s="36">
        <f t="shared" ref="M152:R152" si="409">M80*M$12</f>
        <v>32.185625040488254</v>
      </c>
      <c r="N152" s="38">
        <f t="shared" si="409"/>
        <v>22.084131052631182</v>
      </c>
      <c r="O152" s="38">
        <f t="shared" si="409"/>
        <v>0</v>
      </c>
      <c r="P152" s="39">
        <f t="shared" si="409"/>
        <v>72.052704582607305</v>
      </c>
      <c r="Q152" s="39">
        <f t="shared" si="409"/>
        <v>36.553544868658854</v>
      </c>
      <c r="R152" s="39">
        <f t="shared" si="409"/>
        <v>69.169302646069042</v>
      </c>
      <c r="S152" s="40">
        <f t="shared" si="369"/>
        <v>125.22581121180829</v>
      </c>
      <c r="T152" s="40">
        <f t="shared" si="369"/>
        <v>167.43568899891827</v>
      </c>
      <c r="U152" s="41">
        <f t="shared" si="370"/>
        <v>83.03138965191819</v>
      </c>
      <c r="V152" s="41">
        <f t="shared" si="370"/>
        <v>80.892707941235074</v>
      </c>
      <c r="W152" s="42">
        <f t="shared" si="370"/>
        <v>112.21198431276973</v>
      </c>
      <c r="X152" s="42">
        <f t="shared" si="370"/>
        <v>85.173643917812399</v>
      </c>
      <c r="Z152" s="37">
        <f t="shared" si="399"/>
        <v>29.790413546282547</v>
      </c>
      <c r="AA152" s="37">
        <f t="shared" si="400"/>
        <v>57.742756085500218</v>
      </c>
      <c r="AD152"/>
      <c r="AE152" s="3">
        <v>67</v>
      </c>
      <c r="AG152" s="3">
        <f t="shared" si="401"/>
        <v>56.698909820073034</v>
      </c>
      <c r="AH152" s="36">
        <f t="shared" ref="AH152:AL152" si="410">AH80*AH$12</f>
        <v>79.594320479898457</v>
      </c>
      <c r="AI152" s="36">
        <f t="shared" si="410"/>
        <v>78.734200808568318</v>
      </c>
      <c r="AJ152" s="36">
        <f t="shared" si="410"/>
        <v>86.389752996258323</v>
      </c>
      <c r="AK152" s="36">
        <f t="shared" si="410"/>
        <v>79.997103174428119</v>
      </c>
      <c r="AL152" s="36">
        <f t="shared" si="410"/>
        <v>28.535930728634803</v>
      </c>
      <c r="AM152" s="37">
        <f t="shared" si="403"/>
        <v>56.324468621844403</v>
      </c>
      <c r="AN152" s="36">
        <f t="shared" ref="AN152:AS152" si="411">AN80*AN$12</f>
        <v>29.012413362578986</v>
      </c>
      <c r="AO152" s="38">
        <f t="shared" si="411"/>
        <v>19.783007380052322</v>
      </c>
      <c r="AP152" s="38">
        <f t="shared" si="411"/>
        <v>0</v>
      </c>
      <c r="AQ152" s="39">
        <f t="shared" si="411"/>
        <v>67.206376635902075</v>
      </c>
      <c r="AR152" s="39">
        <f t="shared" si="411"/>
        <v>34.735220612357331</v>
      </c>
      <c r="AS152" s="39">
        <f t="shared" si="411"/>
        <v>68.088923298155621</v>
      </c>
      <c r="AT152" s="40">
        <f t="shared" ref="AT152:AU152" si="412">AT80</f>
        <v>116.61591985845938</v>
      </c>
      <c r="AU152" s="40">
        <f t="shared" si="412"/>
        <v>155.54618444917577</v>
      </c>
      <c r="AV152" s="41">
        <f t="shared" ref="AV152:AY152" si="413">AV80*AV$12</f>
        <v>76.202007253410798</v>
      </c>
      <c r="AW152" s="41">
        <f t="shared" si="413"/>
        <v>74.286172033759442</v>
      </c>
      <c r="AX152" s="42">
        <f t="shared" si="413"/>
        <v>109.45713092554308</v>
      </c>
      <c r="AY152" s="42">
        <f t="shared" si="413"/>
        <v>80.91447201192139</v>
      </c>
      <c r="AZ152"/>
      <c r="BA152" s="37">
        <f t="shared" si="407"/>
        <v>29.288006155975534</v>
      </c>
      <c r="BB152" s="37">
        <f t="shared" si="408"/>
        <v>56.41625100017017</v>
      </c>
    </row>
    <row r="153" spans="1:54" x14ac:dyDescent="0.25">
      <c r="D153" s="3">
        <v>68</v>
      </c>
      <c r="F153" s="3">
        <v>67</v>
      </c>
      <c r="G153" s="36">
        <f t="shared" si="391"/>
        <v>84.214852305490538</v>
      </c>
      <c r="H153" s="36">
        <f t="shared" si="375"/>
        <v>86.395543290311807</v>
      </c>
      <c r="I153" s="36">
        <f t="shared" si="375"/>
        <v>95.008509518522317</v>
      </c>
      <c r="J153" s="36">
        <f t="shared" si="375"/>
        <v>87.436105398483008</v>
      </c>
      <c r="K153" s="36">
        <f t="shared" si="375"/>
        <v>29.699023388169405</v>
      </c>
      <c r="L153" s="37">
        <f t="shared" si="397"/>
        <v>57.768405632369742</v>
      </c>
      <c r="M153" s="36">
        <f t="shared" ref="M153:R153" si="414">M81*M$12</f>
        <v>32.484459456211482</v>
      </c>
      <c r="N153" s="38">
        <f t="shared" si="414"/>
        <v>22.30817251681227</v>
      </c>
      <c r="O153" s="38">
        <f t="shared" si="414"/>
        <v>0</v>
      </c>
      <c r="P153" s="39">
        <f t="shared" si="414"/>
        <v>72.502324738212863</v>
      </c>
      <c r="Q153" s="39">
        <f t="shared" si="414"/>
        <v>36.710260780905955</v>
      </c>
      <c r="R153" s="39">
        <f t="shared" si="414"/>
        <v>69.243695741193122</v>
      </c>
      <c r="S153" s="40">
        <f t="shared" si="369"/>
        <v>126.0208766406397</v>
      </c>
      <c r="T153" s="40">
        <f t="shared" si="369"/>
        <v>168.51598668997829</v>
      </c>
      <c r="U153" s="41">
        <f t="shared" si="370"/>
        <v>83.675071239199738</v>
      </c>
      <c r="V153" s="41">
        <f t="shared" si="370"/>
        <v>81.514692800638286</v>
      </c>
      <c r="W153" s="42">
        <f t="shared" si="370"/>
        <v>112.43481464821301</v>
      </c>
      <c r="X153" s="42">
        <f t="shared" si="370"/>
        <v>85.546717783530752</v>
      </c>
      <c r="Z153" s="37">
        <f t="shared" si="399"/>
        <v>29.825597536957186</v>
      </c>
      <c r="AA153" s="37">
        <f t="shared" si="400"/>
        <v>57.852198926571987</v>
      </c>
      <c r="AD153"/>
      <c r="AE153" s="3">
        <v>68</v>
      </c>
      <c r="AG153" s="3">
        <f t="shared" si="401"/>
        <v>56.907154127745713</v>
      </c>
      <c r="AH153" s="36">
        <f t="shared" ref="AH153:AL153" si="415">AH81*AH$12</f>
        <v>79.718841686787684</v>
      </c>
      <c r="AI153" s="36">
        <f t="shared" si="415"/>
        <v>78.909438116145068</v>
      </c>
      <c r="AJ153" s="36">
        <f t="shared" si="415"/>
        <v>86.599214555698254</v>
      </c>
      <c r="AK153" s="36">
        <f t="shared" si="415"/>
        <v>80.168267071499827</v>
      </c>
      <c r="AL153" s="36">
        <f t="shared" si="415"/>
        <v>28.568173093985546</v>
      </c>
      <c r="AM153" s="37">
        <f t="shared" si="403"/>
        <v>56.36162825917399</v>
      </c>
      <c r="AN153" s="36">
        <f t="shared" ref="AN153:AS153" si="416">AN81*AN$12</f>
        <v>29.091697495792076</v>
      </c>
      <c r="AO153" s="38">
        <f t="shared" si="416"/>
        <v>19.838993703967031</v>
      </c>
      <c r="AP153" s="38">
        <f t="shared" si="416"/>
        <v>0</v>
      </c>
      <c r="AQ153" s="39">
        <f t="shared" si="416"/>
        <v>67.329200150558336</v>
      </c>
      <c r="AR153" s="39">
        <f t="shared" si="416"/>
        <v>34.784055268255862</v>
      </c>
      <c r="AS153" s="39">
        <f t="shared" si="416"/>
        <v>68.123146528782442</v>
      </c>
      <c r="AT153" s="40">
        <f t="shared" ref="AT153:AU153" si="417">AT81</f>
        <v>116.8348953181135</v>
      </c>
      <c r="AU153" s="40">
        <f t="shared" si="417"/>
        <v>155.85232494714441</v>
      </c>
      <c r="AV153" s="41">
        <f t="shared" ref="AV153:AY153" si="418">AV81*AV$12</f>
        <v>76.372766516284443</v>
      </c>
      <c r="AW153" s="41">
        <f t="shared" si="418"/>
        <v>74.451509442962717</v>
      </c>
      <c r="AX153" s="42">
        <f t="shared" si="418"/>
        <v>109.5349848033607</v>
      </c>
      <c r="AY153" s="42">
        <f t="shared" si="418"/>
        <v>81.027462662886222</v>
      </c>
      <c r="AZ153"/>
      <c r="BA153" s="37">
        <f t="shared" si="407"/>
        <v>29.303735006226702</v>
      </c>
      <c r="BB153" s="37">
        <f t="shared" si="408"/>
        <v>56.453150569939176</v>
      </c>
    </row>
    <row r="154" spans="1:54" x14ac:dyDescent="0.25">
      <c r="D154" s="3">
        <v>69</v>
      </c>
      <c r="F154" s="3">
        <v>68</v>
      </c>
      <c r="G154" s="36">
        <f t="shared" si="391"/>
        <v>84.527218191953168</v>
      </c>
      <c r="H154" s="36">
        <f t="shared" si="375"/>
        <v>87.038051732554663</v>
      </c>
      <c r="I154" s="36">
        <f t="shared" si="375"/>
        <v>95.67607891355523</v>
      </c>
      <c r="J154" s="36">
        <f t="shared" si="375"/>
        <v>88.055497527366711</v>
      </c>
      <c r="K154" s="36">
        <f t="shared" si="375"/>
        <v>29.774773064241035</v>
      </c>
      <c r="L154" s="37">
        <f t="shared" si="397"/>
        <v>57.872953634359448</v>
      </c>
      <c r="M154" s="36">
        <f t="shared" ref="M154:R154" si="419">M82*M$12</f>
        <v>32.775636309363577</v>
      </c>
      <c r="N154" s="38">
        <f t="shared" si="419"/>
        <v>22.527894119762323</v>
      </c>
      <c r="O154" s="38">
        <f t="shared" si="419"/>
        <v>0</v>
      </c>
      <c r="P154" s="39">
        <f t="shared" si="419"/>
        <v>72.939403919195598</v>
      </c>
      <c r="Q154" s="39">
        <f t="shared" si="419"/>
        <v>36.860519171062229</v>
      </c>
      <c r="R154" s="39">
        <f t="shared" si="419"/>
        <v>69.312218959446881</v>
      </c>
      <c r="S154" s="40">
        <f t="shared" si="369"/>
        <v>126.79304387662751</v>
      </c>
      <c r="T154" s="40">
        <f t="shared" si="369"/>
        <v>169.56184140456287</v>
      </c>
      <c r="U154" s="41">
        <f t="shared" si="370"/>
        <v>84.302560037673402</v>
      </c>
      <c r="V154" s="41">
        <f t="shared" si="370"/>
        <v>82.120903217248014</v>
      </c>
      <c r="W154" s="42">
        <f t="shared" si="370"/>
        <v>112.64614093729226</v>
      </c>
      <c r="X154" s="42">
        <f t="shared" si="370"/>
        <v>85.90551732683987</v>
      </c>
      <c r="Z154" s="37">
        <f t="shared" si="399"/>
        <v>29.858101033723422</v>
      </c>
      <c r="AA154" s="37">
        <f t="shared" si="400"/>
        <v>57.956335413560829</v>
      </c>
      <c r="AD154"/>
      <c r="AE154" s="3">
        <v>69</v>
      </c>
      <c r="AG154" s="3">
        <f t="shared" si="401"/>
        <v>57.099042142728173</v>
      </c>
      <c r="AH154" s="36">
        <f t="shared" ref="AH154:AL154" si="420">AH82*AH$12</f>
        <v>79.832233734425643</v>
      </c>
      <c r="AI154" s="36">
        <f t="shared" si="420"/>
        <v>79.070117112210127</v>
      </c>
      <c r="AJ154" s="36">
        <f t="shared" si="420"/>
        <v>86.790812785227899</v>
      </c>
      <c r="AK154" s="36">
        <f t="shared" si="420"/>
        <v>80.325172220176668</v>
      </c>
      <c r="AL154" s="36">
        <f t="shared" si="420"/>
        <v>28.597495252839266</v>
      </c>
      <c r="AM154" s="37">
        <f t="shared" si="403"/>
        <v>56.395527846284551</v>
      </c>
      <c r="AN154" s="36">
        <f t="shared" ref="AN154:AS154" si="421">AN82*AN$12</f>
        <v>29.164404811278743</v>
      </c>
      <c r="AO154" s="38">
        <f t="shared" si="421"/>
        <v>19.890395894465584</v>
      </c>
      <c r="AP154" s="38">
        <f t="shared" si="421"/>
        <v>0</v>
      </c>
      <c r="AQ154" s="39">
        <f t="shared" si="421"/>
        <v>67.44175151295579</v>
      </c>
      <c r="AR154" s="39">
        <f t="shared" si="421"/>
        <v>34.828686328648566</v>
      </c>
      <c r="AS154" s="39">
        <f t="shared" si="421"/>
        <v>68.154173180571917</v>
      </c>
      <c r="AT154" s="40">
        <f t="shared" ref="AT154:AU154" si="422">AT82</f>
        <v>117.03552692963136</v>
      </c>
      <c r="AU154" s="40">
        <f t="shared" si="422"/>
        <v>156.13266863000217</v>
      </c>
      <c r="AV154" s="41">
        <f t="shared" ref="AV154:AY154" si="423">AV82*AV$12</f>
        <v>76.529345989594987</v>
      </c>
      <c r="AW154" s="41">
        <f t="shared" si="423"/>
        <v>74.60311100138739</v>
      </c>
      <c r="AX154" s="42">
        <f t="shared" si="423"/>
        <v>109.6059582879388</v>
      </c>
      <c r="AY154" s="42">
        <f t="shared" si="423"/>
        <v>81.130785134901728</v>
      </c>
      <c r="AZ154"/>
      <c r="BA154" s="37">
        <f t="shared" si="407"/>
        <v>29.318003170910622</v>
      </c>
      <c r="BB154" s="37">
        <f t="shared" si="408"/>
        <v>56.486815475940105</v>
      </c>
    </row>
    <row r="155" spans="1:54" x14ac:dyDescent="0.25">
      <c r="D155" s="3">
        <v>70</v>
      </c>
      <c r="F155" s="3">
        <v>69</v>
      </c>
      <c r="G155" s="36">
        <f t="shared" si="391"/>
        <v>84.820772647091076</v>
      </c>
      <c r="H155" s="36">
        <f t="shared" si="375"/>
        <v>87.664213960294489</v>
      </c>
      <c r="I155" s="36">
        <f t="shared" si="375"/>
        <v>96.317575996513682</v>
      </c>
      <c r="J155" s="36">
        <f t="shared" si="375"/>
        <v>88.658398058930047</v>
      </c>
      <c r="K155" s="36">
        <f t="shared" si="375"/>
        <v>29.845553297574227</v>
      </c>
      <c r="L155" s="37">
        <f t="shared" si="397"/>
        <v>57.97241135402372</v>
      </c>
      <c r="M155" s="36">
        <f t="shared" ref="M155:R155" si="424">M83*M$12</f>
        <v>33.059307558261402</v>
      </c>
      <c r="N155" s="38">
        <f t="shared" si="424"/>
        <v>22.743355925549739</v>
      </c>
      <c r="O155" s="38">
        <f t="shared" si="424"/>
        <v>0</v>
      </c>
      <c r="P155" s="39">
        <f t="shared" si="424"/>
        <v>73.364271690865166</v>
      </c>
      <c r="Q155" s="39">
        <f t="shared" si="424"/>
        <v>37.004574923621647</v>
      </c>
      <c r="R155" s="39">
        <f t="shared" si="424"/>
        <v>69.375331879413068</v>
      </c>
      <c r="S155" s="40">
        <f t="shared" si="369"/>
        <v>127.54292610029002</v>
      </c>
      <c r="T155" s="40">
        <f t="shared" si="369"/>
        <v>170.57425158888901</v>
      </c>
      <c r="U155" s="41">
        <f t="shared" si="370"/>
        <v>84.914213559334513</v>
      </c>
      <c r="V155" s="41">
        <f t="shared" si="370"/>
        <v>82.711690886307082</v>
      </c>
      <c r="W155" s="42">
        <f t="shared" si="370"/>
        <v>112.84657483229087</v>
      </c>
      <c r="X155" s="42">
        <f t="shared" si="370"/>
        <v>86.250568448030165</v>
      </c>
      <c r="Z155" s="37">
        <f t="shared" si="399"/>
        <v>29.888126496086173</v>
      </c>
      <c r="AA155" s="37">
        <f t="shared" si="400"/>
        <v>58.055422825913979</v>
      </c>
      <c r="AD155"/>
      <c r="AE155" s="3">
        <v>70</v>
      </c>
      <c r="AG155" s="3">
        <f t="shared" si="401"/>
        <v>57.275858549886756</v>
      </c>
      <c r="AH155" s="36">
        <f t="shared" ref="AH155:AL155" si="425">AH83*AH$12</f>
        <v>79.935585845601665</v>
      </c>
      <c r="AI155" s="36">
        <f t="shared" si="425"/>
        <v>79.217503707698768</v>
      </c>
      <c r="AJ155" s="36">
        <f t="shared" si="425"/>
        <v>86.966169870488557</v>
      </c>
      <c r="AK155" s="36">
        <f t="shared" si="425"/>
        <v>80.469064349473086</v>
      </c>
      <c r="AL155" s="36">
        <f t="shared" si="425"/>
        <v>28.624188953199543</v>
      </c>
      <c r="AM155" s="37">
        <f t="shared" si="403"/>
        <v>56.426477767659378</v>
      </c>
      <c r="AN155" s="36">
        <f t="shared" ref="AN155:AS155" si="426">AN83*AN$12</f>
        <v>29.231105425316066</v>
      </c>
      <c r="AO155" s="38">
        <f t="shared" si="426"/>
        <v>19.937602475724624</v>
      </c>
      <c r="AP155" s="38">
        <f t="shared" si="426"/>
        <v>0</v>
      </c>
      <c r="AQ155" s="39">
        <f t="shared" si="426"/>
        <v>67.544934431410681</v>
      </c>
      <c r="AR155" s="39">
        <f t="shared" si="426"/>
        <v>34.869501754156701</v>
      </c>
      <c r="AS155" s="39">
        <f t="shared" si="426"/>
        <v>68.182337635758458</v>
      </c>
      <c r="AT155" s="40">
        <f t="shared" ref="AT155:AU155" si="427">AT83</f>
        <v>117.21943292079366</v>
      </c>
      <c r="AU155" s="40">
        <f t="shared" si="427"/>
        <v>156.38951344623263</v>
      </c>
      <c r="AV155" s="41">
        <f t="shared" ref="AV155:AY155" si="428">AV83*AV$12</f>
        <v>76.672977693241876</v>
      </c>
      <c r="AW155" s="41">
        <f t="shared" si="428"/>
        <v>74.742171103293558</v>
      </c>
      <c r="AX155" s="42">
        <f t="shared" si="428"/>
        <v>109.67071405685218</v>
      </c>
      <c r="AY155" s="42">
        <f t="shared" si="428"/>
        <v>81.225323164261454</v>
      </c>
      <c r="AZ155"/>
      <c r="BA155" s="37">
        <f t="shared" si="407"/>
        <v>29.330962173375728</v>
      </c>
      <c r="BB155" s="37">
        <f t="shared" si="408"/>
        <v>56.517553272418439</v>
      </c>
    </row>
    <row r="156" spans="1:54" x14ac:dyDescent="0.25">
      <c r="D156" s="3">
        <v>71</v>
      </c>
      <c r="F156" s="3">
        <v>70</v>
      </c>
      <c r="G156" s="36">
        <f t="shared" si="391"/>
        <v>85.096599659031938</v>
      </c>
      <c r="H156" s="36">
        <f t="shared" si="375"/>
        <v>88.274397744999717</v>
      </c>
      <c r="I156" s="36">
        <f t="shared" si="375"/>
        <v>96.93389095156445</v>
      </c>
      <c r="J156" s="36">
        <f t="shared" si="375"/>
        <v>89.245200899185946</v>
      </c>
      <c r="K156" s="36">
        <f t="shared" si="375"/>
        <v>29.911681815847707</v>
      </c>
      <c r="L156" s="37">
        <f t="shared" si="397"/>
        <v>58.067027466682731</v>
      </c>
      <c r="M156" s="36">
        <f t="shared" ref="M156:R156" si="429">M84*M$12</f>
        <v>33.335625216481255</v>
      </c>
      <c r="N156" s="38">
        <f t="shared" si="429"/>
        <v>22.954618532747794</v>
      </c>
      <c r="O156" s="38">
        <f t="shared" si="429"/>
        <v>0</v>
      </c>
      <c r="P156" s="39">
        <f t="shared" si="429"/>
        <v>73.777250305943639</v>
      </c>
      <c r="Q156" s="39">
        <f t="shared" si="429"/>
        <v>37.142673854218856</v>
      </c>
      <c r="R156" s="39">
        <f t="shared" si="429"/>
        <v>69.433458645846045</v>
      </c>
      <c r="S156" s="40">
        <f t="shared" si="369"/>
        <v>128.2711232518885</v>
      </c>
      <c r="T156" s="40">
        <f t="shared" si="369"/>
        <v>171.55419422352492</v>
      </c>
      <c r="U156" s="41">
        <f t="shared" si="370"/>
        <v>85.510384667197457</v>
      </c>
      <c r="V156" s="41">
        <f t="shared" si="370"/>
        <v>83.287402802314602</v>
      </c>
      <c r="W156" s="42">
        <f t="shared" si="370"/>
        <v>113.03669549805706</v>
      </c>
      <c r="X156" s="42">
        <f t="shared" si="370"/>
        <v>86.58237935365473</v>
      </c>
      <c r="Z156" s="37">
        <f t="shared" si="399"/>
        <v>29.915861352321809</v>
      </c>
      <c r="AA156" s="37">
        <f t="shared" si="400"/>
        <v>58.14970596884249</v>
      </c>
      <c r="AD156"/>
      <c r="AE156" s="3">
        <v>71</v>
      </c>
      <c r="AG156" s="3">
        <f t="shared" si="401"/>
        <v>57.43878713009709</v>
      </c>
      <c r="AH156" s="36">
        <f t="shared" ref="AH156:AL156" si="430">AH84*AH$12</f>
        <v>80.029866657916159</v>
      </c>
      <c r="AI156" s="36">
        <f t="shared" si="430"/>
        <v>79.352745351644273</v>
      </c>
      <c r="AJ156" s="36">
        <f t="shared" si="430"/>
        <v>87.126746190544168</v>
      </c>
      <c r="AK156" s="36">
        <f t="shared" si="430"/>
        <v>80.601071745941226</v>
      </c>
      <c r="AL156" s="36">
        <f t="shared" si="430"/>
        <v>28.648512744092674</v>
      </c>
      <c r="AM156" s="37">
        <f t="shared" si="403"/>
        <v>56.454755198422248</v>
      </c>
      <c r="AN156" s="36">
        <f t="shared" ref="AN156:AS156" si="431">AN84*AN$12</f>
        <v>29.292316425281353</v>
      </c>
      <c r="AO156" s="38">
        <f t="shared" si="431"/>
        <v>19.980967099650965</v>
      </c>
      <c r="AP156" s="38">
        <f t="shared" si="431"/>
        <v>0</v>
      </c>
      <c r="AQ156" s="39">
        <f t="shared" si="431"/>
        <v>67.639566448845059</v>
      </c>
      <c r="AR156" s="39">
        <f t="shared" si="431"/>
        <v>34.90684980846197</v>
      </c>
      <c r="AS156" s="39">
        <f t="shared" si="431"/>
        <v>68.207933940460109</v>
      </c>
      <c r="AT156" s="40">
        <f t="shared" ref="AT156:AU156" si="432">AT84</f>
        <v>117.38807661165538</v>
      </c>
      <c r="AU156" s="40">
        <f t="shared" si="432"/>
        <v>156.62493420667374</v>
      </c>
      <c r="AV156" s="41">
        <f t="shared" ref="AV156:AY156" si="433">AV84*AV$12</f>
        <v>76.804778500520953</v>
      </c>
      <c r="AW156" s="41">
        <f t="shared" si="433"/>
        <v>74.869772373454296</v>
      </c>
      <c r="AX156" s="42">
        <f t="shared" si="433"/>
        <v>109.72984276746119</v>
      </c>
      <c r="AY156" s="42">
        <f t="shared" si="433"/>
        <v>81.311871283674648</v>
      </c>
      <c r="AZ156"/>
      <c r="BA156" s="37">
        <f t="shared" si="407"/>
        <v>29.342745444795117</v>
      </c>
      <c r="BB156" s="37">
        <f t="shared" si="408"/>
        <v>56.545638673431789</v>
      </c>
    </row>
    <row r="157" spans="1:54" x14ac:dyDescent="0.25">
      <c r="AD157"/>
    </row>
    <row r="158" spans="1:54" x14ac:dyDescent="0.25">
      <c r="A158" t="s">
        <v>39</v>
      </c>
      <c r="B158" s="11">
        <f>Settings!J6</f>
        <v>91</v>
      </c>
      <c r="F158" s="3" t="s">
        <v>33</v>
      </c>
      <c r="G158" s="36"/>
      <c r="H158" s="36"/>
      <c r="I158" s="36"/>
      <c r="J158" s="36"/>
      <c r="K158" s="36"/>
      <c r="L158" s="37"/>
      <c r="M158" s="35">
        <f>2*(1-EXP(-0.104*(B158-70)))</f>
        <v>1.7748194647088766</v>
      </c>
      <c r="N158" s="38"/>
      <c r="O158" s="38"/>
      <c r="P158" s="39">
        <f>4*(1-EXP(-0.025*P11))</f>
        <v>3.2123532991832238</v>
      </c>
      <c r="Q158" s="39">
        <f>10*(1-EXP(-0.013*Q11))</f>
        <v>5.7044264178926083</v>
      </c>
      <c r="R158" s="39">
        <f>12*(1-EXP(-0.0166*R11))</f>
        <v>7.9207765077004755</v>
      </c>
      <c r="S158" s="40"/>
      <c r="T158" s="40"/>
      <c r="U158" s="41"/>
      <c r="V158" s="41"/>
      <c r="W158" s="42"/>
      <c r="X158" s="42"/>
      <c r="AB158" t="s">
        <v>39</v>
      </c>
      <c r="AC158" s="11">
        <f>B158</f>
        <v>91</v>
      </c>
      <c r="AD158"/>
      <c r="AG158" s="3" t="s">
        <v>33</v>
      </c>
      <c r="AH158" s="36"/>
      <c r="AI158" s="36"/>
      <c r="AJ158" s="36"/>
      <c r="AK158" s="36"/>
      <c r="AL158" s="36"/>
      <c r="AM158" s="37"/>
      <c r="AN158" s="35">
        <f>2*(1-EXP(-0.104*(AC158-70)))</f>
        <v>1.7748194647088766</v>
      </c>
      <c r="AO158" s="38"/>
      <c r="AP158" s="38"/>
      <c r="AQ158" s="39">
        <f>4*(1-EXP(-0.025*AQ11))</f>
        <v>3.2123532991832238</v>
      </c>
      <c r="AR158" s="39">
        <f>10*(1-EXP(-0.013*AR11))</f>
        <v>5.7044264178926083</v>
      </c>
      <c r="AS158" s="39">
        <f>12*(1-EXP(-0.0166*AS11))</f>
        <v>7.9207765077004755</v>
      </c>
      <c r="AT158" s="40"/>
      <c r="AU158" s="40"/>
      <c r="AV158" s="41"/>
      <c r="AW158" s="41"/>
      <c r="AX158" s="42"/>
      <c r="AY158" s="42"/>
    </row>
    <row r="159" spans="1:54" x14ac:dyDescent="0.25">
      <c r="A159" t="s">
        <v>22</v>
      </c>
      <c r="B159" s="11">
        <f>Settings!I6</f>
        <v>65</v>
      </c>
      <c r="F159" s="3" t="s">
        <v>34</v>
      </c>
      <c r="G159" s="36"/>
      <c r="H159" s="36"/>
      <c r="I159" s="36"/>
      <c r="J159" s="36"/>
      <c r="K159" s="36"/>
      <c r="L159" s="37"/>
      <c r="M159" s="35">
        <f>1.5*(1-EXP(-0.0201*M11))</f>
        <v>1.0938508782605161</v>
      </c>
      <c r="N159" s="38"/>
      <c r="O159" s="38"/>
      <c r="P159" s="39">
        <f>4*(1-EXP(-0.034*P11))</f>
        <v>3.5611974059379543</v>
      </c>
      <c r="Q159" s="39">
        <f>6*(1-EXP(-0.06*Q11))</f>
        <v>5.8785485313251744</v>
      </c>
      <c r="R159" s="39">
        <f>20*(1-EXP(-0.021*R11))</f>
        <v>14.892386480238446</v>
      </c>
      <c r="S159" s="40"/>
      <c r="T159" s="40"/>
      <c r="U159" s="41"/>
      <c r="V159" s="41"/>
      <c r="W159" s="42"/>
      <c r="X159" s="42"/>
      <c r="AB159" t="s">
        <v>22</v>
      </c>
      <c r="AC159" s="11">
        <f>B159</f>
        <v>65</v>
      </c>
      <c r="AD159"/>
      <c r="AG159" s="3" t="s">
        <v>34</v>
      </c>
      <c r="AH159" s="36"/>
      <c r="AI159" s="36"/>
      <c r="AJ159" s="36"/>
      <c r="AK159" s="36"/>
      <c r="AL159" s="36"/>
      <c r="AM159" s="37"/>
      <c r="AN159" s="35">
        <f>1.5*(1-EXP(-0.0201*AN11))</f>
        <v>1.0938508782605161</v>
      </c>
      <c r="AO159" s="38"/>
      <c r="AP159" s="38"/>
      <c r="AQ159" s="39">
        <f>4*(1-EXP(-0.034*AQ11))</f>
        <v>3.5611974059379543</v>
      </c>
      <c r="AR159" s="39">
        <f>6*(1-EXP(-0.06*AR11))</f>
        <v>5.8785485313251744</v>
      </c>
      <c r="AS159" s="39">
        <f>20*(1-EXP(-0.021*AS11))</f>
        <v>14.892386480238446</v>
      </c>
      <c r="AT159" s="40"/>
      <c r="AU159" s="40"/>
      <c r="AV159" s="41"/>
      <c r="AW159" s="41"/>
      <c r="AX159" s="42"/>
      <c r="AY159" s="42"/>
    </row>
    <row r="160" spans="1:54" x14ac:dyDescent="0.25">
      <c r="A160" t="s">
        <v>87</v>
      </c>
      <c r="B160" s="11">
        <f>Settings!H6</f>
        <v>97</v>
      </c>
      <c r="F160" s="3" t="s">
        <v>32</v>
      </c>
      <c r="G160" s="36">
        <f>IF(B158&gt;84, 0.75+0.75*(1-EXP(-0.23*(B158-84)))^0.5, 0.75-0.75*(1-EXP(0.23*(B158-84)))^0.5)</f>
        <v>1.4208675108266395</v>
      </c>
      <c r="H160" s="36">
        <f>5*(1-EXP(-0.0115*H11))</f>
        <v>2.6322552675038247</v>
      </c>
      <c r="I160" s="36">
        <f>5*(1-EXP(-0.0164*I11))^2.24</f>
        <v>1.9420751097732385</v>
      </c>
      <c r="J160" s="36">
        <f>5*(1-EXP(-0.0164*J11))^2.24</f>
        <v>1.9420751097732385</v>
      </c>
      <c r="K160" s="36">
        <f>5*(1-EXP(-0.0149*K11))^2.48</f>
        <v>1.5300499446211988</v>
      </c>
      <c r="L160" s="37">
        <f>5*(1-EXP(-0.0149*L11))^2.48</f>
        <v>1.5300499446211988</v>
      </c>
      <c r="M160" s="35">
        <f>M158+M159</f>
        <v>2.8686703429693927</v>
      </c>
      <c r="N160" s="38">
        <f>1.5*(1-EXP(-0.0183*N11))</f>
        <v>1.0434398809008987</v>
      </c>
      <c r="O160" s="38">
        <f>1.5*(1-EXP(-0.0183*O11))</f>
        <v>1.0434398809008987</v>
      </c>
      <c r="P160" s="39">
        <f>P158+P159</f>
        <v>6.7735507051211776</v>
      </c>
      <c r="Q160" s="39">
        <f>Q158+Q159</f>
        <v>11.582974949217782</v>
      </c>
      <c r="R160" s="39">
        <f>R158+R159</f>
        <v>22.813162987938924</v>
      </c>
      <c r="S160" s="40">
        <f>B161/10</f>
        <v>0.35</v>
      </c>
      <c r="T160" s="40">
        <f>B161/10</f>
        <v>0.35</v>
      </c>
      <c r="U160" s="41">
        <f>($C$5/100*$H$160)+((100-$C$5)/100*$N$160)</f>
        <v>2.4733737288435322</v>
      </c>
      <c r="V160" s="41">
        <f>($C$5/100*$H$160)+((100-$C$5)/100*$N$160)</f>
        <v>2.4733737288435322</v>
      </c>
      <c r="W160" s="42">
        <f>5*(1-EXP(-0.0115*W11))</f>
        <v>2.6322552675038247</v>
      </c>
      <c r="X160" s="42">
        <f>5*(1-EXP(-0.0115*X11))</f>
        <v>2.6322552675038247</v>
      </c>
      <c r="AB160" t="s">
        <v>87</v>
      </c>
      <c r="AC160" s="11">
        <f>B160</f>
        <v>97</v>
      </c>
      <c r="AD160"/>
      <c r="AG160" s="3" t="s">
        <v>32</v>
      </c>
      <c r="AH160" s="36">
        <f>IF(AC158&gt;84, 0.75+0.75*(1-EXP(-0.23*(AC158-84)))^0.5, 0.75-0.75*(1-EXP(0.23*(AC158-84)))^0.5)</f>
        <v>1.4208675108266395</v>
      </c>
      <c r="AI160" s="36">
        <f>5*(1-EXP(-0.0115*AI11))</f>
        <v>2.6322552675038247</v>
      </c>
      <c r="AJ160" s="36">
        <f>5*(1-EXP(-0.0164*AJ11))^2.24</f>
        <v>1.9420751097732385</v>
      </c>
      <c r="AK160" s="36">
        <f>5*(1-EXP(-0.0164*AK11))^2.24</f>
        <v>1.9420751097732385</v>
      </c>
      <c r="AL160" s="36">
        <f>5*(1-EXP(-0.0149*AL11))^2.48</f>
        <v>1.5300499446211988</v>
      </c>
      <c r="AM160" s="37">
        <f>5*(1-EXP(-0.0149*AM11))^2.48</f>
        <v>1.5300499446211988</v>
      </c>
      <c r="AN160" s="35">
        <f>AN158+AN159</f>
        <v>2.8686703429693927</v>
      </c>
      <c r="AO160" s="38">
        <f>1.5*(1-EXP(-0.0183*AO11))</f>
        <v>1.0434398809008987</v>
      </c>
      <c r="AP160" s="38">
        <f>1.5*(1-EXP(-0.0183*AP11))</f>
        <v>1.0434398809008987</v>
      </c>
      <c r="AQ160" s="39">
        <f>AQ158+AQ159</f>
        <v>6.7735507051211776</v>
      </c>
      <c r="AR160" s="39">
        <f>AR158+AR159</f>
        <v>11.582974949217782</v>
      </c>
      <c r="AS160" s="39">
        <f>AS158+AS159</f>
        <v>22.813162987938924</v>
      </c>
      <c r="AT160" s="40">
        <f>AC161/10</f>
        <v>0.35</v>
      </c>
      <c r="AU160" s="40">
        <f>AC161/10</f>
        <v>0.35</v>
      </c>
      <c r="AV160" s="41">
        <f>($C$5/100*$H$160)+((100-$C$5)/100*$N$160)</f>
        <v>2.4733737288435322</v>
      </c>
      <c r="AW160" s="41">
        <f>($C$5/100*$H$160)+((100-$C$5)/100*$N$160)</f>
        <v>2.4733737288435322</v>
      </c>
      <c r="AX160" s="42">
        <f>5*(1-EXP(-0.0115*AX11))</f>
        <v>2.6322552675038247</v>
      </c>
      <c r="AY160" s="42">
        <f>5*(1-EXP(-0.0115*AY11))</f>
        <v>2.6322552675038247</v>
      </c>
    </row>
    <row r="161" spans="1:51" x14ac:dyDescent="0.25">
      <c r="A161" t="s">
        <v>42</v>
      </c>
      <c r="B161" s="11">
        <f>Settings!K6</f>
        <v>3.5</v>
      </c>
      <c r="G161" s="36"/>
      <c r="H161" s="36"/>
      <c r="I161" s="36"/>
      <c r="J161" s="36"/>
      <c r="K161" s="36"/>
      <c r="L161" s="37"/>
      <c r="M161" s="35"/>
      <c r="N161" s="38"/>
      <c r="O161" s="38"/>
      <c r="P161" s="39"/>
      <c r="Q161" s="39"/>
      <c r="R161" s="39"/>
      <c r="S161" s="40"/>
      <c r="T161" s="40"/>
      <c r="U161" s="41"/>
      <c r="V161" s="41"/>
      <c r="W161" s="42"/>
      <c r="X161" s="42"/>
      <c r="AB161" t="s">
        <v>42</v>
      </c>
      <c r="AC161" s="11">
        <f>B161</f>
        <v>3.5</v>
      </c>
      <c r="AD161"/>
      <c r="AH161" s="36"/>
      <c r="AI161" s="36"/>
      <c r="AJ161" s="36"/>
      <c r="AK161" s="36"/>
      <c r="AL161" s="36"/>
      <c r="AM161" s="37"/>
      <c r="AN161" s="35"/>
      <c r="AO161" s="38"/>
      <c r="AP161" s="38"/>
      <c r="AQ161" s="39"/>
      <c r="AR161" s="39"/>
      <c r="AS161" s="39"/>
      <c r="AT161" s="40"/>
      <c r="AU161" s="40"/>
      <c r="AV161" s="41"/>
      <c r="AW161" s="41"/>
      <c r="AX161" s="42"/>
      <c r="AY161" s="42"/>
    </row>
    <row r="162" spans="1:51" x14ac:dyDescent="0.25">
      <c r="A162" t="s">
        <v>95</v>
      </c>
      <c r="B162" s="11">
        <f>Settings!L6</f>
        <v>5.5</v>
      </c>
      <c r="F162" s="3" t="s">
        <v>36</v>
      </c>
      <c r="G162" s="36">
        <v>2</v>
      </c>
      <c r="H162" s="36">
        <v>3</v>
      </c>
      <c r="I162" s="36">
        <v>8</v>
      </c>
      <c r="J162" s="36">
        <v>4</v>
      </c>
      <c r="K162" s="36">
        <v>18</v>
      </c>
      <c r="L162" s="6">
        <f>$B$162</f>
        <v>5.5</v>
      </c>
      <c r="M162" s="35">
        <v>10</v>
      </c>
      <c r="N162" s="38"/>
      <c r="O162" s="38"/>
      <c r="P162" s="39"/>
      <c r="Q162" s="39"/>
      <c r="R162" s="39"/>
      <c r="S162" s="40"/>
      <c r="T162" s="40"/>
      <c r="U162" s="41">
        <v>6</v>
      </c>
      <c r="V162" s="41">
        <v>6</v>
      </c>
      <c r="W162" s="42">
        <v>6</v>
      </c>
      <c r="X162" s="42">
        <v>6</v>
      </c>
      <c r="AB162" t="s">
        <v>95</v>
      </c>
      <c r="AC162" s="11">
        <f>B162</f>
        <v>5.5</v>
      </c>
      <c r="AD162"/>
      <c r="AG162" s="3" t="s">
        <v>36</v>
      </c>
      <c r="AH162" s="36">
        <v>2</v>
      </c>
      <c r="AI162" s="36">
        <v>3</v>
      </c>
      <c r="AJ162" s="36">
        <v>8</v>
      </c>
      <c r="AK162" s="36">
        <v>4</v>
      </c>
      <c r="AL162" s="36">
        <v>18</v>
      </c>
      <c r="AM162" s="6">
        <f>$AC$162</f>
        <v>5.5</v>
      </c>
      <c r="AN162" s="35">
        <v>10</v>
      </c>
      <c r="AO162" s="38"/>
      <c r="AP162" s="38"/>
      <c r="AQ162" s="39"/>
      <c r="AR162" s="39"/>
      <c r="AS162" s="39"/>
      <c r="AT162" s="40"/>
      <c r="AU162" s="40"/>
      <c r="AV162" s="41">
        <v>6</v>
      </c>
      <c r="AW162" s="41">
        <v>6</v>
      </c>
      <c r="AX162" s="42">
        <v>6</v>
      </c>
      <c r="AY162" s="42">
        <v>6</v>
      </c>
    </row>
    <row r="163" spans="1:51" x14ac:dyDescent="0.25">
      <c r="F163" s="3" t="s">
        <v>37</v>
      </c>
      <c r="G163" s="36">
        <v>0.75</v>
      </c>
      <c r="H163" s="36">
        <v>0.8</v>
      </c>
      <c r="I163" s="36">
        <v>1.1499999999999999</v>
      </c>
      <c r="J163" s="36">
        <v>1.2</v>
      </c>
      <c r="K163" s="36">
        <v>1.2</v>
      </c>
      <c r="L163" s="37">
        <v>1.8</v>
      </c>
      <c r="M163" s="35">
        <v>0.5</v>
      </c>
      <c r="N163" s="38"/>
      <c r="O163" s="38"/>
      <c r="P163" s="39"/>
      <c r="Q163" s="39"/>
      <c r="R163" s="39"/>
      <c r="S163" s="40"/>
      <c r="T163" s="40"/>
      <c r="U163" s="41">
        <v>0.8</v>
      </c>
      <c r="V163" s="41">
        <v>0.8</v>
      </c>
      <c r="W163" s="42">
        <v>0.8</v>
      </c>
      <c r="X163" s="42">
        <v>0.8</v>
      </c>
      <c r="AD163"/>
      <c r="AG163" s="3" t="s">
        <v>37</v>
      </c>
      <c r="AH163" s="36">
        <v>0.75</v>
      </c>
      <c r="AI163" s="36">
        <v>0.8</v>
      </c>
      <c r="AJ163" s="36">
        <v>1.1499999999999999</v>
      </c>
      <c r="AK163" s="36">
        <v>1.2</v>
      </c>
      <c r="AL163" s="36">
        <v>1.2</v>
      </c>
      <c r="AM163" s="37">
        <v>1.8</v>
      </c>
      <c r="AN163" s="35">
        <v>0.5</v>
      </c>
      <c r="AO163" s="38"/>
      <c r="AP163" s="38"/>
      <c r="AQ163" s="39"/>
      <c r="AR163" s="39"/>
      <c r="AS163" s="39"/>
      <c r="AT163" s="40"/>
      <c r="AU163" s="40"/>
      <c r="AV163" s="41">
        <v>0.8</v>
      </c>
      <c r="AW163" s="41">
        <v>0.8</v>
      </c>
      <c r="AX163" s="42">
        <v>0.8</v>
      </c>
      <c r="AY163" s="42">
        <v>0.8</v>
      </c>
    </row>
    <row r="164" spans="1:51" x14ac:dyDescent="0.25">
      <c r="F164" s="3" t="s">
        <v>35</v>
      </c>
      <c r="G164" s="36">
        <f t="shared" ref="G164:M164" si="434">0.001*G162^1.5*(460+25.9*$B$160)^1.5</f>
        <v>458.33598467558227</v>
      </c>
      <c r="H164" s="36">
        <f t="shared" si="434"/>
        <v>842.01696990845005</v>
      </c>
      <c r="I164" s="36">
        <f t="shared" si="434"/>
        <v>3666.6878774046568</v>
      </c>
      <c r="J164" s="36">
        <f t="shared" si="434"/>
        <v>1296.3699313036709</v>
      </c>
      <c r="K164" s="36">
        <f t="shared" si="434"/>
        <v>12375.071586240714</v>
      </c>
      <c r="L164" s="37">
        <f t="shared" si="434"/>
        <v>2090.1766724946101</v>
      </c>
      <c r="M164" s="35">
        <f t="shared" si="434"/>
        <v>5124.3520913445218</v>
      </c>
      <c r="N164" s="38"/>
      <c r="O164" s="38"/>
      <c r="P164" s="39"/>
      <c r="Q164" s="39"/>
      <c r="R164" s="39"/>
      <c r="S164" s="40"/>
      <c r="T164" s="40"/>
      <c r="U164" s="41">
        <f>0.001*U162^1.5*(460+25.9*$B$160)^1.5</f>
        <v>2381.5836371856572</v>
      </c>
      <c r="V164" s="41">
        <f>0.001*V162^1.5*(460+25.9*$B$160)^1.5</f>
        <v>2381.5836371856572</v>
      </c>
      <c r="W164" s="42">
        <f>0.001*W162^1.5*(460+25.9*$B$160)^1.5</f>
        <v>2381.5836371856572</v>
      </c>
      <c r="X164" s="42">
        <f>0.001*X162^1.5*(460+25.9*$B$160)^1.5</f>
        <v>2381.5836371856572</v>
      </c>
      <c r="AD164"/>
      <c r="AG164" s="3" t="s">
        <v>35</v>
      </c>
      <c r="AH164" s="36">
        <f t="shared" ref="AH164:AN164" si="435">0.001*AH162^1.5*(460+25.9*$B$160)^1.5</f>
        <v>458.33598467558227</v>
      </c>
      <c r="AI164" s="36">
        <f t="shared" si="435"/>
        <v>842.01696990845005</v>
      </c>
      <c r="AJ164" s="36">
        <f t="shared" si="435"/>
        <v>3666.6878774046568</v>
      </c>
      <c r="AK164" s="36">
        <f t="shared" si="435"/>
        <v>1296.3699313036709</v>
      </c>
      <c r="AL164" s="36">
        <f t="shared" si="435"/>
        <v>12375.071586240714</v>
      </c>
      <c r="AM164" s="37">
        <f t="shared" si="435"/>
        <v>2090.1766724946101</v>
      </c>
      <c r="AN164" s="35">
        <f t="shared" si="435"/>
        <v>5124.3520913445218</v>
      </c>
      <c r="AO164" s="38"/>
      <c r="AP164" s="38"/>
      <c r="AQ164" s="39"/>
      <c r="AR164" s="39"/>
      <c r="AS164" s="39"/>
      <c r="AT164" s="40"/>
      <c r="AU164" s="40"/>
      <c r="AV164" s="41">
        <f>0.001*AV162^1.5*(460+25.9*$B$160)^1.5</f>
        <v>2381.5836371856572</v>
      </c>
      <c r="AW164" s="41">
        <f>0.001*AW162^1.5*(460+25.9*$B$160)^1.5</f>
        <v>2381.5836371856572</v>
      </c>
      <c r="AX164" s="42">
        <f>0.001*AX162^1.5*(460+25.9*$B$160)^1.5</f>
        <v>2381.5836371856572</v>
      </c>
      <c r="AY164" s="42">
        <f>0.001*AY162^1.5*(460+25.9*$B$160)^1.5</f>
        <v>2381.5836371856572</v>
      </c>
    </row>
    <row r="165" spans="1:51" x14ac:dyDescent="0.25">
      <c r="F165" s="3" t="s">
        <v>144</v>
      </c>
      <c r="G165" s="36">
        <f t="shared" ref="G165:M165" si="436">G164/(300*G160)</f>
        <v>1.075249172737035</v>
      </c>
      <c r="H165" s="36">
        <f t="shared" si="436"/>
        <v>1.0662807926260855</v>
      </c>
      <c r="I165" s="36">
        <f t="shared" si="436"/>
        <v>6.2934192725992419</v>
      </c>
      <c r="J165" s="36">
        <f t="shared" si="436"/>
        <v>2.2250597222525172</v>
      </c>
      <c r="K165" s="36">
        <f t="shared" si="436"/>
        <v>26.960060203142508</v>
      </c>
      <c r="L165" s="37">
        <f t="shared" si="436"/>
        <v>4.5536131676452873</v>
      </c>
      <c r="M165" s="35">
        <f t="shared" si="436"/>
        <v>5.9543870837853605</v>
      </c>
      <c r="N165" s="38"/>
      <c r="O165" s="38"/>
      <c r="P165" s="39"/>
      <c r="Q165" s="39"/>
      <c r="R165" s="39"/>
      <c r="S165" s="40"/>
      <c r="T165" s="40"/>
      <c r="U165" s="41">
        <f>U164/(300*U160)</f>
        <v>3.209629030734479</v>
      </c>
      <c r="V165" s="41">
        <f>V164/(300*V160)</f>
        <v>3.209629030734479</v>
      </c>
      <c r="W165" s="42">
        <f>W164/(300*W160)</f>
        <v>3.0158975164594883</v>
      </c>
      <c r="X165" s="42">
        <f>X164/(300*X160)</f>
        <v>3.0158975164594883</v>
      </c>
      <c r="AD165"/>
      <c r="AG165" s="3" t="s">
        <v>144</v>
      </c>
      <c r="AH165" s="36">
        <f t="shared" ref="AH165:AN165" si="437">AH164/(300*AH160)</f>
        <v>1.075249172737035</v>
      </c>
      <c r="AI165" s="36">
        <f t="shared" si="437"/>
        <v>1.0662807926260855</v>
      </c>
      <c r="AJ165" s="36">
        <f t="shared" si="437"/>
        <v>6.2934192725992419</v>
      </c>
      <c r="AK165" s="36">
        <f t="shared" si="437"/>
        <v>2.2250597222525172</v>
      </c>
      <c r="AL165" s="36">
        <f t="shared" si="437"/>
        <v>26.960060203142508</v>
      </c>
      <c r="AM165" s="37">
        <f t="shared" si="437"/>
        <v>4.5536131676452873</v>
      </c>
      <c r="AN165" s="35">
        <f t="shared" si="437"/>
        <v>5.9543870837853605</v>
      </c>
      <c r="AO165" s="38"/>
      <c r="AP165" s="38"/>
      <c r="AQ165" s="39"/>
      <c r="AR165" s="39"/>
      <c r="AS165" s="39"/>
      <c r="AT165" s="40"/>
      <c r="AU165" s="40"/>
      <c r="AV165" s="41">
        <f>AV164/(300*AV160)</f>
        <v>3.209629030734479</v>
      </c>
      <c r="AW165" s="41">
        <f>AW164/(300*AW160)</f>
        <v>3.209629030734479</v>
      </c>
      <c r="AX165" s="42">
        <f>AX164/(300*AX160)</f>
        <v>3.0158975164594883</v>
      </c>
      <c r="AY165" s="42">
        <f>AY164/(300*AY160)</f>
        <v>3.0158975164594883</v>
      </c>
    </row>
    <row r="166" spans="1:51" x14ac:dyDescent="0.25">
      <c r="F166" s="3" t="s">
        <v>91</v>
      </c>
      <c r="G166" s="36"/>
      <c r="H166" s="36"/>
      <c r="I166" s="36"/>
      <c r="J166" s="36"/>
      <c r="K166" s="36"/>
      <c r="L166" s="37">
        <f>((1.5-0.00275*B160)^4)/(460+(25.9*B160))*1000</f>
        <v>0.77823696465479297</v>
      </c>
      <c r="M166" s="35"/>
      <c r="N166" s="38"/>
      <c r="O166" s="38"/>
      <c r="P166" s="39"/>
      <c r="Q166" s="39"/>
      <c r="R166" s="39"/>
      <c r="S166" s="40"/>
      <c r="T166" s="40"/>
      <c r="U166" s="41"/>
      <c r="V166" s="41"/>
      <c r="W166" s="42"/>
      <c r="X166" s="42"/>
      <c r="AD166"/>
      <c r="AG166" s="3" t="s">
        <v>91</v>
      </c>
      <c r="AH166" s="36"/>
      <c r="AI166" s="36"/>
      <c r="AJ166" s="36"/>
      <c r="AK166" s="36"/>
      <c r="AL166" s="36"/>
      <c r="AM166" s="37">
        <f>((1.5-0.00275*AC160)^4)/(460+(25.9*AC160))*1000</f>
        <v>0.77823696465479297</v>
      </c>
      <c r="AN166" s="35"/>
      <c r="AO166" s="38"/>
      <c r="AP166" s="38"/>
      <c r="AQ166" s="39"/>
      <c r="AR166" s="39"/>
      <c r="AS166" s="39"/>
      <c r="AT166" s="40"/>
      <c r="AU166" s="40"/>
      <c r="AV166" s="41"/>
      <c r="AW166" s="41"/>
      <c r="AX166" s="42"/>
      <c r="AY166" s="42"/>
    </row>
    <row r="167" spans="1:51" x14ac:dyDescent="0.25">
      <c r="AD167"/>
    </row>
    <row r="168" spans="1:51" x14ac:dyDescent="0.25">
      <c r="G168" s="43" t="s">
        <v>4</v>
      </c>
      <c r="H168" s="43" t="s">
        <v>5</v>
      </c>
      <c r="I168" s="43" t="s">
        <v>6</v>
      </c>
      <c r="J168" s="43" t="s">
        <v>7</v>
      </c>
      <c r="K168" s="43" t="s">
        <v>8</v>
      </c>
      <c r="L168" s="44" t="s">
        <v>94</v>
      </c>
      <c r="M168" s="45" t="s">
        <v>9</v>
      </c>
      <c r="N168" s="46" t="s">
        <v>10</v>
      </c>
      <c r="O168" s="46" t="s">
        <v>11</v>
      </c>
      <c r="P168" s="47" t="s">
        <v>12</v>
      </c>
      <c r="Q168" s="47" t="s">
        <v>13</v>
      </c>
      <c r="R168" s="47" t="s">
        <v>14</v>
      </c>
      <c r="S168" s="48" t="s">
        <v>20</v>
      </c>
      <c r="T168" s="48" t="s">
        <v>21</v>
      </c>
      <c r="U168" s="49" t="s">
        <v>16</v>
      </c>
      <c r="V168" s="49" t="s">
        <v>17</v>
      </c>
      <c r="W168" s="50" t="s">
        <v>18</v>
      </c>
      <c r="X168" s="50" t="s">
        <v>24</v>
      </c>
      <c r="AD168"/>
      <c r="AH168" s="43" t="s">
        <v>4</v>
      </c>
      <c r="AI168" s="43" t="s">
        <v>5</v>
      </c>
      <c r="AJ168" s="43" t="s">
        <v>6</v>
      </c>
      <c r="AK168" s="43" t="s">
        <v>7</v>
      </c>
      <c r="AL168" s="43" t="s">
        <v>8</v>
      </c>
      <c r="AM168" s="44" t="s">
        <v>94</v>
      </c>
      <c r="AN168" s="45" t="s">
        <v>9</v>
      </c>
      <c r="AO168" s="46" t="s">
        <v>10</v>
      </c>
      <c r="AP168" s="46" t="s">
        <v>11</v>
      </c>
      <c r="AQ168" s="47" t="s">
        <v>12</v>
      </c>
      <c r="AR168" s="47" t="s">
        <v>13</v>
      </c>
      <c r="AS168" s="47" t="s">
        <v>14</v>
      </c>
      <c r="AT168" s="48" t="s">
        <v>20</v>
      </c>
      <c r="AU168" s="48" t="s">
        <v>21</v>
      </c>
      <c r="AV168" s="49" t="s">
        <v>16</v>
      </c>
      <c r="AW168" s="49" t="s">
        <v>17</v>
      </c>
      <c r="AX168" s="50" t="s">
        <v>18</v>
      </c>
      <c r="AY168" s="50" t="s">
        <v>24</v>
      </c>
    </row>
    <row r="169" spans="1:51" x14ac:dyDescent="0.25">
      <c r="AD169"/>
    </row>
    <row r="170" spans="1:51" x14ac:dyDescent="0.25">
      <c r="E170" s="12" t="s">
        <v>140</v>
      </c>
      <c r="F170" s="3">
        <v>0</v>
      </c>
      <c r="G170" s="43">
        <f t="shared" ref="G170:G201" si="438">IF(1-EXP(-0.23*(G86-G$165))&lt;0, 0, 1-EXP(-0.23*(G86-G$165)))</f>
        <v>0</v>
      </c>
      <c r="H170" s="43">
        <f t="shared" ref="H170:M170" si="439">IF(1-EXP(-0.23*(H86-H$165))&lt;0, 0, 1-EXP(-0.23*(H86-H$165)))</f>
        <v>0</v>
      </c>
      <c r="I170" s="43">
        <f t="shared" si="439"/>
        <v>0</v>
      </c>
      <c r="J170" s="43">
        <f t="shared" si="439"/>
        <v>0</v>
      </c>
      <c r="K170" s="43">
        <f t="shared" si="439"/>
        <v>0</v>
      </c>
      <c r="L170" s="44">
        <f>IF(1-EXP(-0.23*(Z86-L$165))&lt;0, 0, 1-EXP(-0.23*(Z86-L$165)))</f>
        <v>0</v>
      </c>
      <c r="M170" s="45">
        <f t="shared" si="439"/>
        <v>0</v>
      </c>
      <c r="N170" s="46"/>
      <c r="O170" s="46"/>
      <c r="P170" s="47"/>
      <c r="Q170" s="47"/>
      <c r="R170" s="47"/>
      <c r="S170" s="48"/>
      <c r="T170" s="48"/>
      <c r="U170" s="49">
        <f t="shared" ref="U170:X189" si="440">IF(1-EXP(-0.23*(U86-U$165))&lt;0, 0, 1-EXP(-0.23*(U86-U$165)))</f>
        <v>0</v>
      </c>
      <c r="V170" s="49">
        <f t="shared" si="440"/>
        <v>0</v>
      </c>
      <c r="W170" s="50">
        <f t="shared" si="440"/>
        <v>0</v>
      </c>
      <c r="X170" s="50">
        <f t="shared" si="440"/>
        <v>0</v>
      </c>
      <c r="AD170"/>
      <c r="AF170" s="12" t="s">
        <v>140</v>
      </c>
      <c r="AG170" s="3">
        <f>AE14</f>
        <v>4.9458521066739074</v>
      </c>
      <c r="AH170" s="43">
        <f t="shared" ref="AH170:AL185" si="441">IF(1-EXP(-0.23*(AH86-AH$165))&lt;0, 0, 1-EXP(-0.23*(AH86-AH$165)))</f>
        <v>0</v>
      </c>
      <c r="AI170" s="43">
        <f t="shared" si="441"/>
        <v>0.61257719552750989</v>
      </c>
      <c r="AJ170" s="43">
        <f t="shared" si="441"/>
        <v>0</v>
      </c>
      <c r="AK170" s="43">
        <f t="shared" si="441"/>
        <v>0.52219888569478978</v>
      </c>
      <c r="AL170" s="43">
        <f t="shared" si="441"/>
        <v>0</v>
      </c>
      <c r="AM170" s="44">
        <f>IF(1-EXP(-0.23*(BA86-AM$165))&lt;0, 0, 1-EXP(-0.23*(BA86-AM$165)))</f>
        <v>0</v>
      </c>
      <c r="AN170" s="45">
        <f t="shared" ref="AN170:AN185" si="442">IF(1-EXP(-0.23*(AN86-AN$165))&lt;0, 0, 1-EXP(-0.23*(AN86-AN$165)))</f>
        <v>0</v>
      </c>
      <c r="AO170" s="46"/>
      <c r="AP170" s="46"/>
      <c r="AQ170" s="47"/>
      <c r="AR170" s="47"/>
      <c r="AS170" s="47"/>
      <c r="AT170" s="48"/>
      <c r="AU170" s="48"/>
      <c r="AV170" s="49">
        <f t="shared" ref="AV170:AY170" si="443">IF(1-EXP(-0.23*(AV86-AV$165))&lt;0, 0, 1-EXP(-0.23*(AV86-AV$165)))</f>
        <v>0.33542454564143553</v>
      </c>
      <c r="AW170" s="49">
        <f t="shared" si="443"/>
        <v>0.32148157290791346</v>
      </c>
      <c r="AX170" s="50">
        <f t="shared" si="443"/>
        <v>0.95055783163725982</v>
      </c>
      <c r="AY170" s="50">
        <f t="shared" si="443"/>
        <v>0.64816076089014751</v>
      </c>
    </row>
    <row r="171" spans="1:51" x14ac:dyDescent="0.25">
      <c r="F171" s="3">
        <v>1</v>
      </c>
      <c r="G171" s="43">
        <f t="shared" si="438"/>
        <v>0</v>
      </c>
      <c r="H171" s="43">
        <f t="shared" ref="H171:K190" si="444">IF(1-EXP(-0.23*(H87-H$165))&lt;0, 0, 1-EXP(-0.23*(H87-H$165)))</f>
        <v>0</v>
      </c>
      <c r="I171" s="43">
        <f t="shared" si="444"/>
        <v>0</v>
      </c>
      <c r="J171" s="43">
        <f t="shared" si="444"/>
        <v>0</v>
      </c>
      <c r="K171" s="43">
        <f t="shared" si="444"/>
        <v>0</v>
      </c>
      <c r="L171" s="44">
        <f t="shared" ref="L171:L225" si="445">IF(1-EXP(-0.23*(Z87-L$165))&lt;0, 0, 1-EXP(-0.23*(Z87-L$165)))</f>
        <v>0</v>
      </c>
      <c r="M171" s="45">
        <f t="shared" ref="M171:M202" si="446">IF(1-EXP(-0.23*(M87-M$165))&lt;0, 0, 1-EXP(-0.23*(M87-M$165)))</f>
        <v>0</v>
      </c>
      <c r="N171" s="46"/>
      <c r="O171" s="46"/>
      <c r="P171" s="47"/>
      <c r="Q171" s="47"/>
      <c r="R171" s="47"/>
      <c r="S171" s="48"/>
      <c r="T171" s="48"/>
      <c r="U171" s="49">
        <f t="shared" si="440"/>
        <v>0</v>
      </c>
      <c r="V171" s="49">
        <f t="shared" si="440"/>
        <v>0</v>
      </c>
      <c r="W171" s="50">
        <f t="shared" si="440"/>
        <v>0</v>
      </c>
      <c r="X171" s="50">
        <f t="shared" si="440"/>
        <v>0</v>
      </c>
      <c r="AD171"/>
      <c r="AG171" s="3">
        <f t="shared" ref="AG171:AG234" si="447">AE15</f>
        <v>5.2014595403979236</v>
      </c>
      <c r="AH171" s="43">
        <f t="shared" si="441"/>
        <v>0</v>
      </c>
      <c r="AI171" s="43">
        <f t="shared" si="441"/>
        <v>0.64483399567457711</v>
      </c>
      <c r="AJ171" s="43">
        <f t="shared" si="441"/>
        <v>0</v>
      </c>
      <c r="AK171" s="43">
        <f t="shared" si="441"/>
        <v>0.56367292679257341</v>
      </c>
      <c r="AL171" s="43">
        <f t="shared" si="441"/>
        <v>0</v>
      </c>
      <c r="AM171" s="44">
        <f t="shared" ref="AM171:AM225" si="448">IF(1-EXP(-0.23*(BA87-AM$165))&lt;0, 0, 1-EXP(-0.23*(BA87-AM$165)))</f>
        <v>0</v>
      </c>
      <c r="AN171" s="45">
        <f t="shared" si="442"/>
        <v>0</v>
      </c>
      <c r="AO171" s="46"/>
      <c r="AP171" s="46"/>
      <c r="AQ171" s="47"/>
      <c r="AR171" s="47"/>
      <c r="AS171" s="47"/>
      <c r="AT171" s="48"/>
      <c r="AU171" s="48"/>
      <c r="AV171" s="49">
        <f t="shared" ref="AV171:AY171" si="449">IF(1-EXP(-0.23*(AV87-AV$165))&lt;0, 0, 1-EXP(-0.23*(AV87-AV$165)))</f>
        <v>0.38876022494993923</v>
      </c>
      <c r="AW171" s="49">
        <f t="shared" si="449"/>
        <v>0.37491262535892056</v>
      </c>
      <c r="AX171" s="50">
        <f t="shared" si="449"/>
        <v>0.96080826227117422</v>
      </c>
      <c r="AY171" s="50">
        <f t="shared" si="449"/>
        <v>0.68820147461336378</v>
      </c>
    </row>
    <row r="172" spans="1:51" x14ac:dyDescent="0.25">
      <c r="F172" s="3">
        <v>2</v>
      </c>
      <c r="G172" s="43">
        <f t="shared" si="438"/>
        <v>0</v>
      </c>
      <c r="H172" s="43">
        <f t="shared" si="444"/>
        <v>7.7857128218963734E-2</v>
      </c>
      <c r="I172" s="43">
        <f t="shared" si="444"/>
        <v>0</v>
      </c>
      <c r="J172" s="43">
        <f t="shared" si="444"/>
        <v>0</v>
      </c>
      <c r="K172" s="43">
        <f t="shared" si="444"/>
        <v>0</v>
      </c>
      <c r="L172" s="44">
        <f t="shared" si="445"/>
        <v>0</v>
      </c>
      <c r="M172" s="45">
        <f t="shared" si="446"/>
        <v>0</v>
      </c>
      <c r="N172" s="46"/>
      <c r="O172" s="46"/>
      <c r="P172" s="47"/>
      <c r="Q172" s="47"/>
      <c r="R172" s="47"/>
      <c r="S172" s="48"/>
      <c r="T172" s="48"/>
      <c r="U172" s="49">
        <f t="shared" si="440"/>
        <v>0</v>
      </c>
      <c r="V172" s="49">
        <f t="shared" si="440"/>
        <v>0</v>
      </c>
      <c r="W172" s="50">
        <f t="shared" si="440"/>
        <v>0.37660740376731405</v>
      </c>
      <c r="X172" s="50">
        <f t="shared" si="440"/>
        <v>0</v>
      </c>
      <c r="AD172"/>
      <c r="AG172" s="3">
        <f t="shared" si="447"/>
        <v>5.4702770658848543</v>
      </c>
      <c r="AH172" s="43">
        <f t="shared" si="441"/>
        <v>0</v>
      </c>
      <c r="AI172" s="43">
        <f t="shared" si="441"/>
        <v>0.67634211918548692</v>
      </c>
      <c r="AJ172" s="43">
        <f t="shared" si="441"/>
        <v>0</v>
      </c>
      <c r="AK172" s="43">
        <f t="shared" si="441"/>
        <v>0.60400892841865805</v>
      </c>
      <c r="AL172" s="43">
        <f t="shared" si="441"/>
        <v>0</v>
      </c>
      <c r="AM172" s="44">
        <f t="shared" si="448"/>
        <v>0</v>
      </c>
      <c r="AN172" s="45">
        <f t="shared" si="442"/>
        <v>0</v>
      </c>
      <c r="AO172" s="46"/>
      <c r="AP172" s="46"/>
      <c r="AQ172" s="47"/>
      <c r="AR172" s="47"/>
      <c r="AS172" s="47"/>
      <c r="AT172" s="48"/>
      <c r="AU172" s="48"/>
      <c r="AV172" s="49">
        <f t="shared" ref="AV172:AY172" si="450">IF(1-EXP(-0.23*(AV88-AV$165))&lt;0, 0, 1-EXP(-0.23*(AV88-AV$165)))</f>
        <v>0.44104069180216965</v>
      </c>
      <c r="AW172" s="49">
        <f t="shared" si="450"/>
        <v>0.4273690787917227</v>
      </c>
      <c r="AX172" s="50">
        <f t="shared" si="450"/>
        <v>0.96932274233024618</v>
      </c>
      <c r="AY172" s="50">
        <f t="shared" si="450"/>
        <v>0.72579588781792026</v>
      </c>
    </row>
    <row r="173" spans="1:51" x14ac:dyDescent="0.25">
      <c r="F173" s="3">
        <v>3</v>
      </c>
      <c r="G173" s="43">
        <f t="shared" si="438"/>
        <v>0</v>
      </c>
      <c r="H173" s="43">
        <f t="shared" si="444"/>
        <v>0.28951456808111131</v>
      </c>
      <c r="I173" s="43">
        <f t="shared" si="444"/>
        <v>0</v>
      </c>
      <c r="J173" s="43">
        <f t="shared" si="444"/>
        <v>9.8952432212523034E-2</v>
      </c>
      <c r="K173" s="43">
        <f t="shared" si="444"/>
        <v>0</v>
      </c>
      <c r="L173" s="44">
        <f t="shared" si="445"/>
        <v>0</v>
      </c>
      <c r="M173" s="45">
        <f t="shared" si="446"/>
        <v>0</v>
      </c>
      <c r="N173" s="46"/>
      <c r="O173" s="46"/>
      <c r="P173" s="47"/>
      <c r="Q173" s="47"/>
      <c r="R173" s="47"/>
      <c r="S173" s="48"/>
      <c r="T173" s="48"/>
      <c r="U173" s="49">
        <f t="shared" si="440"/>
        <v>0</v>
      </c>
      <c r="V173" s="49">
        <f t="shared" si="440"/>
        <v>0</v>
      </c>
      <c r="W173" s="50">
        <f t="shared" si="440"/>
        <v>0.72356872033915975</v>
      </c>
      <c r="X173" s="50">
        <f t="shared" si="440"/>
        <v>0.16812453134500549</v>
      </c>
      <c r="AD173"/>
      <c r="AG173" s="3">
        <f t="shared" si="447"/>
        <v>5.7529873961600746</v>
      </c>
      <c r="AH173" s="43">
        <f t="shared" si="441"/>
        <v>0</v>
      </c>
      <c r="AI173" s="43">
        <f t="shared" si="441"/>
        <v>0.70691601942978699</v>
      </c>
      <c r="AJ173" s="43">
        <f t="shared" si="441"/>
        <v>0</v>
      </c>
      <c r="AK173" s="43">
        <f t="shared" si="441"/>
        <v>0.64296958106829594</v>
      </c>
      <c r="AL173" s="43">
        <f t="shared" si="441"/>
        <v>0</v>
      </c>
      <c r="AM173" s="44">
        <f t="shared" si="448"/>
        <v>0</v>
      </c>
      <c r="AN173" s="45">
        <f t="shared" si="442"/>
        <v>0</v>
      </c>
      <c r="AO173" s="46"/>
      <c r="AP173" s="46"/>
      <c r="AQ173" s="47"/>
      <c r="AR173" s="47"/>
      <c r="AS173" s="47"/>
      <c r="AT173" s="48"/>
      <c r="AU173" s="48"/>
      <c r="AV173" s="49">
        <f t="shared" ref="AV173:AY173" si="451">IF(1-EXP(-0.23*(AV89-AV$165))&lt;0, 0, 1-EXP(-0.23*(AV89-AV$165)))</f>
        <v>0.49196019463000229</v>
      </c>
      <c r="AW173" s="49">
        <f t="shared" si="451"/>
        <v>0.47854689312424648</v>
      </c>
      <c r="AX173" s="50">
        <f t="shared" si="451"/>
        <v>0.97629891452031092</v>
      </c>
      <c r="AY173" s="50">
        <f t="shared" si="451"/>
        <v>0.7607938270989415</v>
      </c>
    </row>
    <row r="174" spans="1:51" x14ac:dyDescent="0.25">
      <c r="F174" s="3">
        <v>4</v>
      </c>
      <c r="G174" s="43">
        <f t="shared" si="438"/>
        <v>0</v>
      </c>
      <c r="H174" s="43">
        <f t="shared" si="444"/>
        <v>0.47269329615611422</v>
      </c>
      <c r="I174" s="43">
        <f t="shared" si="444"/>
        <v>0</v>
      </c>
      <c r="J174" s="43">
        <f t="shared" si="444"/>
        <v>0.34052177279434326</v>
      </c>
      <c r="K174" s="43">
        <f t="shared" si="444"/>
        <v>0</v>
      </c>
      <c r="L174" s="44">
        <f t="shared" si="445"/>
        <v>0</v>
      </c>
      <c r="M174" s="45">
        <f t="shared" si="446"/>
        <v>0</v>
      </c>
      <c r="N174" s="46"/>
      <c r="O174" s="46"/>
      <c r="P174" s="47"/>
      <c r="Q174" s="47"/>
      <c r="R174" s="47"/>
      <c r="S174" s="48"/>
      <c r="T174" s="48"/>
      <c r="U174" s="49">
        <f t="shared" si="440"/>
        <v>0.10598688834451464</v>
      </c>
      <c r="V174" s="49">
        <f t="shared" si="440"/>
        <v>9.2437763434786713E-2</v>
      </c>
      <c r="W174" s="50">
        <f t="shared" si="440"/>
        <v>0.88423446398627004</v>
      </c>
      <c r="X174" s="50">
        <f t="shared" si="440"/>
        <v>0.45734843155770022</v>
      </c>
      <c r="AD174"/>
      <c r="AG174" s="3">
        <f t="shared" si="447"/>
        <v>6.0503085276582826</v>
      </c>
      <c r="AH174" s="43">
        <f t="shared" si="441"/>
        <v>0</v>
      </c>
      <c r="AI174" s="43">
        <f t="shared" si="441"/>
        <v>0.73637617619317475</v>
      </c>
      <c r="AJ174" s="43">
        <f t="shared" si="441"/>
        <v>0</v>
      </c>
      <c r="AK174" s="43">
        <f t="shared" si="441"/>
        <v>0.68032906360753054</v>
      </c>
      <c r="AL174" s="43">
        <f t="shared" si="441"/>
        <v>0</v>
      </c>
      <c r="AM174" s="44">
        <f t="shared" si="448"/>
        <v>0</v>
      </c>
      <c r="AN174" s="45">
        <f t="shared" si="442"/>
        <v>0</v>
      </c>
      <c r="AO174" s="46"/>
      <c r="AP174" s="46"/>
      <c r="AQ174" s="47"/>
      <c r="AR174" s="47"/>
      <c r="AS174" s="47"/>
      <c r="AT174" s="48"/>
      <c r="AU174" s="48"/>
      <c r="AV174" s="49">
        <f t="shared" ref="AV174:AY174" si="452">IF(1-EXP(-0.23*(AV90-AV$165))&lt;0, 0, 1-EXP(-0.23*(AV90-AV$165)))</f>
        <v>0.5412192486984545</v>
      </c>
      <c r="AW174" s="49">
        <f t="shared" si="452"/>
        <v>0.52814670984550871</v>
      </c>
      <c r="AX174" s="50">
        <f t="shared" si="452"/>
        <v>0.98193408842052943</v>
      </c>
      <c r="AY174" s="50">
        <f t="shared" si="452"/>
        <v>0.79308407535630243</v>
      </c>
    </row>
    <row r="175" spans="1:51" x14ac:dyDescent="0.25">
      <c r="F175" s="3">
        <v>5</v>
      </c>
      <c r="G175" s="43">
        <f t="shared" si="438"/>
        <v>0</v>
      </c>
      <c r="H175" s="43">
        <f t="shared" si="444"/>
        <v>0.61960144650313909</v>
      </c>
      <c r="I175" s="43">
        <f t="shared" si="444"/>
        <v>0</v>
      </c>
      <c r="J175" s="43">
        <f t="shared" si="444"/>
        <v>0.53124508312260976</v>
      </c>
      <c r="K175" s="43">
        <f t="shared" si="444"/>
        <v>0</v>
      </c>
      <c r="L175" s="44">
        <f t="shared" si="445"/>
        <v>0</v>
      </c>
      <c r="M175" s="45">
        <f t="shared" si="446"/>
        <v>0</v>
      </c>
      <c r="N175" s="46"/>
      <c r="O175" s="46"/>
      <c r="P175" s="47"/>
      <c r="Q175" s="47"/>
      <c r="R175" s="47"/>
      <c r="S175" s="48"/>
      <c r="T175" s="48"/>
      <c r="U175" s="49">
        <f t="shared" si="440"/>
        <v>0.3470236390179936</v>
      </c>
      <c r="V175" s="49">
        <f t="shared" si="440"/>
        <v>0.33309458393286595</v>
      </c>
      <c r="W175" s="50">
        <f t="shared" si="440"/>
        <v>0.95292965597136481</v>
      </c>
      <c r="X175" s="50">
        <f t="shared" si="440"/>
        <v>0.6570114253748256</v>
      </c>
      <c r="AD175"/>
      <c r="AG175" s="3">
        <f t="shared" si="447"/>
        <v>6.3629955637114666</v>
      </c>
      <c r="AH175" s="43">
        <f t="shared" si="441"/>
        <v>0</v>
      </c>
      <c r="AI175" s="43">
        <f t="shared" si="441"/>
        <v>0.76455329731033639</v>
      </c>
      <c r="AJ175" s="43">
        <f t="shared" si="441"/>
        <v>0</v>
      </c>
      <c r="AK175" s="43">
        <f t="shared" si="441"/>
        <v>0.71587858705194063</v>
      </c>
      <c r="AL175" s="43">
        <f t="shared" si="441"/>
        <v>0</v>
      </c>
      <c r="AM175" s="44">
        <f t="shared" si="448"/>
        <v>0</v>
      </c>
      <c r="AN175" s="45">
        <f t="shared" si="442"/>
        <v>0</v>
      </c>
      <c r="AO175" s="46"/>
      <c r="AP175" s="46"/>
      <c r="AQ175" s="47"/>
      <c r="AR175" s="47"/>
      <c r="AS175" s="47"/>
      <c r="AT175" s="48"/>
      <c r="AU175" s="48"/>
      <c r="AV175" s="49">
        <f t="shared" ref="AV175:AY175" si="453">IF(1-EXP(-0.23*(AV91-AV$165))&lt;0, 0, 1-EXP(-0.23*(AV91-AV$165)))</f>
        <v>0.58853133647112887</v>
      </c>
      <c r="AW175" s="49">
        <f t="shared" si="453"/>
        <v>0.57588038069927738</v>
      </c>
      <c r="AX175" s="50">
        <f t="shared" si="453"/>
        <v>0.98641970416260794</v>
      </c>
      <c r="AY175" s="50">
        <f t="shared" si="453"/>
        <v>0.82259738649470659</v>
      </c>
    </row>
    <row r="176" spans="1:51" x14ac:dyDescent="0.25">
      <c r="F176" s="3">
        <v>6</v>
      </c>
      <c r="G176" s="43">
        <f t="shared" si="438"/>
        <v>0</v>
      </c>
      <c r="H176" s="43">
        <f t="shared" si="444"/>
        <v>0.73157882194593316</v>
      </c>
      <c r="I176" s="43">
        <f t="shared" si="444"/>
        <v>0</v>
      </c>
      <c r="J176" s="43">
        <f t="shared" si="444"/>
        <v>0.6742582179912423</v>
      </c>
      <c r="K176" s="43">
        <f t="shared" si="444"/>
        <v>0</v>
      </c>
      <c r="L176" s="44">
        <f t="shared" si="445"/>
        <v>0</v>
      </c>
      <c r="M176" s="45">
        <f t="shared" si="446"/>
        <v>0</v>
      </c>
      <c r="N176" s="46"/>
      <c r="O176" s="46"/>
      <c r="P176" s="47"/>
      <c r="Q176" s="47"/>
      <c r="R176" s="47"/>
      <c r="S176" s="48"/>
      <c r="T176" s="48"/>
      <c r="U176" s="49">
        <f t="shared" si="440"/>
        <v>0.53318394479627451</v>
      </c>
      <c r="V176" s="49">
        <f t="shared" si="440"/>
        <v>0.52004928741092415</v>
      </c>
      <c r="W176" s="50">
        <f t="shared" si="440"/>
        <v>0.98108481569561357</v>
      </c>
      <c r="X176" s="50">
        <f t="shared" si="440"/>
        <v>0.78792409158026511</v>
      </c>
      <c r="AD176"/>
      <c r="AG176" s="3">
        <f t="shared" si="447"/>
        <v>6.6918426322768392</v>
      </c>
      <c r="AH176" s="43">
        <f t="shared" si="441"/>
        <v>0</v>
      </c>
      <c r="AI176" s="43">
        <f t="shared" si="441"/>
        <v>0.7912925737137696</v>
      </c>
      <c r="AJ176" s="43">
        <f t="shared" si="441"/>
        <v>0</v>
      </c>
      <c r="AK176" s="43">
        <f t="shared" si="441"/>
        <v>0.74943185780847799</v>
      </c>
      <c r="AL176" s="43">
        <f t="shared" si="441"/>
        <v>0</v>
      </c>
      <c r="AM176" s="44">
        <f t="shared" si="448"/>
        <v>0</v>
      </c>
      <c r="AN176" s="45">
        <f t="shared" si="442"/>
        <v>0</v>
      </c>
      <c r="AO176" s="46"/>
      <c r="AP176" s="46"/>
      <c r="AQ176" s="47"/>
      <c r="AR176" s="47"/>
      <c r="AS176" s="47"/>
      <c r="AT176" s="48"/>
      <c r="AU176" s="48"/>
      <c r="AV176" s="49">
        <f t="shared" ref="AV176:AY176" si="454">IF(1-EXP(-0.23*(AV92-AV$165))&lt;0, 0, 1-EXP(-0.23*(AV92-AV$165)))</f>
        <v>0.63362982949320901</v>
      </c>
      <c r="AW176" s="49">
        <f t="shared" si="454"/>
        <v>0.62147776807779254</v>
      </c>
      <c r="AX176" s="50">
        <f t="shared" si="454"/>
        <v>0.98993662384046899</v>
      </c>
      <c r="AY176" s="50">
        <f t="shared" si="454"/>
        <v>0.84930816161776546</v>
      </c>
    </row>
    <row r="177" spans="6:51" x14ac:dyDescent="0.25">
      <c r="F177" s="3">
        <v>7</v>
      </c>
      <c r="G177" s="43">
        <f t="shared" si="438"/>
        <v>0</v>
      </c>
      <c r="H177" s="43">
        <f t="shared" si="444"/>
        <v>0.81385496778375821</v>
      </c>
      <c r="I177" s="43">
        <f t="shared" si="444"/>
        <v>0</v>
      </c>
      <c r="J177" s="43">
        <f t="shared" si="444"/>
        <v>0.77759133795260404</v>
      </c>
      <c r="K177" s="43">
        <f t="shared" si="444"/>
        <v>0</v>
      </c>
      <c r="L177" s="44">
        <f t="shared" si="445"/>
        <v>0</v>
      </c>
      <c r="M177" s="45">
        <f t="shared" si="446"/>
        <v>0</v>
      </c>
      <c r="N177" s="46"/>
      <c r="O177" s="46"/>
      <c r="P177" s="47"/>
      <c r="Q177" s="47"/>
      <c r="R177" s="47"/>
      <c r="S177" s="48"/>
      <c r="T177" s="48"/>
      <c r="U177" s="49">
        <f t="shared" si="440"/>
        <v>0.67185427828946298</v>
      </c>
      <c r="V177" s="49">
        <f t="shared" si="440"/>
        <v>0.66020894774258421</v>
      </c>
      <c r="W177" s="50">
        <f t="shared" si="440"/>
        <v>0.99239569866504607</v>
      </c>
      <c r="X177" s="50">
        <f t="shared" si="440"/>
        <v>0.87081628587341553</v>
      </c>
      <c r="AD177"/>
      <c r="AG177" s="3">
        <f t="shared" si="447"/>
        <v>7.0376849027752071</v>
      </c>
      <c r="AH177" s="43">
        <f t="shared" si="441"/>
        <v>0</v>
      </c>
      <c r="AI177" s="43">
        <f t="shared" si="441"/>
        <v>0.81645781189997635</v>
      </c>
      <c r="AJ177" s="43">
        <f t="shared" si="441"/>
        <v>0</v>
      </c>
      <c r="AK177" s="43">
        <f t="shared" si="441"/>
        <v>0.78083021372893613</v>
      </c>
      <c r="AL177" s="43">
        <f t="shared" si="441"/>
        <v>0</v>
      </c>
      <c r="AM177" s="44">
        <f t="shared" si="448"/>
        <v>0</v>
      </c>
      <c r="AN177" s="45">
        <f t="shared" si="442"/>
        <v>0</v>
      </c>
      <c r="AO177" s="46"/>
      <c r="AP177" s="46"/>
      <c r="AQ177" s="47"/>
      <c r="AR177" s="47"/>
      <c r="AS177" s="47"/>
      <c r="AT177" s="48"/>
      <c r="AU177" s="48"/>
      <c r="AV177" s="49">
        <f t="shared" ref="AV177:AY177" si="455">IF(1-EXP(-0.23*(AV93-AV$165))&lt;0, 0, 1-EXP(-0.23*(AV93-AV$165)))</f>
        <v>0.67627486665676528</v>
      </c>
      <c r="AW177" s="49">
        <f t="shared" si="455"/>
        <v>0.66469356677636238</v>
      </c>
      <c r="AX177" s="50">
        <f t="shared" si="455"/>
        <v>0.99265143202269879</v>
      </c>
      <c r="AY177" s="50">
        <f t="shared" si="455"/>
        <v>0.87323463312446203</v>
      </c>
    </row>
    <row r="178" spans="6:51" x14ac:dyDescent="0.25">
      <c r="F178" s="3">
        <v>8</v>
      </c>
      <c r="G178" s="43">
        <f t="shared" si="438"/>
        <v>9.9085594539400801E-2</v>
      </c>
      <c r="H178" s="43">
        <f t="shared" si="444"/>
        <v>0.87266251039647202</v>
      </c>
      <c r="I178" s="43">
        <f t="shared" si="444"/>
        <v>0</v>
      </c>
      <c r="J178" s="43">
        <f t="shared" si="444"/>
        <v>0.8502106636253266</v>
      </c>
      <c r="K178" s="43">
        <f t="shared" si="444"/>
        <v>0</v>
      </c>
      <c r="L178" s="44">
        <f t="shared" si="445"/>
        <v>0</v>
      </c>
      <c r="M178" s="45">
        <f t="shared" si="446"/>
        <v>0</v>
      </c>
      <c r="N178" s="46"/>
      <c r="O178" s="46"/>
      <c r="P178" s="47"/>
      <c r="Q178" s="47"/>
      <c r="R178" s="47"/>
      <c r="S178" s="48"/>
      <c r="T178" s="48"/>
      <c r="U178" s="49">
        <f t="shared" si="440"/>
        <v>0.77237774881027554</v>
      </c>
      <c r="V178" s="49">
        <f t="shared" si="440"/>
        <v>0.76251706989354218</v>
      </c>
      <c r="W178" s="50">
        <f t="shared" si="440"/>
        <v>0.99691507951442193</v>
      </c>
      <c r="X178" s="50">
        <f t="shared" si="440"/>
        <v>0.92205979514511982</v>
      </c>
      <c r="AD178"/>
      <c r="AG178" s="3">
        <f t="shared" si="447"/>
        <v>7.4014007071619208</v>
      </c>
      <c r="AH178" s="43">
        <f t="shared" si="441"/>
        <v>2.0963540817814375E-2</v>
      </c>
      <c r="AI178" s="43">
        <f t="shared" si="441"/>
        <v>0.83993524910172523</v>
      </c>
      <c r="AJ178" s="43">
        <f t="shared" si="441"/>
        <v>0</v>
      </c>
      <c r="AK178" s="43">
        <f t="shared" si="441"/>
        <v>0.80994717070656908</v>
      </c>
      <c r="AL178" s="43">
        <f t="shared" si="441"/>
        <v>0</v>
      </c>
      <c r="AM178" s="44">
        <f t="shared" si="448"/>
        <v>0</v>
      </c>
      <c r="AN178" s="45">
        <f t="shared" si="442"/>
        <v>0</v>
      </c>
      <c r="AO178" s="46"/>
      <c r="AP178" s="46"/>
      <c r="AQ178" s="47"/>
      <c r="AR178" s="47"/>
      <c r="AS178" s="47"/>
      <c r="AT178" s="48"/>
      <c r="AU178" s="48"/>
      <c r="AV178" s="49">
        <f t="shared" ref="AV178:AY178" si="456">IF(1-EXP(-0.23*(AV94-AV$165))&lt;0, 0, 1-EXP(-0.23*(AV94-AV$165)))</f>
        <v>0.71625988652636829</v>
      </c>
      <c r="AW178" s="49">
        <f t="shared" si="456"/>
        <v>0.70531385794477164</v>
      </c>
      <c r="AX178" s="50">
        <f t="shared" si="456"/>
        <v>0.99471384134960761</v>
      </c>
      <c r="AY178" s="50">
        <f t="shared" si="456"/>
        <v>0.89443748133333956</v>
      </c>
    </row>
    <row r="179" spans="6:51" x14ac:dyDescent="0.25">
      <c r="F179" s="3">
        <v>9</v>
      </c>
      <c r="G179" s="43">
        <f t="shared" si="438"/>
        <v>0.24111985544259884</v>
      </c>
      <c r="H179" s="43">
        <f t="shared" si="444"/>
        <v>0.91381407032297701</v>
      </c>
      <c r="I179" s="43">
        <f t="shared" si="444"/>
        <v>0</v>
      </c>
      <c r="J179" s="43">
        <f t="shared" si="444"/>
        <v>0.90017623378915435</v>
      </c>
      <c r="K179" s="43">
        <f t="shared" si="444"/>
        <v>0</v>
      </c>
      <c r="L179" s="44">
        <f t="shared" si="445"/>
        <v>0</v>
      </c>
      <c r="M179" s="45">
        <f t="shared" si="446"/>
        <v>0</v>
      </c>
      <c r="N179" s="46"/>
      <c r="O179" s="46"/>
      <c r="P179" s="47"/>
      <c r="Q179" s="47"/>
      <c r="R179" s="47"/>
      <c r="S179" s="48"/>
      <c r="T179" s="48"/>
      <c r="U179" s="49">
        <f t="shared" si="440"/>
        <v>0.84373999224399032</v>
      </c>
      <c r="V179" s="49">
        <f t="shared" si="440"/>
        <v>0.83568039428334284</v>
      </c>
      <c r="W179" s="50">
        <f t="shared" si="440"/>
        <v>0.99872922856797164</v>
      </c>
      <c r="X179" s="50">
        <f t="shared" si="440"/>
        <v>0.95322840738654002</v>
      </c>
      <c r="AD179"/>
      <c r="AG179" s="3">
        <f t="shared" si="447"/>
        <v>7.7839137706172403</v>
      </c>
      <c r="AH179" s="43">
        <f t="shared" si="441"/>
        <v>7.0105676438198872E-2</v>
      </c>
      <c r="AI179" s="43">
        <f t="shared" si="441"/>
        <v>0.86163684823127418</v>
      </c>
      <c r="AJ179" s="43">
        <f t="shared" si="441"/>
        <v>0</v>
      </c>
      <c r="AK179" s="43">
        <f t="shared" si="441"/>
        <v>0.83669211810038535</v>
      </c>
      <c r="AL179" s="43">
        <f t="shared" si="441"/>
        <v>0</v>
      </c>
      <c r="AM179" s="44">
        <f t="shared" si="448"/>
        <v>0</v>
      </c>
      <c r="AN179" s="45">
        <f t="shared" si="442"/>
        <v>0</v>
      </c>
      <c r="AO179" s="46"/>
      <c r="AP179" s="46"/>
      <c r="AQ179" s="47"/>
      <c r="AR179" s="47"/>
      <c r="AS179" s="47"/>
      <c r="AT179" s="48"/>
      <c r="AU179" s="48"/>
      <c r="AV179" s="49">
        <f t="shared" ref="AV179:AY179" si="457">IF(1-EXP(-0.23*(AV95-AV$165))&lt;0, 0, 1-EXP(-0.23*(AV95-AV$165)))</f>
        <v>0.7534174886275804</v>
      </c>
      <c r="AW179" s="49">
        <f t="shared" si="457"/>
        <v>0.74316208020111874</v>
      </c>
      <c r="AX179" s="50">
        <f t="shared" si="457"/>
        <v>0.99625521121736749</v>
      </c>
      <c r="AY179" s="50">
        <f t="shared" si="457"/>
        <v>0.91301690003526648</v>
      </c>
    </row>
    <row r="180" spans="6:51" x14ac:dyDescent="0.25">
      <c r="F180" s="3">
        <v>10</v>
      </c>
      <c r="G180" s="43">
        <f t="shared" si="438"/>
        <v>0.38737494592637933</v>
      </c>
      <c r="H180" s="43">
        <f t="shared" si="444"/>
        <v>0.94214118880810716</v>
      </c>
      <c r="I180" s="43">
        <f t="shared" si="444"/>
        <v>0</v>
      </c>
      <c r="J180" s="43">
        <f t="shared" si="444"/>
        <v>0.93400026936623692</v>
      </c>
      <c r="K180" s="43">
        <f t="shared" si="444"/>
        <v>0</v>
      </c>
      <c r="L180" s="44">
        <f t="shared" si="445"/>
        <v>0.10816395248479194</v>
      </c>
      <c r="M180" s="45">
        <f t="shared" si="446"/>
        <v>0</v>
      </c>
      <c r="N180" s="46"/>
      <c r="O180" s="46"/>
      <c r="P180" s="47"/>
      <c r="Q180" s="47"/>
      <c r="R180" s="47"/>
      <c r="S180" s="48"/>
      <c r="T180" s="48"/>
      <c r="U180" s="49">
        <f t="shared" si="440"/>
        <v>0.8935842700514024</v>
      </c>
      <c r="V180" s="49">
        <f t="shared" si="440"/>
        <v>0.88717643968073223</v>
      </c>
      <c r="W180" s="50">
        <f t="shared" si="440"/>
        <v>0.9994660677693431</v>
      </c>
      <c r="X180" s="50">
        <f t="shared" si="440"/>
        <v>0.97198897250041072</v>
      </c>
      <c r="AD180"/>
      <c r="AG180" s="3">
        <f t="shared" si="447"/>
        <v>8.1861955575214029</v>
      </c>
      <c r="AH180" s="43">
        <f t="shared" si="441"/>
        <v>0.12466084399866117</v>
      </c>
      <c r="AI180" s="43">
        <f t="shared" si="441"/>
        <v>0.88150287473920508</v>
      </c>
      <c r="AJ180" s="43">
        <f t="shared" si="441"/>
        <v>0</v>
      </c>
      <c r="AK180" s="43">
        <f t="shared" si="441"/>
        <v>0.86101292105922633</v>
      </c>
      <c r="AL180" s="43">
        <f t="shared" si="441"/>
        <v>0</v>
      </c>
      <c r="AM180" s="44">
        <f t="shared" si="448"/>
        <v>0</v>
      </c>
      <c r="AN180" s="45">
        <f t="shared" si="442"/>
        <v>0</v>
      </c>
      <c r="AO180" s="46"/>
      <c r="AP180" s="46"/>
      <c r="AQ180" s="47"/>
      <c r="AR180" s="47"/>
      <c r="AS180" s="47"/>
      <c r="AT180" s="48"/>
      <c r="AU180" s="48"/>
      <c r="AV180" s="49">
        <f t="shared" ref="AV180:AY180" si="458">IF(1-EXP(-0.23*(AV96-AV$165))&lt;0, 0, 1-EXP(-0.23*(AV96-AV$165)))</f>
        <v>0.78762429513513954</v>
      </c>
      <c r="AW180" s="49">
        <f t="shared" si="458"/>
        <v>0.77810409479864173</v>
      </c>
      <c r="AX180" s="50">
        <f t="shared" si="458"/>
        <v>0.9973881064228195</v>
      </c>
      <c r="AY180" s="50">
        <f t="shared" si="458"/>
        <v>0.92910822582577413</v>
      </c>
    </row>
    <row r="181" spans="6:51" x14ac:dyDescent="0.25">
      <c r="F181" s="3">
        <v>11</v>
      </c>
      <c r="G181" s="43">
        <f t="shared" si="438"/>
        <v>0.52635073394521437</v>
      </c>
      <c r="H181" s="43">
        <f t="shared" si="444"/>
        <v>0.96139360336615787</v>
      </c>
      <c r="I181" s="43">
        <f t="shared" si="444"/>
        <v>2.7354241060983386E-2</v>
      </c>
      <c r="J181" s="43">
        <f t="shared" si="444"/>
        <v>0.95661380126161477</v>
      </c>
      <c r="K181" s="43">
        <f t="shared" si="444"/>
        <v>0</v>
      </c>
      <c r="L181" s="44">
        <f t="shared" si="445"/>
        <v>0.29328831777780073</v>
      </c>
      <c r="M181" s="45">
        <f t="shared" si="446"/>
        <v>0</v>
      </c>
      <c r="N181" s="46"/>
      <c r="O181" s="46"/>
      <c r="P181" s="47"/>
      <c r="Q181" s="47"/>
      <c r="R181" s="47"/>
      <c r="S181" s="48"/>
      <c r="T181" s="48"/>
      <c r="U181" s="49">
        <f t="shared" si="440"/>
        <v>0.92796212738095651</v>
      </c>
      <c r="V181" s="49">
        <f t="shared" si="440"/>
        <v>0.92297775398322068</v>
      </c>
      <c r="W181" s="50">
        <f t="shared" si="440"/>
        <v>0.99977043429810153</v>
      </c>
      <c r="X181" s="50">
        <f t="shared" si="440"/>
        <v>0.98321275487825088</v>
      </c>
      <c r="AD181"/>
      <c r="AG181" s="3">
        <f t="shared" si="447"/>
        <v>8.6092677386724414</v>
      </c>
      <c r="AH181" s="43">
        <f t="shared" si="441"/>
        <v>0.18445274984895077</v>
      </c>
      <c r="AI181" s="43">
        <f t="shared" si="441"/>
        <v>0.89950357798120395</v>
      </c>
      <c r="AJ181" s="43">
        <f t="shared" si="441"/>
        <v>0</v>
      </c>
      <c r="AK181" s="43">
        <f t="shared" si="441"/>
        <v>0.88289722853788333</v>
      </c>
      <c r="AL181" s="43">
        <f t="shared" si="441"/>
        <v>0</v>
      </c>
      <c r="AM181" s="44">
        <f t="shared" si="448"/>
        <v>0</v>
      </c>
      <c r="AN181" s="45">
        <f t="shared" si="442"/>
        <v>0</v>
      </c>
      <c r="AO181" s="46"/>
      <c r="AP181" s="46"/>
      <c r="AQ181" s="47"/>
      <c r="AR181" s="47"/>
      <c r="AS181" s="47"/>
      <c r="AT181" s="48"/>
      <c r="AU181" s="48"/>
      <c r="AV181" s="49">
        <f t="shared" ref="AV181:AY181" si="459">IF(1-EXP(-0.23*(AV97-AV$165))&lt;0, 0, 1-EXP(-0.23*(AV97-AV$165)))</f>
        <v>0.81880450428659157</v>
      </c>
      <c r="AW181" s="49">
        <f t="shared" si="459"/>
        <v>0.8100520356232116</v>
      </c>
      <c r="AX181" s="50">
        <f t="shared" si="459"/>
        <v>0.99820675650403135</v>
      </c>
      <c r="AY181" s="50">
        <f t="shared" si="459"/>
        <v>0.94287634259203146</v>
      </c>
    </row>
    <row r="182" spans="6:51" x14ac:dyDescent="0.25">
      <c r="F182" s="3">
        <v>12</v>
      </c>
      <c r="G182" s="43">
        <f t="shared" si="438"/>
        <v>0.64906942984792226</v>
      </c>
      <c r="H182" s="43">
        <f t="shared" si="444"/>
        <v>0.9743509257640528</v>
      </c>
      <c r="I182" s="43">
        <f t="shared" si="444"/>
        <v>0.29847078641208269</v>
      </c>
      <c r="J182" s="43">
        <f t="shared" si="444"/>
        <v>0.97159059863119257</v>
      </c>
      <c r="K182" s="43">
        <f t="shared" si="444"/>
        <v>0</v>
      </c>
      <c r="L182" s="44">
        <f t="shared" si="445"/>
        <v>0.44442102629626024</v>
      </c>
      <c r="M182" s="45">
        <f t="shared" si="446"/>
        <v>0</v>
      </c>
      <c r="N182" s="46"/>
      <c r="O182" s="46"/>
      <c r="P182" s="47"/>
      <c r="Q182" s="47"/>
      <c r="R182" s="47"/>
      <c r="S182" s="48"/>
      <c r="T182" s="48"/>
      <c r="U182" s="49">
        <f t="shared" si="440"/>
        <v>0.95144288026478174</v>
      </c>
      <c r="V182" s="49">
        <f t="shared" si="440"/>
        <v>0.9476325676959787</v>
      </c>
      <c r="W182" s="50">
        <f t="shared" si="440"/>
        <v>0.99989876675762468</v>
      </c>
      <c r="X182" s="50">
        <f t="shared" si="440"/>
        <v>0.98991003714259795</v>
      </c>
      <c r="AD182"/>
      <c r="AG182" s="3">
        <f t="shared" si="447"/>
        <v>9.0542047860126846</v>
      </c>
      <c r="AH182" s="43">
        <f t="shared" si="441"/>
        <v>0.24904839612242125</v>
      </c>
      <c r="AI182" s="43">
        <f t="shared" si="441"/>
        <v>0.91563983636836388</v>
      </c>
      <c r="AJ182" s="43">
        <f t="shared" si="441"/>
        <v>0</v>
      </c>
      <c r="AK182" s="43">
        <f t="shared" si="441"/>
        <v>0.90237234723406845</v>
      </c>
      <c r="AL182" s="43">
        <f t="shared" si="441"/>
        <v>0</v>
      </c>
      <c r="AM182" s="44">
        <f t="shared" si="448"/>
        <v>0</v>
      </c>
      <c r="AN182" s="45">
        <f t="shared" si="442"/>
        <v>0</v>
      </c>
      <c r="AO182" s="46"/>
      <c r="AP182" s="46"/>
      <c r="AQ182" s="47"/>
      <c r="AR182" s="47"/>
      <c r="AS182" s="47"/>
      <c r="AT182" s="48"/>
      <c r="AU182" s="48"/>
      <c r="AV182" s="49">
        <f t="shared" ref="AV182:AY182" si="460">IF(1-EXP(-0.23*(AV98-AV$165))&lt;0, 0, 1-EXP(-0.23*(AV98-AV$165)))</f>
        <v>0.84693187256679769</v>
      </c>
      <c r="AW182" s="49">
        <f t="shared" si="460"/>
        <v>0.83896667344995957</v>
      </c>
      <c r="AX182" s="50">
        <f t="shared" si="460"/>
        <v>0.99878823106119619</v>
      </c>
      <c r="AY182" s="50">
        <f t="shared" si="460"/>
        <v>0.9545091576646908</v>
      </c>
    </row>
    <row r="183" spans="6:51" x14ac:dyDescent="0.25">
      <c r="F183" s="3">
        <v>13</v>
      </c>
      <c r="G183" s="43">
        <f t="shared" si="438"/>
        <v>0.75041431826582894</v>
      </c>
      <c r="H183" s="43">
        <f t="shared" si="444"/>
        <v>0.98300732701943683</v>
      </c>
      <c r="I183" s="43">
        <f t="shared" si="444"/>
        <v>0.50793027275326175</v>
      </c>
      <c r="J183" s="43">
        <f t="shared" si="444"/>
        <v>0.98144096969937566</v>
      </c>
      <c r="K183" s="43">
        <f t="shared" si="444"/>
        <v>0</v>
      </c>
      <c r="L183" s="44">
        <f t="shared" si="445"/>
        <v>0.56529221927824813</v>
      </c>
      <c r="M183" s="45">
        <f t="shared" si="446"/>
        <v>0</v>
      </c>
      <c r="N183" s="46"/>
      <c r="O183" s="46"/>
      <c r="P183" s="47"/>
      <c r="Q183" s="47"/>
      <c r="R183" s="47"/>
      <c r="S183" s="48"/>
      <c r="T183" s="48"/>
      <c r="U183" s="49">
        <f t="shared" si="440"/>
        <v>0.9673626446198087</v>
      </c>
      <c r="V183" s="49">
        <f t="shared" si="440"/>
        <v>0.96448980806779927</v>
      </c>
      <c r="W183" s="50">
        <f t="shared" si="440"/>
        <v>0.99995414244859737</v>
      </c>
      <c r="X183" s="50">
        <f t="shared" si="440"/>
        <v>0.99390689013444378</v>
      </c>
      <c r="AD183"/>
      <c r="AG183" s="3">
        <f t="shared" si="447"/>
        <v>9.5221367014538032</v>
      </c>
      <c r="AH183" s="43">
        <f t="shared" si="441"/>
        <v>0.31772105896114644</v>
      </c>
      <c r="AI183" s="43">
        <f t="shared" si="441"/>
        <v>0.92994267776813022</v>
      </c>
      <c r="AJ183" s="43">
        <f t="shared" si="441"/>
        <v>0</v>
      </c>
      <c r="AK183" s="43">
        <f t="shared" si="441"/>
        <v>0.91950362128272789</v>
      </c>
      <c r="AL183" s="43">
        <f t="shared" si="441"/>
        <v>0</v>
      </c>
      <c r="AM183" s="44">
        <f t="shared" si="448"/>
        <v>7.1067325123885805E-3</v>
      </c>
      <c r="AN183" s="45">
        <f t="shared" si="442"/>
        <v>0</v>
      </c>
      <c r="AO183" s="46"/>
      <c r="AP183" s="46"/>
      <c r="AQ183" s="47"/>
      <c r="AR183" s="47"/>
      <c r="AS183" s="47"/>
      <c r="AT183" s="48"/>
      <c r="AU183" s="48"/>
      <c r="AV183" s="49">
        <f t="shared" ref="AV183:AY183" si="461">IF(1-EXP(-0.23*(AV99-AV$165))&lt;0, 0, 1-EXP(-0.23*(AV99-AV$165)))</f>
        <v>0.87202993447107224</v>
      </c>
      <c r="AW183" s="49">
        <f t="shared" si="461"/>
        <v>0.86485808805455511</v>
      </c>
      <c r="AX183" s="50">
        <f t="shared" si="461"/>
        <v>0.99919412413829378</v>
      </c>
      <c r="AY183" s="50">
        <f t="shared" si="461"/>
        <v>0.9642105107058252</v>
      </c>
    </row>
    <row r="184" spans="6:51" x14ac:dyDescent="0.25">
      <c r="F184" s="3">
        <v>14</v>
      </c>
      <c r="G184" s="43">
        <f t="shared" si="438"/>
        <v>0.82916988546559878</v>
      </c>
      <c r="H184" s="43">
        <f t="shared" si="444"/>
        <v>0.98875931567848652</v>
      </c>
      <c r="I184" s="43">
        <f t="shared" si="444"/>
        <v>0.66353303431739008</v>
      </c>
      <c r="J184" s="43">
        <f t="shared" si="444"/>
        <v>0.98788800493352769</v>
      </c>
      <c r="K184" s="43">
        <f t="shared" si="444"/>
        <v>0</v>
      </c>
      <c r="L184" s="44">
        <f t="shared" si="445"/>
        <v>0.66050395104550974</v>
      </c>
      <c r="M184" s="45">
        <f t="shared" si="446"/>
        <v>0</v>
      </c>
      <c r="N184" s="46"/>
      <c r="O184" s="46"/>
      <c r="P184" s="47"/>
      <c r="Q184" s="47"/>
      <c r="R184" s="47"/>
      <c r="S184" s="48"/>
      <c r="T184" s="48"/>
      <c r="U184" s="49">
        <f t="shared" si="440"/>
        <v>0.97809758445010719</v>
      </c>
      <c r="V184" s="49">
        <f t="shared" si="440"/>
        <v>0.97595509679110826</v>
      </c>
      <c r="W184" s="50">
        <f t="shared" si="440"/>
        <v>0.99997864000662051</v>
      </c>
      <c r="X184" s="50">
        <f t="shared" si="440"/>
        <v>0.99629776625515343</v>
      </c>
      <c r="AD184"/>
      <c r="AG184" s="3">
        <f t="shared" si="447"/>
        <v>10.014251886730682</v>
      </c>
      <c r="AH184" s="43">
        <f t="shared" si="441"/>
        <v>0.38943199024619268</v>
      </c>
      <c r="AI184" s="43">
        <f t="shared" si="441"/>
        <v>0.94247165173288405</v>
      </c>
      <c r="AJ184" s="43">
        <f t="shared" si="441"/>
        <v>0</v>
      </c>
      <c r="AK184" s="43">
        <f t="shared" si="441"/>
        <v>0.93439135027653819</v>
      </c>
      <c r="AL184" s="43">
        <f t="shared" si="441"/>
        <v>0</v>
      </c>
      <c r="AM184" s="44">
        <f t="shared" si="448"/>
        <v>0.11105214195354252</v>
      </c>
      <c r="AN184" s="45">
        <f t="shared" si="442"/>
        <v>0</v>
      </c>
      <c r="AO184" s="46"/>
      <c r="AP184" s="46"/>
      <c r="AQ184" s="47"/>
      <c r="AR184" s="47"/>
      <c r="AS184" s="47"/>
      <c r="AT184" s="48"/>
      <c r="AU184" s="48"/>
      <c r="AV184" s="49">
        <f t="shared" ref="AV184:AY184" si="462">IF(1-EXP(-0.23*(AV100-AV$165))&lt;0, 0, 1-EXP(-0.23*(AV100-AV$165)))</f>
        <v>0.89417036385394133</v>
      </c>
      <c r="AW184" s="49">
        <f t="shared" si="462"/>
        <v>0.88778452958787013</v>
      </c>
      <c r="AX184" s="50">
        <f t="shared" si="462"/>
        <v>0.99947254107967576</v>
      </c>
      <c r="AY184" s="50">
        <f t="shared" si="462"/>
        <v>0.97219291276404318</v>
      </c>
    </row>
    <row r="185" spans="6:51" x14ac:dyDescent="0.25">
      <c r="F185" s="3">
        <v>15</v>
      </c>
      <c r="G185" s="43">
        <f t="shared" si="438"/>
        <v>0.88710923001421582</v>
      </c>
      <c r="H185" s="43">
        <f t="shared" si="444"/>
        <v>0.99256720877888427</v>
      </c>
      <c r="I185" s="43">
        <f t="shared" si="444"/>
        <v>0.7751579259787249</v>
      </c>
      <c r="J185" s="43">
        <f t="shared" si="444"/>
        <v>0.99209418480114886</v>
      </c>
      <c r="K185" s="43">
        <f t="shared" si="444"/>
        <v>0</v>
      </c>
      <c r="L185" s="44">
        <f t="shared" si="445"/>
        <v>0.73470545554821065</v>
      </c>
      <c r="M185" s="45">
        <f t="shared" si="446"/>
        <v>0</v>
      </c>
      <c r="N185" s="46"/>
      <c r="O185" s="46"/>
      <c r="P185" s="47"/>
      <c r="Q185" s="47"/>
      <c r="R185" s="47"/>
      <c r="S185" s="48"/>
      <c r="T185" s="48"/>
      <c r="U185" s="49">
        <f t="shared" si="440"/>
        <v>0.98530885820883241</v>
      </c>
      <c r="V185" s="49">
        <f t="shared" si="440"/>
        <v>0.98372462937480076</v>
      </c>
      <c r="W185" s="50">
        <f t="shared" si="440"/>
        <v>0.99998976392484562</v>
      </c>
      <c r="X185" s="50">
        <f t="shared" si="440"/>
        <v>0.99773388402178731</v>
      </c>
      <c r="AD185"/>
      <c r="AG185" s="3">
        <f t="shared" si="447"/>
        <v>10.531800161572754</v>
      </c>
      <c r="AH185" s="43">
        <f t="shared" si="441"/>
        <v>0.4628404219395218</v>
      </c>
      <c r="AI185" s="43">
        <f t="shared" si="441"/>
        <v>0.95331210365424301</v>
      </c>
      <c r="AJ185" s="43">
        <f t="shared" si="441"/>
        <v>0</v>
      </c>
      <c r="AK185" s="43">
        <f t="shared" si="441"/>
        <v>0.9471663766588917</v>
      </c>
      <c r="AL185" s="43">
        <f t="shared" si="441"/>
        <v>0</v>
      </c>
      <c r="AM185" s="44">
        <f t="shared" si="448"/>
        <v>0.2110095539454041</v>
      </c>
      <c r="AN185" s="45">
        <f t="shared" si="442"/>
        <v>0</v>
      </c>
      <c r="AO185" s="46"/>
      <c r="AP185" s="46"/>
      <c r="AQ185" s="47"/>
      <c r="AR185" s="47"/>
      <c r="AS185" s="47"/>
      <c r="AT185" s="48"/>
      <c r="AU185" s="48"/>
      <c r="AV185" s="49">
        <f t="shared" ref="AV185:AY185" si="463">IF(1-EXP(-0.23*(AV101-AV$165))&lt;0, 0, 1-EXP(-0.23*(AV101-AV$165)))</f>
        <v>0.91346949380719134</v>
      </c>
      <c r="AW185" s="49">
        <f t="shared" si="463"/>
        <v>0.9078494572536443</v>
      </c>
      <c r="AX185" s="50">
        <f t="shared" si="463"/>
        <v>0.99966020061302174</v>
      </c>
      <c r="AY185" s="50">
        <f t="shared" si="463"/>
        <v>0.97867051623635382</v>
      </c>
    </row>
    <row r="186" spans="6:51" x14ac:dyDescent="0.25">
      <c r="F186" s="3">
        <v>16</v>
      </c>
      <c r="G186" s="43">
        <f t="shared" si="438"/>
        <v>0.92770446718241628</v>
      </c>
      <c r="H186" s="43">
        <f t="shared" si="444"/>
        <v>0.995082303248219</v>
      </c>
      <c r="I186" s="43">
        <f t="shared" si="444"/>
        <v>0.85279214792061975</v>
      </c>
      <c r="J186" s="43">
        <f t="shared" si="444"/>
        <v>0.99483365954184921</v>
      </c>
      <c r="K186" s="43">
        <f t="shared" si="444"/>
        <v>0</v>
      </c>
      <c r="L186" s="44">
        <f t="shared" si="445"/>
        <v>0.79213254844967385</v>
      </c>
      <c r="M186" s="45">
        <f t="shared" si="446"/>
        <v>9.5999923700805456E-2</v>
      </c>
      <c r="N186" s="46"/>
      <c r="O186" s="46"/>
      <c r="P186" s="47"/>
      <c r="Q186" s="47"/>
      <c r="R186" s="47"/>
      <c r="S186" s="48"/>
      <c r="T186" s="48"/>
      <c r="U186" s="49">
        <f t="shared" si="440"/>
        <v>0.9901414092853108</v>
      </c>
      <c r="V186" s="49">
        <f t="shared" si="440"/>
        <v>0.98897762430088954</v>
      </c>
      <c r="W186" s="50">
        <f t="shared" si="440"/>
        <v>0.99999495225386992</v>
      </c>
      <c r="X186" s="50">
        <f t="shared" si="440"/>
        <v>0.99860133405475315</v>
      </c>
      <c r="AD186"/>
      <c r="AG186" s="3">
        <f t="shared" si="447"/>
        <v>11.076095937857938</v>
      </c>
      <c r="AH186" s="43">
        <f t="shared" ref="AH186:AL201" si="464">IF(1-EXP(-0.23*(AH102-AH$165))&lt;0, 0, 1-EXP(-0.23*(AH102-AH$165)))</f>
        <v>0.53635016423677795</v>
      </c>
      <c r="AI186" s="43">
        <f t="shared" si="464"/>
        <v>0.96257147667663645</v>
      </c>
      <c r="AJ186" s="43">
        <f t="shared" si="464"/>
        <v>5.0261083290884523E-2</v>
      </c>
      <c r="AK186" s="43">
        <f t="shared" si="464"/>
        <v>0.9579845686134969</v>
      </c>
      <c r="AL186" s="43">
        <f t="shared" si="464"/>
        <v>0</v>
      </c>
      <c r="AM186" s="44">
        <f t="shared" si="448"/>
        <v>0.30594596560245213</v>
      </c>
      <c r="AN186" s="45">
        <f t="shared" ref="AN186:AN240" si="465">IF(1-EXP(-0.23*(AN102-AN$165))&lt;0, 0, 1-EXP(-0.23*(AN102-AN$165)))</f>
        <v>0</v>
      </c>
      <c r="AO186" s="46"/>
      <c r="AP186" s="46"/>
      <c r="AQ186" s="47"/>
      <c r="AR186" s="47"/>
      <c r="AS186" s="47"/>
      <c r="AT186" s="48"/>
      <c r="AU186" s="48"/>
      <c r="AV186" s="49">
        <f t="shared" ref="AV186:AY186" si="466">IF(1-EXP(-0.23*(AV102-AV$165))&lt;0, 0, 1-EXP(-0.23*(AV102-AV$165)))</f>
        <v>0.93008313401795317</v>
      </c>
      <c r="AW186" s="49">
        <f t="shared" si="466"/>
        <v>0.9251968610168384</v>
      </c>
      <c r="AX186" s="50">
        <f t="shared" si="466"/>
        <v>0.99978449777434231</v>
      </c>
      <c r="AY186" s="50">
        <f t="shared" si="466"/>
        <v>0.98385268558498884</v>
      </c>
    </row>
    <row r="187" spans="6:51" x14ac:dyDescent="0.25">
      <c r="F187" s="3">
        <v>17</v>
      </c>
      <c r="G187" s="43">
        <f t="shared" si="438"/>
        <v>0.95495311034030295</v>
      </c>
      <c r="H187" s="43">
        <f t="shared" si="444"/>
        <v>0.99674171168286518</v>
      </c>
      <c r="I187" s="43">
        <f t="shared" si="444"/>
        <v>0.90533357627204614</v>
      </c>
      <c r="J187" s="43">
        <f t="shared" si="444"/>
        <v>0.99661700687152954</v>
      </c>
      <c r="K187" s="43">
        <f t="shared" si="444"/>
        <v>0</v>
      </c>
      <c r="L187" s="44">
        <f t="shared" si="445"/>
        <v>0.83640696404180526</v>
      </c>
      <c r="M187" s="45">
        <f t="shared" si="446"/>
        <v>0.21707299933993895</v>
      </c>
      <c r="N187" s="46"/>
      <c r="O187" s="46"/>
      <c r="P187" s="47"/>
      <c r="Q187" s="47"/>
      <c r="R187" s="47"/>
      <c r="S187" s="48"/>
      <c r="T187" s="48"/>
      <c r="U187" s="49">
        <f t="shared" si="440"/>
        <v>0.99337591351611243</v>
      </c>
      <c r="V187" s="49">
        <f t="shared" si="440"/>
        <v>0.99252514834948713</v>
      </c>
      <c r="W187" s="50">
        <f t="shared" si="440"/>
        <v>0.99999743867229762</v>
      </c>
      <c r="X187" s="50">
        <f t="shared" si="440"/>
        <v>0.99912884082009656</v>
      </c>
      <c r="AD187"/>
      <c r="AG187" s="3">
        <f t="shared" si="447"/>
        <v>11.648521557810575</v>
      </c>
      <c r="AH187" s="43">
        <f t="shared" si="464"/>
        <v>0.60819718615140528</v>
      </c>
      <c r="AI187" s="43">
        <f t="shared" si="464"/>
        <v>0.97037483780856548</v>
      </c>
      <c r="AJ187" s="43">
        <f t="shared" si="464"/>
        <v>0.21049337999722595</v>
      </c>
      <c r="AK187" s="43">
        <f t="shared" si="464"/>
        <v>0.96702050630740144</v>
      </c>
      <c r="AL187" s="43">
        <f t="shared" si="464"/>
        <v>0</v>
      </c>
      <c r="AM187" s="44">
        <f t="shared" si="448"/>
        <v>0.39497057514072142</v>
      </c>
      <c r="AN187" s="45">
        <f t="shared" si="465"/>
        <v>0</v>
      </c>
      <c r="AO187" s="46"/>
      <c r="AP187" s="46"/>
      <c r="AQ187" s="47"/>
      <c r="AR187" s="47"/>
      <c r="AS187" s="47"/>
      <c r="AT187" s="48"/>
      <c r="AU187" s="48"/>
      <c r="AV187" s="49">
        <f t="shared" ref="AV187:AY187" si="467">IF(1-EXP(-0.23*(AV103-AV$165))&lt;0, 0, 1-EXP(-0.23*(AV103-AV$165)))</f>
        <v>0.94419994461375534</v>
      </c>
      <c r="AW187" s="49">
        <f t="shared" si="467"/>
        <v>0.94000509060381743</v>
      </c>
      <c r="AX187" s="50">
        <f t="shared" si="467"/>
        <v>0.9998654133755428</v>
      </c>
      <c r="AY187" s="50">
        <f t="shared" si="467"/>
        <v>0.98793847654219502</v>
      </c>
    </row>
    <row r="188" spans="6:51" x14ac:dyDescent="0.25">
      <c r="F188" s="3">
        <v>18</v>
      </c>
      <c r="G188" s="43">
        <f t="shared" si="438"/>
        <v>0.97257630042204379</v>
      </c>
      <c r="H188" s="43">
        <f t="shared" si="444"/>
        <v>0.9978365092757352</v>
      </c>
      <c r="I188" s="43">
        <f t="shared" si="444"/>
        <v>0.94005613390189768</v>
      </c>
      <c r="J188" s="43">
        <f t="shared" si="444"/>
        <v>0.99777859903241861</v>
      </c>
      <c r="K188" s="43">
        <f t="shared" si="444"/>
        <v>0</v>
      </c>
      <c r="L188" s="44">
        <f t="shared" si="445"/>
        <v>0.87049738583246616</v>
      </c>
      <c r="M188" s="45">
        <f t="shared" si="446"/>
        <v>0.32334490908717917</v>
      </c>
      <c r="N188" s="46"/>
      <c r="O188" s="46"/>
      <c r="P188" s="47"/>
      <c r="Q188" s="47"/>
      <c r="R188" s="47"/>
      <c r="S188" s="48"/>
      <c r="T188" s="48"/>
      <c r="U188" s="49">
        <f t="shared" si="440"/>
        <v>0.99554036475675345</v>
      </c>
      <c r="V188" s="49">
        <f t="shared" si="440"/>
        <v>0.99492057294929592</v>
      </c>
      <c r="W188" s="50">
        <f t="shared" si="440"/>
        <v>0.99999866304702434</v>
      </c>
      <c r="X188" s="50">
        <f t="shared" si="440"/>
        <v>0.99945209951586489</v>
      </c>
      <c r="AD188"/>
      <c r="AG188" s="3">
        <f t="shared" si="447"/>
        <v>12.250530804721352</v>
      </c>
      <c r="AH188" s="43">
        <f t="shared" si="464"/>
        <v>0.67657584901826029</v>
      </c>
      <c r="AI188" s="43">
        <f t="shared" si="464"/>
        <v>0.9768598824839716</v>
      </c>
      <c r="AJ188" s="43">
        <f t="shared" si="464"/>
        <v>0.35648865549321807</v>
      </c>
      <c r="AK188" s="43">
        <f t="shared" si="464"/>
        <v>0.97446073826026314</v>
      </c>
      <c r="AL188" s="43">
        <f t="shared" si="464"/>
        <v>0</v>
      </c>
      <c r="AM188" s="44">
        <f t="shared" si="448"/>
        <v>0.4773710188836976</v>
      </c>
      <c r="AN188" s="45">
        <f t="shared" si="465"/>
        <v>0</v>
      </c>
      <c r="AO188" s="46"/>
      <c r="AP188" s="46"/>
      <c r="AQ188" s="47"/>
      <c r="AR188" s="47"/>
      <c r="AS188" s="47"/>
      <c r="AT188" s="48"/>
      <c r="AU188" s="48"/>
      <c r="AV188" s="49">
        <f t="shared" ref="AV188:AY188" si="468">IF(1-EXP(-0.23*(AV104-AV$165))&lt;0, 0, 1-EXP(-0.23*(AV104-AV$165)))</f>
        <v>0.95603373134182079</v>
      </c>
      <c r="AW188" s="49">
        <f t="shared" si="468"/>
        <v>0.95247952373357303</v>
      </c>
      <c r="AX188" s="50">
        <f t="shared" si="468"/>
        <v>0.99991719698104087</v>
      </c>
      <c r="AY188" s="50">
        <f t="shared" si="468"/>
        <v>0.99111224508021012</v>
      </c>
    </row>
    <row r="189" spans="6:51" x14ac:dyDescent="0.25">
      <c r="F189" s="3">
        <v>19</v>
      </c>
      <c r="G189" s="43">
        <f t="shared" si="438"/>
        <v>0.98361998381360816</v>
      </c>
      <c r="H189" s="43">
        <f t="shared" si="444"/>
        <v>0.99855942161651423</v>
      </c>
      <c r="I189" s="43">
        <f t="shared" si="444"/>
        <v>0.96253582083810441</v>
      </c>
      <c r="J189" s="43">
        <f t="shared" si="444"/>
        <v>0.99853633068414238</v>
      </c>
      <c r="K189" s="43">
        <f t="shared" si="444"/>
        <v>0</v>
      </c>
      <c r="L189" s="44">
        <f t="shared" si="445"/>
        <v>0.89676750397277827</v>
      </c>
      <c r="M189" s="45">
        <f t="shared" si="446"/>
        <v>0.41615358346881626</v>
      </c>
      <c r="N189" s="46"/>
      <c r="O189" s="46"/>
      <c r="P189" s="47"/>
      <c r="Q189" s="47"/>
      <c r="R189" s="47"/>
      <c r="S189" s="48"/>
      <c r="T189" s="48"/>
      <c r="U189" s="49">
        <f t="shared" si="440"/>
        <v>0.99698973009725633</v>
      </c>
      <c r="V189" s="49">
        <f t="shared" si="440"/>
        <v>0.99653921602340223</v>
      </c>
      <c r="W189" s="50">
        <f t="shared" si="440"/>
        <v>0.99999928243982006</v>
      </c>
      <c r="X189" s="50">
        <f t="shared" si="440"/>
        <v>0.99965187353392004</v>
      </c>
      <c r="AD189"/>
      <c r="AG189" s="3">
        <f t="shared" si="447"/>
        <v>12.883652595105344</v>
      </c>
      <c r="AH189" s="43">
        <f t="shared" si="464"/>
        <v>0.73979263874802581</v>
      </c>
      <c r="AI189" s="43">
        <f t="shared" si="464"/>
        <v>0.9821717099106313</v>
      </c>
      <c r="AJ189" s="43">
        <f t="shared" si="464"/>
        <v>0.48650569749667016</v>
      </c>
      <c r="AK189" s="43">
        <f t="shared" si="464"/>
        <v>0.98049700312895804</v>
      </c>
      <c r="AL189" s="43">
        <f t="shared" si="464"/>
        <v>0</v>
      </c>
      <c r="AM189" s="44">
        <f t="shared" si="448"/>
        <v>0.55263905698142279</v>
      </c>
      <c r="AN189" s="45">
        <f t="shared" si="465"/>
        <v>0</v>
      </c>
      <c r="AO189" s="46"/>
      <c r="AP189" s="46"/>
      <c r="AQ189" s="47"/>
      <c r="AR189" s="47"/>
      <c r="AS189" s="47"/>
      <c r="AT189" s="48"/>
      <c r="AU189" s="48"/>
      <c r="AV189" s="49">
        <f t="shared" ref="AV189:AY189" si="469">IF(1-EXP(-0.23*(AV105-AV$165))&lt;0, 0, 1-EXP(-0.23*(AV105-AV$165)))</f>
        <v>0.96581510656697434</v>
      </c>
      <c r="AW189" s="49">
        <f t="shared" si="469"/>
        <v>0.96284449053548482</v>
      </c>
      <c r="AX189" s="50">
        <f t="shared" si="469"/>
        <v>0.99994978790189692</v>
      </c>
      <c r="AY189" s="50">
        <f t="shared" si="469"/>
        <v>0.99354050654092396</v>
      </c>
    </row>
    <row r="190" spans="6:51" x14ac:dyDescent="0.25">
      <c r="F190" s="3">
        <v>20</v>
      </c>
      <c r="G190" s="43">
        <f t="shared" si="438"/>
        <v>0.99036135334948838</v>
      </c>
      <c r="H190" s="43">
        <f t="shared" si="444"/>
        <v>0.99903755114988457</v>
      </c>
      <c r="I190" s="43">
        <f t="shared" si="444"/>
        <v>0.97683635472711561</v>
      </c>
      <c r="J190" s="43">
        <f t="shared" si="444"/>
        <v>0.99903173645644727</v>
      </c>
      <c r="K190" s="43">
        <f t="shared" si="444"/>
        <v>0</v>
      </c>
      <c r="L190" s="44">
        <f t="shared" si="445"/>
        <v>0.91706171877991771</v>
      </c>
      <c r="M190" s="45">
        <f t="shared" si="446"/>
        <v>0.49685696989066541</v>
      </c>
      <c r="N190" s="46"/>
      <c r="O190" s="46"/>
      <c r="P190" s="47"/>
      <c r="Q190" s="47"/>
      <c r="R190" s="47"/>
      <c r="S190" s="48"/>
      <c r="T190" s="48"/>
      <c r="U190" s="49">
        <f t="shared" ref="U190:X209" si="470">IF(1-EXP(-0.23*(U106-U$165))&lt;0, 0, 1-EXP(-0.23*(U106-U$165)))</f>
        <v>0.99796164351935235</v>
      </c>
      <c r="V190" s="49">
        <f t="shared" si="470"/>
        <v>0.99763456649883753</v>
      </c>
      <c r="W190" s="50">
        <f t="shared" si="470"/>
        <v>0.99999960422893819</v>
      </c>
      <c r="X190" s="50">
        <f t="shared" si="470"/>
        <v>0.99977645525285497</v>
      </c>
      <c r="AD190"/>
      <c r="AG190" s="3">
        <f t="shared" si="447"/>
        <v>13.549494861675118</v>
      </c>
      <c r="AH190" s="43">
        <f t="shared" si="464"/>
        <v>0.79642717721191436</v>
      </c>
      <c r="AI190" s="43">
        <f t="shared" si="464"/>
        <v>0.98645767476845148</v>
      </c>
      <c r="AJ190" s="43">
        <f t="shared" si="464"/>
        <v>0.59948889231638947</v>
      </c>
      <c r="AK190" s="43">
        <f t="shared" si="464"/>
        <v>0.98531980593262747</v>
      </c>
      <c r="AL190" s="43">
        <f t="shared" si="464"/>
        <v>0</v>
      </c>
      <c r="AM190" s="44">
        <f t="shared" si="448"/>
        <v>0.62048349275094017</v>
      </c>
      <c r="AN190" s="45">
        <f t="shared" si="465"/>
        <v>0</v>
      </c>
      <c r="AO190" s="46"/>
      <c r="AP190" s="46"/>
      <c r="AQ190" s="47"/>
      <c r="AR190" s="47"/>
      <c r="AS190" s="47"/>
      <c r="AT190" s="48"/>
      <c r="AU190" s="48"/>
      <c r="AV190" s="49">
        <f t="shared" ref="AV190:AY190" si="471">IF(1-EXP(-0.23*(AV106-AV$165))&lt;0, 0, 1-EXP(-0.23*(AV106-AV$165)))</f>
        <v>0.97378300403410856</v>
      </c>
      <c r="AW190" s="49">
        <f t="shared" si="471"/>
        <v>0.97133492319303805</v>
      </c>
      <c r="AX190" s="50">
        <f t="shared" si="471"/>
        <v>0.99996996926892168</v>
      </c>
      <c r="AY190" s="50">
        <f t="shared" si="471"/>
        <v>0.99537006153598329</v>
      </c>
    </row>
    <row r="191" spans="6:51" x14ac:dyDescent="0.25">
      <c r="F191" s="3">
        <v>21</v>
      </c>
      <c r="G191" s="43">
        <f t="shared" si="438"/>
        <v>0.99439016476545317</v>
      </c>
      <c r="H191" s="43">
        <f t="shared" ref="H191:K210" si="472">IF(1-EXP(-0.23*(H107-H$165))&lt;0, 0, 1-EXP(-0.23*(H107-H$165)))</f>
        <v>0.99935451176626799</v>
      </c>
      <c r="I191" s="43">
        <f t="shared" si="472"/>
        <v>0.9858007868524622</v>
      </c>
      <c r="J191" s="43">
        <f t="shared" si="472"/>
        <v>0.99935658682938788</v>
      </c>
      <c r="K191" s="43">
        <f t="shared" si="472"/>
        <v>0</v>
      </c>
      <c r="L191" s="44">
        <f t="shared" si="445"/>
        <v>0.93279947263917629</v>
      </c>
      <c r="M191" s="45">
        <f t="shared" si="446"/>
        <v>0.56678068930080894</v>
      </c>
      <c r="N191" s="46"/>
      <c r="O191" s="46"/>
      <c r="P191" s="47"/>
      <c r="Q191" s="47"/>
      <c r="R191" s="47"/>
      <c r="S191" s="48"/>
      <c r="T191" s="48"/>
      <c r="U191" s="49">
        <f t="shared" si="470"/>
        <v>0.99861474786281146</v>
      </c>
      <c r="V191" s="49">
        <f t="shared" si="470"/>
        <v>0.99837735855981258</v>
      </c>
      <c r="W191" s="50">
        <f t="shared" si="470"/>
        <v>0.9999997758270911</v>
      </c>
      <c r="X191" s="50">
        <f t="shared" si="470"/>
        <v>0.99985488826056956</v>
      </c>
      <c r="AD191"/>
      <c r="AG191" s="3">
        <f t="shared" si="447"/>
        <v>14.249748636990411</v>
      </c>
      <c r="AH191" s="43">
        <f t="shared" si="464"/>
        <v>0.84547382770603829</v>
      </c>
      <c r="AI191" s="43">
        <f t="shared" si="464"/>
        <v>0.98986260681244953</v>
      </c>
      <c r="AJ191" s="43">
        <f t="shared" si="464"/>
        <v>0.69513155881918842</v>
      </c>
      <c r="AK191" s="43">
        <f t="shared" si="464"/>
        <v>0.98911269646860167</v>
      </c>
      <c r="AL191" s="43">
        <f t="shared" si="464"/>
        <v>0</v>
      </c>
      <c r="AM191" s="44">
        <f t="shared" si="448"/>
        <v>0.68082940400384939</v>
      </c>
      <c r="AN191" s="45">
        <f t="shared" si="465"/>
        <v>0</v>
      </c>
      <c r="AO191" s="46"/>
      <c r="AP191" s="46"/>
      <c r="AQ191" s="47"/>
      <c r="AR191" s="47"/>
      <c r="AS191" s="47"/>
      <c r="AT191" s="48"/>
      <c r="AU191" s="48"/>
      <c r="AV191" s="49">
        <f t="shared" ref="AV191:AY191" si="473">IF(1-EXP(-0.23*(AV107-AV$165))&lt;0, 0, 1-EXP(-0.23*(AV107-AV$165)))</f>
        <v>0.98017653634104585</v>
      </c>
      <c r="AW191" s="49">
        <f t="shared" si="473"/>
        <v>0.97818821191566152</v>
      </c>
      <c r="AX191" s="50">
        <f t="shared" si="473"/>
        <v>0.99998227229865788</v>
      </c>
      <c r="AY191" s="50">
        <f t="shared" si="473"/>
        <v>0.99672730996518588</v>
      </c>
    </row>
    <row r="192" spans="6:51" x14ac:dyDescent="0.25">
      <c r="F192" s="3">
        <v>22</v>
      </c>
      <c r="G192" s="43">
        <f t="shared" si="438"/>
        <v>0.99675853257635383</v>
      </c>
      <c r="H192" s="43">
        <f t="shared" si="472"/>
        <v>0.99956523749509996</v>
      </c>
      <c r="I192" s="43">
        <f t="shared" si="472"/>
        <v>0.99135266730132698</v>
      </c>
      <c r="J192" s="43">
        <f t="shared" si="472"/>
        <v>0.99957035085165213</v>
      </c>
      <c r="K192" s="43">
        <f t="shared" si="472"/>
        <v>0</v>
      </c>
      <c r="L192" s="44">
        <f t="shared" si="445"/>
        <v>0.94506326240682481</v>
      </c>
      <c r="M192" s="45">
        <f t="shared" si="446"/>
        <v>0.6271826669574605</v>
      </c>
      <c r="N192" s="46"/>
      <c r="O192" s="46"/>
      <c r="P192" s="47"/>
      <c r="Q192" s="47"/>
      <c r="R192" s="47"/>
      <c r="S192" s="48"/>
      <c r="T192" s="48"/>
      <c r="U192" s="49">
        <f t="shared" si="470"/>
        <v>0.99905478624764266</v>
      </c>
      <c r="V192" s="49">
        <f t="shared" si="470"/>
        <v>0.99888240931197325</v>
      </c>
      <c r="W192" s="50">
        <f t="shared" si="470"/>
        <v>0.99999986969720667</v>
      </c>
      <c r="X192" s="50">
        <f t="shared" si="470"/>
        <v>0.99990475684756241</v>
      </c>
      <c r="AD192"/>
      <c r="AG192" s="3">
        <f t="shared" si="447"/>
        <v>14.986192348155662</v>
      </c>
      <c r="AH192" s="43">
        <f t="shared" si="464"/>
        <v>0.88643636747797383</v>
      </c>
      <c r="AI192" s="43">
        <f t="shared" si="464"/>
        <v>0.99252464966614629</v>
      </c>
      <c r="AJ192" s="43">
        <f t="shared" si="464"/>
        <v>0.77387018949204556</v>
      </c>
      <c r="AK192" s="43">
        <f t="shared" si="464"/>
        <v>0.99204752564814191</v>
      </c>
      <c r="AL192" s="43">
        <f t="shared" si="464"/>
        <v>0</v>
      </c>
      <c r="AM192" s="44">
        <f t="shared" si="448"/>
        <v>0.73380420656066825</v>
      </c>
      <c r="AN192" s="45">
        <f t="shared" si="465"/>
        <v>0</v>
      </c>
      <c r="AO192" s="46"/>
      <c r="AP192" s="46"/>
      <c r="AQ192" s="47"/>
      <c r="AR192" s="47"/>
      <c r="AS192" s="47"/>
      <c r="AT192" s="48"/>
      <c r="AU192" s="48"/>
      <c r="AV192" s="49">
        <f t="shared" ref="AV192:AY192" si="474">IF(1-EXP(-0.23*(AV108-AV$165))&lt;0, 0, 1-EXP(-0.23*(AV108-AV$165)))</f>
        <v>0.98522764128227902</v>
      </c>
      <c r="AW192" s="49">
        <f t="shared" si="474"/>
        <v>0.98363671781863959</v>
      </c>
      <c r="AX192" s="50">
        <f t="shared" si="474"/>
        <v>0.99998966144169443</v>
      </c>
      <c r="AY192" s="50">
        <f t="shared" si="474"/>
        <v>0.99771859738501256</v>
      </c>
    </row>
    <row r="193" spans="6:51" x14ac:dyDescent="0.25">
      <c r="F193" s="3">
        <v>23</v>
      </c>
      <c r="G193" s="43">
        <f t="shared" si="438"/>
        <v>0.99813403429127423</v>
      </c>
      <c r="H193" s="43">
        <f t="shared" si="472"/>
        <v>0.99970581029402505</v>
      </c>
      <c r="I193" s="43">
        <f t="shared" si="472"/>
        <v>0.99475799032032119</v>
      </c>
      <c r="J193" s="43">
        <f t="shared" si="472"/>
        <v>0.99971158246361425</v>
      </c>
      <c r="K193" s="43">
        <f t="shared" si="472"/>
        <v>0</v>
      </c>
      <c r="L193" s="44">
        <f t="shared" si="445"/>
        <v>0.954674079442412</v>
      </c>
      <c r="M193" s="45">
        <f t="shared" si="446"/>
        <v>0.67923114762069248</v>
      </c>
      <c r="N193" s="46"/>
      <c r="O193" s="46"/>
      <c r="P193" s="47"/>
      <c r="Q193" s="47"/>
      <c r="R193" s="47"/>
      <c r="S193" s="48"/>
      <c r="T193" s="48"/>
      <c r="U193" s="49">
        <f t="shared" si="470"/>
        <v>0.99935220363990107</v>
      </c>
      <c r="V193" s="49">
        <f t="shared" si="470"/>
        <v>0.99922689055734948</v>
      </c>
      <c r="W193" s="50">
        <f t="shared" si="470"/>
        <v>0.99999992233758883</v>
      </c>
      <c r="X193" s="50">
        <f t="shared" si="470"/>
        <v>0.99993678651123907</v>
      </c>
      <c r="AD193"/>
      <c r="AG193" s="3">
        <f t="shared" si="447"/>
        <v>15.760696333472486</v>
      </c>
      <c r="AH193" s="43">
        <f t="shared" si="464"/>
        <v>0.91935488350771466</v>
      </c>
      <c r="AI193" s="43">
        <f t="shared" si="464"/>
        <v>0.99457190796566231</v>
      </c>
      <c r="AJ193" s="43">
        <f t="shared" si="464"/>
        <v>0.83680763886522291</v>
      </c>
      <c r="AK193" s="43">
        <f t="shared" si="464"/>
        <v>0.9942808610699877</v>
      </c>
      <c r="AL193" s="43">
        <f t="shared" si="464"/>
        <v>0</v>
      </c>
      <c r="AM193" s="44">
        <f t="shared" si="448"/>
        <v>0.77971243699933657</v>
      </c>
      <c r="AN193" s="45">
        <f t="shared" si="465"/>
        <v>6.4690937572175589E-2</v>
      </c>
      <c r="AO193" s="46"/>
      <c r="AP193" s="46"/>
      <c r="AQ193" s="47"/>
      <c r="AR193" s="47"/>
      <c r="AS193" s="47"/>
      <c r="AT193" s="48"/>
      <c r="AU193" s="48"/>
      <c r="AV193" s="49">
        <f t="shared" ref="AV193:AY193" si="475">IF(1-EXP(-0.23*(AV109-AV$165))&lt;0, 0, 1-EXP(-0.23*(AV109-AV$165)))</f>
        <v>0.98915488087143588</v>
      </c>
      <c r="AW193" s="49">
        <f t="shared" si="475"/>
        <v>0.98790132288471055</v>
      </c>
      <c r="AX193" s="50">
        <f t="shared" si="475"/>
        <v>0.99999403733204661</v>
      </c>
      <c r="AY193" s="50">
        <f t="shared" si="475"/>
        <v>0.99843138548039967</v>
      </c>
    </row>
    <row r="194" spans="6:51" x14ac:dyDescent="0.25">
      <c r="F194" s="3">
        <v>24</v>
      </c>
      <c r="G194" s="43">
        <f t="shared" si="438"/>
        <v>0.99892644425924138</v>
      </c>
      <c r="H194" s="43">
        <f t="shared" si="472"/>
        <v>0.9997999441679043</v>
      </c>
      <c r="I194" s="43">
        <f t="shared" si="472"/>
        <v>0.99683123292351472</v>
      </c>
      <c r="J194" s="43">
        <f t="shared" si="472"/>
        <v>0.99980530882897289</v>
      </c>
      <c r="K194" s="43">
        <f t="shared" si="472"/>
        <v>0</v>
      </c>
      <c r="L194" s="44">
        <f t="shared" si="445"/>
        <v>0.96225287041860541</v>
      </c>
      <c r="M194" s="45">
        <f t="shared" si="446"/>
        <v>0.72399290870427035</v>
      </c>
      <c r="N194" s="46"/>
      <c r="O194" s="46"/>
      <c r="P194" s="47"/>
      <c r="Q194" s="47"/>
      <c r="R194" s="47"/>
      <c r="S194" s="48"/>
      <c r="T194" s="48"/>
      <c r="U194" s="49">
        <f t="shared" si="470"/>
        <v>0.99955394552460086</v>
      </c>
      <c r="V194" s="49">
        <f t="shared" si="470"/>
        <v>0.9994626884629555</v>
      </c>
      <c r="W194" s="50">
        <f t="shared" si="470"/>
        <v>0.99999995257650309</v>
      </c>
      <c r="X194" s="50">
        <f t="shared" si="470"/>
        <v>0.99995757167905008</v>
      </c>
      <c r="AD194"/>
      <c r="AG194" s="3">
        <f t="shared" si="447"/>
        <v>16.575227592518086</v>
      </c>
      <c r="AH194" s="43">
        <f t="shared" si="464"/>
        <v>0.94475772754114828</v>
      </c>
      <c r="AI194" s="43">
        <f t="shared" si="464"/>
        <v>0.99612001536320605</v>
      </c>
      <c r="AJ194" s="43">
        <f t="shared" si="464"/>
        <v>0.88557476803017432</v>
      </c>
      <c r="AK194" s="43">
        <f t="shared" si="464"/>
        <v>0.99595163765830386</v>
      </c>
      <c r="AL194" s="43">
        <f t="shared" si="464"/>
        <v>0</v>
      </c>
      <c r="AM194" s="44">
        <f t="shared" si="448"/>
        <v>0.81900221883277879</v>
      </c>
      <c r="AN194" s="45">
        <f t="shared" si="465"/>
        <v>0.1675280719174238</v>
      </c>
      <c r="AO194" s="46"/>
      <c r="AP194" s="46"/>
      <c r="AQ194" s="47"/>
      <c r="AR194" s="47"/>
      <c r="AS194" s="47"/>
      <c r="AT194" s="48"/>
      <c r="AU194" s="48"/>
      <c r="AV194" s="49">
        <f t="shared" ref="AV194:AY194" si="476">IF(1-EXP(-0.23*(AV110-AV$165))&lt;0, 0, 1-EXP(-0.23*(AV110-AV$165)))</f>
        <v>0.99215864437085277</v>
      </c>
      <c r="AW194" s="49">
        <f t="shared" si="476"/>
        <v>0.99118629477193942</v>
      </c>
      <c r="AX194" s="50">
        <f t="shared" si="476"/>
        <v>0.99999659507650562</v>
      </c>
      <c r="AY194" s="50">
        <f t="shared" si="476"/>
        <v>0.99893601317159808</v>
      </c>
    </row>
    <row r="195" spans="6:51" x14ac:dyDescent="0.25">
      <c r="F195" s="3">
        <v>25</v>
      </c>
      <c r="G195" s="43">
        <f t="shared" si="438"/>
        <v>0.99938089866981827</v>
      </c>
      <c r="H195" s="43">
        <f t="shared" si="472"/>
        <v>0.99986324582324637</v>
      </c>
      <c r="I195" s="43">
        <f t="shared" si="472"/>
        <v>0.9980867129718678</v>
      </c>
      <c r="J195" s="43">
        <f t="shared" si="472"/>
        <v>0.99986780938290687</v>
      </c>
      <c r="K195" s="43">
        <f t="shared" si="472"/>
        <v>0</v>
      </c>
      <c r="L195" s="44">
        <f t="shared" si="445"/>
        <v>0.96826899687053425</v>
      </c>
      <c r="M195" s="45">
        <f t="shared" si="446"/>
        <v>0.76242896955409245</v>
      </c>
      <c r="N195" s="46"/>
      <c r="O195" s="46"/>
      <c r="P195" s="47"/>
      <c r="Q195" s="47"/>
      <c r="R195" s="47"/>
      <c r="S195" s="48"/>
      <c r="T195" s="48"/>
      <c r="U195" s="49">
        <f t="shared" si="470"/>
        <v>0.99969133093852602</v>
      </c>
      <c r="V195" s="49">
        <f t="shared" si="470"/>
        <v>0.99962472555034332</v>
      </c>
      <c r="W195" s="50">
        <f t="shared" si="470"/>
        <v>0.99999997035642441</v>
      </c>
      <c r="X195" s="50">
        <f t="shared" si="470"/>
        <v>0.99997120117150384</v>
      </c>
      <c r="AD195"/>
      <c r="AG195" s="3">
        <f t="shared" si="447"/>
        <v>17.431854781713245</v>
      </c>
      <c r="AH195" s="43">
        <f t="shared" si="464"/>
        <v>0.96354856328425342</v>
      </c>
      <c r="AI195" s="43">
        <f t="shared" si="464"/>
        <v>0.99727065392765435</v>
      </c>
      <c r="AJ195" s="43">
        <f t="shared" si="464"/>
        <v>0.92215045377040805</v>
      </c>
      <c r="AK195" s="43">
        <f t="shared" si="464"/>
        <v>0.99718001516783539</v>
      </c>
      <c r="AL195" s="43">
        <f t="shared" si="464"/>
        <v>0</v>
      </c>
      <c r="AM195" s="44">
        <f t="shared" si="448"/>
        <v>0.85222700456470668</v>
      </c>
      <c r="AN195" s="45">
        <f t="shared" si="465"/>
        <v>0.26470568476804179</v>
      </c>
      <c r="AO195" s="46"/>
      <c r="AP195" s="46"/>
      <c r="AQ195" s="47"/>
      <c r="AR195" s="47"/>
      <c r="AS195" s="47"/>
      <c r="AT195" s="48"/>
      <c r="AU195" s="48"/>
      <c r="AV195" s="49">
        <f t="shared" ref="AV195:AY195" si="477">IF(1-EXP(-0.23*(AV111-AV$165))&lt;0, 0, 1-EXP(-0.23*(AV111-AV$165)))</f>
        <v>0.99441787746570087</v>
      </c>
      <c r="AW195" s="49">
        <f t="shared" si="477"/>
        <v>0.99367562190329972</v>
      </c>
      <c r="AX195" s="50">
        <f t="shared" si="477"/>
        <v>0.99999807232295379</v>
      </c>
      <c r="AY195" s="50">
        <f t="shared" si="477"/>
        <v>0.99928781566187208</v>
      </c>
    </row>
    <row r="196" spans="6:51" x14ac:dyDescent="0.25">
      <c r="F196" s="3">
        <v>26</v>
      </c>
      <c r="G196" s="43">
        <f t="shared" si="438"/>
        <v>0.99964121141345597</v>
      </c>
      <c r="H196" s="43">
        <f t="shared" si="472"/>
        <v>0.99990600698610177</v>
      </c>
      <c r="I196" s="43">
        <f t="shared" si="472"/>
        <v>0.9988443415581284</v>
      </c>
      <c r="J196" s="43">
        <f t="shared" si="472"/>
        <v>0.9999097016903491</v>
      </c>
      <c r="K196" s="43">
        <f t="shared" si="472"/>
        <v>0</v>
      </c>
      <c r="L196" s="44">
        <f t="shared" si="445"/>
        <v>0.97307762082395588</v>
      </c>
      <c r="M196" s="45">
        <f t="shared" si="446"/>
        <v>0.79539558980214498</v>
      </c>
      <c r="N196" s="46"/>
      <c r="O196" s="46"/>
      <c r="P196" s="47"/>
      <c r="Q196" s="47"/>
      <c r="R196" s="47"/>
      <c r="S196" s="48"/>
      <c r="T196" s="48"/>
      <c r="U196" s="49">
        <f t="shared" si="470"/>
        <v>0.99978529002298777</v>
      </c>
      <c r="V196" s="49">
        <f t="shared" si="470"/>
        <v>0.99973654661770628</v>
      </c>
      <c r="W196" s="50">
        <f t="shared" si="470"/>
        <v>0.99999998104843557</v>
      </c>
      <c r="X196" s="50">
        <f t="shared" si="470"/>
        <v>0.99998023256585322</v>
      </c>
      <c r="AD196"/>
      <c r="AG196" s="3">
        <f t="shared" si="447"/>
        <v>18.332753468067196</v>
      </c>
      <c r="AH196" s="43">
        <f t="shared" si="464"/>
        <v>0.97685372090737754</v>
      </c>
      <c r="AI196" s="43">
        <f t="shared" si="464"/>
        <v>0.99811097785257186</v>
      </c>
      <c r="AJ196" s="43">
        <f t="shared" si="464"/>
        <v>0.94866655098515129</v>
      </c>
      <c r="AK196" s="43">
        <f t="shared" si="464"/>
        <v>0.99806732362101902</v>
      </c>
      <c r="AL196" s="43">
        <f t="shared" si="464"/>
        <v>0</v>
      </c>
      <c r="AM196" s="44">
        <f t="shared" si="448"/>
        <v>0.88000629561310373</v>
      </c>
      <c r="AN196" s="45">
        <f t="shared" si="465"/>
        <v>0.35565478610320567</v>
      </c>
      <c r="AO196" s="46"/>
      <c r="AP196" s="46"/>
      <c r="AQ196" s="47"/>
      <c r="AR196" s="47"/>
      <c r="AS196" s="47"/>
      <c r="AT196" s="48"/>
      <c r="AU196" s="48"/>
      <c r="AV196" s="49">
        <f t="shared" ref="AV196:AY196" si="478">IF(1-EXP(-0.23*(AV112-AV$165))&lt;0, 0, 1-EXP(-0.23*(AV112-AV$165)))</f>
        <v>0.99608832920532164</v>
      </c>
      <c r="AW196" s="49">
        <f t="shared" si="478"/>
        <v>0.99553084654991664</v>
      </c>
      <c r="AX196" s="50">
        <f t="shared" si="478"/>
        <v>0.9999989164328611</v>
      </c>
      <c r="AY196" s="50">
        <f t="shared" si="478"/>
        <v>0.99952939101817018</v>
      </c>
    </row>
    <row r="197" spans="6:51" x14ac:dyDescent="0.25">
      <c r="F197" s="3">
        <v>27</v>
      </c>
      <c r="G197" s="43">
        <f t="shared" si="438"/>
        <v>0.99979056653720222</v>
      </c>
      <c r="H197" s="43">
        <f t="shared" si="472"/>
        <v>0.99993503183255361</v>
      </c>
      <c r="I197" s="43">
        <f t="shared" si="472"/>
        <v>0.99930073215366122</v>
      </c>
      <c r="J197" s="43">
        <f t="shared" si="472"/>
        <v>0.99993793282388532</v>
      </c>
      <c r="K197" s="43">
        <f t="shared" si="472"/>
        <v>0</v>
      </c>
      <c r="L197" s="44">
        <f t="shared" si="445"/>
        <v>0.97694813071929343</v>
      </c>
      <c r="M197" s="45">
        <f t="shared" si="446"/>
        <v>0.82364881166793835</v>
      </c>
      <c r="N197" s="46"/>
      <c r="O197" s="46"/>
      <c r="P197" s="47"/>
      <c r="Q197" s="47"/>
      <c r="R197" s="47"/>
      <c r="S197" s="48"/>
      <c r="T197" s="48"/>
      <c r="U197" s="49">
        <f t="shared" si="470"/>
        <v>0.99984984202015392</v>
      </c>
      <c r="V197" s="49">
        <f t="shared" si="470"/>
        <v>0.99981406111985771</v>
      </c>
      <c r="W197" s="50">
        <f t="shared" si="470"/>
        <v>0.99999998761892384</v>
      </c>
      <c r="X197" s="50">
        <f t="shared" si="470"/>
        <v>0.99998628014368041</v>
      </c>
      <c r="AD197"/>
      <c r="AG197" s="3">
        <f t="shared" si="447"/>
        <v>19.280211654442091</v>
      </c>
      <c r="AH197" s="43">
        <f t="shared" si="464"/>
        <v>0.98586288659303689</v>
      </c>
      <c r="AI197" s="43">
        <f t="shared" si="464"/>
        <v>0.99871382969647871</v>
      </c>
      <c r="AJ197" s="43">
        <f t="shared" si="464"/>
        <v>0.96722552595357258</v>
      </c>
      <c r="AK197" s="43">
        <f t="shared" si="464"/>
        <v>0.99869690954490054</v>
      </c>
      <c r="AL197" s="43">
        <f t="shared" si="464"/>
        <v>0</v>
      </c>
      <c r="AM197" s="44">
        <f t="shared" si="448"/>
        <v>0.9029886635662191</v>
      </c>
      <c r="AN197" s="45">
        <f t="shared" si="465"/>
        <v>0.43993038647222316</v>
      </c>
      <c r="AO197" s="46"/>
      <c r="AP197" s="46"/>
      <c r="AQ197" s="47"/>
      <c r="AR197" s="47"/>
      <c r="AS197" s="47"/>
      <c r="AT197" s="48"/>
      <c r="AU197" s="48"/>
      <c r="AV197" s="49">
        <f t="shared" ref="AV197:AY197" si="479">IF(1-EXP(-0.23*(AV113-AV$165))&lt;0, 0, 1-EXP(-0.23*(AV113-AV$165)))</f>
        <v>0.99730219145599674</v>
      </c>
      <c r="AW197" s="49">
        <f t="shared" si="479"/>
        <v>0.9968903052362903</v>
      </c>
      <c r="AX197" s="50">
        <f t="shared" si="479"/>
        <v>0.99999939428956519</v>
      </c>
      <c r="AY197" s="50">
        <f t="shared" si="479"/>
        <v>0.99969284111606871</v>
      </c>
    </row>
    <row r="198" spans="6:51" x14ac:dyDescent="0.25">
      <c r="F198" s="3">
        <v>28</v>
      </c>
      <c r="G198" s="43">
        <f t="shared" si="438"/>
        <v>0.99987661968603181</v>
      </c>
      <c r="H198" s="43">
        <f t="shared" si="472"/>
        <v>0.9999548324701113</v>
      </c>
      <c r="I198" s="43">
        <f t="shared" si="472"/>
        <v>0.99957560332105044</v>
      </c>
      <c r="J198" s="43">
        <f t="shared" si="472"/>
        <v>0.99995706493364744</v>
      </c>
      <c r="K198" s="43">
        <f t="shared" si="472"/>
        <v>0</v>
      </c>
      <c r="L198" s="44">
        <f t="shared" si="445"/>
        <v>0.98008555060378666</v>
      </c>
      <c r="M198" s="45">
        <f t="shared" si="446"/>
        <v>0.84785120759781396</v>
      </c>
      <c r="N198" s="46"/>
      <c r="O198" s="46"/>
      <c r="P198" s="47"/>
      <c r="Q198" s="47"/>
      <c r="R198" s="47"/>
      <c r="S198" s="48"/>
      <c r="T198" s="48"/>
      <c r="U198" s="49">
        <f t="shared" si="470"/>
        <v>0.99989440304125321</v>
      </c>
      <c r="V198" s="49">
        <f t="shared" si="470"/>
        <v>0.99986804832063136</v>
      </c>
      <c r="W198" s="50">
        <f t="shared" si="470"/>
        <v>0.99999999174165055</v>
      </c>
      <c r="X198" s="50">
        <f t="shared" si="470"/>
        <v>0.9999903722227792</v>
      </c>
      <c r="AD198"/>
      <c r="AG198" s="3">
        <f t="shared" si="447"/>
        <v>20.276635590369683</v>
      </c>
      <c r="AH198" s="43">
        <f t="shared" si="464"/>
        <v>0.99169395307238284</v>
      </c>
      <c r="AI198" s="43">
        <f t="shared" si="464"/>
        <v>0.99913859185621767</v>
      </c>
      <c r="AJ198" s="43">
        <f t="shared" si="464"/>
        <v>0.97975375386357</v>
      </c>
      <c r="AK198" s="43">
        <f t="shared" si="464"/>
        <v>0.99913565559226403</v>
      </c>
      <c r="AL198" s="43">
        <f t="shared" si="464"/>
        <v>0</v>
      </c>
      <c r="AM198" s="44">
        <f t="shared" si="448"/>
        <v>0.92181964654663107</v>
      </c>
      <c r="AN198" s="45">
        <f t="shared" si="465"/>
        <v>0.51722388036815636</v>
      </c>
      <c r="AO198" s="46"/>
      <c r="AP198" s="46"/>
      <c r="AQ198" s="47"/>
      <c r="AR198" s="47"/>
      <c r="AS198" s="47"/>
      <c r="AT198" s="48"/>
      <c r="AU198" s="48"/>
      <c r="AV198" s="49">
        <f t="shared" ref="AV198:AY198" si="480">IF(1-EXP(-0.23*(AV114-AV$165))&lt;0, 0, 1-EXP(-0.23*(AV114-AV$165)))</f>
        <v>0.99816891457587731</v>
      </c>
      <c r="AW198" s="49">
        <f t="shared" si="480"/>
        <v>0.99786958941199932</v>
      </c>
      <c r="AX198" s="50">
        <f t="shared" si="480"/>
        <v>0.99999966270433471</v>
      </c>
      <c r="AY198" s="50">
        <f t="shared" si="480"/>
        <v>0.99980185867827931</v>
      </c>
    </row>
    <row r="199" spans="6:51" x14ac:dyDescent="0.25">
      <c r="F199" s="3">
        <v>29</v>
      </c>
      <c r="G199" s="43">
        <f t="shared" si="438"/>
        <v>0.99992651877746941</v>
      </c>
      <c r="H199" s="43">
        <f t="shared" si="472"/>
        <v>0.99996841135835968</v>
      </c>
      <c r="I199" s="43">
        <f t="shared" si="472"/>
        <v>0.99974135089447758</v>
      </c>
      <c r="J199" s="43">
        <f t="shared" si="472"/>
        <v>0.99997010616223103</v>
      </c>
      <c r="K199" s="43">
        <f t="shared" si="472"/>
        <v>0</v>
      </c>
      <c r="L199" s="44">
        <f t="shared" si="445"/>
        <v>0.98264657073360884</v>
      </c>
      <c r="M199" s="45">
        <f t="shared" si="446"/>
        <v>0.86857983711486675</v>
      </c>
      <c r="N199" s="46"/>
      <c r="O199" s="46"/>
      <c r="P199" s="47"/>
      <c r="Q199" s="47"/>
      <c r="R199" s="47"/>
      <c r="S199" s="48"/>
      <c r="T199" s="48"/>
      <c r="U199" s="49">
        <f t="shared" si="470"/>
        <v>0.9999253174874303</v>
      </c>
      <c r="V199" s="49">
        <f t="shared" si="470"/>
        <v>0.99990583428091706</v>
      </c>
      <c r="W199" s="50">
        <f t="shared" si="470"/>
        <v>0.9999999943807788</v>
      </c>
      <c r="X199" s="50">
        <f t="shared" si="470"/>
        <v>0.9999931699886897</v>
      </c>
      <c r="AD199"/>
      <c r="AG199" s="3">
        <f t="shared" si="447"/>
        <v>21.324555883177815</v>
      </c>
      <c r="AH199" s="43">
        <f t="shared" si="464"/>
        <v>0.99530206538401689</v>
      </c>
      <c r="AI199" s="43">
        <f t="shared" si="464"/>
        <v>0.99943249261663403</v>
      </c>
      <c r="AJ199" s="43">
        <f t="shared" si="464"/>
        <v>0.98790431976243265</v>
      </c>
      <c r="AK199" s="43">
        <f t="shared" si="464"/>
        <v>0.99943593470428405</v>
      </c>
      <c r="AL199" s="43">
        <f t="shared" si="464"/>
        <v>0</v>
      </c>
      <c r="AM199" s="44">
        <f t="shared" si="448"/>
        <v>0.93711614270528099</v>
      </c>
      <c r="AN199" s="45">
        <f t="shared" si="465"/>
        <v>0.58736967874248136</v>
      </c>
      <c r="AO199" s="46"/>
      <c r="AP199" s="46"/>
      <c r="AQ199" s="47"/>
      <c r="AR199" s="47"/>
      <c r="AS199" s="47"/>
      <c r="AT199" s="48"/>
      <c r="AU199" s="48"/>
      <c r="AV199" s="49">
        <f t="shared" ref="AV199:AY199" si="481">IF(1-EXP(-0.23*(AV115-AV$165))&lt;0, 0, 1-EXP(-0.23*(AV115-AV$165)))</f>
        <v>0.99877692551603603</v>
      </c>
      <c r="AW199" s="49">
        <f t="shared" si="481"/>
        <v>0.9985629736654319</v>
      </c>
      <c r="AX199" s="50">
        <f t="shared" si="481"/>
        <v>0.9999998125465509</v>
      </c>
      <c r="AY199" s="50">
        <f t="shared" si="481"/>
        <v>0.99987357791338105</v>
      </c>
    </row>
    <row r="200" spans="6:51" x14ac:dyDescent="0.25">
      <c r="F200" s="3">
        <v>30</v>
      </c>
      <c r="G200" s="43">
        <f t="shared" si="438"/>
        <v>0.9999556943009601</v>
      </c>
      <c r="H200" s="43">
        <f t="shared" si="472"/>
        <v>0.99997777398928389</v>
      </c>
      <c r="I200" s="43">
        <f t="shared" si="472"/>
        <v>0.99984154508484402</v>
      </c>
      <c r="J200" s="43">
        <f t="shared" si="472"/>
        <v>0.99997904871146137</v>
      </c>
      <c r="K200" s="43">
        <f t="shared" si="472"/>
        <v>0</v>
      </c>
      <c r="L200" s="44">
        <f t="shared" si="445"/>
        <v>0.98475151344860545</v>
      </c>
      <c r="M200" s="45">
        <f t="shared" si="446"/>
        <v>0.88633469536715714</v>
      </c>
      <c r="N200" s="46"/>
      <c r="O200" s="46"/>
      <c r="P200" s="47"/>
      <c r="Q200" s="47"/>
      <c r="R200" s="47"/>
      <c r="S200" s="48"/>
      <c r="T200" s="48"/>
      <c r="U200" s="49">
        <f t="shared" si="470"/>
        <v>0.99994687513054403</v>
      </c>
      <c r="V200" s="49">
        <f t="shared" si="470"/>
        <v>0.99993241530799359</v>
      </c>
      <c r="W200" s="50">
        <f t="shared" si="470"/>
        <v>0.99999999610292079</v>
      </c>
      <c r="X200" s="50">
        <f t="shared" si="470"/>
        <v>0.99999510257708135</v>
      </c>
      <c r="AD200"/>
      <c r="AG200" s="3">
        <f t="shared" si="447"/>
        <v>22.426633924947051</v>
      </c>
      <c r="AH200" s="43">
        <f t="shared" si="464"/>
        <v>0.9974382647946306</v>
      </c>
      <c r="AI200" s="43">
        <f t="shared" si="464"/>
        <v>0.99963218451837554</v>
      </c>
      <c r="AJ200" s="43">
        <f t="shared" si="464"/>
        <v>0.99301225791935477</v>
      </c>
      <c r="AK200" s="43">
        <f t="shared" si="464"/>
        <v>0.99963777422079525</v>
      </c>
      <c r="AL200" s="43">
        <f t="shared" si="464"/>
        <v>0</v>
      </c>
      <c r="AM200" s="44">
        <f t="shared" si="448"/>
        <v>0.9494479477270944</v>
      </c>
      <c r="AN200" s="45">
        <f t="shared" si="465"/>
        <v>0.6503455736842314</v>
      </c>
      <c r="AO200" s="46"/>
      <c r="AP200" s="46"/>
      <c r="AQ200" s="47"/>
      <c r="AR200" s="47"/>
      <c r="AS200" s="47"/>
      <c r="AT200" s="48"/>
      <c r="AU200" s="48"/>
      <c r="AV200" s="49">
        <f t="shared" ref="AV200:AY200" si="482">IF(1-EXP(-0.23*(AV116-AV$165))&lt;0, 0, 1-EXP(-0.23*(AV116-AV$165)))</f>
        <v>0.99919595285532714</v>
      </c>
      <c r="AW200" s="49">
        <f t="shared" si="482"/>
        <v>0.99904552748651843</v>
      </c>
      <c r="AX200" s="50">
        <f t="shared" si="482"/>
        <v>0.99999989582584681</v>
      </c>
      <c r="AY200" s="50">
        <f t="shared" si="482"/>
        <v>0.99992014757773862</v>
      </c>
    </row>
    <row r="201" spans="6:51" x14ac:dyDescent="0.25">
      <c r="F201" s="3">
        <v>31</v>
      </c>
      <c r="G201" s="43">
        <f t="shared" si="438"/>
        <v>0.99997292246053449</v>
      </c>
      <c r="H201" s="43">
        <f t="shared" si="472"/>
        <v>0.99998426542103147</v>
      </c>
      <c r="I201" s="43">
        <f t="shared" si="472"/>
        <v>0.99990233188973543</v>
      </c>
      <c r="J201" s="43">
        <f t="shared" si="472"/>
        <v>0.99998521813469887</v>
      </c>
      <c r="K201" s="43">
        <f t="shared" si="472"/>
        <v>0</v>
      </c>
      <c r="L201" s="44">
        <f t="shared" si="445"/>
        <v>0.98649325549760747</v>
      </c>
      <c r="M201" s="45">
        <f t="shared" si="446"/>
        <v>0.90154715582569889</v>
      </c>
      <c r="N201" s="46"/>
      <c r="O201" s="46"/>
      <c r="P201" s="47"/>
      <c r="Q201" s="47"/>
      <c r="R201" s="47"/>
      <c r="S201" s="48"/>
      <c r="T201" s="48"/>
      <c r="U201" s="49">
        <f t="shared" si="470"/>
        <v>0.99996198758001664</v>
      </c>
      <c r="V201" s="49">
        <f t="shared" si="470"/>
        <v>0.99995121161491451</v>
      </c>
      <c r="W201" s="50">
        <f t="shared" si="470"/>
        <v>0.99999999724753275</v>
      </c>
      <c r="X201" s="50">
        <f t="shared" si="470"/>
        <v>0.99999645114499969</v>
      </c>
      <c r="AD201"/>
      <c r="AG201" s="3">
        <f t="shared" si="447"/>
        <v>23.585668651620018</v>
      </c>
      <c r="AH201" s="43">
        <f t="shared" si="464"/>
        <v>0.99865028375264864</v>
      </c>
      <c r="AI201" s="43">
        <f t="shared" si="464"/>
        <v>0.99976542955997549</v>
      </c>
      <c r="AJ201" s="43">
        <f t="shared" si="464"/>
        <v>0.99609548467269127</v>
      </c>
      <c r="AK201" s="43">
        <f t="shared" si="464"/>
        <v>0.99977103899955599</v>
      </c>
      <c r="AL201" s="43">
        <f t="shared" si="464"/>
        <v>0</v>
      </c>
      <c r="AM201" s="44">
        <f t="shared" si="448"/>
        <v>0.95932623445222198</v>
      </c>
      <c r="AN201" s="45">
        <f t="shared" si="465"/>
        <v>0.70626677197614018</v>
      </c>
      <c r="AO201" s="46"/>
      <c r="AP201" s="46"/>
      <c r="AQ201" s="47"/>
      <c r="AR201" s="47"/>
      <c r="AS201" s="47"/>
      <c r="AT201" s="48"/>
      <c r="AU201" s="48"/>
      <c r="AV201" s="49">
        <f t="shared" ref="AV201:AY201" si="483">IF(1-EXP(-0.23*(AV117-AV$165))&lt;0, 0, 1-EXP(-0.23*(AV117-AV$165)))</f>
        <v>0.99947967445072772</v>
      </c>
      <c r="AW201" s="49">
        <f t="shared" si="483"/>
        <v>0.99937562826698789</v>
      </c>
      <c r="AX201" s="50">
        <f t="shared" si="483"/>
        <v>0.9999999419907728</v>
      </c>
      <c r="AY201" s="50">
        <f t="shared" si="483"/>
        <v>0.9999500187168352</v>
      </c>
    </row>
    <row r="202" spans="6:51" x14ac:dyDescent="0.25">
      <c r="F202" s="3">
        <v>32</v>
      </c>
      <c r="G202" s="43">
        <f t="shared" ref="G202:G233" si="484">IF(1-EXP(-0.23*(G118-G$165))&lt;0, 0, 1-EXP(-0.23*(G118-G$165)))</f>
        <v>0.99998321044986949</v>
      </c>
      <c r="H202" s="43">
        <f t="shared" si="472"/>
        <v>0.99998879169650634</v>
      </c>
      <c r="I202" s="43">
        <f t="shared" si="472"/>
        <v>0.99993938181380093</v>
      </c>
      <c r="J202" s="43">
        <f t="shared" si="472"/>
        <v>0.99998950075830995</v>
      </c>
      <c r="K202" s="43">
        <f t="shared" si="472"/>
        <v>0</v>
      </c>
      <c r="L202" s="44">
        <f t="shared" si="445"/>
        <v>0.98794388436441616</v>
      </c>
      <c r="M202" s="45">
        <f t="shared" si="446"/>
        <v>0.9145880785630498</v>
      </c>
      <c r="N202" s="46"/>
      <c r="O202" s="46"/>
      <c r="P202" s="47"/>
      <c r="Q202" s="47"/>
      <c r="R202" s="47"/>
      <c r="S202" s="48"/>
      <c r="T202" s="48"/>
      <c r="U202" s="49">
        <f t="shared" si="470"/>
        <v>0.99997263909921708</v>
      </c>
      <c r="V202" s="49">
        <f t="shared" si="470"/>
        <v>0.99996457387412929</v>
      </c>
      <c r="W202" s="50">
        <f t="shared" si="470"/>
        <v>0.99999999802178696</v>
      </c>
      <c r="X202" s="50">
        <f t="shared" si="470"/>
        <v>0.99999740163454864</v>
      </c>
      <c r="AD202"/>
      <c r="AG202" s="3">
        <f t="shared" si="447"/>
        <v>24.804603651429346</v>
      </c>
      <c r="AH202" s="43">
        <f t="shared" ref="AH202:AL217" si="485">IF(1-EXP(-0.23*(AH118-AH$165))&lt;0, 0, 1-EXP(-0.23*(AH118-AH$165)))</f>
        <v>0.9993108101895366</v>
      </c>
      <c r="AI202" s="43">
        <f t="shared" si="485"/>
        <v>0.9998527554948593</v>
      </c>
      <c r="AJ202" s="43">
        <f t="shared" si="485"/>
        <v>0.99788845255984626</v>
      </c>
      <c r="AK202" s="43">
        <f t="shared" si="485"/>
        <v>0.99985748778614192</v>
      </c>
      <c r="AL202" s="43">
        <f t="shared" si="485"/>
        <v>0</v>
      </c>
      <c r="AM202" s="44">
        <f t="shared" si="448"/>
        <v>0.96719814637314339</v>
      </c>
      <c r="AN202" s="45">
        <f t="shared" si="465"/>
        <v>0.75537401512385527</v>
      </c>
      <c r="AO202" s="46"/>
      <c r="AP202" s="46"/>
      <c r="AQ202" s="47"/>
      <c r="AR202" s="47"/>
      <c r="AS202" s="47"/>
      <c r="AT202" s="48"/>
      <c r="AU202" s="48"/>
      <c r="AV202" s="49">
        <f t="shared" ref="AV202:AY202" si="486">IF(1-EXP(-0.23*(AV118-AV$165))&lt;0, 0, 1-EXP(-0.23*(AV118-AV$165)))</f>
        <v>0.999668440378089</v>
      </c>
      <c r="AW202" s="49">
        <f t="shared" si="486"/>
        <v>0.99959762210541936</v>
      </c>
      <c r="AX202" s="50">
        <f t="shared" si="486"/>
        <v>0.99999996756429743</v>
      </c>
      <c r="AY202" s="50">
        <f t="shared" si="486"/>
        <v>0.99996896342444574</v>
      </c>
    </row>
    <row r="203" spans="6:51" x14ac:dyDescent="0.25">
      <c r="F203" s="3">
        <v>33</v>
      </c>
      <c r="G203" s="43">
        <f t="shared" si="484"/>
        <v>0.99998943007140506</v>
      </c>
      <c r="H203" s="43">
        <f t="shared" si="472"/>
        <v>0.99999196592575434</v>
      </c>
      <c r="I203" s="43">
        <f t="shared" si="472"/>
        <v>0.99996208912415319</v>
      </c>
      <c r="J203" s="43">
        <f t="shared" si="472"/>
        <v>0.99999249225728415</v>
      </c>
      <c r="K203" s="43">
        <f t="shared" si="472"/>
        <v>0</v>
      </c>
      <c r="L203" s="44">
        <f t="shared" si="445"/>
        <v>0.98915967266389182</v>
      </c>
      <c r="M203" s="45">
        <f t="shared" ref="M203:M234" si="487">IF(1-EXP(-0.23*(M119-M$165))&lt;0, 0, 1-EXP(-0.23*(M119-M$165)))</f>
        <v>0.92577538196363196</v>
      </c>
      <c r="N203" s="46"/>
      <c r="O203" s="46"/>
      <c r="P203" s="47"/>
      <c r="Q203" s="47"/>
      <c r="R203" s="47"/>
      <c r="S203" s="48"/>
      <c r="T203" s="48"/>
      <c r="U203" s="49">
        <f t="shared" si="470"/>
        <v>0.9999801877766733</v>
      </c>
      <c r="V203" s="49">
        <f t="shared" si="470"/>
        <v>0.99997412449017442</v>
      </c>
      <c r="W203" s="50">
        <f t="shared" si="470"/>
        <v>0.99999999855439536</v>
      </c>
      <c r="X203" s="50">
        <f t="shared" si="470"/>
        <v>0.99999807817046216</v>
      </c>
      <c r="AD203"/>
      <c r="AG203" s="3">
        <f t="shared" si="447"/>
        <v>26.08653464069765</v>
      </c>
      <c r="AH203" s="43">
        <f t="shared" si="485"/>
        <v>0.99965764984462824</v>
      </c>
      <c r="AI203" s="43">
        <f t="shared" si="485"/>
        <v>0.99990898396341643</v>
      </c>
      <c r="AJ203" s="43">
        <f t="shared" si="485"/>
        <v>0.99889360453068943</v>
      </c>
      <c r="AK203" s="43">
        <f t="shared" si="485"/>
        <v>0.99991260584381758</v>
      </c>
      <c r="AL203" s="43">
        <f t="shared" si="485"/>
        <v>0</v>
      </c>
      <c r="AM203" s="44">
        <f t="shared" si="448"/>
        <v>0.97344630810447841</v>
      </c>
      <c r="AN203" s="45">
        <f t="shared" si="465"/>
        <v>0.79801665796385735</v>
      </c>
      <c r="AO203" s="46"/>
      <c r="AP203" s="46"/>
      <c r="AQ203" s="47"/>
      <c r="AR203" s="47"/>
      <c r="AS203" s="47"/>
      <c r="AT203" s="48"/>
      <c r="AU203" s="48"/>
      <c r="AV203" s="49">
        <f t="shared" ref="AV203:AY203" si="488">IF(1-EXP(-0.23*(AV119-AV$165))&lt;0, 0, 1-EXP(-0.23*(AV119-AV$165)))</f>
        <v>0.99979187722306728</v>
      </c>
      <c r="AW203" s="49">
        <f t="shared" si="488"/>
        <v>0.99974442652403495</v>
      </c>
      <c r="AX203" s="50">
        <f t="shared" si="488"/>
        <v>0.99999998174928395</v>
      </c>
      <c r="AY203" s="50">
        <f t="shared" si="488"/>
        <v>0.99998085586404239</v>
      </c>
    </row>
    <row r="204" spans="6:51" x14ac:dyDescent="0.25">
      <c r="F204" s="3">
        <v>34</v>
      </c>
      <c r="G204" s="43">
        <f t="shared" si="484"/>
        <v>0.99999323996650746</v>
      </c>
      <c r="H204" s="43">
        <f t="shared" si="472"/>
        <v>0.99999420496820179</v>
      </c>
      <c r="I204" s="43">
        <f t="shared" si="472"/>
        <v>0.9999760942294228</v>
      </c>
      <c r="J204" s="43">
        <f t="shared" si="472"/>
        <v>0.99999459508545507</v>
      </c>
      <c r="K204" s="43">
        <f t="shared" si="472"/>
        <v>0</v>
      </c>
      <c r="L204" s="44">
        <f t="shared" si="445"/>
        <v>0.99018480549871823</v>
      </c>
      <c r="M204" s="45">
        <f t="shared" si="487"/>
        <v>0.93538096774176249</v>
      </c>
      <c r="N204" s="46"/>
      <c r="O204" s="46"/>
      <c r="P204" s="47"/>
      <c r="Q204" s="47"/>
      <c r="R204" s="47"/>
      <c r="S204" s="48"/>
      <c r="T204" s="48"/>
      <c r="U204" s="49">
        <f t="shared" si="470"/>
        <v>0.99998556729665111</v>
      </c>
      <c r="V204" s="49">
        <f t="shared" si="470"/>
        <v>0.99998098815339498</v>
      </c>
      <c r="W204" s="50">
        <f t="shared" si="470"/>
        <v>0.99999999892670399</v>
      </c>
      <c r="X204" s="50">
        <f t="shared" si="470"/>
        <v>0.9999985643816488</v>
      </c>
      <c r="AD204"/>
      <c r="AG204" s="3">
        <f t="shared" si="447"/>
        <v>27.434717325995447</v>
      </c>
      <c r="AH204" s="43">
        <f t="shared" si="485"/>
        <v>0.99983380756253004</v>
      </c>
      <c r="AI204" s="43">
        <f t="shared" si="485"/>
        <v>0.99994456851299029</v>
      </c>
      <c r="AJ204" s="43">
        <f t="shared" si="485"/>
        <v>0.99943743349793512</v>
      </c>
      <c r="AK204" s="43">
        <f t="shared" si="485"/>
        <v>0.99994716251241755</v>
      </c>
      <c r="AL204" s="43">
        <f t="shared" si="485"/>
        <v>0</v>
      </c>
      <c r="AM204" s="44">
        <f t="shared" si="448"/>
        <v>0.97839192771260197</v>
      </c>
      <c r="AN204" s="45">
        <f t="shared" si="465"/>
        <v>0.83463195261343182</v>
      </c>
      <c r="AO204" s="46"/>
      <c r="AP204" s="46"/>
      <c r="AQ204" s="47"/>
      <c r="AR204" s="47"/>
      <c r="AS204" s="47"/>
      <c r="AT204" s="48"/>
      <c r="AU204" s="48"/>
      <c r="AV204" s="49">
        <f t="shared" ref="AV204:AY204" si="489">IF(1-EXP(-0.23*(AV120-AV$165))&lt;0, 0, 1-EXP(-0.23*(AV120-AV$165)))</f>
        <v>0.9998712396749837</v>
      </c>
      <c r="AW204" s="49">
        <f t="shared" si="489"/>
        <v>0.99983992590058912</v>
      </c>
      <c r="AX204" s="50">
        <f t="shared" si="489"/>
        <v>0.99999998964332459</v>
      </c>
      <c r="AY204" s="50">
        <f t="shared" si="489"/>
        <v>0.99998825383719159</v>
      </c>
    </row>
    <row r="205" spans="6:51" x14ac:dyDescent="0.25">
      <c r="F205" s="3">
        <v>35</v>
      </c>
      <c r="G205" s="43">
        <f t="shared" si="484"/>
        <v>0.99999560623817685</v>
      </c>
      <c r="H205" s="43">
        <f t="shared" si="472"/>
        <v>0.99999579364273983</v>
      </c>
      <c r="I205" s="43">
        <f t="shared" si="472"/>
        <v>0.99998479279205066</v>
      </c>
      <c r="J205" s="43">
        <f t="shared" si="472"/>
        <v>0.99999608262637507</v>
      </c>
      <c r="K205" s="43">
        <f t="shared" si="472"/>
        <v>0</v>
      </c>
      <c r="L205" s="44">
        <f t="shared" si="445"/>
        <v>0.99105418284554081</v>
      </c>
      <c r="M205" s="45">
        <f t="shared" si="487"/>
        <v>0.94363695412345017</v>
      </c>
      <c r="N205" s="46"/>
      <c r="O205" s="46"/>
      <c r="P205" s="47"/>
      <c r="Q205" s="47"/>
      <c r="R205" s="47"/>
      <c r="S205" s="48"/>
      <c r="T205" s="48"/>
      <c r="U205" s="49">
        <f t="shared" si="470"/>
        <v>0.99998942254501721</v>
      </c>
      <c r="V205" s="49">
        <f t="shared" si="470"/>
        <v>0.99998594807610997</v>
      </c>
      <c r="W205" s="50">
        <f t="shared" si="470"/>
        <v>0.99999999919097593</v>
      </c>
      <c r="X205" s="50">
        <f t="shared" si="470"/>
        <v>0.99999891713086397</v>
      </c>
      <c r="AD205"/>
      <c r="AG205" s="3">
        <f t="shared" si="447"/>
        <v>28.852575672624699</v>
      </c>
      <c r="AH205" s="43">
        <f t="shared" si="485"/>
        <v>0.9999207435884655</v>
      </c>
      <c r="AI205" s="43">
        <f t="shared" si="485"/>
        <v>0.99996671402707826</v>
      </c>
      <c r="AJ205" s="43">
        <f t="shared" si="485"/>
        <v>0.99972184646186779</v>
      </c>
      <c r="AK205" s="43">
        <f t="shared" si="485"/>
        <v>0.99996848027594731</v>
      </c>
      <c r="AL205" s="43">
        <f t="shared" si="485"/>
        <v>0</v>
      </c>
      <c r="AM205" s="44">
        <f t="shared" si="448"/>
        <v>0.98230022613425527</v>
      </c>
      <c r="AN205" s="45">
        <f t="shared" si="465"/>
        <v>0.86572203452959284</v>
      </c>
      <c r="AO205" s="46"/>
      <c r="AP205" s="46"/>
      <c r="AQ205" s="47"/>
      <c r="AR205" s="47"/>
      <c r="AS205" s="47"/>
      <c r="AT205" s="48"/>
      <c r="AU205" s="48"/>
      <c r="AV205" s="49">
        <f t="shared" ref="AV205:AY205" si="490">IF(1-EXP(-0.23*(AV121-AV$165))&lt;0, 0, 1-EXP(-0.23*(AV121-AV$165)))</f>
        <v>0.99992143311906678</v>
      </c>
      <c r="AW205" s="49">
        <f t="shared" si="490"/>
        <v>0.99990106749618513</v>
      </c>
      <c r="AX205" s="50">
        <f t="shared" si="490"/>
        <v>0.9999999940598302</v>
      </c>
      <c r="AY205" s="50">
        <f t="shared" si="490"/>
        <v>0.99999282025444802</v>
      </c>
    </row>
    <row r="206" spans="6:51" x14ac:dyDescent="0.25">
      <c r="F206" s="3">
        <v>36</v>
      </c>
      <c r="G206" s="43">
        <f t="shared" si="484"/>
        <v>0.99999709706846085</v>
      </c>
      <c r="H206" s="43">
        <f t="shared" si="472"/>
        <v>0.99999692753220992</v>
      </c>
      <c r="I206" s="43">
        <f t="shared" si="472"/>
        <v>0.99999023664805875</v>
      </c>
      <c r="J206" s="43">
        <f t="shared" si="472"/>
        <v>0.99999714161485165</v>
      </c>
      <c r="K206" s="43">
        <f t="shared" si="472"/>
        <v>0</v>
      </c>
      <c r="L206" s="44">
        <f t="shared" si="445"/>
        <v>0.99179553479171922</v>
      </c>
      <c r="M206" s="45">
        <f t="shared" si="487"/>
        <v>0.9507412162816713</v>
      </c>
      <c r="N206" s="46"/>
      <c r="O206" s="46"/>
      <c r="P206" s="47"/>
      <c r="Q206" s="47"/>
      <c r="R206" s="47"/>
      <c r="S206" s="48"/>
      <c r="T206" s="48"/>
      <c r="U206" s="49">
        <f t="shared" si="470"/>
        <v>0.99999220106265763</v>
      </c>
      <c r="V206" s="49">
        <f t="shared" si="470"/>
        <v>0.99998955222409502</v>
      </c>
      <c r="W206" s="50">
        <f t="shared" si="470"/>
        <v>0.99999999938132156</v>
      </c>
      <c r="X206" s="50">
        <f t="shared" si="470"/>
        <v>0.99999917543210215</v>
      </c>
      <c r="AD206"/>
      <c r="AG206" s="3">
        <f t="shared" si="447"/>
        <v>30.343710600427304</v>
      </c>
      <c r="AH206" s="43">
        <f t="shared" si="485"/>
        <v>0.99996265156703146</v>
      </c>
      <c r="AI206" s="43">
        <f t="shared" si="485"/>
        <v>0.99998027573730153</v>
      </c>
      <c r="AJ206" s="43">
        <f t="shared" si="485"/>
        <v>0.99986592243146155</v>
      </c>
      <c r="AK206" s="43">
        <f t="shared" si="485"/>
        <v>0.99998142974697812</v>
      </c>
      <c r="AL206" s="43">
        <f t="shared" si="485"/>
        <v>0</v>
      </c>
      <c r="AM206" s="44">
        <f t="shared" si="448"/>
        <v>0.98538711139384028</v>
      </c>
      <c r="AN206" s="45">
        <f t="shared" si="465"/>
        <v>0.89183020431815652</v>
      </c>
      <c r="AO206" s="46"/>
      <c r="AP206" s="46"/>
      <c r="AQ206" s="47"/>
      <c r="AR206" s="47"/>
      <c r="AS206" s="47"/>
      <c r="AT206" s="48"/>
      <c r="AU206" s="48"/>
      <c r="AV206" s="49">
        <f t="shared" ref="AV206:AY206" si="491">IF(1-EXP(-0.23*(AV122-AV$165))&lt;0, 0, 1-EXP(-0.23*(AV122-AV$165)))</f>
        <v>0.99995268021283223</v>
      </c>
      <c r="AW206" s="49">
        <f t="shared" si="491"/>
        <v>0.99993961661840269</v>
      </c>
      <c r="AX206" s="50">
        <f t="shared" si="491"/>
        <v>0.99999999654889815</v>
      </c>
      <c r="AY206" s="50">
        <f t="shared" si="491"/>
        <v>0.99999562097198058</v>
      </c>
    </row>
    <row r="207" spans="6:51" x14ac:dyDescent="0.25">
      <c r="F207" s="3">
        <v>37</v>
      </c>
      <c r="G207" s="43">
        <f t="shared" si="484"/>
        <v>0.99999805018239973</v>
      </c>
      <c r="H207" s="43">
        <f t="shared" si="472"/>
        <v>0.99999774163233279</v>
      </c>
      <c r="I207" s="43">
        <f t="shared" si="472"/>
        <v>0.99999367130971106</v>
      </c>
      <c r="J207" s="43">
        <f t="shared" si="472"/>
        <v>0.99999790031684876</v>
      </c>
      <c r="K207" s="43">
        <f t="shared" si="472"/>
        <v>0</v>
      </c>
      <c r="L207" s="44">
        <f t="shared" si="445"/>
        <v>0.99243102504932634</v>
      </c>
      <c r="M207" s="45">
        <f t="shared" si="487"/>
        <v>0.95686226180321632</v>
      </c>
      <c r="N207" s="46"/>
      <c r="O207" s="46"/>
      <c r="P207" s="47"/>
      <c r="Q207" s="47"/>
      <c r="R207" s="47"/>
      <c r="S207" s="48"/>
      <c r="T207" s="48"/>
      <c r="U207" s="49">
        <f t="shared" si="470"/>
        <v>0.99999421495088214</v>
      </c>
      <c r="V207" s="49">
        <f t="shared" si="470"/>
        <v>0.99999218580896243</v>
      </c>
      <c r="W207" s="50">
        <f t="shared" si="470"/>
        <v>0.9999999995203428</v>
      </c>
      <c r="X207" s="50">
        <f t="shared" si="470"/>
        <v>0.99999936629227071</v>
      </c>
      <c r="AD207"/>
      <c r="AG207" s="3">
        <f t="shared" si="447"/>
        <v>31.911909129003085</v>
      </c>
      <c r="AH207" s="43">
        <f t="shared" si="485"/>
        <v>0.99998249899528124</v>
      </c>
      <c r="AI207" s="43">
        <f t="shared" si="485"/>
        <v>0.99998845461677155</v>
      </c>
      <c r="AJ207" s="43">
        <f t="shared" si="485"/>
        <v>0.99993679925991685</v>
      </c>
      <c r="AK207" s="43">
        <f t="shared" si="485"/>
        <v>0.99998918246161284</v>
      </c>
      <c r="AL207" s="43">
        <f t="shared" si="485"/>
        <v>0</v>
      </c>
      <c r="AM207" s="44">
        <f t="shared" si="448"/>
        <v>0.98782625592145124</v>
      </c>
      <c r="AN207" s="45">
        <f t="shared" si="465"/>
        <v>0.91351803555152433</v>
      </c>
      <c r="AO207" s="46"/>
      <c r="AP207" s="46"/>
      <c r="AQ207" s="47"/>
      <c r="AR207" s="47"/>
      <c r="AS207" s="47"/>
      <c r="AT207" s="48"/>
      <c r="AU207" s="48"/>
      <c r="AV207" s="49">
        <f t="shared" ref="AV207:AY207" si="492">IF(1-EXP(-0.23*(AV123-AV$165))&lt;0, 0, 1-EXP(-0.23*(AV123-AV$165)))</f>
        <v>0.9999718417771738</v>
      </c>
      <c r="AW207" s="49">
        <f t="shared" si="492"/>
        <v>0.99996356949949194</v>
      </c>
      <c r="AX207" s="50">
        <f t="shared" si="492"/>
        <v>0.99999999796476546</v>
      </c>
      <c r="AY207" s="50">
        <f t="shared" si="492"/>
        <v>0.99999733038569072</v>
      </c>
    </row>
    <row r="208" spans="6:51" x14ac:dyDescent="0.25">
      <c r="F208" s="3">
        <v>38</v>
      </c>
      <c r="G208" s="43">
        <f t="shared" si="484"/>
        <v>0.99999866861920528</v>
      </c>
      <c r="H208" s="43">
        <f t="shared" si="472"/>
        <v>0.99999832960692814</v>
      </c>
      <c r="I208" s="43">
        <f t="shared" si="472"/>
        <v>0.9999958568824725</v>
      </c>
      <c r="J208" s="43">
        <f t="shared" si="472"/>
        <v>0.99999844733739374</v>
      </c>
      <c r="K208" s="43">
        <f t="shared" si="472"/>
        <v>0</v>
      </c>
      <c r="L208" s="44">
        <f t="shared" si="445"/>
        <v>0.99297847219514446</v>
      </c>
      <c r="M208" s="45">
        <f t="shared" si="487"/>
        <v>0.96214348627838198</v>
      </c>
      <c r="N208" s="46"/>
      <c r="O208" s="46"/>
      <c r="P208" s="47"/>
      <c r="Q208" s="47"/>
      <c r="R208" s="47"/>
      <c r="S208" s="48"/>
      <c r="T208" s="48"/>
      <c r="U208" s="49">
        <f t="shared" si="470"/>
        <v>0.99999568293970809</v>
      </c>
      <c r="V208" s="49">
        <f t="shared" si="470"/>
        <v>0.99999412094606221</v>
      </c>
      <c r="W208" s="50">
        <f t="shared" si="470"/>
        <v>0.99999999962323416</v>
      </c>
      <c r="X208" s="50">
        <f t="shared" si="470"/>
        <v>0.99999950857071129</v>
      </c>
      <c r="AD208"/>
      <c r="AG208" s="3">
        <f t="shared" si="447"/>
        <v>33.561153995563402</v>
      </c>
      <c r="AH208" s="43">
        <f t="shared" si="485"/>
        <v>0.99999179111708247</v>
      </c>
      <c r="AI208" s="43">
        <f t="shared" si="485"/>
        <v>0.99999331681711068</v>
      </c>
      <c r="AJ208" s="43">
        <f t="shared" si="485"/>
        <v>0.99997076316227207</v>
      </c>
      <c r="AK208" s="43">
        <f t="shared" si="485"/>
        <v>0.99999376178138721</v>
      </c>
      <c r="AL208" s="43">
        <f t="shared" si="485"/>
        <v>0</v>
      </c>
      <c r="AM208" s="44">
        <f t="shared" si="448"/>
        <v>0.98975598303712875</v>
      </c>
      <c r="AN208" s="45">
        <f t="shared" si="465"/>
        <v>0.93134463060518269</v>
      </c>
      <c r="AO208" s="46"/>
      <c r="AP208" s="46"/>
      <c r="AQ208" s="47"/>
      <c r="AR208" s="47"/>
      <c r="AS208" s="47"/>
      <c r="AT208" s="48"/>
      <c r="AU208" s="48"/>
      <c r="AV208" s="49">
        <f t="shared" ref="AV208:AY208" si="493">IF(1-EXP(-0.23*(AV124-AV$165))&lt;0, 0, 1-EXP(-0.23*(AV124-AV$165)))</f>
        <v>0.99998342687667241</v>
      </c>
      <c r="AW208" s="49">
        <f t="shared" si="493"/>
        <v>0.99997825029975029</v>
      </c>
      <c r="AX208" s="50">
        <f t="shared" si="493"/>
        <v>0.99999999877919155</v>
      </c>
      <c r="AY208" s="50">
        <f t="shared" si="493"/>
        <v>0.99999837030741046</v>
      </c>
    </row>
    <row r="209" spans="6:51" x14ac:dyDescent="0.25">
      <c r="F209" s="3">
        <v>39</v>
      </c>
      <c r="G209" s="43">
        <f t="shared" si="484"/>
        <v>0.99999907591344961</v>
      </c>
      <c r="H209" s="43">
        <f t="shared" si="472"/>
        <v>0.9999987567861196</v>
      </c>
      <c r="I209" s="43">
        <f t="shared" si="472"/>
        <v>0.9999972600347049</v>
      </c>
      <c r="J209" s="43">
        <f t="shared" si="472"/>
        <v>0.99999884423463081</v>
      </c>
      <c r="K209" s="43">
        <f t="shared" si="472"/>
        <v>0</v>
      </c>
      <c r="L209" s="44">
        <f t="shared" si="445"/>
        <v>0.99345228429633869</v>
      </c>
      <c r="M209" s="45">
        <f t="shared" si="487"/>
        <v>0.96670686330370548</v>
      </c>
      <c r="N209" s="46"/>
      <c r="O209" s="46"/>
      <c r="P209" s="47"/>
      <c r="Q209" s="47"/>
      <c r="R209" s="47"/>
      <c r="S209" s="48"/>
      <c r="T209" s="48"/>
      <c r="U209" s="49">
        <f t="shared" si="470"/>
        <v>0.99999675909269459</v>
      </c>
      <c r="V209" s="49">
        <f t="shared" si="470"/>
        <v>0.99999555080653224</v>
      </c>
      <c r="W209" s="50">
        <f t="shared" si="470"/>
        <v>0.9999999997003528</v>
      </c>
      <c r="X209" s="50">
        <f t="shared" si="470"/>
        <v>0.99999961555073091</v>
      </c>
      <c r="AD209"/>
      <c r="AG209" s="3">
        <f t="shared" si="447"/>
        <v>35.295633769846724</v>
      </c>
      <c r="AH209" s="43">
        <f t="shared" si="485"/>
        <v>0.99999611957812407</v>
      </c>
      <c r="AI209" s="43">
        <f t="shared" si="485"/>
        <v>0.99999616917832868</v>
      </c>
      <c r="AJ209" s="43">
        <f t="shared" si="485"/>
        <v>0.99998667307532707</v>
      </c>
      <c r="AK209" s="43">
        <f t="shared" si="485"/>
        <v>0.99999643362649038</v>
      </c>
      <c r="AL209" s="43">
        <f t="shared" si="485"/>
        <v>0</v>
      </c>
      <c r="AM209" s="44">
        <f t="shared" si="448"/>
        <v>0.99128558995879013</v>
      </c>
      <c r="AN209" s="45">
        <f t="shared" si="465"/>
        <v>0.94584902827904271</v>
      </c>
      <c r="AO209" s="46"/>
      <c r="AP209" s="46"/>
      <c r="AQ209" s="47"/>
      <c r="AR209" s="47"/>
      <c r="AS209" s="47"/>
      <c r="AT209" s="48"/>
      <c r="AU209" s="48"/>
      <c r="AV209" s="49">
        <f t="shared" ref="AV209:AY209" si="494">IF(1-EXP(-0.23*(AV125-AV$165))&lt;0, 0, 1-EXP(-0.23*(AV125-AV$165)))</f>
        <v>0.99999033988034947</v>
      </c>
      <c r="AW209" s="49">
        <f t="shared" si="494"/>
        <v>0.99998713481493451</v>
      </c>
      <c r="AX209" s="50">
        <f t="shared" si="494"/>
        <v>0.99999999925375249</v>
      </c>
      <c r="AY209" s="50">
        <f t="shared" si="494"/>
        <v>0.9999990019228967</v>
      </c>
    </row>
    <row r="210" spans="6:51" x14ac:dyDescent="0.25">
      <c r="F210" s="3">
        <v>40</v>
      </c>
      <c r="G210" s="43">
        <f t="shared" si="484"/>
        <v>0.99999934816291247</v>
      </c>
      <c r="H210" s="43">
        <f t="shared" si="472"/>
        <v>0.99999906898037261</v>
      </c>
      <c r="I210" s="43">
        <f t="shared" si="472"/>
        <v>0.9999981691687716</v>
      </c>
      <c r="J210" s="43">
        <f t="shared" si="472"/>
        <v>0.99999913402209373</v>
      </c>
      <c r="K210" s="43">
        <f t="shared" si="472"/>
        <v>0</v>
      </c>
      <c r="L210" s="44">
        <f t="shared" si="445"/>
        <v>0.99386417777374059</v>
      </c>
      <c r="M210" s="45">
        <f t="shared" si="487"/>
        <v>0.97065612676631752</v>
      </c>
      <c r="N210" s="46"/>
      <c r="O210" s="46"/>
      <c r="P210" s="47"/>
      <c r="Q210" s="47"/>
      <c r="R210" s="47"/>
      <c r="S210" s="48"/>
      <c r="T210" s="48"/>
      <c r="U210" s="49">
        <f t="shared" ref="U210:X229" si="495">IF(1-EXP(-0.23*(U126-U$165))&lt;0, 0, 1-EXP(-0.23*(U126-U$165)))</f>
        <v>0.99999755247645528</v>
      </c>
      <c r="V210" s="49">
        <f t="shared" si="495"/>
        <v>0.99999661320258171</v>
      </c>
      <c r="W210" s="50">
        <f t="shared" si="495"/>
        <v>0.99999999975885312</v>
      </c>
      <c r="X210" s="50">
        <f t="shared" si="495"/>
        <v>0.99999969666731203</v>
      </c>
      <c r="AD210"/>
      <c r="AG210" s="3">
        <f t="shared" si="447"/>
        <v>37.119753491784877</v>
      </c>
      <c r="AH210" s="43">
        <f t="shared" si="485"/>
        <v>0.9999981388751451</v>
      </c>
      <c r="AI210" s="43">
        <f t="shared" si="485"/>
        <v>0.99999782245639746</v>
      </c>
      <c r="AJ210" s="43">
        <f t="shared" si="485"/>
        <v>0.99999398754384239</v>
      </c>
      <c r="AK210" s="43">
        <f t="shared" si="485"/>
        <v>0.99999797555997594</v>
      </c>
      <c r="AL210" s="43">
        <f t="shared" si="485"/>
        <v>0</v>
      </c>
      <c r="AM210" s="44">
        <f t="shared" si="448"/>
        <v>0.9925009123730999</v>
      </c>
      <c r="AN210" s="45">
        <f t="shared" si="465"/>
        <v>0.9575363864689771</v>
      </c>
      <c r="AO210" s="46"/>
      <c r="AP210" s="46"/>
      <c r="AQ210" s="47"/>
      <c r="AR210" s="47"/>
      <c r="AS210" s="47"/>
      <c r="AT210" s="48"/>
      <c r="AU210" s="48"/>
      <c r="AV210" s="49">
        <f t="shared" ref="AV210:AY210" si="496">IF(1-EXP(-0.23*(AV126-AV$165))&lt;0, 0, 1-EXP(-0.23*(AV126-AV$165)))</f>
        <v>0.9999944159823756</v>
      </c>
      <c r="AW210" s="49">
        <f t="shared" si="496"/>
        <v>0.99999244993977709</v>
      </c>
      <c r="AX210" s="50">
        <f t="shared" si="496"/>
        <v>0.99999999953432794</v>
      </c>
      <c r="AY210" s="50">
        <f t="shared" si="496"/>
        <v>0.99999938558636181</v>
      </c>
    </row>
    <row r="211" spans="6:51" x14ac:dyDescent="0.25">
      <c r="F211" s="3">
        <v>41</v>
      </c>
      <c r="G211" s="43">
        <f t="shared" si="484"/>
        <v>0.99999953284142284</v>
      </c>
      <c r="H211" s="43">
        <f t="shared" ref="H211:K230" si="497">IF(1-EXP(-0.23*(H127-H$165))&lt;0, 0, 1-EXP(-0.23*(H127-H$165)))</f>
        <v>0.99999929848495617</v>
      </c>
      <c r="I211" s="43">
        <f t="shared" si="497"/>
        <v>0.99999876378097519</v>
      </c>
      <c r="J211" s="43">
        <f t="shared" si="497"/>
        <v>0.99999934692872983</v>
      </c>
      <c r="K211" s="43">
        <f t="shared" si="497"/>
        <v>0</v>
      </c>
      <c r="L211" s="44">
        <f t="shared" si="445"/>
        <v>0.99422373313427737</v>
      </c>
      <c r="M211" s="45">
        <f t="shared" si="487"/>
        <v>0.97407950310366664</v>
      </c>
      <c r="N211" s="46"/>
      <c r="O211" s="46"/>
      <c r="P211" s="47"/>
      <c r="Q211" s="47"/>
      <c r="R211" s="47"/>
      <c r="S211" s="48"/>
      <c r="T211" s="48"/>
      <c r="U211" s="49">
        <f t="shared" si="495"/>
        <v>0.99999814069770299</v>
      </c>
      <c r="V211" s="49">
        <f t="shared" si="495"/>
        <v>0.99999740694488071</v>
      </c>
      <c r="W211" s="50">
        <f t="shared" si="495"/>
        <v>0.9999999998037401</v>
      </c>
      <c r="X211" s="50">
        <f t="shared" si="495"/>
        <v>0.99999975867747959</v>
      </c>
      <c r="AD211"/>
      <c r="AG211" s="3">
        <f t="shared" si="447"/>
        <v>38.85778775562828</v>
      </c>
      <c r="AH211" s="43">
        <f t="shared" si="485"/>
        <v>0.99999902762061821</v>
      </c>
      <c r="AI211" s="43">
        <f t="shared" si="485"/>
        <v>0.99999870394462098</v>
      </c>
      <c r="AJ211" s="43">
        <f t="shared" si="485"/>
        <v>0.9999970958978277</v>
      </c>
      <c r="AK211" s="43">
        <f t="shared" si="485"/>
        <v>0.99999879516318024</v>
      </c>
      <c r="AL211" s="43">
        <f t="shared" si="485"/>
        <v>0</v>
      </c>
      <c r="AM211" s="44">
        <f t="shared" si="448"/>
        <v>0.99338892586356331</v>
      </c>
      <c r="AN211" s="45">
        <f t="shared" si="465"/>
        <v>0.96609758245014676</v>
      </c>
      <c r="AO211" s="46"/>
      <c r="AP211" s="46"/>
      <c r="AQ211" s="47"/>
      <c r="AR211" s="47"/>
      <c r="AS211" s="47"/>
      <c r="AT211" s="48"/>
      <c r="AU211" s="48"/>
      <c r="AV211" s="49">
        <f t="shared" ref="AV211:AY211" si="498">IF(1-EXP(-0.23*(AV127-AV$165))&lt;0, 0, 1-EXP(-0.23*(AV127-AV$165)))</f>
        <v>0.99999662543949519</v>
      </c>
      <c r="AW211" s="49">
        <f t="shared" si="498"/>
        <v>0.99999537259285287</v>
      </c>
      <c r="AX211" s="50">
        <f t="shared" si="498"/>
        <v>0.99999999969066022</v>
      </c>
      <c r="AY211" s="50">
        <f t="shared" si="498"/>
        <v>0.99999960210015337</v>
      </c>
    </row>
    <row r="212" spans="6:51" x14ac:dyDescent="0.25">
      <c r="F212" s="3">
        <v>42</v>
      </c>
      <c r="G212" s="43">
        <f t="shared" si="484"/>
        <v>0.99999965994809592</v>
      </c>
      <c r="H212" s="43">
        <f t="shared" si="497"/>
        <v>0.99999946818975671</v>
      </c>
      <c r="I212" s="43">
        <f t="shared" si="497"/>
        <v>0.99999915642383919</v>
      </c>
      <c r="J212" s="43">
        <f t="shared" si="497"/>
        <v>0.99999950432133522</v>
      </c>
      <c r="K212" s="43">
        <f t="shared" si="497"/>
        <v>0</v>
      </c>
      <c r="L212" s="44">
        <f t="shared" si="445"/>
        <v>0.99453882680331818</v>
      </c>
      <c r="M212" s="45">
        <f t="shared" si="487"/>
        <v>0.97705204867382978</v>
      </c>
      <c r="N212" s="46"/>
      <c r="O212" s="46"/>
      <c r="P212" s="47"/>
      <c r="Q212" s="47"/>
      <c r="R212" s="47"/>
      <c r="S212" s="48"/>
      <c r="T212" s="48"/>
      <c r="U212" s="49">
        <f t="shared" si="495"/>
        <v>0.99999857926139324</v>
      </c>
      <c r="V212" s="49">
        <f t="shared" si="495"/>
        <v>0.99999800323662913</v>
      </c>
      <c r="W212" s="50">
        <f t="shared" si="495"/>
        <v>0.99999999983855781</v>
      </c>
      <c r="X212" s="50">
        <f t="shared" si="495"/>
        <v>0.99999980645956998</v>
      </c>
      <c r="AD212"/>
      <c r="AG212" s="3">
        <f t="shared" si="447"/>
        <v>40.467341024247702</v>
      </c>
      <c r="AH212" s="43">
        <f t="shared" si="485"/>
        <v>0.99999944322962586</v>
      </c>
      <c r="AI212" s="43">
        <f t="shared" si="485"/>
        <v>0.999999184954109</v>
      </c>
      <c r="AJ212" s="43">
        <f t="shared" si="485"/>
        <v>0.99999847814376563</v>
      </c>
      <c r="AK212" s="43">
        <f t="shared" si="485"/>
        <v>0.99999924161949039</v>
      </c>
      <c r="AL212" s="43">
        <f t="shared" si="485"/>
        <v>0</v>
      </c>
      <c r="AM212" s="44">
        <f t="shared" si="448"/>
        <v>0.99403821212476351</v>
      </c>
      <c r="AN212" s="45">
        <f t="shared" si="465"/>
        <v>0.97231661438530737</v>
      </c>
      <c r="AO212" s="46"/>
      <c r="AP212" s="46"/>
      <c r="AQ212" s="47"/>
      <c r="AR212" s="47"/>
      <c r="AS212" s="47"/>
      <c r="AT212" s="48"/>
      <c r="AU212" s="48"/>
      <c r="AV212" s="49">
        <f t="shared" ref="AV212:AY212" si="499">IF(1-EXP(-0.23*(AV128-AV$165))&lt;0, 0, 1-EXP(-0.23*(AV128-AV$165)))</f>
        <v>0.99999784910385103</v>
      </c>
      <c r="AW212" s="49">
        <f t="shared" si="499"/>
        <v>0.9999970127160841</v>
      </c>
      <c r="AX212" s="50">
        <f t="shared" si="499"/>
        <v>0.99999999978128129</v>
      </c>
      <c r="AY212" s="50">
        <f t="shared" si="499"/>
        <v>0.99999972769182577</v>
      </c>
    </row>
    <row r="213" spans="6:51" x14ac:dyDescent="0.25">
      <c r="F213" s="3">
        <v>43</v>
      </c>
      <c r="G213" s="43">
        <f t="shared" si="484"/>
        <v>0.9999997486857144</v>
      </c>
      <c r="H213" s="43">
        <f t="shared" si="497"/>
        <v>0.99999959440580188</v>
      </c>
      <c r="I213" s="43">
        <f t="shared" si="497"/>
        <v>0.99999941822601224</v>
      </c>
      <c r="J213" s="43">
        <f t="shared" si="497"/>
        <v>0.9999996213896174</v>
      </c>
      <c r="K213" s="43">
        <f t="shared" si="497"/>
        <v>0</v>
      </c>
      <c r="L213" s="44">
        <f t="shared" si="445"/>
        <v>0.99481596841030839</v>
      </c>
      <c r="M213" s="45">
        <f t="shared" si="487"/>
        <v>0.97963764341188964</v>
      </c>
      <c r="N213" s="46"/>
      <c r="O213" s="46"/>
      <c r="P213" s="47"/>
      <c r="Q213" s="47"/>
      <c r="R213" s="47"/>
      <c r="S213" s="48"/>
      <c r="T213" s="48"/>
      <c r="U213" s="49">
        <f t="shared" si="495"/>
        <v>0.99999890806942748</v>
      </c>
      <c r="V213" s="49">
        <f t="shared" si="495"/>
        <v>0.99999845364561657</v>
      </c>
      <c r="W213" s="50">
        <f t="shared" si="495"/>
        <v>0.99999999986584565</v>
      </c>
      <c r="X213" s="50">
        <f t="shared" si="495"/>
        <v>0.9999998435634363</v>
      </c>
      <c r="AD213"/>
      <c r="AG213" s="3">
        <f t="shared" si="447"/>
        <v>41.95047391357199</v>
      </c>
      <c r="AH213" s="43">
        <f t="shared" si="485"/>
        <v>0.99999965468197927</v>
      </c>
      <c r="AI213" s="43">
        <f t="shared" si="485"/>
        <v>0.99999946092160275</v>
      </c>
      <c r="AJ213" s="43">
        <f t="shared" si="485"/>
        <v>0.99999914051956884</v>
      </c>
      <c r="AK213" s="43">
        <f t="shared" si="485"/>
        <v>0.99999949758058104</v>
      </c>
      <c r="AL213" s="43">
        <f t="shared" si="485"/>
        <v>0</v>
      </c>
      <c r="AM213" s="44">
        <f t="shared" si="448"/>
        <v>0.99452416350131634</v>
      </c>
      <c r="AN213" s="45">
        <f t="shared" si="465"/>
        <v>0.9769144230017075</v>
      </c>
      <c r="AO213" s="46"/>
      <c r="AP213" s="46"/>
      <c r="AQ213" s="47"/>
      <c r="AR213" s="47"/>
      <c r="AS213" s="47"/>
      <c r="AT213" s="48"/>
      <c r="AU213" s="48"/>
      <c r="AV213" s="49">
        <f t="shared" ref="AV213:AY213" si="500">IF(1-EXP(-0.23*(AV129-AV$165))&lt;0, 0, 1-EXP(-0.23*(AV129-AV$165)))</f>
        <v>0.99999856040225099</v>
      </c>
      <c r="AW213" s="49">
        <f t="shared" si="500"/>
        <v>0.99999797749881347</v>
      </c>
      <c r="AX213" s="50">
        <f t="shared" si="500"/>
        <v>0.99999999983702836</v>
      </c>
      <c r="AY213" s="50">
        <f t="shared" si="500"/>
        <v>0.99999980436934788</v>
      </c>
    </row>
    <row r="214" spans="6:51" x14ac:dyDescent="0.25">
      <c r="F214" s="3">
        <v>44</v>
      </c>
      <c r="G214" s="43">
        <f t="shared" si="484"/>
        <v>0.9999998115055615</v>
      </c>
      <c r="H214" s="43">
        <f t="shared" si="497"/>
        <v>0.99999968881865742</v>
      </c>
      <c r="I214" s="43">
        <f t="shared" si="497"/>
        <v>0.99999959450257425</v>
      </c>
      <c r="J214" s="43">
        <f t="shared" si="497"/>
        <v>0.9999997089939241</v>
      </c>
      <c r="K214" s="43">
        <f t="shared" si="497"/>
        <v>0</v>
      </c>
      <c r="L214" s="44">
        <f t="shared" si="445"/>
        <v>0.99506056558042633</v>
      </c>
      <c r="M214" s="45">
        <f t="shared" si="487"/>
        <v>0.9818906872747849</v>
      </c>
      <c r="N214" s="46"/>
      <c r="O214" s="46"/>
      <c r="P214" s="47"/>
      <c r="Q214" s="47"/>
      <c r="R214" s="47"/>
      <c r="S214" s="48"/>
      <c r="T214" s="48"/>
      <c r="U214" s="49">
        <f t="shared" si="495"/>
        <v>0.99999915595445499</v>
      </c>
      <c r="V214" s="49">
        <f t="shared" si="495"/>
        <v>0.99999879570717087</v>
      </c>
      <c r="W214" s="50">
        <f t="shared" si="495"/>
        <v>0.99999999988744293</v>
      </c>
      <c r="X214" s="50">
        <f t="shared" si="495"/>
        <v>0.99999987259218071</v>
      </c>
      <c r="AD214"/>
      <c r="AG214" s="3">
        <f t="shared" si="447"/>
        <v>43.317115956604354</v>
      </c>
      <c r="AH214" s="43">
        <f t="shared" si="485"/>
        <v>0.99999977095620363</v>
      </c>
      <c r="AI214" s="43">
        <f t="shared" si="485"/>
        <v>0.99999962733386161</v>
      </c>
      <c r="AJ214" s="43">
        <f t="shared" si="485"/>
        <v>0.99999948174553555</v>
      </c>
      <c r="AK214" s="43">
        <f t="shared" si="485"/>
        <v>0.99999965193791851</v>
      </c>
      <c r="AL214" s="43">
        <f t="shared" si="485"/>
        <v>0</v>
      </c>
      <c r="AM214" s="44">
        <f t="shared" si="448"/>
        <v>0.99489682710134086</v>
      </c>
      <c r="AN214" s="45">
        <f t="shared" si="465"/>
        <v>0.98038577458513476</v>
      </c>
      <c r="AO214" s="46"/>
      <c r="AP214" s="46"/>
      <c r="AQ214" s="47"/>
      <c r="AR214" s="47"/>
      <c r="AS214" s="47"/>
      <c r="AT214" s="48"/>
      <c r="AU214" s="48"/>
      <c r="AV214" s="49">
        <f t="shared" ref="AV214:AY214" si="501">IF(1-EXP(-0.23*(AV130-AV$165))&lt;0, 0, 1-EXP(-0.23*(AV130-AV$165)))</f>
        <v>0.99999899431045747</v>
      </c>
      <c r="AW214" s="49">
        <f t="shared" si="501"/>
        <v>0.99999857237342449</v>
      </c>
      <c r="AX214" s="50">
        <f t="shared" si="501"/>
        <v>0.99999999987323829</v>
      </c>
      <c r="AY214" s="50">
        <f t="shared" si="501"/>
        <v>0.99999985354025167</v>
      </c>
    </row>
    <row r="215" spans="6:51" x14ac:dyDescent="0.25">
      <c r="F215" s="3">
        <v>45</v>
      </c>
      <c r="G215" s="43">
        <f t="shared" si="484"/>
        <v>0.99999985658512425</v>
      </c>
      <c r="H215" s="43">
        <f t="shared" si="497"/>
        <v>0.99999975984503842</v>
      </c>
      <c r="I215" s="43">
        <f t="shared" si="497"/>
        <v>0.99999971436368029</v>
      </c>
      <c r="J215" s="43">
        <f t="shared" si="497"/>
        <v>0.99999977494350223</v>
      </c>
      <c r="K215" s="43">
        <f t="shared" si="497"/>
        <v>0</v>
      </c>
      <c r="L215" s="44">
        <f t="shared" si="445"/>
        <v>0.99527713287139408</v>
      </c>
      <c r="M215" s="45">
        <f t="shared" si="487"/>
        <v>0.98385754105821066</v>
      </c>
      <c r="N215" s="46"/>
      <c r="O215" s="46"/>
      <c r="P215" s="47"/>
      <c r="Q215" s="47"/>
      <c r="R215" s="47"/>
      <c r="S215" s="48"/>
      <c r="T215" s="48"/>
      <c r="U215" s="49">
        <f t="shared" si="495"/>
        <v>0.99999934385761802</v>
      </c>
      <c r="V215" s="49">
        <f t="shared" si="495"/>
        <v>0.99999905687999324</v>
      </c>
      <c r="W215" s="50">
        <f t="shared" si="495"/>
        <v>0.99999999990469635</v>
      </c>
      <c r="X215" s="50">
        <f t="shared" si="495"/>
        <v>0.999999895469042</v>
      </c>
      <c r="AD215"/>
      <c r="AG215" s="3">
        <f t="shared" si="447"/>
        <v>44.576416783406593</v>
      </c>
      <c r="AH215" s="43">
        <f t="shared" si="485"/>
        <v>0.99999983925787872</v>
      </c>
      <c r="AI215" s="43">
        <f t="shared" si="485"/>
        <v>0.99999973217940796</v>
      </c>
      <c r="AJ215" s="43">
        <f t="shared" si="485"/>
        <v>0.99999966908771654</v>
      </c>
      <c r="AK215" s="43">
        <f t="shared" si="485"/>
        <v>0.99999974924870649</v>
      </c>
      <c r="AL215" s="43">
        <f t="shared" si="485"/>
        <v>0</v>
      </c>
      <c r="AM215" s="44">
        <f t="shared" si="448"/>
        <v>0.99518856263610578</v>
      </c>
      <c r="AN215" s="45">
        <f t="shared" si="465"/>
        <v>0.98305667360022442</v>
      </c>
      <c r="AO215" s="46"/>
      <c r="AP215" s="46"/>
      <c r="AQ215" s="47"/>
      <c r="AR215" s="47"/>
      <c r="AS215" s="47"/>
      <c r="AT215" s="48"/>
      <c r="AU215" s="48"/>
      <c r="AV215" s="49">
        <f t="shared" ref="AV215:AY215" si="502">IF(1-EXP(-0.23*(AV131-AV$165))&lt;0, 0, 1-EXP(-0.23*(AV131-AV$165)))</f>
        <v>0.99999927049901449</v>
      </c>
      <c r="AW215" s="49">
        <f t="shared" si="502"/>
        <v>0.9999989546921253</v>
      </c>
      <c r="AX215" s="50">
        <f t="shared" si="502"/>
        <v>0.99999999989784782</v>
      </c>
      <c r="AY215" s="50">
        <f t="shared" si="502"/>
        <v>0.99999988642854098</v>
      </c>
    </row>
    <row r="216" spans="6:51" x14ac:dyDescent="0.25">
      <c r="F216" s="3">
        <v>46</v>
      </c>
      <c r="G216" s="43">
        <f t="shared" si="484"/>
        <v>0.99999988936337825</v>
      </c>
      <c r="H216" s="43">
        <f t="shared" si="497"/>
        <v>0.99999981357961165</v>
      </c>
      <c r="I216" s="43">
        <f t="shared" si="497"/>
        <v>0.99999979666849925</v>
      </c>
      <c r="J216" s="43">
        <f t="shared" si="497"/>
        <v>0.99999982488549599</v>
      </c>
      <c r="K216" s="43">
        <f t="shared" si="497"/>
        <v>0</v>
      </c>
      <c r="L216" s="44">
        <f t="shared" si="445"/>
        <v>0.9954694574657813</v>
      </c>
      <c r="M216" s="45">
        <f t="shared" si="487"/>
        <v>0.98557774831052714</v>
      </c>
      <c r="N216" s="46"/>
      <c r="O216" s="46"/>
      <c r="P216" s="47"/>
      <c r="Q216" s="47"/>
      <c r="R216" s="47"/>
      <c r="S216" s="48"/>
      <c r="T216" s="48"/>
      <c r="U216" s="49">
        <f t="shared" si="495"/>
        <v>0.99999948706629782</v>
      </c>
      <c r="V216" s="49">
        <f t="shared" si="495"/>
        <v>0.99999925735191664</v>
      </c>
      <c r="W216" s="50">
        <f t="shared" si="495"/>
        <v>0.99999999991860244</v>
      </c>
      <c r="X216" s="50">
        <f t="shared" si="495"/>
        <v>0.9999999136254013</v>
      </c>
      <c r="AD216"/>
      <c r="AG216" s="3">
        <f t="shared" si="447"/>
        <v>45.736807377615186</v>
      </c>
      <c r="AH216" s="43">
        <f t="shared" si="485"/>
        <v>0.99999988169893372</v>
      </c>
      <c r="AI216" s="43">
        <f t="shared" si="485"/>
        <v>0.99999980084038587</v>
      </c>
      <c r="AJ216" s="43">
        <f t="shared" si="485"/>
        <v>0.99999977786684047</v>
      </c>
      <c r="AK216" s="43">
        <f t="shared" si="485"/>
        <v>0.99999981304020258</v>
      </c>
      <c r="AL216" s="43">
        <f t="shared" si="485"/>
        <v>0</v>
      </c>
      <c r="AM216" s="44">
        <f t="shared" si="448"/>
        <v>0.99542100103500863</v>
      </c>
      <c r="AN216" s="45">
        <f t="shared" si="465"/>
        <v>0.98514692894025668</v>
      </c>
      <c r="AO216" s="46"/>
      <c r="AP216" s="46"/>
      <c r="AQ216" s="47"/>
      <c r="AR216" s="47"/>
      <c r="AS216" s="47"/>
      <c r="AT216" s="48"/>
      <c r="AU216" s="48"/>
      <c r="AV216" s="49">
        <f t="shared" ref="AV216:AY216" si="503">IF(1-EXP(-0.23*(AV132-AV$165))&lt;0, 0, 1-EXP(-0.23*(AV132-AV$165)))</f>
        <v>0.99999945301893955</v>
      </c>
      <c r="AW216" s="49">
        <f t="shared" si="503"/>
        <v>0.99999920955964716</v>
      </c>
      <c r="AX216" s="50">
        <f t="shared" si="503"/>
        <v>0.99999999991522159</v>
      </c>
      <c r="AY216" s="50">
        <f t="shared" si="503"/>
        <v>0.999999909238943</v>
      </c>
    </row>
    <row r="217" spans="6:51" x14ac:dyDescent="0.25">
      <c r="F217" s="3">
        <v>47</v>
      </c>
      <c r="G217" s="43">
        <f t="shared" si="484"/>
        <v>0.99999991350318029</v>
      </c>
      <c r="H217" s="43">
        <f t="shared" si="497"/>
        <v>0.99999985445906292</v>
      </c>
      <c r="I217" s="43">
        <f t="shared" si="497"/>
        <v>0.99999985374040712</v>
      </c>
      <c r="J217" s="43">
        <f t="shared" si="497"/>
        <v>0.99999986292651311</v>
      </c>
      <c r="K217" s="43">
        <f t="shared" si="497"/>
        <v>0</v>
      </c>
      <c r="L217" s="44">
        <f t="shared" si="445"/>
        <v>0.99564073121929475</v>
      </c>
      <c r="M217" s="45">
        <f t="shared" si="487"/>
        <v>0.98708507045989968</v>
      </c>
      <c r="N217" s="46"/>
      <c r="O217" s="46"/>
      <c r="P217" s="47"/>
      <c r="Q217" s="47"/>
      <c r="R217" s="47"/>
      <c r="S217" s="48"/>
      <c r="T217" s="48"/>
      <c r="U217" s="49">
        <f t="shared" si="495"/>
        <v>0.99999959679736306</v>
      </c>
      <c r="V217" s="49">
        <f t="shared" si="495"/>
        <v>0.99999941203913567</v>
      </c>
      <c r="W217" s="50">
        <f t="shared" si="495"/>
        <v>0.99999999992990507</v>
      </c>
      <c r="X217" s="50">
        <f t="shared" si="495"/>
        <v>0.99999992813420135</v>
      </c>
      <c r="AD217"/>
      <c r="AG217" s="3">
        <f t="shared" si="447"/>
        <v>46.806056521639796</v>
      </c>
      <c r="AH217" s="43">
        <f t="shared" si="485"/>
        <v>0.99999990936633332</v>
      </c>
      <c r="AI217" s="43">
        <f t="shared" si="485"/>
        <v>0.9999998473690147</v>
      </c>
      <c r="AJ217" s="43">
        <f t="shared" si="485"/>
        <v>0.9999998442163035</v>
      </c>
      <c r="AK217" s="43">
        <f t="shared" si="485"/>
        <v>0.99999985632486477</v>
      </c>
      <c r="AL217" s="43">
        <f t="shared" si="485"/>
        <v>0</v>
      </c>
      <c r="AM217" s="44">
        <f t="shared" si="448"/>
        <v>0.99560902591076572</v>
      </c>
      <c r="AN217" s="45">
        <f t="shared" si="465"/>
        <v>0.98680795470779115</v>
      </c>
      <c r="AO217" s="46"/>
      <c r="AP217" s="46"/>
      <c r="AQ217" s="47"/>
      <c r="AR217" s="47"/>
      <c r="AS217" s="47"/>
      <c r="AT217" s="48"/>
      <c r="AU217" s="48"/>
      <c r="AV217" s="49">
        <f t="shared" ref="AV217:AY217" si="504">IF(1-EXP(-0.23*(AV133-AV$165))&lt;0, 0, 1-EXP(-0.23*(AV133-AV$165)))</f>
        <v>0.99999957770899084</v>
      </c>
      <c r="AW217" s="49">
        <f t="shared" si="504"/>
        <v>0.99999938505124264</v>
      </c>
      <c r="AX217" s="50">
        <f t="shared" si="504"/>
        <v>0.99999999992788802</v>
      </c>
      <c r="AY217" s="50">
        <f t="shared" si="504"/>
        <v>0.9999999255642239</v>
      </c>
    </row>
    <row r="218" spans="6:51" x14ac:dyDescent="0.25">
      <c r="F218" s="3">
        <v>48</v>
      </c>
      <c r="G218" s="43">
        <f t="shared" si="484"/>
        <v>0.99999993150157007</v>
      </c>
      <c r="H218" s="43">
        <f t="shared" si="497"/>
        <v>0.99999988573016974</v>
      </c>
      <c r="I218" s="43">
        <f t="shared" si="497"/>
        <v>0.99999989370211906</v>
      </c>
      <c r="J218" s="43">
        <f t="shared" si="497"/>
        <v>0.99999989206951334</v>
      </c>
      <c r="K218" s="43">
        <f t="shared" si="497"/>
        <v>0</v>
      </c>
      <c r="L218" s="44">
        <f t="shared" si="445"/>
        <v>0.99579365640776363</v>
      </c>
      <c r="M218" s="45">
        <f t="shared" si="487"/>
        <v>0.98840836301971857</v>
      </c>
      <c r="N218" s="46"/>
      <c r="O218" s="46"/>
      <c r="P218" s="47"/>
      <c r="Q218" s="47"/>
      <c r="R218" s="47"/>
      <c r="S218" s="48"/>
      <c r="T218" s="48"/>
      <c r="U218" s="49">
        <f t="shared" si="495"/>
        <v>0.99999968132265071</v>
      </c>
      <c r="V218" s="49">
        <f t="shared" si="495"/>
        <v>0.99999953201734482</v>
      </c>
      <c r="W218" s="50">
        <f t="shared" si="495"/>
        <v>0.99999999993916544</v>
      </c>
      <c r="X218" s="50">
        <f t="shared" si="495"/>
        <v>0.99999993980531399</v>
      </c>
      <c r="AD218"/>
      <c r="AG218" s="3">
        <f t="shared" si="447"/>
        <v>47.791322808443105</v>
      </c>
      <c r="AH218" s="43">
        <f t="shared" ref="AH218:AL233" si="505">IF(1-EXP(-0.23*(AH134-AH$165))&lt;0, 0, 1-EXP(-0.23*(AH134-AH$165)))</f>
        <v>0.99999992815875416</v>
      </c>
      <c r="AI218" s="43">
        <f t="shared" si="505"/>
        <v>0.99999987986958472</v>
      </c>
      <c r="AJ218" s="43">
        <f t="shared" si="505"/>
        <v>0.99999988647801863</v>
      </c>
      <c r="AK218" s="43">
        <f t="shared" si="505"/>
        <v>0.99999988660405115</v>
      </c>
      <c r="AL218" s="43">
        <f t="shared" si="505"/>
        <v>0</v>
      </c>
      <c r="AM218" s="44">
        <f t="shared" si="448"/>
        <v>0.99576314067572713</v>
      </c>
      <c r="AN218" s="45">
        <f t="shared" si="465"/>
        <v>0.98814614276079227</v>
      </c>
      <c r="AO218" s="46"/>
      <c r="AP218" s="46"/>
      <c r="AQ218" s="47"/>
      <c r="AR218" s="47"/>
      <c r="AS218" s="47"/>
      <c r="AT218" s="48"/>
      <c r="AU218" s="48"/>
      <c r="AV218" s="49">
        <f t="shared" ref="AV218:AY218" si="506">IF(1-EXP(-0.23*(AV134-AV$165))&lt;0, 0, 1-EXP(-0.23*(AV134-AV$165)))</f>
        <v>0.99999966543650443</v>
      </c>
      <c r="AW218" s="49">
        <f t="shared" si="506"/>
        <v>0.99999950940398108</v>
      </c>
      <c r="AX218" s="50">
        <f t="shared" si="506"/>
        <v>0.99999999993737887</v>
      </c>
      <c r="AY218" s="50">
        <f t="shared" si="506"/>
        <v>0.99999993757133698</v>
      </c>
    </row>
    <row r="219" spans="6:51" x14ac:dyDescent="0.25">
      <c r="F219" s="3">
        <v>49</v>
      </c>
      <c r="G219" s="43">
        <f t="shared" si="484"/>
        <v>0.99999994508127354</v>
      </c>
      <c r="H219" s="43">
        <f t="shared" si="497"/>
        <v>0.99999990978136588</v>
      </c>
      <c r="I219" s="43">
        <f t="shared" si="497"/>
        <v>0.99999992195441612</v>
      </c>
      <c r="J219" s="43">
        <f t="shared" si="497"/>
        <v>0.99999991452251769</v>
      </c>
      <c r="K219" s="43">
        <f t="shared" si="497"/>
        <v>4.6548573182760844E-3</v>
      </c>
      <c r="L219" s="44">
        <f t="shared" si="445"/>
        <v>0.99593053081474125</v>
      </c>
      <c r="M219" s="45">
        <f t="shared" si="487"/>
        <v>0.98957231689505454</v>
      </c>
      <c r="N219" s="46"/>
      <c r="O219" s="46"/>
      <c r="P219" s="47"/>
      <c r="Q219" s="47"/>
      <c r="R219" s="47"/>
      <c r="S219" s="48"/>
      <c r="T219" s="48"/>
      <c r="U219" s="49">
        <f t="shared" si="495"/>
        <v>0.99999974677282522</v>
      </c>
      <c r="V219" s="49">
        <f t="shared" si="495"/>
        <v>0.99999962555095445</v>
      </c>
      <c r="W219" s="50">
        <f t="shared" si="495"/>
        <v>0.9999999999468101</v>
      </c>
      <c r="X219" s="50">
        <f t="shared" si="495"/>
        <v>0.99999994925419189</v>
      </c>
      <c r="AD219"/>
      <c r="AG219" s="3">
        <f t="shared" si="447"/>
        <v>48.699202568119411</v>
      </c>
      <c r="AH219" s="43">
        <f t="shared" si="505"/>
        <v>0.9999999413815156</v>
      </c>
      <c r="AI219" s="43">
        <f t="shared" si="505"/>
        <v>0.99999990319080678</v>
      </c>
      <c r="AJ219" s="43">
        <f t="shared" si="505"/>
        <v>0.99999991444472824</v>
      </c>
      <c r="AK219" s="43">
        <f t="shared" si="505"/>
        <v>0.99999990836569219</v>
      </c>
      <c r="AL219" s="43">
        <f t="shared" si="505"/>
        <v>0</v>
      </c>
      <c r="AM219" s="44">
        <f t="shared" si="448"/>
        <v>0.99589092449310879</v>
      </c>
      <c r="AN219" s="45">
        <f t="shared" si="465"/>
        <v>0.98923763592086311</v>
      </c>
      <c r="AO219" s="46"/>
      <c r="AP219" s="46"/>
      <c r="AQ219" s="47"/>
      <c r="AR219" s="47"/>
      <c r="AS219" s="47"/>
      <c r="AT219" s="48"/>
      <c r="AU219" s="48"/>
      <c r="AV219" s="49">
        <f t="shared" ref="AV219:AY219" si="507">IF(1-EXP(-0.23*(AV135-AV$165))&lt;0, 0, 1-EXP(-0.23*(AV135-AV$165)))</f>
        <v>0.9999997287941037</v>
      </c>
      <c r="AW219" s="49">
        <f t="shared" si="507"/>
        <v>0.9999995997943576</v>
      </c>
      <c r="AX219" s="50">
        <f t="shared" si="507"/>
        <v>0.99999999994465938</v>
      </c>
      <c r="AY219" s="50">
        <f t="shared" si="507"/>
        <v>0.99999994661526281</v>
      </c>
    </row>
    <row r="220" spans="6:51" x14ac:dyDescent="0.25">
      <c r="F220" s="3">
        <v>50</v>
      </c>
      <c r="G220" s="43">
        <f t="shared" si="484"/>
        <v>0.99999995544473375</v>
      </c>
      <c r="H220" s="43">
        <f t="shared" si="497"/>
        <v>0.99999992837876839</v>
      </c>
      <c r="I220" s="43">
        <f t="shared" si="497"/>
        <v>0.99999994211973919</v>
      </c>
      <c r="J220" s="43">
        <f t="shared" si="497"/>
        <v>0.99999993191788983</v>
      </c>
      <c r="K220" s="43">
        <f t="shared" si="497"/>
        <v>5.9791019131608558E-2</v>
      </c>
      <c r="L220" s="44">
        <f t="shared" si="445"/>
        <v>0.99605331651489115</v>
      </c>
      <c r="M220" s="45">
        <f t="shared" si="487"/>
        <v>0.99059808539318472</v>
      </c>
      <c r="N220" s="46"/>
      <c r="O220" s="46"/>
      <c r="P220" s="47"/>
      <c r="Q220" s="47"/>
      <c r="R220" s="47"/>
      <c r="S220" s="48"/>
      <c r="T220" s="48"/>
      <c r="U220" s="49">
        <f t="shared" si="495"/>
        <v>0.99999979771424108</v>
      </c>
      <c r="V220" s="49">
        <f t="shared" si="495"/>
        <v>0.99999969883668782</v>
      </c>
      <c r="W220" s="50">
        <f t="shared" si="495"/>
        <v>0.99999999995316668</v>
      </c>
      <c r="X220" s="50">
        <f t="shared" si="495"/>
        <v>0.99999995695163124</v>
      </c>
      <c r="AD220"/>
      <c r="AG220" s="3">
        <f t="shared" si="447"/>
        <v>49.535774030139265</v>
      </c>
      <c r="AH220" s="43">
        <f t="shared" si="505"/>
        <v>0.99999995097295979</v>
      </c>
      <c r="AI220" s="43">
        <f t="shared" si="505"/>
        <v>0.99999992033109664</v>
      </c>
      <c r="AJ220" s="43">
        <f t="shared" si="505"/>
        <v>0.99999993358629358</v>
      </c>
      <c r="AK220" s="43">
        <f t="shared" si="505"/>
        <v>0.99999992438597263</v>
      </c>
      <c r="AL220" s="43">
        <f t="shared" si="505"/>
        <v>3.50153931168109E-2</v>
      </c>
      <c r="AM220" s="44">
        <f t="shared" si="448"/>
        <v>0.995997955243067</v>
      </c>
      <c r="AN220" s="45">
        <f t="shared" si="465"/>
        <v>0.99013786211817634</v>
      </c>
      <c r="AO220" s="46"/>
      <c r="AP220" s="46"/>
      <c r="AQ220" s="47"/>
      <c r="AR220" s="47"/>
      <c r="AS220" s="47"/>
      <c r="AT220" s="48"/>
      <c r="AU220" s="48"/>
      <c r="AV220" s="49">
        <f t="shared" ref="AV220:AY220" si="508">IF(1-EXP(-0.23*(AV136-AV$165))&lt;0, 0, 1-EXP(-0.23*(AV136-AV$165)))</f>
        <v>0.99999977562988884</v>
      </c>
      <c r="AW220" s="49">
        <f t="shared" si="508"/>
        <v>0.99999966700598597</v>
      </c>
      <c r="AX220" s="50">
        <f t="shared" si="508"/>
        <v>0.99999999995035838</v>
      </c>
      <c r="AY220" s="50">
        <f t="shared" si="508"/>
        <v>0.99999995357084392</v>
      </c>
    </row>
    <row r="221" spans="6:51" x14ac:dyDescent="0.25">
      <c r="F221" s="3">
        <v>51</v>
      </c>
      <c r="G221" s="43">
        <f t="shared" si="484"/>
        <v>0.9999999634408071</v>
      </c>
      <c r="H221" s="43">
        <f t="shared" si="497"/>
        <v>0.99999994283502713</v>
      </c>
      <c r="I221" s="43">
        <f t="shared" si="497"/>
        <v>0.99999995664900421</v>
      </c>
      <c r="J221" s="43">
        <f t="shared" si="497"/>
        <v>0.99999994546891413</v>
      </c>
      <c r="K221" s="43">
        <f t="shared" si="497"/>
        <v>0.10877347206717269</v>
      </c>
      <c r="L221" s="44">
        <f t="shared" si="445"/>
        <v>0.99616369573055141</v>
      </c>
      <c r="M221" s="45">
        <f t="shared" si="487"/>
        <v>0.99150381453372105</v>
      </c>
      <c r="N221" s="46"/>
      <c r="O221" s="46"/>
      <c r="P221" s="47"/>
      <c r="Q221" s="47"/>
      <c r="R221" s="47"/>
      <c r="S221" s="48"/>
      <c r="T221" s="48"/>
      <c r="U221" s="49">
        <f t="shared" si="495"/>
        <v>0.99999983756486177</v>
      </c>
      <c r="V221" s="49">
        <f t="shared" si="495"/>
        <v>0.99999975654329876</v>
      </c>
      <c r="W221" s="50">
        <f t="shared" si="495"/>
        <v>0.99999999995848832</v>
      </c>
      <c r="X221" s="50">
        <f t="shared" si="495"/>
        <v>0.99999996326008589</v>
      </c>
      <c r="AD221"/>
      <c r="AG221" s="3">
        <f t="shared" si="447"/>
        <v>50.306638016924872</v>
      </c>
      <c r="AH221" s="43">
        <f t="shared" si="505"/>
        <v>0.99999995811627473</v>
      </c>
      <c r="AI221" s="43">
        <f t="shared" si="505"/>
        <v>0.99999993320083136</v>
      </c>
      <c r="AJ221" s="43">
        <f t="shared" si="505"/>
        <v>0.99999994708417106</v>
      </c>
      <c r="AK221" s="43">
        <f t="shared" si="505"/>
        <v>0.99999993643467733</v>
      </c>
      <c r="AL221" s="43">
        <f t="shared" si="505"/>
        <v>7.542466588775476E-2</v>
      </c>
      <c r="AM221" s="44">
        <f t="shared" si="448"/>
        <v>0.99608841059164643</v>
      </c>
      <c r="AN221" s="45">
        <f t="shared" si="465"/>
        <v>0.99088780906225216</v>
      </c>
      <c r="AO221" s="46"/>
      <c r="AP221" s="46"/>
      <c r="AQ221" s="47"/>
      <c r="AR221" s="47"/>
      <c r="AS221" s="47"/>
      <c r="AT221" s="48"/>
      <c r="AU221" s="48"/>
      <c r="AV221" s="49">
        <f t="shared" ref="AV221:AY221" si="509">IF(1-EXP(-0.23*(AV137-AV$165))&lt;0, 0, 1-EXP(-0.23*(AV137-AV$165)))</f>
        <v>0.99999981097959667</v>
      </c>
      <c r="AW221" s="49">
        <f t="shared" si="509"/>
        <v>0.9999997180049669</v>
      </c>
      <c r="AX221" s="50">
        <f t="shared" si="509"/>
        <v>0.99999999995489841</v>
      </c>
      <c r="AY221" s="50">
        <f t="shared" si="509"/>
        <v>0.99999995901930094</v>
      </c>
    </row>
    <row r="222" spans="6:51" x14ac:dyDescent="0.25">
      <c r="F222" s="3">
        <v>52</v>
      </c>
      <c r="G222" s="43">
        <f t="shared" si="484"/>
        <v>0.99999996967536775</v>
      </c>
      <c r="H222" s="43">
        <f t="shared" si="497"/>
        <v>0.99999995413070786</v>
      </c>
      <c r="I222" s="43">
        <f t="shared" si="497"/>
        <v>0.99999996721491935</v>
      </c>
      <c r="J222" s="43">
        <f t="shared" si="497"/>
        <v>0.99999995608217707</v>
      </c>
      <c r="K222" s="43">
        <f t="shared" si="497"/>
        <v>0.15241680243355882</v>
      </c>
      <c r="L222" s="44">
        <f t="shared" si="445"/>
        <v>0.99626311639258791</v>
      </c>
      <c r="M222" s="45">
        <f t="shared" si="487"/>
        <v>0.99230509163372138</v>
      </c>
      <c r="N222" s="46"/>
      <c r="O222" s="46"/>
      <c r="P222" s="47"/>
      <c r="Q222" s="47"/>
      <c r="R222" s="47"/>
      <c r="S222" s="48"/>
      <c r="T222" s="48"/>
      <c r="U222" s="49">
        <f t="shared" si="495"/>
        <v>0.99999986889554782</v>
      </c>
      <c r="V222" s="49">
        <f t="shared" si="495"/>
        <v>0.99999980220510953</v>
      </c>
      <c r="W222" s="50">
        <f t="shared" si="495"/>
        <v>0.99999999996297251</v>
      </c>
      <c r="X222" s="50">
        <f t="shared" si="495"/>
        <v>0.99999996846034267</v>
      </c>
      <c r="AD222"/>
      <c r="AG222" s="3">
        <f t="shared" si="447"/>
        <v>51.016955441198782</v>
      </c>
      <c r="AH222" s="43">
        <f t="shared" si="505"/>
        <v>0.99999996355975995</v>
      </c>
      <c r="AI222" s="43">
        <f t="shared" si="505"/>
        <v>0.99999994305051021</v>
      </c>
      <c r="AJ222" s="43">
        <f t="shared" si="505"/>
        <v>0.99999995685731702</v>
      </c>
      <c r="AK222" s="43">
        <f t="shared" si="505"/>
        <v>0.99999994567114869</v>
      </c>
      <c r="AL222" s="43">
        <f t="shared" si="505"/>
        <v>0.10955584933943874</v>
      </c>
      <c r="AM222" s="44">
        <f t="shared" si="448"/>
        <v>0.9961654689891527</v>
      </c>
      <c r="AN222" s="45">
        <f t="shared" si="465"/>
        <v>0.99151823030667419</v>
      </c>
      <c r="AO222" s="46"/>
      <c r="AP222" s="46"/>
      <c r="AQ222" s="47"/>
      <c r="AR222" s="47"/>
      <c r="AS222" s="47"/>
      <c r="AT222" s="48"/>
      <c r="AU222" s="48"/>
      <c r="AV222" s="49">
        <f t="shared" ref="AV222:AY222" si="510">IF(1-EXP(-0.23*(AV138-AV$165))&lt;0, 0, 1-EXP(-0.23*(AV138-AV$165)))</f>
        <v>0.9999998381608286</v>
      </c>
      <c r="AW222" s="49">
        <f t="shared" si="510"/>
        <v>0.99999975740925484</v>
      </c>
      <c r="AX222" s="50">
        <f t="shared" si="510"/>
        <v>0.99999999995857092</v>
      </c>
      <c r="AY222" s="50">
        <f t="shared" si="510"/>
        <v>0.99999996335679864</v>
      </c>
    </row>
    <row r="223" spans="6:51" x14ac:dyDescent="0.25">
      <c r="F223" s="3">
        <v>53</v>
      </c>
      <c r="G223" s="43">
        <f t="shared" si="484"/>
        <v>0.99999997458549916</v>
      </c>
      <c r="H223" s="43">
        <f t="shared" si="497"/>
        <v>0.99999996300197869</v>
      </c>
      <c r="I223" s="43">
        <f t="shared" si="497"/>
        <v>0.9999999749689461</v>
      </c>
      <c r="J223" s="43">
        <f t="shared" si="497"/>
        <v>0.99999996443864581</v>
      </c>
      <c r="K223" s="43">
        <f t="shared" si="497"/>
        <v>0.19141115930193198</v>
      </c>
      <c r="L223" s="44">
        <f t="shared" si="445"/>
        <v>0.99635282946453585</v>
      </c>
      <c r="M223" s="45">
        <f t="shared" si="487"/>
        <v>0.99301532487764266</v>
      </c>
      <c r="N223" s="46"/>
      <c r="O223" s="46"/>
      <c r="P223" s="47"/>
      <c r="Q223" s="47"/>
      <c r="R223" s="47"/>
      <c r="S223" s="48"/>
      <c r="T223" s="48"/>
      <c r="U223" s="49">
        <f t="shared" si="495"/>
        <v>0.99999989364932584</v>
      </c>
      <c r="V223" s="49">
        <f t="shared" si="495"/>
        <v>0.99999983851027296</v>
      </c>
      <c r="W223" s="50">
        <f t="shared" si="495"/>
        <v>0.99999999996677436</v>
      </c>
      <c r="X223" s="50">
        <f t="shared" si="495"/>
        <v>0.99999997277124408</v>
      </c>
      <c r="AD223"/>
      <c r="AG223" s="3">
        <f t="shared" si="447"/>
        <v>51.671481858149477</v>
      </c>
      <c r="AH223" s="43">
        <f t="shared" si="505"/>
        <v>0.99999996779181433</v>
      </c>
      <c r="AI223" s="43">
        <f t="shared" si="505"/>
        <v>0.99999995071902459</v>
      </c>
      <c r="AJ223" s="43">
        <f t="shared" si="505"/>
        <v>0.999999964101706</v>
      </c>
      <c r="AK223" s="43">
        <f t="shared" si="505"/>
        <v>0.99999995287382071</v>
      </c>
      <c r="AL223" s="43">
        <f t="shared" si="505"/>
        <v>0.13862336408442533</v>
      </c>
      <c r="AM223" s="44">
        <f t="shared" si="448"/>
        <v>0.99623158306080872</v>
      </c>
      <c r="AN223" s="45">
        <f t="shared" si="465"/>
        <v>0.99205251359198166</v>
      </c>
      <c r="AO223" s="46"/>
      <c r="AP223" s="46"/>
      <c r="AQ223" s="47"/>
      <c r="AR223" s="47"/>
      <c r="AS223" s="47"/>
      <c r="AT223" s="48"/>
      <c r="AU223" s="48"/>
      <c r="AV223" s="49">
        <f t="shared" ref="AV223:AY223" si="511">IF(1-EXP(-0.23*(AV139-AV$165))&lt;0, 0, 1-EXP(-0.23*(AV139-AV$165)))</f>
        <v>0.99999985941230918</v>
      </c>
      <c r="AW223" s="49">
        <f t="shared" si="511"/>
        <v>0.99999978835299819</v>
      </c>
      <c r="AX223" s="50">
        <f t="shared" si="511"/>
        <v>0.99999999996158151</v>
      </c>
      <c r="AY223" s="50">
        <f t="shared" si="511"/>
        <v>0.99999996685965986</v>
      </c>
    </row>
    <row r="224" spans="6:51" x14ac:dyDescent="0.25">
      <c r="F224" s="3">
        <v>54</v>
      </c>
      <c r="G224" s="43">
        <f t="shared" si="484"/>
        <v>0.99999997848978928</v>
      </c>
      <c r="H224" s="43">
        <f t="shared" si="497"/>
        <v>0.99999997000426066</v>
      </c>
      <c r="I224" s="43">
        <f t="shared" si="497"/>
        <v>0.99999998071051366</v>
      </c>
      <c r="J224" s="43">
        <f t="shared" si="497"/>
        <v>0.99999997105245853</v>
      </c>
      <c r="K224" s="43">
        <f t="shared" si="497"/>
        <v>0.22634348216059264</v>
      </c>
      <c r="L224" s="44">
        <f t="shared" si="445"/>
        <v>0.99643391964849148</v>
      </c>
      <c r="M224" s="45">
        <f t="shared" si="487"/>
        <v>0.99364606463502714</v>
      </c>
      <c r="N224" s="46"/>
      <c r="O224" s="46"/>
      <c r="P224" s="47"/>
      <c r="Q224" s="47"/>
      <c r="R224" s="47"/>
      <c r="S224" s="48"/>
      <c r="T224" s="48"/>
      <c r="U224" s="49">
        <f t="shared" si="495"/>
        <v>0.99999991330170868</v>
      </c>
      <c r="V224" s="49">
        <f t="shared" si="495"/>
        <v>0.99999986751287739</v>
      </c>
      <c r="W224" s="50">
        <f t="shared" si="495"/>
        <v>0.99999999997001643</v>
      </c>
      <c r="X224" s="50">
        <f t="shared" si="495"/>
        <v>0.99999997636435956</v>
      </c>
      <c r="AD224"/>
      <c r="AG224" s="3">
        <f t="shared" si="447"/>
        <v>52.274599303739727</v>
      </c>
      <c r="AH224" s="43">
        <f t="shared" si="505"/>
        <v>0.99999997114028671</v>
      </c>
      <c r="AI224" s="43">
        <f t="shared" si="505"/>
        <v>0.99999995678185583</v>
      </c>
      <c r="AJ224" s="43">
        <f t="shared" si="505"/>
        <v>0.99999996958507753</v>
      </c>
      <c r="AK224" s="43">
        <f t="shared" si="505"/>
        <v>0.99999995857723378</v>
      </c>
      <c r="AL224" s="43">
        <f t="shared" si="505"/>
        <v>0.16356108705757</v>
      </c>
      <c r="AM224" s="44">
        <f t="shared" si="448"/>
        <v>0.99628866968338436</v>
      </c>
      <c r="AN224" s="45">
        <f t="shared" si="465"/>
        <v>0.99250866866717391</v>
      </c>
      <c r="AO224" s="46"/>
      <c r="AP224" s="46"/>
      <c r="AQ224" s="47"/>
      <c r="AR224" s="47"/>
      <c r="AS224" s="47"/>
      <c r="AT224" s="48"/>
      <c r="AU224" s="48"/>
      <c r="AV224" s="49">
        <f t="shared" ref="AV224:AY224" si="512">IF(1-EXP(-0.23*(AV140-AV$165))&lt;0, 0, 1-EXP(-0.23*(AV140-AV$165)))</f>
        <v>0.99999987627810394</v>
      </c>
      <c r="AW224" s="49">
        <f t="shared" si="512"/>
        <v>0.99999981300936536</v>
      </c>
      <c r="AX224" s="50">
        <f t="shared" si="512"/>
        <v>0.99999999996407873</v>
      </c>
      <c r="AY224" s="50">
        <f t="shared" si="512"/>
        <v>0.99999996972467076</v>
      </c>
    </row>
    <row r="225" spans="6:51" x14ac:dyDescent="0.25">
      <c r="F225" s="3">
        <v>55</v>
      </c>
      <c r="G225" s="43">
        <f t="shared" si="484"/>
        <v>0.99999998162278492</v>
      </c>
      <c r="H225" s="43">
        <f t="shared" si="497"/>
        <v>0.99999997555865283</v>
      </c>
      <c r="I225" s="43">
        <f t="shared" si="497"/>
        <v>0.99999998499933995</v>
      </c>
      <c r="J225" s="43">
        <f t="shared" si="497"/>
        <v>0.99999997631377036</v>
      </c>
      <c r="K225" s="43">
        <f t="shared" si="497"/>
        <v>0.25771478629107325</v>
      </c>
      <c r="L225" s="44">
        <f t="shared" si="445"/>
        <v>0.99650733075051479</v>
      </c>
      <c r="M225" s="45">
        <f t="shared" si="487"/>
        <v>0.99420727562387734</v>
      </c>
      <c r="N225" s="46"/>
      <c r="O225" s="46"/>
      <c r="P225" s="47"/>
      <c r="Q225" s="47"/>
      <c r="R225" s="47"/>
      <c r="S225" s="48"/>
      <c r="T225" s="48"/>
      <c r="U225" s="49">
        <f t="shared" si="495"/>
        <v>0.99999992897845358</v>
      </c>
      <c r="V225" s="49">
        <f t="shared" si="495"/>
        <v>0.99999989078971985</v>
      </c>
      <c r="W225" s="50">
        <f t="shared" si="495"/>
        <v>0.99999999997279665</v>
      </c>
      <c r="X225" s="50">
        <f t="shared" si="495"/>
        <v>0.99999997937496876</v>
      </c>
      <c r="AD225"/>
      <c r="AG225" s="3">
        <f t="shared" si="447"/>
        <v>52.830345632314121</v>
      </c>
      <c r="AH225" s="43">
        <f t="shared" si="505"/>
        <v>0.99999997383085848</v>
      </c>
      <c r="AI225" s="43">
        <f t="shared" si="505"/>
        <v>0.99999996164192118</v>
      </c>
      <c r="AJ225" s="43">
        <f t="shared" si="505"/>
        <v>0.99999997381363392</v>
      </c>
      <c r="AK225" s="43">
        <f t="shared" si="505"/>
        <v>0.99999996315604134</v>
      </c>
      <c r="AL225" s="43">
        <f t="shared" si="505"/>
        <v>0.18509666269389113</v>
      </c>
      <c r="AM225" s="44">
        <f t="shared" si="448"/>
        <v>0.99633824450206032</v>
      </c>
      <c r="AN225" s="45">
        <f t="shared" si="465"/>
        <v>0.9929007257996415</v>
      </c>
      <c r="AO225" s="46"/>
      <c r="AP225" s="46"/>
      <c r="AQ225" s="47"/>
      <c r="AR225" s="47"/>
      <c r="AS225" s="47"/>
      <c r="AT225" s="48"/>
      <c r="AU225" s="48"/>
      <c r="AV225" s="49">
        <f t="shared" ref="AV225:AY225" si="513">IF(1-EXP(-0.23*(AV141-AV$165))&lt;0, 0, 1-EXP(-0.23*(AV141-AV$165)))</f>
        <v>0.9999998898446345</v>
      </c>
      <c r="AW225" s="49">
        <f t="shared" si="513"/>
        <v>0.99999983291498074</v>
      </c>
      <c r="AX225" s="50">
        <f t="shared" si="513"/>
        <v>0.99999999996617184</v>
      </c>
      <c r="AY225" s="50">
        <f t="shared" si="513"/>
        <v>0.99999997209464231</v>
      </c>
    </row>
    <row r="226" spans="6:51" x14ac:dyDescent="0.25">
      <c r="F226" s="3">
        <v>56</v>
      </c>
      <c r="G226" s="43">
        <f t="shared" si="484"/>
        <v>0.99999998415883329</v>
      </c>
      <c r="H226" s="43">
        <f t="shared" si="497"/>
        <v>0.99999997998595436</v>
      </c>
      <c r="I226" s="43">
        <f t="shared" si="497"/>
        <v>0.99999998823058067</v>
      </c>
      <c r="J226" s="43">
        <f t="shared" si="497"/>
        <v>0.99999998052013395</v>
      </c>
      <c r="K226" s="43">
        <f t="shared" si="497"/>
        <v>0.28595428904282771</v>
      </c>
      <c r="L226" s="44">
        <f>IF(1-EXP(-0.23*(Z142-L$165))&lt;0, 0, 1-EXP(-0.23*(Z142-L$165)))</f>
        <v>0.99657388671865932</v>
      </c>
      <c r="M226" s="45">
        <f t="shared" si="487"/>
        <v>0.99470756759964096</v>
      </c>
      <c r="N226" s="46"/>
      <c r="O226" s="46"/>
      <c r="P226" s="47"/>
      <c r="Q226" s="47"/>
      <c r="R226" s="47"/>
      <c r="S226" s="48"/>
      <c r="T226" s="48"/>
      <c r="U226" s="49">
        <f t="shared" si="495"/>
        <v>0.99999994154245242</v>
      </c>
      <c r="V226" s="49">
        <f t="shared" si="495"/>
        <v>0.9999999095566966</v>
      </c>
      <c r="W226" s="50">
        <f t="shared" si="495"/>
        <v>0.99999999997519318</v>
      </c>
      <c r="X226" s="50">
        <f t="shared" si="495"/>
        <v>0.99999998191033146</v>
      </c>
      <c r="AD226"/>
      <c r="AG226" s="3">
        <f t="shared" si="447"/>
        <v>53.342441549920437</v>
      </c>
      <c r="AH226" s="43">
        <f t="shared" si="505"/>
        <v>0.99999997602243518</v>
      </c>
      <c r="AI226" s="43">
        <f t="shared" si="505"/>
        <v>0.99999996558663484</v>
      </c>
      <c r="AJ226" s="43">
        <f t="shared" si="505"/>
        <v>0.99999997712933653</v>
      </c>
      <c r="AK226" s="43">
        <f t="shared" si="505"/>
        <v>0.99999996687779591</v>
      </c>
      <c r="AL226" s="43">
        <f t="shared" si="505"/>
        <v>0.20380388804453231</v>
      </c>
      <c r="AM226" s="44">
        <f>IF(1-EXP(-0.23*(BA142-AM$165))&lt;0, 0, 1-EXP(-0.23*(BA142-AM$165)))</f>
        <v>0.99638151867511415</v>
      </c>
      <c r="AN226" s="45">
        <f t="shared" si="465"/>
        <v>0.99323973365109897</v>
      </c>
      <c r="AO226" s="46"/>
      <c r="AP226" s="46"/>
      <c r="AQ226" s="47"/>
      <c r="AR226" s="47"/>
      <c r="AS226" s="47"/>
      <c r="AT226" s="48"/>
      <c r="AU226" s="48"/>
      <c r="AV226" s="49">
        <f t="shared" ref="AV226:AY226" si="514">IF(1-EXP(-0.23*(AV142-AV$165))&lt;0, 0, 1-EXP(-0.23*(AV142-AV$165)))</f>
        <v>0.99999990089041757</v>
      </c>
      <c r="AW226" s="49">
        <f t="shared" si="514"/>
        <v>0.99999984917603069</v>
      </c>
      <c r="AX226" s="50">
        <f t="shared" si="514"/>
        <v>0.9999999999679422</v>
      </c>
      <c r="AY226" s="50">
        <f t="shared" si="514"/>
        <v>0.99999997407500774</v>
      </c>
    </row>
    <row r="227" spans="6:51" x14ac:dyDescent="0.25">
      <c r="F227" s="3">
        <v>57</v>
      </c>
      <c r="G227" s="43">
        <f t="shared" si="484"/>
        <v>0.99999998622874298</v>
      </c>
      <c r="H227" s="43">
        <f t="shared" si="497"/>
        <v>0.99999998353171515</v>
      </c>
      <c r="I227" s="43">
        <f t="shared" si="497"/>
        <v>0.99999999068550449</v>
      </c>
      <c r="J227" s="43">
        <f t="shared" si="497"/>
        <v>0.99999998389959677</v>
      </c>
      <c r="K227" s="43">
        <f t="shared" si="497"/>
        <v>0.3114309958783994</v>
      </c>
      <c r="L227" s="44">
        <f t="shared" ref="L227:L240" si="515">IF(1-EXP(-0.23*(Z143-L$165))&lt;0, 0, 1-EXP(-0.23*(Z143-L$165)))</f>
        <v>0.99663430916029927</v>
      </c>
      <c r="M227" s="45">
        <f t="shared" si="487"/>
        <v>0.99515439104595016</v>
      </c>
      <c r="N227" s="46"/>
      <c r="O227" s="46"/>
      <c r="P227" s="47"/>
      <c r="Q227" s="47"/>
      <c r="R227" s="47"/>
      <c r="S227" s="48"/>
      <c r="T227" s="48"/>
      <c r="U227" s="49">
        <f t="shared" si="495"/>
        <v>0.9999999516581366</v>
      </c>
      <c r="V227" s="49">
        <f t="shared" si="495"/>
        <v>0.99999992475559696</v>
      </c>
      <c r="W227" s="50">
        <f t="shared" si="495"/>
        <v>0.9999999999772694</v>
      </c>
      <c r="X227" s="50">
        <f t="shared" si="495"/>
        <v>0.9999999840559507</v>
      </c>
      <c r="AD227"/>
      <c r="AG227" s="3">
        <f t="shared" si="447"/>
        <v>53.814315524332059</v>
      </c>
      <c r="AH227" s="43">
        <f t="shared" si="505"/>
        <v>0.99999997782920991</v>
      </c>
      <c r="AI227" s="43">
        <f t="shared" si="505"/>
        <v>0.99999996882456055</v>
      </c>
      <c r="AJ227" s="43">
        <f t="shared" si="505"/>
        <v>0.99999997976835497</v>
      </c>
      <c r="AK227" s="43">
        <f t="shared" si="505"/>
        <v>0.99999996993687257</v>
      </c>
      <c r="AL227" s="43">
        <f t="shared" si="505"/>
        <v>0.22014023687038309</v>
      </c>
      <c r="AM227" s="44">
        <f t="shared" ref="AM227:AM240" si="516">IF(1-EXP(-0.23*(BA143-AM$165))&lt;0, 0, 1-EXP(-0.23*(BA143-AM$165)))</f>
        <v>0.9964194694837718</v>
      </c>
      <c r="AN227" s="45">
        <f t="shared" si="465"/>
        <v>0.99353448075243911</v>
      </c>
      <c r="AO227" s="46"/>
      <c r="AP227" s="46"/>
      <c r="AQ227" s="47"/>
      <c r="AR227" s="47"/>
      <c r="AS227" s="47"/>
      <c r="AT227" s="48"/>
      <c r="AU227" s="48"/>
      <c r="AV227" s="49">
        <f t="shared" ref="AV227:AY227" si="517">IF(1-EXP(-0.23*(AV143-AV$165))&lt;0, 0, 1-EXP(-0.23*(AV143-AV$165)))</f>
        <v>0.999999909982768</v>
      </c>
      <c r="AW227" s="49">
        <f t="shared" si="517"/>
        <v>0.99999986260205631</v>
      </c>
      <c r="AX227" s="50">
        <f t="shared" si="517"/>
        <v>0.99999999996945199</v>
      </c>
      <c r="AY227" s="50">
        <f t="shared" si="517"/>
        <v>0.99999997574483268</v>
      </c>
    </row>
    <row r="228" spans="6:51" x14ac:dyDescent="0.25">
      <c r="F228" s="3">
        <v>58</v>
      </c>
      <c r="G228" s="43">
        <f t="shared" si="484"/>
        <v>0.99999998793153988</v>
      </c>
      <c r="H228" s="43">
        <f t="shared" si="497"/>
        <v>0.9999999863847655</v>
      </c>
      <c r="I228" s="43">
        <f t="shared" si="497"/>
        <v>0.99999999256593475</v>
      </c>
      <c r="J228" s="43">
        <f t="shared" si="497"/>
        <v>0.99999998662778289</v>
      </c>
      <c r="K228" s="43">
        <f t="shared" si="497"/>
        <v>0.3344632367765914</v>
      </c>
      <c r="L228" s="44">
        <f t="shared" si="515"/>
        <v>0.99668923198369819</v>
      </c>
      <c r="M228" s="45">
        <f t="shared" si="487"/>
        <v>0.99555420332406419</v>
      </c>
      <c r="N228" s="46"/>
      <c r="O228" s="46"/>
      <c r="P228" s="47"/>
      <c r="Q228" s="47"/>
      <c r="R228" s="47"/>
      <c r="S228" s="48"/>
      <c r="T228" s="48"/>
      <c r="U228" s="49">
        <f t="shared" si="495"/>
        <v>0.9999999598394268</v>
      </c>
      <c r="V228" s="49">
        <f t="shared" si="495"/>
        <v>0.99999993711910828</v>
      </c>
      <c r="W228" s="50">
        <f t="shared" si="495"/>
        <v>0.99999999997907663</v>
      </c>
      <c r="X228" s="50">
        <f t="shared" si="495"/>
        <v>0.99999998588034422</v>
      </c>
      <c r="AD228"/>
      <c r="AG228" s="3">
        <f t="shared" si="447"/>
        <v>54.249126738543261</v>
      </c>
      <c r="AH228" s="43">
        <f t="shared" si="505"/>
        <v>0.99999997933477502</v>
      </c>
      <c r="AI228" s="43">
        <f t="shared" si="505"/>
        <v>0.99999997150944731</v>
      </c>
      <c r="AJ228" s="43">
        <f t="shared" si="505"/>
        <v>0.99999998189711603</v>
      </c>
      <c r="AK228" s="43">
        <f t="shared" si="505"/>
        <v>0.99999997247672856</v>
      </c>
      <c r="AL228" s="43">
        <f t="shared" si="505"/>
        <v>0.2344741370364849</v>
      </c>
      <c r="AM228" s="44">
        <f t="shared" si="516"/>
        <v>0.996452892565866</v>
      </c>
      <c r="AN228" s="45">
        <f t="shared" si="465"/>
        <v>0.99379202363154973</v>
      </c>
      <c r="AO228" s="46"/>
      <c r="AP228" s="46"/>
      <c r="AQ228" s="47"/>
      <c r="AR228" s="47"/>
      <c r="AS228" s="47"/>
      <c r="AT228" s="48"/>
      <c r="AU228" s="48"/>
      <c r="AV228" s="49">
        <f t="shared" ref="AV228:AY228" si="518">IF(1-EXP(-0.23*(AV144-AV$165))&lt;0, 0, 1-EXP(-0.23*(AV144-AV$165)))</f>
        <v>0.99999991754152762</v>
      </c>
      <c r="AW228" s="49">
        <f t="shared" si="518"/>
        <v>0.99999987379455002</v>
      </c>
      <c r="AX228" s="50">
        <f t="shared" si="518"/>
        <v>0.99999999997074895</v>
      </c>
      <c r="AY228" s="50">
        <f t="shared" si="518"/>
        <v>0.9999999771642647</v>
      </c>
    </row>
    <row r="229" spans="6:51" x14ac:dyDescent="0.25">
      <c r="F229" s="3">
        <v>59</v>
      </c>
      <c r="G229" s="43">
        <f t="shared" si="484"/>
        <v>0.99999998934283874</v>
      </c>
      <c r="H229" s="43">
        <f t="shared" si="497"/>
        <v>0.99999998869098661</v>
      </c>
      <c r="I229" s="43">
        <f t="shared" si="497"/>
        <v>0.99999999401783801</v>
      </c>
      <c r="J229" s="43">
        <f t="shared" si="497"/>
        <v>0.99999998884058849</v>
      </c>
      <c r="K229" s="43">
        <f t="shared" si="497"/>
        <v>0.35532654314288326</v>
      </c>
      <c r="L229" s="44">
        <f t="shared" si="515"/>
        <v>0.9967392136815395</v>
      </c>
      <c r="M229" s="45">
        <f t="shared" si="487"/>
        <v>0.99591260987690011</v>
      </c>
      <c r="N229" s="46"/>
      <c r="O229" s="46"/>
      <c r="P229" s="47"/>
      <c r="Q229" s="47"/>
      <c r="R229" s="47"/>
      <c r="S229" s="48"/>
      <c r="T229" s="48"/>
      <c r="U229" s="49">
        <f t="shared" si="495"/>
        <v>0.99999996648559275</v>
      </c>
      <c r="V229" s="49">
        <f t="shared" si="495"/>
        <v>0.9999999472197133</v>
      </c>
      <c r="W229" s="50">
        <f t="shared" si="495"/>
        <v>0.9999999999806567</v>
      </c>
      <c r="X229" s="50">
        <f t="shared" si="495"/>
        <v>0.99999998743869833</v>
      </c>
      <c r="AD229"/>
      <c r="AG229" s="3">
        <f t="shared" si="447"/>
        <v>54.649786241410681</v>
      </c>
      <c r="AH229" s="43">
        <f t="shared" si="505"/>
        <v>0.99999998060135731</v>
      </c>
      <c r="AI229" s="43">
        <f t="shared" si="505"/>
        <v>0.9999999737562939</v>
      </c>
      <c r="AJ229" s="43">
        <f t="shared" si="505"/>
        <v>0.9999999836350808</v>
      </c>
      <c r="AK229" s="43">
        <f t="shared" si="505"/>
        <v>0.9999999746047914</v>
      </c>
      <c r="AL229" s="43">
        <f t="shared" si="505"/>
        <v>0.24710507006740134</v>
      </c>
      <c r="AM229" s="44">
        <f t="shared" si="516"/>
        <v>0.99648244103641426</v>
      </c>
      <c r="AN229" s="45">
        <f t="shared" si="465"/>
        <v>0.99401807792137964</v>
      </c>
      <c r="AO229" s="46"/>
      <c r="AP229" s="46"/>
      <c r="AQ229" s="47"/>
      <c r="AR229" s="47"/>
      <c r="AS229" s="47"/>
      <c r="AT229" s="48"/>
      <c r="AU229" s="48"/>
      <c r="AV229" s="49">
        <f t="shared" ref="AV229:AY229" si="519">IF(1-EXP(-0.23*(AV145-AV$165))&lt;0, 0, 1-EXP(-0.23*(AV145-AV$165)))</f>
        <v>0.99999992388185688</v>
      </c>
      <c r="AW229" s="49">
        <f t="shared" si="519"/>
        <v>0.99999988320671551</v>
      </c>
      <c r="AX229" s="50">
        <f t="shared" si="519"/>
        <v>0.99999999997187028</v>
      </c>
      <c r="AY229" s="50">
        <f t="shared" si="519"/>
        <v>0.99999997837966503</v>
      </c>
    </row>
    <row r="230" spans="6:51" x14ac:dyDescent="0.25">
      <c r="F230" s="3">
        <v>60</v>
      </c>
      <c r="G230" s="43">
        <f t="shared" si="484"/>
        <v>0.99999999052085964</v>
      </c>
      <c r="H230" s="43">
        <f t="shared" si="497"/>
        <v>0.99999999056358935</v>
      </c>
      <c r="I230" s="43">
        <f t="shared" si="497"/>
        <v>0.99999999514760496</v>
      </c>
      <c r="J230" s="43">
        <f t="shared" si="497"/>
        <v>0.9999999906436603</v>
      </c>
      <c r="K230" s="43">
        <f t="shared" si="497"/>
        <v>0.37426017651215615</v>
      </c>
      <c r="L230" s="44">
        <f t="shared" si="515"/>
        <v>0.99678474767364644</v>
      </c>
      <c r="M230" s="45">
        <f t="shared" si="487"/>
        <v>0.99623448435728568</v>
      </c>
      <c r="N230" s="46"/>
      <c r="O230" s="46"/>
      <c r="P230" s="47"/>
      <c r="Q230" s="47"/>
      <c r="R230" s="47"/>
      <c r="S230" s="48"/>
      <c r="T230" s="48"/>
      <c r="U230" s="49">
        <f t="shared" ref="U230:X240" si="520">IF(1-EXP(-0.23*(U146-U$165))&lt;0, 0, 1-EXP(-0.23*(U146-U$165)))</f>
        <v>0.99999997190818535</v>
      </c>
      <c r="V230" s="49">
        <f t="shared" si="520"/>
        <v>0.99999995550662835</v>
      </c>
      <c r="W230" s="50">
        <f t="shared" si="520"/>
        <v>0.99999999998204414</v>
      </c>
      <c r="X230" s="50">
        <f t="shared" si="520"/>
        <v>0.99999998877568197</v>
      </c>
      <c r="AD230"/>
      <c r="AG230" s="3">
        <f t="shared" si="447"/>
        <v>55.01897643704347</v>
      </c>
      <c r="AH230" s="43">
        <f t="shared" si="505"/>
        <v>0.99999998167599358</v>
      </c>
      <c r="AI230" s="43">
        <f t="shared" si="505"/>
        <v>0.99999997565227772</v>
      </c>
      <c r="AJ230" s="43">
        <f t="shared" si="505"/>
        <v>0.99999998506945997</v>
      </c>
      <c r="AK230" s="43">
        <f t="shared" si="505"/>
        <v>0.9999999764025943</v>
      </c>
      <c r="AL230" s="43">
        <f t="shared" si="505"/>
        <v>0.25827856845084651</v>
      </c>
      <c r="AM230" s="44">
        <f t="shared" si="516"/>
        <v>0.99650865512278131</v>
      </c>
      <c r="AN230" s="45">
        <f t="shared" si="465"/>
        <v>0.99421731117035239</v>
      </c>
      <c r="AO230" s="46"/>
      <c r="AP230" s="46"/>
      <c r="AQ230" s="47"/>
      <c r="AR230" s="47"/>
      <c r="AS230" s="47"/>
      <c r="AT230" s="48"/>
      <c r="AU230" s="48"/>
      <c r="AV230" s="49">
        <f t="shared" ref="AV230:AY230" si="521">IF(1-EXP(-0.23*(AV146-AV$165))&lt;0, 0, 1-EXP(-0.23*(AV146-AV$165)))</f>
        <v>0.99999992924347081</v>
      </c>
      <c r="AW230" s="49">
        <f t="shared" si="521"/>
        <v>0.99999989118446908</v>
      </c>
      <c r="AX230" s="50">
        <f t="shared" si="521"/>
        <v>0.9999999999728455</v>
      </c>
      <c r="AY230" s="50">
        <f t="shared" si="521"/>
        <v>0.99999997942720364</v>
      </c>
    </row>
    <row r="231" spans="6:51" x14ac:dyDescent="0.25">
      <c r="F231" s="3">
        <v>61</v>
      </c>
      <c r="G231" s="43">
        <f t="shared" si="484"/>
        <v>0.99999999151078889</v>
      </c>
      <c r="H231" s="43">
        <f t="shared" ref="H231:K240" si="522">IF(1-EXP(-0.23*(H147-H$165))&lt;0, 0, 1-EXP(-0.23*(H147-H$165)))</f>
        <v>0.99999999209082258</v>
      </c>
      <c r="I231" s="43">
        <f t="shared" si="522"/>
        <v>0.99999999603337153</v>
      </c>
      <c r="J231" s="43">
        <f t="shared" si="522"/>
        <v>0.99999999211950652</v>
      </c>
      <c r="K231" s="43">
        <f t="shared" si="522"/>
        <v>0.39147255822017057</v>
      </c>
      <c r="L231" s="44">
        <f t="shared" si="515"/>
        <v>0.99682627104643129</v>
      </c>
      <c r="M231" s="45">
        <f t="shared" si="487"/>
        <v>0.99652407093834128</v>
      </c>
      <c r="N231" s="46"/>
      <c r="O231" s="46"/>
      <c r="P231" s="47"/>
      <c r="Q231" s="47"/>
      <c r="R231" s="47"/>
      <c r="S231" s="48"/>
      <c r="T231" s="48"/>
      <c r="U231" s="49">
        <f t="shared" si="520"/>
        <v>0.99999997635135374</v>
      </c>
      <c r="V231" s="49">
        <f t="shared" si="520"/>
        <v>0.99999996233382449</v>
      </c>
      <c r="W231" s="50">
        <f t="shared" si="520"/>
        <v>0.99999999998326727</v>
      </c>
      <c r="X231" s="50">
        <f t="shared" si="520"/>
        <v>0.99999998992762462</v>
      </c>
      <c r="AD231"/>
      <c r="AG231" s="3">
        <f t="shared" si="447"/>
        <v>55.359169043423464</v>
      </c>
      <c r="AH231" s="43">
        <f t="shared" si="505"/>
        <v>0.99999998259473888</v>
      </c>
      <c r="AI231" s="43">
        <f t="shared" si="505"/>
        <v>0.99999997726431122</v>
      </c>
      <c r="AJ231" s="43">
        <f t="shared" si="505"/>
        <v>0.99999998626491715</v>
      </c>
      <c r="AK231" s="43">
        <f t="shared" si="505"/>
        <v>0.99999997793279116</v>
      </c>
      <c r="AL231" s="43">
        <f t="shared" si="505"/>
        <v>0.26819753654013423</v>
      </c>
      <c r="AM231" s="44">
        <f t="shared" si="516"/>
        <v>0.9965319848519093</v>
      </c>
      <c r="AN231" s="45">
        <f t="shared" si="465"/>
        <v>0.99439356431704662</v>
      </c>
      <c r="AO231" s="46"/>
      <c r="AP231" s="46"/>
      <c r="AQ231" s="47"/>
      <c r="AR231" s="47"/>
      <c r="AS231" s="47"/>
      <c r="AT231" s="48"/>
      <c r="AU231" s="48"/>
      <c r="AV231" s="49">
        <f t="shared" ref="AV231:AY231" si="523">IF(1-EXP(-0.23*(AV147-AV$165))&lt;0, 0, 1-EXP(-0.23*(AV147-AV$165)))</f>
        <v>0.99999993381093688</v>
      </c>
      <c r="AW231" s="49">
        <f t="shared" si="523"/>
        <v>0.99999989799501954</v>
      </c>
      <c r="AX231" s="50">
        <f t="shared" si="523"/>
        <v>0.99999999997369793</v>
      </c>
      <c r="AY231" s="50">
        <f t="shared" si="523"/>
        <v>0.99999998033541604</v>
      </c>
    </row>
    <row r="232" spans="6:51" x14ac:dyDescent="0.25">
      <c r="F232" s="3">
        <v>62</v>
      </c>
      <c r="G232" s="43">
        <f t="shared" si="484"/>
        <v>0.9999999923479671</v>
      </c>
      <c r="H232" s="43">
        <f t="shared" si="522"/>
        <v>0.99999999334177836</v>
      </c>
      <c r="I232" s="43">
        <f t="shared" si="522"/>
        <v>0.99999999673295104</v>
      </c>
      <c r="J232" s="43">
        <f t="shared" si="522"/>
        <v>0.99999999333285461</v>
      </c>
      <c r="K232" s="43">
        <f t="shared" si="522"/>
        <v>0.40714580015811042</v>
      </c>
      <c r="L232" s="44">
        <f t="shared" si="515"/>
        <v>0.99686417196315935</v>
      </c>
      <c r="M232" s="45">
        <f t="shared" si="487"/>
        <v>0.99678507154913687</v>
      </c>
      <c r="N232" s="46"/>
      <c r="O232" s="46"/>
      <c r="P232" s="47"/>
      <c r="Q232" s="47"/>
      <c r="R232" s="47"/>
      <c r="S232" s="48"/>
      <c r="T232" s="48"/>
      <c r="U232" s="49">
        <f t="shared" si="520"/>
        <v>0.99999998000723622</v>
      </c>
      <c r="V232" s="49">
        <f t="shared" si="520"/>
        <v>0.99999996798137325</v>
      </c>
      <c r="W232" s="50">
        <f t="shared" si="520"/>
        <v>0.99999999998434985</v>
      </c>
      <c r="X232" s="50">
        <f t="shared" si="520"/>
        <v>0.99999999092421121</v>
      </c>
      <c r="AD232"/>
      <c r="AG232" s="3">
        <f t="shared" si="447"/>
        <v>55.672641640487548</v>
      </c>
      <c r="AH232" s="43">
        <f t="shared" si="505"/>
        <v>0.99999998338558738</v>
      </c>
      <c r="AI232" s="43">
        <f t="shared" si="505"/>
        <v>0.99999997864434909</v>
      </c>
      <c r="AJ232" s="43">
        <f t="shared" si="505"/>
        <v>0.99999998727008865</v>
      </c>
      <c r="AK232" s="43">
        <f t="shared" si="505"/>
        <v>0.99999997924408568</v>
      </c>
      <c r="AL232" s="43">
        <f t="shared" si="505"/>
        <v>0.27703088885673866</v>
      </c>
      <c r="AM232" s="44">
        <f t="shared" si="516"/>
        <v>0.99655280758888387</v>
      </c>
      <c r="AN232" s="45">
        <f t="shared" si="465"/>
        <v>0.99455002083052657</v>
      </c>
      <c r="AO232" s="46"/>
      <c r="AP232" s="46"/>
      <c r="AQ232" s="47"/>
      <c r="AR232" s="47"/>
      <c r="AS232" s="47"/>
      <c r="AT232" s="48"/>
      <c r="AU232" s="48"/>
      <c r="AV232" s="49">
        <f t="shared" ref="AV232:AY232" si="524">IF(1-EXP(-0.23*(AV148-AV$165))&lt;0, 0, 1-EXP(-0.23*(AV148-AV$165)))</f>
        <v>0.99999993772798002</v>
      </c>
      <c r="AW232" s="49">
        <f t="shared" si="524"/>
        <v>0.99999990384708537</v>
      </c>
      <c r="AX232" s="50">
        <f t="shared" si="524"/>
        <v>0.99999999997444677</v>
      </c>
      <c r="AY232" s="50">
        <f t="shared" si="524"/>
        <v>0.99999998112704835</v>
      </c>
    </row>
    <row r="233" spans="6:51" x14ac:dyDescent="0.25">
      <c r="F233" s="3">
        <v>63</v>
      </c>
      <c r="G233" s="43">
        <f t="shared" si="484"/>
        <v>0.99999999306023957</v>
      </c>
      <c r="H233" s="43">
        <f t="shared" si="522"/>
        <v>0.99999999437078335</v>
      </c>
      <c r="I233" s="43">
        <f t="shared" si="522"/>
        <v>0.99999999728943212</v>
      </c>
      <c r="J233" s="43">
        <f t="shared" si="522"/>
        <v>0.99999999433470854</v>
      </c>
      <c r="K233" s="43">
        <f t="shared" si="522"/>
        <v>0.42143949784883317</v>
      </c>
      <c r="L233" s="44">
        <f t="shared" si="515"/>
        <v>0.99689879596841136</v>
      </c>
      <c r="M233" s="45">
        <f t="shared" si="487"/>
        <v>0.99702072034591294</v>
      </c>
      <c r="N233" s="46"/>
      <c r="O233" s="46"/>
      <c r="P233" s="47"/>
      <c r="Q233" s="47"/>
      <c r="R233" s="47"/>
      <c r="S233" s="48"/>
      <c r="T233" s="48"/>
      <c r="U233" s="49">
        <f t="shared" si="520"/>
        <v>0.99999998302766824</v>
      </c>
      <c r="V233" s="49">
        <f t="shared" si="520"/>
        <v>0.99999997267177465</v>
      </c>
      <c r="W233" s="50">
        <f t="shared" si="520"/>
        <v>0.99999999998531131</v>
      </c>
      <c r="X233" s="50">
        <f t="shared" si="520"/>
        <v>0.99999999178980692</v>
      </c>
      <c r="AD233"/>
      <c r="AG233" s="3">
        <f t="shared" si="447"/>
        <v>55.961492918461353</v>
      </c>
      <c r="AH233" s="43">
        <f t="shared" si="505"/>
        <v>0.99999998407053259</v>
      </c>
      <c r="AI233" s="43">
        <f t="shared" si="505"/>
        <v>0.99999997983316613</v>
      </c>
      <c r="AJ233" s="43">
        <f t="shared" si="505"/>
        <v>0.99999998812204294</v>
      </c>
      <c r="AK233" s="43">
        <f t="shared" si="505"/>
        <v>0.9999999803747448</v>
      </c>
      <c r="AL233" s="43">
        <f t="shared" si="505"/>
        <v>0.28492020787041938</v>
      </c>
      <c r="AM233" s="44">
        <f t="shared" si="516"/>
        <v>0.99657144171885348</v>
      </c>
      <c r="AN233" s="45">
        <f t="shared" si="465"/>
        <v>0.99468933706116791</v>
      </c>
      <c r="AO233" s="46"/>
      <c r="AP233" s="46"/>
      <c r="AQ233" s="47"/>
      <c r="AR233" s="47"/>
      <c r="AS233" s="47"/>
      <c r="AT233" s="48"/>
      <c r="AU233" s="48"/>
      <c r="AV233" s="49">
        <f t="shared" ref="AV233:AY233" si="525">IF(1-EXP(-0.23*(AV149-AV$165))&lt;0, 0, 1-EXP(-0.23*(AV149-AV$165)))</f>
        <v>0.99999994110770518</v>
      </c>
      <c r="AW233" s="49">
        <f t="shared" si="525"/>
        <v>0.99999990890539436</v>
      </c>
      <c r="AX233" s="50">
        <f t="shared" si="525"/>
        <v>0.99999999997510725</v>
      </c>
      <c r="AY233" s="50">
        <f t="shared" si="525"/>
        <v>0.99999998182040628</v>
      </c>
    </row>
    <row r="234" spans="6:51" x14ac:dyDescent="0.25">
      <c r="F234" s="3">
        <v>64</v>
      </c>
      <c r="G234" s="43">
        <f t="shared" ref="G234:G240" si="526">IF(1-EXP(-0.23*(G150-G$165))&lt;0, 0, 1-EXP(-0.23*(G150-G$165)))</f>
        <v>0.99999999366970227</v>
      </c>
      <c r="H234" s="43">
        <f t="shared" si="522"/>
        <v>0.99999999522073468</v>
      </c>
      <c r="I234" s="43">
        <f t="shared" si="522"/>
        <v>0.99999999773515746</v>
      </c>
      <c r="J234" s="43">
        <f t="shared" si="522"/>
        <v>0.99999999516543248</v>
      </c>
      <c r="K234" s="43">
        <f t="shared" si="522"/>
        <v>0.43449391618312128</v>
      </c>
      <c r="L234" s="44">
        <f t="shared" si="515"/>
        <v>0.99693045136944392</v>
      </c>
      <c r="M234" s="45">
        <f t="shared" si="487"/>
        <v>0.99723384736534759</v>
      </c>
      <c r="N234" s="46"/>
      <c r="O234" s="46"/>
      <c r="P234" s="47"/>
      <c r="Q234" s="47"/>
      <c r="R234" s="47"/>
      <c r="S234" s="48"/>
      <c r="T234" s="48"/>
      <c r="U234" s="49">
        <f t="shared" si="520"/>
        <v>0.99999998553312719</v>
      </c>
      <c r="V234" s="49">
        <f t="shared" si="520"/>
        <v>0.99999997658249618</v>
      </c>
      <c r="W234" s="50">
        <f t="shared" si="520"/>
        <v>0.99999999998616829</v>
      </c>
      <c r="X234" s="50">
        <f t="shared" si="520"/>
        <v>0.99999999254449856</v>
      </c>
      <c r="AD234"/>
      <c r="AG234" s="3">
        <f t="shared" si="447"/>
        <v>56.227656728531329</v>
      </c>
      <c r="AH234" s="43">
        <f t="shared" ref="AH234:AL240" si="527">IF(1-EXP(-0.23*(AH150-AH$165))&lt;0, 0, 1-EXP(-0.23*(AH150-AH$165)))</f>
        <v>0.9999999846670421</v>
      </c>
      <c r="AI234" s="43">
        <f t="shared" si="527"/>
        <v>0.9999999808630845</v>
      </c>
      <c r="AJ234" s="43">
        <f t="shared" si="527"/>
        <v>0.99999998884937957</v>
      </c>
      <c r="AK234" s="43">
        <f t="shared" si="527"/>
        <v>0.99999998135513657</v>
      </c>
      <c r="AL234" s="43">
        <f t="shared" si="527"/>
        <v>0.29198492352642602</v>
      </c>
      <c r="AM234" s="44">
        <f t="shared" si="516"/>
        <v>0.99658815741103401</v>
      </c>
      <c r="AN234" s="45">
        <f t="shared" si="465"/>
        <v>0.99481374356190899</v>
      </c>
      <c r="AO234" s="46"/>
      <c r="AP234" s="46"/>
      <c r="AQ234" s="47"/>
      <c r="AR234" s="47"/>
      <c r="AS234" s="47"/>
      <c r="AT234" s="48"/>
      <c r="AU234" s="48"/>
      <c r="AV234" s="49">
        <f t="shared" ref="AV234:AY234" si="528">IF(1-EXP(-0.23*(AV150-AV$165))&lt;0, 0, 1-EXP(-0.23*(AV150-AV$165)))</f>
        <v>0.99999994403999914</v>
      </c>
      <c r="AW234" s="49">
        <f t="shared" si="528"/>
        <v>0.99999991330121485</v>
      </c>
      <c r="AX234" s="50">
        <f t="shared" si="528"/>
        <v>0.999999999975692</v>
      </c>
      <c r="AY234" s="50">
        <f t="shared" si="528"/>
        <v>0.9999999824303536</v>
      </c>
    </row>
    <row r="235" spans="6:51" x14ac:dyDescent="0.25">
      <c r="F235" s="3">
        <v>65</v>
      </c>
      <c r="G235" s="43">
        <f t="shared" si="526"/>
        <v>0.99999999419400876</v>
      </c>
      <c r="H235" s="43">
        <f t="shared" si="522"/>
        <v>0.99999999592564581</v>
      </c>
      <c r="I235" s="43">
        <f t="shared" si="522"/>
        <v>0.99999999809457296</v>
      </c>
      <c r="J235" s="43">
        <f t="shared" si="522"/>
        <v>0.99999999585710642</v>
      </c>
      <c r="K235" s="43">
        <f t="shared" si="522"/>
        <v>0.44643267351598859</v>
      </c>
      <c r="L235" s="44">
        <f t="shared" si="515"/>
        <v>0.9969594138443979</v>
      </c>
      <c r="M235" s="45">
        <f t="shared" ref="M235:M240" si="529">IF(1-EXP(-0.23*(M151-M$165))&lt;0, 0, 1-EXP(-0.23*(M151-M$165)))</f>
        <v>0.99742693300064811</v>
      </c>
      <c r="N235" s="46"/>
      <c r="O235" s="46"/>
      <c r="P235" s="47"/>
      <c r="Q235" s="47"/>
      <c r="R235" s="47"/>
      <c r="S235" s="48"/>
      <c r="T235" s="48"/>
      <c r="U235" s="49">
        <f t="shared" si="520"/>
        <v>0.99999998761959163</v>
      </c>
      <c r="V235" s="49">
        <f t="shared" si="520"/>
        <v>0.99999997985564193</v>
      </c>
      <c r="W235" s="50">
        <f t="shared" si="520"/>
        <v>0.99999999998693456</v>
      </c>
      <c r="X235" s="50">
        <f t="shared" si="520"/>
        <v>0.99999999320491617</v>
      </c>
      <c r="AD235"/>
      <c r="AG235" s="3">
        <f t="shared" ref="AG235:AG240" si="530">AE79</f>
        <v>56.472915029924017</v>
      </c>
      <c r="AH235" s="43">
        <f t="shared" si="527"/>
        <v>0.99999998518912936</v>
      </c>
      <c r="AI235" s="43">
        <f t="shared" si="527"/>
        <v>0.99999998175996607</v>
      </c>
      <c r="AJ235" s="43">
        <f t="shared" si="527"/>
        <v>0.99999998947441537</v>
      </c>
      <c r="AK235" s="43">
        <f t="shared" si="527"/>
        <v>0.99999998220958541</v>
      </c>
      <c r="AL235" s="43">
        <f t="shared" si="527"/>
        <v>0.29832637809668194</v>
      </c>
      <c r="AM235" s="44">
        <f t="shared" si="516"/>
        <v>0.99660318515433666</v>
      </c>
      <c r="AN235" s="45">
        <f t="shared" si="465"/>
        <v>0.99492512448474613</v>
      </c>
      <c r="AO235" s="46"/>
      <c r="AP235" s="46"/>
      <c r="AQ235" s="47"/>
      <c r="AR235" s="47"/>
      <c r="AS235" s="47"/>
      <c r="AT235" s="48"/>
      <c r="AU235" s="48"/>
      <c r="AV235" s="49">
        <f t="shared" ref="AV235:AY235" si="531">IF(1-EXP(-0.23*(AV151-AV$165))&lt;0, 0, 1-EXP(-0.23*(AV151-AV$165)))</f>
        <v>0.99999994659695368</v>
      </c>
      <c r="AW235" s="49">
        <f t="shared" si="531"/>
        <v>0.99999991714009884</v>
      </c>
      <c r="AX235" s="50">
        <f t="shared" si="531"/>
        <v>0.99999999997621158</v>
      </c>
      <c r="AY235" s="50">
        <f t="shared" si="531"/>
        <v>0.99999998296905945</v>
      </c>
    </row>
    <row r="236" spans="6:51" x14ac:dyDescent="0.25">
      <c r="F236" s="3">
        <v>66</v>
      </c>
      <c r="G236" s="43">
        <f t="shared" si="526"/>
        <v>0.99999999464735578</v>
      </c>
      <c r="H236" s="43">
        <f t="shared" si="522"/>
        <v>0.99999999651259552</v>
      </c>
      <c r="I236" s="43">
        <f t="shared" si="522"/>
        <v>0.99999999838628084</v>
      </c>
      <c r="J236" s="43">
        <f t="shared" si="522"/>
        <v>0.99999999643533299</v>
      </c>
      <c r="K236" s="43">
        <f t="shared" si="522"/>
        <v>0.45736501011660802</v>
      </c>
      <c r="L236" s="44">
        <f t="shared" si="515"/>
        <v>0.99698593040083894</v>
      </c>
      <c r="M236" s="45">
        <f t="shared" si="529"/>
        <v>0.99760215468439106</v>
      </c>
      <c r="N236" s="46"/>
      <c r="O236" s="46"/>
      <c r="P236" s="47"/>
      <c r="Q236" s="47"/>
      <c r="R236" s="47"/>
      <c r="S236" s="48"/>
      <c r="T236" s="48"/>
      <c r="U236" s="49">
        <f t="shared" si="520"/>
        <v>0.99999998936382539</v>
      </c>
      <c r="V236" s="49">
        <f t="shared" si="520"/>
        <v>0.99999998260543699</v>
      </c>
      <c r="W236" s="50">
        <f t="shared" si="520"/>
        <v>0.99999999998762201</v>
      </c>
      <c r="X236" s="50">
        <f t="shared" si="520"/>
        <v>0.99999999378488535</v>
      </c>
      <c r="AD236"/>
      <c r="AG236" s="3">
        <f t="shared" si="530"/>
        <v>56.698909820073034</v>
      </c>
      <c r="AH236" s="43">
        <f t="shared" si="527"/>
        <v>0.99999998564814163</v>
      </c>
      <c r="AI236" s="43">
        <f t="shared" si="527"/>
        <v>0.99999998254468414</v>
      </c>
      <c r="AJ236" s="43">
        <f t="shared" si="527"/>
        <v>0.99999999001474926</v>
      </c>
      <c r="AK236" s="43">
        <f t="shared" si="527"/>
        <v>0.99999998295774506</v>
      </c>
      <c r="AL236" s="43">
        <f t="shared" si="527"/>
        <v>0.30403104244970913</v>
      </c>
      <c r="AM236" s="44">
        <f t="shared" si="516"/>
        <v>0.9966167225763074</v>
      </c>
      <c r="AN236" s="45">
        <f t="shared" si="465"/>
        <v>0.99502508027471337</v>
      </c>
      <c r="AO236" s="46"/>
      <c r="AP236" s="46"/>
      <c r="AQ236" s="47"/>
      <c r="AR236" s="47"/>
      <c r="AS236" s="47"/>
      <c r="AT236" s="48"/>
      <c r="AU236" s="48"/>
      <c r="AV236" s="49">
        <f t="shared" ref="AV236:AY236" si="532">IF(1-EXP(-0.23*(AV152-AV$165))&lt;0, 0, 1-EXP(-0.23*(AV152-AV$165)))</f>
        <v>0.99999994883688581</v>
      </c>
      <c r="AW236" s="49">
        <f t="shared" si="532"/>
        <v>0.99999992050763764</v>
      </c>
      <c r="AX236" s="50">
        <f t="shared" si="532"/>
        <v>0.99999999997667477</v>
      </c>
      <c r="AY236" s="50">
        <f t="shared" si="532"/>
        <v>0.99999998344656382</v>
      </c>
    </row>
    <row r="237" spans="6:51" x14ac:dyDescent="0.25">
      <c r="F237" s="3">
        <v>67</v>
      </c>
      <c r="G237" s="43">
        <f t="shared" si="526"/>
        <v>0.99999999504123305</v>
      </c>
      <c r="H237" s="43">
        <f t="shared" si="522"/>
        <v>0.99999999700322872</v>
      </c>
      <c r="I237" s="43">
        <f t="shared" si="522"/>
        <v>0.99999999862453059</v>
      </c>
      <c r="J237" s="43">
        <f t="shared" si="522"/>
        <v>0.99999999692062902</v>
      </c>
      <c r="K237" s="43">
        <f t="shared" si="522"/>
        <v>0.46738771115386712</v>
      </c>
      <c r="L237" s="44">
        <f t="shared" si="515"/>
        <v>0.99701022278665252</v>
      </c>
      <c r="M237" s="45">
        <f t="shared" si="529"/>
        <v>0.9977614269461994</v>
      </c>
      <c r="N237" s="46"/>
      <c r="O237" s="46"/>
      <c r="P237" s="47"/>
      <c r="Q237" s="47"/>
      <c r="R237" s="47"/>
      <c r="S237" s="48"/>
      <c r="T237" s="48"/>
      <c r="U237" s="49">
        <f t="shared" si="520"/>
        <v>0.99999999082746105</v>
      </c>
      <c r="V237" s="49">
        <f t="shared" si="520"/>
        <v>0.99999998492404385</v>
      </c>
      <c r="W237" s="50">
        <f t="shared" si="520"/>
        <v>0.99999999998824041</v>
      </c>
      <c r="X237" s="50">
        <f t="shared" si="520"/>
        <v>0.99999999429594588</v>
      </c>
      <c r="AD237"/>
      <c r="AG237" s="3">
        <f t="shared" si="530"/>
        <v>56.907154127745713</v>
      </c>
      <c r="AH237" s="43">
        <f t="shared" si="527"/>
        <v>0.99999998605334695</v>
      </c>
      <c r="AI237" s="43">
        <f t="shared" si="527"/>
        <v>0.99999998323422423</v>
      </c>
      <c r="AJ237" s="43">
        <f t="shared" si="527"/>
        <v>0.99999999048439658</v>
      </c>
      <c r="AK237" s="43">
        <f t="shared" si="527"/>
        <v>0.99999998361562481</v>
      </c>
      <c r="AL237" s="43">
        <f t="shared" si="527"/>
        <v>0.30917308050841086</v>
      </c>
      <c r="AM237" s="44">
        <f t="shared" si="516"/>
        <v>0.99662893992872859</v>
      </c>
      <c r="AN237" s="45">
        <f t="shared" si="465"/>
        <v>0.99511497753517264</v>
      </c>
      <c r="AO237" s="46"/>
      <c r="AP237" s="46"/>
      <c r="AQ237" s="47"/>
      <c r="AR237" s="47"/>
      <c r="AS237" s="47"/>
      <c r="AT237" s="48"/>
      <c r="AU237" s="48"/>
      <c r="AV237" s="49">
        <f t="shared" ref="AV237:AY237" si="533">IF(1-EXP(-0.23*(AV153-AV$165))&lt;0, 0, 1-EXP(-0.23*(AV153-AV$165)))</f>
        <v>0.99999995080735038</v>
      </c>
      <c r="AW237" s="49">
        <f t="shared" si="533"/>
        <v>0.99999992347378652</v>
      </c>
      <c r="AX237" s="50">
        <f t="shared" si="533"/>
        <v>0.99999999997708866</v>
      </c>
      <c r="AY237" s="50">
        <f t="shared" si="533"/>
        <v>0.99999998387121036</v>
      </c>
    </row>
    <row r="238" spans="6:51" x14ac:dyDescent="0.25">
      <c r="F238" s="3">
        <v>68</v>
      </c>
      <c r="G238" s="43">
        <f t="shared" si="526"/>
        <v>0.99999999538499496</v>
      </c>
      <c r="H238" s="43">
        <f t="shared" si="522"/>
        <v>0.99999999741491463</v>
      </c>
      <c r="I238" s="43">
        <f t="shared" si="522"/>
        <v>0.9999999988203071</v>
      </c>
      <c r="J238" s="43">
        <f t="shared" si="522"/>
        <v>0.99999999732950151</v>
      </c>
      <c r="K238" s="43">
        <f t="shared" si="522"/>
        <v>0.47658674167386106</v>
      </c>
      <c r="L238" s="44">
        <f t="shared" si="515"/>
        <v>0.99703249043786135</v>
      </c>
      <c r="M238" s="45">
        <f t="shared" si="529"/>
        <v>0.99790643583193928</v>
      </c>
      <c r="N238" s="46"/>
      <c r="O238" s="46"/>
      <c r="P238" s="47"/>
      <c r="Q238" s="47"/>
      <c r="R238" s="47"/>
      <c r="S238" s="48"/>
      <c r="T238" s="48"/>
      <c r="U238" s="49">
        <f t="shared" si="520"/>
        <v>0.99999999206017132</v>
      </c>
      <c r="V238" s="49">
        <f t="shared" si="520"/>
        <v>0.99999998688609948</v>
      </c>
      <c r="W238" s="50">
        <f t="shared" si="520"/>
        <v>0.99999999998879829</v>
      </c>
      <c r="X238" s="50">
        <f t="shared" si="520"/>
        <v>0.99999999474776724</v>
      </c>
      <c r="AD238"/>
      <c r="AG238" s="3">
        <f t="shared" si="530"/>
        <v>57.099042142728173</v>
      </c>
      <c r="AH238" s="43">
        <f t="shared" si="527"/>
        <v>0.99999998641237586</v>
      </c>
      <c r="AI238" s="43">
        <f t="shared" si="527"/>
        <v>0.99999998384251376</v>
      </c>
      <c r="AJ238" s="43">
        <f t="shared" si="527"/>
        <v>0.9999999908946211</v>
      </c>
      <c r="AK238" s="43">
        <f t="shared" si="527"/>
        <v>0.99999998419636527</v>
      </c>
      <c r="AL238" s="43">
        <f t="shared" si="527"/>
        <v>0.31381640881689499</v>
      </c>
      <c r="AM238" s="44">
        <f t="shared" si="516"/>
        <v>0.99663998452966418</v>
      </c>
      <c r="AN238" s="45">
        <f t="shared" si="465"/>
        <v>0.99519598896308115</v>
      </c>
      <c r="AO238" s="46"/>
      <c r="AP238" s="46"/>
      <c r="AQ238" s="47"/>
      <c r="AR238" s="47"/>
      <c r="AS238" s="47"/>
      <c r="AT238" s="48"/>
      <c r="AU238" s="48"/>
      <c r="AV238" s="49">
        <f t="shared" ref="AV238:AY238" si="534">IF(1-EXP(-0.23*(AV154-AV$165))&lt;0, 0, 1-EXP(-0.23*(AV154-AV$165)))</f>
        <v>0.99999995254741814</v>
      </c>
      <c r="AW238" s="49">
        <f t="shared" si="534"/>
        <v>0.99999992609614563</v>
      </c>
      <c r="AX238" s="50">
        <f t="shared" si="534"/>
        <v>0.9999999999774597</v>
      </c>
      <c r="AY238" s="50">
        <f t="shared" si="534"/>
        <v>0.99999998424997927</v>
      </c>
    </row>
    <row r="239" spans="6:51" x14ac:dyDescent="0.25">
      <c r="F239" s="3">
        <v>69</v>
      </c>
      <c r="G239" s="43">
        <f t="shared" si="526"/>
        <v>0.99999999568630249</v>
      </c>
      <c r="H239" s="43">
        <f t="shared" si="522"/>
        <v>0.99999999776164505</v>
      </c>
      <c r="I239" s="43">
        <f t="shared" si="522"/>
        <v>0.99999999898213243</v>
      </c>
      <c r="J239" s="43">
        <f t="shared" si="522"/>
        <v>0.99999999767528369</v>
      </c>
      <c r="K239" s="43">
        <f t="shared" si="522"/>
        <v>0.48503864075176906</v>
      </c>
      <c r="L239" s="44">
        <f t="shared" si="515"/>
        <v>0.9970529130336746</v>
      </c>
      <c r="M239" s="45">
        <f t="shared" si="529"/>
        <v>0.99803866851859291</v>
      </c>
      <c r="N239" s="46"/>
      <c r="O239" s="46"/>
      <c r="P239" s="47"/>
      <c r="Q239" s="47"/>
      <c r="R239" s="47"/>
      <c r="S239" s="48"/>
      <c r="T239" s="48"/>
      <c r="U239" s="49">
        <f t="shared" si="520"/>
        <v>0.99999999310213883</v>
      </c>
      <c r="V239" s="49">
        <f t="shared" si="520"/>
        <v>0.99999998855226824</v>
      </c>
      <c r="W239" s="50">
        <f t="shared" si="520"/>
        <v>0.999999999989303</v>
      </c>
      <c r="X239" s="50">
        <f t="shared" si="520"/>
        <v>0.99999999514848259</v>
      </c>
      <c r="AD239"/>
      <c r="AG239" s="3">
        <f t="shared" si="530"/>
        <v>57.275858549886756</v>
      </c>
      <c r="AH239" s="43">
        <f t="shared" si="527"/>
        <v>0.99999998673155843</v>
      </c>
      <c r="AI239" s="43">
        <f t="shared" si="527"/>
        <v>0.99999998438105553</v>
      </c>
      <c r="AJ239" s="43">
        <f t="shared" si="527"/>
        <v>0.99999999125455319</v>
      </c>
      <c r="AK239" s="43">
        <f t="shared" si="527"/>
        <v>0.9999999847108294</v>
      </c>
      <c r="AL239" s="43">
        <f t="shared" si="527"/>
        <v>0.31801636192109695</v>
      </c>
      <c r="AM239" s="44">
        <f t="shared" si="516"/>
        <v>0.99664998438284258</v>
      </c>
      <c r="AN239" s="45">
        <f t="shared" si="465"/>
        <v>0.99526912554118607</v>
      </c>
      <c r="AO239" s="46"/>
      <c r="AP239" s="46"/>
      <c r="AQ239" s="47"/>
      <c r="AR239" s="47"/>
      <c r="AS239" s="47"/>
      <c r="AT239" s="48"/>
      <c r="AU239" s="48"/>
      <c r="AV239" s="49">
        <f t="shared" ref="AV239:AY239" si="535">IF(1-EXP(-0.23*(AV155-AV$165))&lt;0, 0, 1-EXP(-0.23*(AV155-AV$165)))</f>
        <v>0.99999995408941755</v>
      </c>
      <c r="AW239" s="49">
        <f t="shared" si="535"/>
        <v>0.99999992842247265</v>
      </c>
      <c r="AX239" s="50">
        <f t="shared" si="535"/>
        <v>0.99999999997779287</v>
      </c>
      <c r="AY239" s="50">
        <f t="shared" si="535"/>
        <v>0.99999998458874728</v>
      </c>
    </row>
    <row r="240" spans="6:51" x14ac:dyDescent="0.25">
      <c r="F240" s="3">
        <v>70</v>
      </c>
      <c r="G240" s="43">
        <f t="shared" si="526"/>
        <v>0.99999999595146449</v>
      </c>
      <c r="H240" s="43">
        <f t="shared" si="522"/>
        <v>0.99999999805473361</v>
      </c>
      <c r="I240" s="43">
        <f t="shared" si="522"/>
        <v>0.99999999911665782</v>
      </c>
      <c r="J240" s="43">
        <f t="shared" si="522"/>
        <v>0.99999999796878658</v>
      </c>
      <c r="K240" s="43">
        <f t="shared" si="522"/>
        <v>0.49281171368072707</v>
      </c>
      <c r="L240" s="44">
        <f t="shared" si="515"/>
        <v>0.99707165271741338</v>
      </c>
      <c r="M240" s="45">
        <f t="shared" si="529"/>
        <v>0.99815943883065594</v>
      </c>
      <c r="N240" s="46"/>
      <c r="O240" s="46"/>
      <c r="P240" s="47"/>
      <c r="Q240" s="47"/>
      <c r="R240" s="47"/>
      <c r="S240" s="48"/>
      <c r="T240" s="48"/>
      <c r="U240" s="49">
        <f t="shared" si="520"/>
        <v>0.99999999398598827</v>
      </c>
      <c r="V240" s="49">
        <f t="shared" si="520"/>
        <v>0.99999998997203321</v>
      </c>
      <c r="W240" s="50">
        <f t="shared" si="520"/>
        <v>0.99999999998976064</v>
      </c>
      <c r="X240" s="50">
        <f t="shared" si="520"/>
        <v>0.99999999550495799</v>
      </c>
      <c r="AD240"/>
      <c r="AG240" s="3">
        <f t="shared" si="530"/>
        <v>57.43878713009709</v>
      </c>
      <c r="AH240" s="43">
        <f t="shared" si="527"/>
        <v>0.99999998701618198</v>
      </c>
      <c r="AI240" s="43">
        <f t="shared" si="527"/>
        <v>0.99999998485941344</v>
      </c>
      <c r="AJ240" s="43">
        <f t="shared" si="527"/>
        <v>0.9999999915716532</v>
      </c>
      <c r="AK240" s="43">
        <f t="shared" si="527"/>
        <v>0.99999998516805844</v>
      </c>
      <c r="AL240" s="43">
        <f t="shared" si="527"/>
        <v>0.3218210476971578</v>
      </c>
      <c r="AM240" s="44">
        <f t="shared" si="516"/>
        <v>0.99665905114409403</v>
      </c>
      <c r="AN240" s="45">
        <f t="shared" si="465"/>
        <v>0.99533526265011851</v>
      </c>
      <c r="AO240" s="46"/>
      <c r="AP240" s="46"/>
      <c r="AQ240" s="47"/>
      <c r="AR240" s="47"/>
      <c r="AS240" s="47"/>
      <c r="AT240" s="48"/>
      <c r="AU240" s="48"/>
      <c r="AV240" s="49">
        <f t="shared" ref="AV240:AY240" si="536">IF(1-EXP(-0.23*(AV156-AV$165))&lt;0, 0, 1-EXP(-0.23*(AV156-AV$165)))</f>
        <v>0.99999995546027631</v>
      </c>
      <c r="AW240" s="49">
        <f t="shared" si="536"/>
        <v>0.99999993049262459</v>
      </c>
      <c r="AX240" s="50">
        <f t="shared" si="536"/>
        <v>0.99999999997809286</v>
      </c>
      <c r="AY240" s="50">
        <f t="shared" si="536"/>
        <v>0.99999998489249153</v>
      </c>
    </row>
    <row r="241" spans="5:51" x14ac:dyDescent="0.25">
      <c r="AD241"/>
    </row>
    <row r="242" spans="5:51" x14ac:dyDescent="0.25">
      <c r="E242" s="3" t="s">
        <v>141</v>
      </c>
      <c r="F242" s="3">
        <v>0</v>
      </c>
      <c r="G242" s="43">
        <f>G170*G$163</f>
        <v>0</v>
      </c>
      <c r="H242" s="43">
        <f t="shared" ref="H242:X242" si="537">H170*H$163</f>
        <v>0</v>
      </c>
      <c r="I242" s="43">
        <f t="shared" si="537"/>
        <v>0</v>
      </c>
      <c r="J242" s="43">
        <f t="shared" si="537"/>
        <v>0</v>
      </c>
      <c r="K242" s="43">
        <f t="shared" si="537"/>
        <v>0</v>
      </c>
      <c r="L242" s="44">
        <f t="shared" si="537"/>
        <v>0</v>
      </c>
      <c r="M242" s="45">
        <f t="shared" si="537"/>
        <v>0</v>
      </c>
      <c r="N242" s="46">
        <f t="shared" si="537"/>
        <v>0</v>
      </c>
      <c r="O242" s="46">
        <f t="shared" si="537"/>
        <v>0</v>
      </c>
      <c r="P242" s="47">
        <f t="shared" si="537"/>
        <v>0</v>
      </c>
      <c r="Q242" s="47">
        <f t="shared" si="537"/>
        <v>0</v>
      </c>
      <c r="R242" s="47">
        <f t="shared" si="537"/>
        <v>0</v>
      </c>
      <c r="S242" s="48">
        <f t="shared" si="537"/>
        <v>0</v>
      </c>
      <c r="T242" s="48">
        <f t="shared" si="537"/>
        <v>0</v>
      </c>
      <c r="U242" s="49">
        <f t="shared" ref="U242:V261" si="538">$C$5/100*U$163*U170</f>
        <v>0</v>
      </c>
      <c r="V242" s="49">
        <f t="shared" si="538"/>
        <v>0</v>
      </c>
      <c r="W242" s="50">
        <f t="shared" si="537"/>
        <v>0</v>
      </c>
      <c r="X242" s="50">
        <f t="shared" si="537"/>
        <v>0</v>
      </c>
      <c r="AD242"/>
      <c r="AF242" s="3" t="s">
        <v>141</v>
      </c>
      <c r="AG242" s="3">
        <f>AE14</f>
        <v>4.9458521066739074</v>
      </c>
      <c r="AH242" s="43">
        <f>AH170*AH$163</f>
        <v>0</v>
      </c>
      <c r="AI242" s="43">
        <f t="shared" ref="AI242:AU242" si="539">AI170*AI$163</f>
        <v>0.49006175642200794</v>
      </c>
      <c r="AJ242" s="43">
        <f t="shared" si="539"/>
        <v>0</v>
      </c>
      <c r="AK242" s="43">
        <f t="shared" si="539"/>
        <v>0.62663866283374769</v>
      </c>
      <c r="AL242" s="43">
        <f t="shared" si="539"/>
        <v>0</v>
      </c>
      <c r="AM242" s="44">
        <f t="shared" si="539"/>
        <v>0</v>
      </c>
      <c r="AN242" s="45">
        <f t="shared" si="539"/>
        <v>0</v>
      </c>
      <c r="AO242" s="46">
        <f t="shared" si="539"/>
        <v>0</v>
      </c>
      <c r="AP242" s="46">
        <f t="shared" si="539"/>
        <v>0</v>
      </c>
      <c r="AQ242" s="47">
        <f t="shared" si="539"/>
        <v>0</v>
      </c>
      <c r="AR242" s="47">
        <f t="shared" si="539"/>
        <v>0</v>
      </c>
      <c r="AS242" s="47">
        <f t="shared" si="539"/>
        <v>0</v>
      </c>
      <c r="AT242" s="48">
        <f t="shared" si="539"/>
        <v>0</v>
      </c>
      <c r="AU242" s="48">
        <f t="shared" si="539"/>
        <v>0</v>
      </c>
      <c r="AV242" s="49">
        <f t="shared" ref="AV242:AW242" si="540">$C$5/100*AV$163*AV170</f>
        <v>0.24150567286183361</v>
      </c>
      <c r="AW242" s="49">
        <f t="shared" si="540"/>
        <v>0.23146673249369773</v>
      </c>
      <c r="AX242" s="50">
        <f t="shared" ref="AX242:AY242" si="541">AX170*AX$163</f>
        <v>0.76044626530980786</v>
      </c>
      <c r="AY242" s="50">
        <f t="shared" si="541"/>
        <v>0.51852860871211803</v>
      </c>
    </row>
    <row r="243" spans="5:51" x14ac:dyDescent="0.25">
      <c r="F243" s="3">
        <v>1</v>
      </c>
      <c r="G243" s="43">
        <f t="shared" ref="G243:X243" si="542">G171*G$163</f>
        <v>0</v>
      </c>
      <c r="H243" s="43">
        <f t="shared" si="542"/>
        <v>0</v>
      </c>
      <c r="I243" s="43">
        <f t="shared" si="542"/>
        <v>0</v>
      </c>
      <c r="J243" s="43">
        <f t="shared" si="542"/>
        <v>0</v>
      </c>
      <c r="K243" s="43">
        <f t="shared" si="542"/>
        <v>0</v>
      </c>
      <c r="L243" s="44">
        <f t="shared" si="542"/>
        <v>0</v>
      </c>
      <c r="M243" s="45">
        <f t="shared" si="542"/>
        <v>0</v>
      </c>
      <c r="N243" s="46">
        <f t="shared" si="542"/>
        <v>0</v>
      </c>
      <c r="O243" s="46">
        <f t="shared" si="542"/>
        <v>0</v>
      </c>
      <c r="P243" s="47">
        <f t="shared" si="542"/>
        <v>0</v>
      </c>
      <c r="Q243" s="47">
        <f t="shared" si="542"/>
        <v>0</v>
      </c>
      <c r="R243" s="47">
        <f t="shared" si="542"/>
        <v>0</v>
      </c>
      <c r="S243" s="48">
        <f t="shared" si="542"/>
        <v>0</v>
      </c>
      <c r="T243" s="48">
        <f t="shared" si="542"/>
        <v>0</v>
      </c>
      <c r="U243" s="49">
        <f t="shared" si="538"/>
        <v>0</v>
      </c>
      <c r="V243" s="49">
        <f t="shared" si="538"/>
        <v>0</v>
      </c>
      <c r="W243" s="50">
        <f t="shared" si="542"/>
        <v>0</v>
      </c>
      <c r="X243" s="50">
        <f t="shared" si="542"/>
        <v>0</v>
      </c>
      <c r="AD243"/>
      <c r="AG243" s="3">
        <f t="shared" ref="AG243:AG306" si="543">AE15</f>
        <v>5.2014595403979236</v>
      </c>
      <c r="AH243" s="43">
        <f t="shared" ref="AH243:AU243" si="544">AH171*AH$163</f>
        <v>0</v>
      </c>
      <c r="AI243" s="43">
        <f t="shared" si="544"/>
        <v>0.51586719653966173</v>
      </c>
      <c r="AJ243" s="43">
        <f t="shared" si="544"/>
        <v>0</v>
      </c>
      <c r="AK243" s="43">
        <f t="shared" si="544"/>
        <v>0.67640751215108808</v>
      </c>
      <c r="AL243" s="43">
        <f t="shared" si="544"/>
        <v>0</v>
      </c>
      <c r="AM243" s="44">
        <f t="shared" si="544"/>
        <v>0</v>
      </c>
      <c r="AN243" s="45">
        <f t="shared" si="544"/>
        <v>0</v>
      </c>
      <c r="AO243" s="46">
        <f t="shared" si="544"/>
        <v>0</v>
      </c>
      <c r="AP243" s="46">
        <f t="shared" si="544"/>
        <v>0</v>
      </c>
      <c r="AQ243" s="47">
        <f t="shared" si="544"/>
        <v>0</v>
      </c>
      <c r="AR243" s="47">
        <f t="shared" si="544"/>
        <v>0</v>
      </c>
      <c r="AS243" s="47">
        <f t="shared" si="544"/>
        <v>0</v>
      </c>
      <c r="AT243" s="48">
        <f t="shared" si="544"/>
        <v>0</v>
      </c>
      <c r="AU243" s="48">
        <f t="shared" si="544"/>
        <v>0</v>
      </c>
      <c r="AV243" s="49">
        <f t="shared" ref="AV243:AW243" si="545">$C$5/100*AV$163*AV171</f>
        <v>0.27990736196395627</v>
      </c>
      <c r="AW243" s="49">
        <f t="shared" si="545"/>
        <v>0.26993709025842283</v>
      </c>
      <c r="AX243" s="50">
        <f t="shared" ref="AX243:AY243" si="546">AX171*AX$163</f>
        <v>0.76864660981693944</v>
      </c>
      <c r="AY243" s="50">
        <f t="shared" si="546"/>
        <v>0.55056117969069107</v>
      </c>
    </row>
    <row r="244" spans="5:51" x14ac:dyDescent="0.25">
      <c r="F244" s="3">
        <v>2</v>
      </c>
      <c r="G244" s="43">
        <f t="shared" ref="G244:X244" si="547">G172*G$163</f>
        <v>0</v>
      </c>
      <c r="H244" s="43">
        <f t="shared" si="547"/>
        <v>6.2285702575170993E-2</v>
      </c>
      <c r="I244" s="43">
        <f t="shared" si="547"/>
        <v>0</v>
      </c>
      <c r="J244" s="43">
        <f t="shared" si="547"/>
        <v>0</v>
      </c>
      <c r="K244" s="43">
        <f t="shared" si="547"/>
        <v>0</v>
      </c>
      <c r="L244" s="44">
        <f t="shared" si="547"/>
        <v>0</v>
      </c>
      <c r="M244" s="45">
        <f t="shared" si="547"/>
        <v>0</v>
      </c>
      <c r="N244" s="46">
        <f t="shared" si="547"/>
        <v>0</v>
      </c>
      <c r="O244" s="46">
        <f t="shared" si="547"/>
        <v>0</v>
      </c>
      <c r="P244" s="47">
        <f t="shared" si="547"/>
        <v>0</v>
      </c>
      <c r="Q244" s="47">
        <f t="shared" si="547"/>
        <v>0</v>
      </c>
      <c r="R244" s="47">
        <f t="shared" si="547"/>
        <v>0</v>
      </c>
      <c r="S244" s="48">
        <f t="shared" si="547"/>
        <v>0</v>
      </c>
      <c r="T244" s="48">
        <f t="shared" si="547"/>
        <v>0</v>
      </c>
      <c r="U244" s="49">
        <f t="shared" si="538"/>
        <v>0</v>
      </c>
      <c r="V244" s="49">
        <f t="shared" si="538"/>
        <v>0</v>
      </c>
      <c r="W244" s="50">
        <f t="shared" si="547"/>
        <v>0.30128592301385126</v>
      </c>
      <c r="X244" s="50">
        <f t="shared" si="547"/>
        <v>0</v>
      </c>
      <c r="AD244"/>
      <c r="AG244" s="3">
        <f t="shared" si="543"/>
        <v>5.4702770658848543</v>
      </c>
      <c r="AH244" s="43">
        <f t="shared" ref="AH244:AU244" si="548">AH172*AH$163</f>
        <v>0</v>
      </c>
      <c r="AI244" s="43">
        <f t="shared" si="548"/>
        <v>0.54107369534838956</v>
      </c>
      <c r="AJ244" s="43">
        <f t="shared" si="548"/>
        <v>0</v>
      </c>
      <c r="AK244" s="43">
        <f t="shared" si="548"/>
        <v>0.72481071410238962</v>
      </c>
      <c r="AL244" s="43">
        <f t="shared" si="548"/>
        <v>0</v>
      </c>
      <c r="AM244" s="44">
        <f t="shared" si="548"/>
        <v>0</v>
      </c>
      <c r="AN244" s="45">
        <f t="shared" si="548"/>
        <v>0</v>
      </c>
      <c r="AO244" s="46">
        <f t="shared" si="548"/>
        <v>0</v>
      </c>
      <c r="AP244" s="46">
        <f t="shared" si="548"/>
        <v>0</v>
      </c>
      <c r="AQ244" s="47">
        <f t="shared" si="548"/>
        <v>0</v>
      </c>
      <c r="AR244" s="47">
        <f t="shared" si="548"/>
        <v>0</v>
      </c>
      <c r="AS244" s="47">
        <f t="shared" si="548"/>
        <v>0</v>
      </c>
      <c r="AT244" s="48">
        <f t="shared" si="548"/>
        <v>0</v>
      </c>
      <c r="AU244" s="48">
        <f t="shared" si="548"/>
        <v>0</v>
      </c>
      <c r="AV244" s="49">
        <f t="shared" ref="AV244:AW244" si="549">$C$5/100*AV$163*AV172</f>
        <v>0.31754929809756216</v>
      </c>
      <c r="AW244" s="49">
        <f t="shared" si="549"/>
        <v>0.30770573673004037</v>
      </c>
      <c r="AX244" s="50">
        <f t="shared" ref="AX244:AY244" si="550">AX172*AX$163</f>
        <v>0.77545819386419701</v>
      </c>
      <c r="AY244" s="50">
        <f t="shared" si="550"/>
        <v>0.58063671025433627</v>
      </c>
    </row>
    <row r="245" spans="5:51" x14ac:dyDescent="0.25">
      <c r="F245" s="3">
        <v>3</v>
      </c>
      <c r="G245" s="43">
        <f t="shared" ref="G245:X245" si="551">G173*G$163</f>
        <v>0</v>
      </c>
      <c r="H245" s="43">
        <f t="shared" si="551"/>
        <v>0.23161165446488907</v>
      </c>
      <c r="I245" s="43">
        <f t="shared" si="551"/>
        <v>0</v>
      </c>
      <c r="J245" s="43">
        <f t="shared" si="551"/>
        <v>0.11874291865502763</v>
      </c>
      <c r="K245" s="43">
        <f t="shared" si="551"/>
        <v>0</v>
      </c>
      <c r="L245" s="44">
        <f t="shared" si="551"/>
        <v>0</v>
      </c>
      <c r="M245" s="45">
        <f t="shared" si="551"/>
        <v>0</v>
      </c>
      <c r="N245" s="46">
        <f t="shared" si="551"/>
        <v>0</v>
      </c>
      <c r="O245" s="46">
        <f t="shared" si="551"/>
        <v>0</v>
      </c>
      <c r="P245" s="47">
        <f t="shared" si="551"/>
        <v>0</v>
      </c>
      <c r="Q245" s="47">
        <f t="shared" si="551"/>
        <v>0</v>
      </c>
      <c r="R245" s="47">
        <f t="shared" si="551"/>
        <v>0</v>
      </c>
      <c r="S245" s="48">
        <f t="shared" si="551"/>
        <v>0</v>
      </c>
      <c r="T245" s="48">
        <f t="shared" si="551"/>
        <v>0</v>
      </c>
      <c r="U245" s="49">
        <f t="shared" si="538"/>
        <v>0</v>
      </c>
      <c r="V245" s="49">
        <f t="shared" si="538"/>
        <v>0</v>
      </c>
      <c r="W245" s="50">
        <f t="shared" si="551"/>
        <v>0.57885497627132787</v>
      </c>
      <c r="X245" s="50">
        <f t="shared" si="551"/>
        <v>0.13449962507600441</v>
      </c>
      <c r="AD245"/>
      <c r="AG245" s="3">
        <f t="shared" si="543"/>
        <v>5.7529873961600746</v>
      </c>
      <c r="AH245" s="43">
        <f t="shared" ref="AH245:AU245" si="552">AH173*AH$163</f>
        <v>0</v>
      </c>
      <c r="AI245" s="43">
        <f t="shared" si="552"/>
        <v>0.56553281554382961</v>
      </c>
      <c r="AJ245" s="43">
        <f t="shared" si="552"/>
        <v>0</v>
      </c>
      <c r="AK245" s="43">
        <f t="shared" si="552"/>
        <v>0.77156349728195506</v>
      </c>
      <c r="AL245" s="43">
        <f t="shared" si="552"/>
        <v>0</v>
      </c>
      <c r="AM245" s="44">
        <f t="shared" si="552"/>
        <v>0</v>
      </c>
      <c r="AN245" s="45">
        <f t="shared" si="552"/>
        <v>0</v>
      </c>
      <c r="AO245" s="46">
        <f t="shared" si="552"/>
        <v>0</v>
      </c>
      <c r="AP245" s="46">
        <f t="shared" si="552"/>
        <v>0</v>
      </c>
      <c r="AQ245" s="47">
        <f t="shared" si="552"/>
        <v>0</v>
      </c>
      <c r="AR245" s="47">
        <f t="shared" si="552"/>
        <v>0</v>
      </c>
      <c r="AS245" s="47">
        <f t="shared" si="552"/>
        <v>0</v>
      </c>
      <c r="AT245" s="48">
        <f t="shared" si="552"/>
        <v>0</v>
      </c>
      <c r="AU245" s="48">
        <f t="shared" si="552"/>
        <v>0</v>
      </c>
      <c r="AV245" s="49">
        <f t="shared" ref="AV245:AW245" si="553">$C$5/100*AV$163*AV173</f>
        <v>0.35421134013360167</v>
      </c>
      <c r="AW245" s="49">
        <f t="shared" si="553"/>
        <v>0.34455376304945751</v>
      </c>
      <c r="AX245" s="50">
        <f t="shared" ref="AX245:AY245" si="554">AX173*AX$163</f>
        <v>0.78103913161624883</v>
      </c>
      <c r="AY245" s="50">
        <f t="shared" si="554"/>
        <v>0.60863506167915327</v>
      </c>
    </row>
    <row r="246" spans="5:51" x14ac:dyDescent="0.25">
      <c r="F246" s="3">
        <v>4</v>
      </c>
      <c r="G246" s="43">
        <f t="shared" ref="G246:X246" si="555">G174*G$163</f>
        <v>0</v>
      </c>
      <c r="H246" s="43">
        <f t="shared" si="555"/>
        <v>0.37815463692489137</v>
      </c>
      <c r="I246" s="43">
        <f t="shared" si="555"/>
        <v>0</v>
      </c>
      <c r="J246" s="43">
        <f t="shared" si="555"/>
        <v>0.40862612735321191</v>
      </c>
      <c r="K246" s="43">
        <f t="shared" si="555"/>
        <v>0</v>
      </c>
      <c r="L246" s="44">
        <f t="shared" si="555"/>
        <v>0</v>
      </c>
      <c r="M246" s="45">
        <f t="shared" si="555"/>
        <v>0</v>
      </c>
      <c r="N246" s="46">
        <f t="shared" si="555"/>
        <v>0</v>
      </c>
      <c r="O246" s="46">
        <f t="shared" si="555"/>
        <v>0</v>
      </c>
      <c r="P246" s="47">
        <f t="shared" si="555"/>
        <v>0</v>
      </c>
      <c r="Q246" s="47">
        <f t="shared" si="555"/>
        <v>0</v>
      </c>
      <c r="R246" s="47">
        <f t="shared" si="555"/>
        <v>0</v>
      </c>
      <c r="S246" s="48">
        <f t="shared" si="555"/>
        <v>0</v>
      </c>
      <c r="T246" s="48">
        <f t="shared" si="555"/>
        <v>0</v>
      </c>
      <c r="U246" s="49">
        <f t="shared" si="538"/>
        <v>7.6310559608050554E-2</v>
      </c>
      <c r="V246" s="49">
        <f t="shared" si="538"/>
        <v>6.6555189673046439E-2</v>
      </c>
      <c r="W246" s="50">
        <f t="shared" si="555"/>
        <v>0.70738757118901607</v>
      </c>
      <c r="X246" s="50">
        <f t="shared" si="555"/>
        <v>0.36587874524616021</v>
      </c>
      <c r="AD246"/>
      <c r="AG246" s="3">
        <f t="shared" si="543"/>
        <v>6.0503085276582826</v>
      </c>
      <c r="AH246" s="43">
        <f t="shared" ref="AH246:AU246" si="556">AH174*AH$163</f>
        <v>0</v>
      </c>
      <c r="AI246" s="43">
        <f t="shared" si="556"/>
        <v>0.5891009409545398</v>
      </c>
      <c r="AJ246" s="43">
        <f t="shared" si="556"/>
        <v>0</v>
      </c>
      <c r="AK246" s="43">
        <f t="shared" si="556"/>
        <v>0.81639487632903662</v>
      </c>
      <c r="AL246" s="43">
        <f t="shared" si="556"/>
        <v>0</v>
      </c>
      <c r="AM246" s="44">
        <f t="shared" si="556"/>
        <v>0</v>
      </c>
      <c r="AN246" s="45">
        <f t="shared" si="556"/>
        <v>0</v>
      </c>
      <c r="AO246" s="46">
        <f t="shared" si="556"/>
        <v>0</v>
      </c>
      <c r="AP246" s="46">
        <f t="shared" si="556"/>
        <v>0</v>
      </c>
      <c r="AQ246" s="47">
        <f t="shared" si="556"/>
        <v>0</v>
      </c>
      <c r="AR246" s="47">
        <f t="shared" si="556"/>
        <v>0</v>
      </c>
      <c r="AS246" s="47">
        <f t="shared" si="556"/>
        <v>0</v>
      </c>
      <c r="AT246" s="48">
        <f t="shared" si="556"/>
        <v>0</v>
      </c>
      <c r="AU246" s="48">
        <f t="shared" si="556"/>
        <v>0</v>
      </c>
      <c r="AV246" s="49">
        <f t="shared" ref="AV246:AW246" si="557">$C$5/100*AV$163*AV174</f>
        <v>0.38967785906288727</v>
      </c>
      <c r="AW246" s="49">
        <f t="shared" si="557"/>
        <v>0.38026563108876632</v>
      </c>
      <c r="AX246" s="50">
        <f t="shared" ref="AX246:AY246" si="558">AX174*AX$163</f>
        <v>0.78554727073642361</v>
      </c>
      <c r="AY246" s="50">
        <f t="shared" si="558"/>
        <v>0.63446726028504197</v>
      </c>
    </row>
    <row r="247" spans="5:51" x14ac:dyDescent="0.25">
      <c r="F247" s="3">
        <v>5</v>
      </c>
      <c r="G247" s="43">
        <f t="shared" ref="G247:X247" si="559">G175*G$163</f>
        <v>0</v>
      </c>
      <c r="H247" s="43">
        <f t="shared" si="559"/>
        <v>0.49568115720251127</v>
      </c>
      <c r="I247" s="43">
        <f t="shared" si="559"/>
        <v>0</v>
      </c>
      <c r="J247" s="43">
        <f t="shared" si="559"/>
        <v>0.63749409974713167</v>
      </c>
      <c r="K247" s="43">
        <f t="shared" si="559"/>
        <v>0</v>
      </c>
      <c r="L247" s="44">
        <f t="shared" si="559"/>
        <v>0</v>
      </c>
      <c r="M247" s="45">
        <f t="shared" si="559"/>
        <v>0</v>
      </c>
      <c r="N247" s="46">
        <f t="shared" si="559"/>
        <v>0</v>
      </c>
      <c r="O247" s="46">
        <f t="shared" si="559"/>
        <v>0</v>
      </c>
      <c r="P247" s="47">
        <f t="shared" si="559"/>
        <v>0</v>
      </c>
      <c r="Q247" s="47">
        <f t="shared" si="559"/>
        <v>0</v>
      </c>
      <c r="R247" s="47">
        <f t="shared" si="559"/>
        <v>0</v>
      </c>
      <c r="S247" s="48">
        <f t="shared" si="559"/>
        <v>0</v>
      </c>
      <c r="T247" s="48">
        <f t="shared" si="559"/>
        <v>0</v>
      </c>
      <c r="U247" s="49">
        <f t="shared" si="538"/>
        <v>0.24985702009295543</v>
      </c>
      <c r="V247" s="49">
        <f t="shared" si="538"/>
        <v>0.2398281004316635</v>
      </c>
      <c r="W247" s="50">
        <f t="shared" si="559"/>
        <v>0.76234372477709189</v>
      </c>
      <c r="X247" s="50">
        <f t="shared" si="559"/>
        <v>0.5256091402998605</v>
      </c>
      <c r="AD247"/>
      <c r="AG247" s="3">
        <f t="shared" si="543"/>
        <v>6.3629955637114666</v>
      </c>
      <c r="AH247" s="43">
        <f t="shared" ref="AH247:AU247" si="560">AH175*AH$163</f>
        <v>0</v>
      </c>
      <c r="AI247" s="43">
        <f t="shared" si="560"/>
        <v>0.61164263784826911</v>
      </c>
      <c r="AJ247" s="43">
        <f t="shared" si="560"/>
        <v>0</v>
      </c>
      <c r="AK247" s="43">
        <f t="shared" si="560"/>
        <v>0.85905430446232878</v>
      </c>
      <c r="AL247" s="43">
        <f t="shared" si="560"/>
        <v>0</v>
      </c>
      <c r="AM247" s="44">
        <f t="shared" si="560"/>
        <v>0</v>
      </c>
      <c r="AN247" s="45">
        <f t="shared" si="560"/>
        <v>0</v>
      </c>
      <c r="AO247" s="46">
        <f t="shared" si="560"/>
        <v>0</v>
      </c>
      <c r="AP247" s="46">
        <f t="shared" si="560"/>
        <v>0</v>
      </c>
      <c r="AQ247" s="47">
        <f t="shared" si="560"/>
        <v>0</v>
      </c>
      <c r="AR247" s="47">
        <f t="shared" si="560"/>
        <v>0</v>
      </c>
      <c r="AS247" s="47">
        <f t="shared" si="560"/>
        <v>0</v>
      </c>
      <c r="AT247" s="48">
        <f t="shared" si="560"/>
        <v>0</v>
      </c>
      <c r="AU247" s="48">
        <f t="shared" si="560"/>
        <v>0</v>
      </c>
      <c r="AV247" s="49">
        <f t="shared" ref="AV247:AW247" si="561">$C$5/100*AV$163*AV175</f>
        <v>0.42374256225921286</v>
      </c>
      <c r="AW247" s="49">
        <f t="shared" si="561"/>
        <v>0.41463387410347974</v>
      </c>
      <c r="AX247" s="50">
        <f t="shared" ref="AX247:AY247" si="562">AX175*AX$163</f>
        <v>0.78913576333008639</v>
      </c>
      <c r="AY247" s="50">
        <f t="shared" si="562"/>
        <v>0.65807790919576536</v>
      </c>
    </row>
    <row r="248" spans="5:51" x14ac:dyDescent="0.25">
      <c r="F248" s="3">
        <v>6</v>
      </c>
      <c r="G248" s="43">
        <f t="shared" ref="G248:X248" si="563">G176*G$163</f>
        <v>0</v>
      </c>
      <c r="H248" s="43">
        <f t="shared" si="563"/>
        <v>0.58526305755674657</v>
      </c>
      <c r="I248" s="43">
        <f t="shared" si="563"/>
        <v>0</v>
      </c>
      <c r="J248" s="43">
        <f t="shared" si="563"/>
        <v>0.80910986158949072</v>
      </c>
      <c r="K248" s="43">
        <f t="shared" si="563"/>
        <v>0</v>
      </c>
      <c r="L248" s="44">
        <f t="shared" si="563"/>
        <v>0</v>
      </c>
      <c r="M248" s="45">
        <f t="shared" si="563"/>
        <v>0</v>
      </c>
      <c r="N248" s="46">
        <f t="shared" si="563"/>
        <v>0</v>
      </c>
      <c r="O248" s="46">
        <f t="shared" si="563"/>
        <v>0</v>
      </c>
      <c r="P248" s="47">
        <f t="shared" si="563"/>
        <v>0</v>
      </c>
      <c r="Q248" s="47">
        <f t="shared" si="563"/>
        <v>0</v>
      </c>
      <c r="R248" s="47">
        <f t="shared" si="563"/>
        <v>0</v>
      </c>
      <c r="S248" s="48">
        <f t="shared" si="563"/>
        <v>0</v>
      </c>
      <c r="T248" s="48">
        <f t="shared" si="563"/>
        <v>0</v>
      </c>
      <c r="U248" s="49">
        <f t="shared" si="538"/>
        <v>0.3838924402533177</v>
      </c>
      <c r="V248" s="49">
        <f t="shared" si="538"/>
        <v>0.37443548693586542</v>
      </c>
      <c r="W248" s="50">
        <f t="shared" si="563"/>
        <v>0.78486785255649094</v>
      </c>
      <c r="X248" s="50">
        <f t="shared" si="563"/>
        <v>0.63033927326421213</v>
      </c>
      <c r="AD248"/>
      <c r="AG248" s="3">
        <f t="shared" si="543"/>
        <v>6.6918426322768392</v>
      </c>
      <c r="AH248" s="43">
        <f t="shared" ref="AH248:AU248" si="564">AH176*AH$163</f>
        <v>0</v>
      </c>
      <c r="AI248" s="43">
        <f t="shared" si="564"/>
        <v>0.63303405897101572</v>
      </c>
      <c r="AJ248" s="43">
        <f t="shared" si="564"/>
        <v>0</v>
      </c>
      <c r="AK248" s="43">
        <f t="shared" si="564"/>
        <v>0.89931822937017358</v>
      </c>
      <c r="AL248" s="43">
        <f t="shared" si="564"/>
        <v>0</v>
      </c>
      <c r="AM248" s="44">
        <f t="shared" si="564"/>
        <v>0</v>
      </c>
      <c r="AN248" s="45">
        <f t="shared" si="564"/>
        <v>0</v>
      </c>
      <c r="AO248" s="46">
        <f t="shared" si="564"/>
        <v>0</v>
      </c>
      <c r="AP248" s="46">
        <f t="shared" si="564"/>
        <v>0</v>
      </c>
      <c r="AQ248" s="47">
        <f t="shared" si="564"/>
        <v>0</v>
      </c>
      <c r="AR248" s="47">
        <f t="shared" si="564"/>
        <v>0</v>
      </c>
      <c r="AS248" s="47">
        <f t="shared" si="564"/>
        <v>0</v>
      </c>
      <c r="AT248" s="48">
        <f t="shared" si="564"/>
        <v>0</v>
      </c>
      <c r="AU248" s="48">
        <f t="shared" si="564"/>
        <v>0</v>
      </c>
      <c r="AV248" s="49">
        <f t="shared" ref="AV248:AW248" si="565">$C$5/100*AV$163*AV176</f>
        <v>0.45621347723511052</v>
      </c>
      <c r="AW248" s="49">
        <f t="shared" si="565"/>
        <v>0.4474639930160107</v>
      </c>
      <c r="AX248" s="50">
        <f t="shared" ref="AX248:AY248" si="566">AX176*AX$163</f>
        <v>0.79194929907237521</v>
      </c>
      <c r="AY248" s="50">
        <f t="shared" si="566"/>
        <v>0.67944652929421245</v>
      </c>
    </row>
    <row r="249" spans="5:51" x14ac:dyDescent="0.25">
      <c r="F249" s="3">
        <v>7</v>
      </c>
      <c r="G249" s="43">
        <f t="shared" ref="G249:X249" si="567">G177*G$163</f>
        <v>0</v>
      </c>
      <c r="H249" s="43">
        <f t="shared" si="567"/>
        <v>0.65108397422700659</v>
      </c>
      <c r="I249" s="43">
        <f t="shared" si="567"/>
        <v>0</v>
      </c>
      <c r="J249" s="43">
        <f t="shared" si="567"/>
        <v>0.93310960554312483</v>
      </c>
      <c r="K249" s="43">
        <f t="shared" si="567"/>
        <v>0</v>
      </c>
      <c r="L249" s="44">
        <f t="shared" si="567"/>
        <v>0</v>
      </c>
      <c r="M249" s="45">
        <f t="shared" si="567"/>
        <v>0</v>
      </c>
      <c r="N249" s="46">
        <f t="shared" si="567"/>
        <v>0</v>
      </c>
      <c r="O249" s="46">
        <f t="shared" si="567"/>
        <v>0</v>
      </c>
      <c r="P249" s="47">
        <f t="shared" si="567"/>
        <v>0</v>
      </c>
      <c r="Q249" s="47">
        <f t="shared" si="567"/>
        <v>0</v>
      </c>
      <c r="R249" s="47">
        <f t="shared" si="567"/>
        <v>0</v>
      </c>
      <c r="S249" s="48">
        <f t="shared" si="567"/>
        <v>0</v>
      </c>
      <c r="T249" s="48">
        <f t="shared" si="567"/>
        <v>0</v>
      </c>
      <c r="U249" s="49">
        <f t="shared" si="538"/>
        <v>0.48373508036841339</v>
      </c>
      <c r="V249" s="49">
        <f t="shared" si="538"/>
        <v>0.47535044237466068</v>
      </c>
      <c r="W249" s="50">
        <f t="shared" si="567"/>
        <v>0.79391655893203694</v>
      </c>
      <c r="X249" s="50">
        <f t="shared" si="567"/>
        <v>0.69665302869873247</v>
      </c>
      <c r="AD249"/>
      <c r="AG249" s="3">
        <f t="shared" si="543"/>
        <v>7.0376849027752071</v>
      </c>
      <c r="AH249" s="43">
        <f t="shared" ref="AH249:AU249" si="568">AH177*AH$163</f>
        <v>0</v>
      </c>
      <c r="AI249" s="43">
        <f t="shared" si="568"/>
        <v>0.65316624951998115</v>
      </c>
      <c r="AJ249" s="43">
        <f t="shared" si="568"/>
        <v>0</v>
      </c>
      <c r="AK249" s="43">
        <f t="shared" si="568"/>
        <v>0.93699625647472329</v>
      </c>
      <c r="AL249" s="43">
        <f t="shared" si="568"/>
        <v>0</v>
      </c>
      <c r="AM249" s="44">
        <f t="shared" si="568"/>
        <v>0</v>
      </c>
      <c r="AN249" s="45">
        <f t="shared" si="568"/>
        <v>0</v>
      </c>
      <c r="AO249" s="46">
        <f t="shared" si="568"/>
        <v>0</v>
      </c>
      <c r="AP249" s="46">
        <f t="shared" si="568"/>
        <v>0</v>
      </c>
      <c r="AQ249" s="47">
        <f t="shared" si="568"/>
        <v>0</v>
      </c>
      <c r="AR249" s="47">
        <f t="shared" si="568"/>
        <v>0</v>
      </c>
      <c r="AS249" s="47">
        <f t="shared" si="568"/>
        <v>0</v>
      </c>
      <c r="AT249" s="48">
        <f t="shared" si="568"/>
        <v>0</v>
      </c>
      <c r="AU249" s="48">
        <f t="shared" si="568"/>
        <v>0</v>
      </c>
      <c r="AV249" s="49">
        <f t="shared" ref="AV249:AW249" si="569">$C$5/100*AV$163*AV177</f>
        <v>0.48691790399287105</v>
      </c>
      <c r="AW249" s="49">
        <f t="shared" si="569"/>
        <v>0.47857936807898099</v>
      </c>
      <c r="AX249" s="50">
        <f t="shared" ref="AX249:AY249" si="570">AX177*AX$163</f>
        <v>0.79412114561815905</v>
      </c>
      <c r="AY249" s="50">
        <f t="shared" si="570"/>
        <v>0.69858770649956969</v>
      </c>
    </row>
    <row r="250" spans="5:51" x14ac:dyDescent="0.25">
      <c r="F250" s="3">
        <v>8</v>
      </c>
      <c r="G250" s="43">
        <f t="shared" ref="G250:X250" si="571">G178*G$163</f>
        <v>7.4314195904550601E-2</v>
      </c>
      <c r="H250" s="43">
        <f t="shared" si="571"/>
        <v>0.69813000831717764</v>
      </c>
      <c r="I250" s="43">
        <f t="shared" si="571"/>
        <v>0</v>
      </c>
      <c r="J250" s="43">
        <f t="shared" si="571"/>
        <v>1.0202527963503918</v>
      </c>
      <c r="K250" s="43">
        <f t="shared" si="571"/>
        <v>0</v>
      </c>
      <c r="L250" s="44">
        <f t="shared" si="571"/>
        <v>0</v>
      </c>
      <c r="M250" s="45">
        <f t="shared" si="571"/>
        <v>0</v>
      </c>
      <c r="N250" s="46">
        <f t="shared" si="571"/>
        <v>0</v>
      </c>
      <c r="O250" s="46">
        <f t="shared" si="571"/>
        <v>0</v>
      </c>
      <c r="P250" s="47">
        <f t="shared" si="571"/>
        <v>0</v>
      </c>
      <c r="Q250" s="47">
        <f t="shared" si="571"/>
        <v>0</v>
      </c>
      <c r="R250" s="47">
        <f t="shared" si="571"/>
        <v>0</v>
      </c>
      <c r="S250" s="48">
        <f t="shared" si="571"/>
        <v>0</v>
      </c>
      <c r="T250" s="48">
        <f t="shared" si="571"/>
        <v>0</v>
      </c>
      <c r="U250" s="49">
        <f t="shared" si="538"/>
        <v>0.55611197914339849</v>
      </c>
      <c r="V250" s="49">
        <f t="shared" si="538"/>
        <v>0.54901229032335042</v>
      </c>
      <c r="W250" s="50">
        <f t="shared" si="571"/>
        <v>0.79753206361153761</v>
      </c>
      <c r="X250" s="50">
        <f t="shared" si="571"/>
        <v>0.73764783611609586</v>
      </c>
      <c r="AD250"/>
      <c r="AG250" s="3">
        <f t="shared" si="543"/>
        <v>7.4014007071619208</v>
      </c>
      <c r="AH250" s="43">
        <f t="shared" ref="AH250:AU250" si="572">AH178*AH$163</f>
        <v>1.5722655613360781E-2</v>
      </c>
      <c r="AI250" s="43">
        <f t="shared" si="572"/>
        <v>0.67194819928138028</v>
      </c>
      <c r="AJ250" s="43">
        <f t="shared" si="572"/>
        <v>0</v>
      </c>
      <c r="AK250" s="43">
        <f t="shared" si="572"/>
        <v>0.9719366048478828</v>
      </c>
      <c r="AL250" s="43">
        <f t="shared" si="572"/>
        <v>0</v>
      </c>
      <c r="AM250" s="44">
        <f t="shared" si="572"/>
        <v>0</v>
      </c>
      <c r="AN250" s="45">
        <f t="shared" si="572"/>
        <v>0</v>
      </c>
      <c r="AO250" s="46">
        <f t="shared" si="572"/>
        <v>0</v>
      </c>
      <c r="AP250" s="46">
        <f t="shared" si="572"/>
        <v>0</v>
      </c>
      <c r="AQ250" s="47">
        <f t="shared" si="572"/>
        <v>0</v>
      </c>
      <c r="AR250" s="47">
        <f t="shared" si="572"/>
        <v>0</v>
      </c>
      <c r="AS250" s="47">
        <f t="shared" si="572"/>
        <v>0</v>
      </c>
      <c r="AT250" s="48">
        <f t="shared" si="572"/>
        <v>0</v>
      </c>
      <c r="AU250" s="48">
        <f t="shared" si="572"/>
        <v>0</v>
      </c>
      <c r="AV250" s="49">
        <f t="shared" ref="AV250:AW250" si="573">$C$5/100*AV$163*AV178</f>
        <v>0.51570711829898519</v>
      </c>
      <c r="AW250" s="49">
        <f t="shared" si="573"/>
        <v>0.50782597772023563</v>
      </c>
      <c r="AX250" s="50">
        <f t="shared" ref="AX250:AY250" si="574">AX178*AX$163</f>
        <v>0.79577107307968609</v>
      </c>
      <c r="AY250" s="50">
        <f t="shared" si="574"/>
        <v>0.71554998506667167</v>
      </c>
    </row>
    <row r="251" spans="5:51" x14ac:dyDescent="0.25">
      <c r="F251" s="3">
        <v>9</v>
      </c>
      <c r="G251" s="43">
        <f t="shared" ref="G251:X251" si="575">G179*G$163</f>
        <v>0.18083989158194913</v>
      </c>
      <c r="H251" s="43">
        <f t="shared" si="575"/>
        <v>0.73105125625838163</v>
      </c>
      <c r="I251" s="43">
        <f t="shared" si="575"/>
        <v>0</v>
      </c>
      <c r="J251" s="43">
        <f t="shared" si="575"/>
        <v>1.0802114805469851</v>
      </c>
      <c r="K251" s="43">
        <f t="shared" si="575"/>
        <v>0</v>
      </c>
      <c r="L251" s="44">
        <f t="shared" si="575"/>
        <v>0</v>
      </c>
      <c r="M251" s="45">
        <f t="shared" si="575"/>
        <v>0</v>
      </c>
      <c r="N251" s="46">
        <f t="shared" si="575"/>
        <v>0</v>
      </c>
      <c r="O251" s="46">
        <f t="shared" si="575"/>
        <v>0</v>
      </c>
      <c r="P251" s="47">
        <f t="shared" si="575"/>
        <v>0</v>
      </c>
      <c r="Q251" s="47">
        <f t="shared" si="575"/>
        <v>0</v>
      </c>
      <c r="R251" s="47">
        <f t="shared" si="575"/>
        <v>0</v>
      </c>
      <c r="S251" s="48">
        <f t="shared" si="575"/>
        <v>0</v>
      </c>
      <c r="T251" s="48">
        <f t="shared" si="575"/>
        <v>0</v>
      </c>
      <c r="U251" s="49">
        <f t="shared" si="538"/>
        <v>0.60749279441567305</v>
      </c>
      <c r="V251" s="49">
        <f t="shared" si="538"/>
        <v>0.6016898838840069</v>
      </c>
      <c r="W251" s="50">
        <f t="shared" si="575"/>
        <v>0.79898338285437731</v>
      </c>
      <c r="X251" s="50">
        <f t="shared" si="575"/>
        <v>0.76258272590923204</v>
      </c>
      <c r="AD251"/>
      <c r="AG251" s="3">
        <f t="shared" si="543"/>
        <v>7.7839137706172403</v>
      </c>
      <c r="AH251" s="43">
        <f t="shared" ref="AH251:AU251" si="576">AH179*AH$163</f>
        <v>5.2579257328649154E-2</v>
      </c>
      <c r="AI251" s="43">
        <f t="shared" si="576"/>
        <v>0.68930947858501934</v>
      </c>
      <c r="AJ251" s="43">
        <f t="shared" si="576"/>
        <v>0</v>
      </c>
      <c r="AK251" s="43">
        <f t="shared" si="576"/>
        <v>1.0040305417204625</v>
      </c>
      <c r="AL251" s="43">
        <f t="shared" si="576"/>
        <v>0</v>
      </c>
      <c r="AM251" s="44">
        <f t="shared" si="576"/>
        <v>0</v>
      </c>
      <c r="AN251" s="45">
        <f t="shared" si="576"/>
        <v>0</v>
      </c>
      <c r="AO251" s="46">
        <f t="shared" si="576"/>
        <v>0</v>
      </c>
      <c r="AP251" s="46">
        <f t="shared" si="576"/>
        <v>0</v>
      </c>
      <c r="AQ251" s="47">
        <f t="shared" si="576"/>
        <v>0</v>
      </c>
      <c r="AR251" s="47">
        <f t="shared" si="576"/>
        <v>0</v>
      </c>
      <c r="AS251" s="47">
        <f t="shared" si="576"/>
        <v>0</v>
      </c>
      <c r="AT251" s="48">
        <f t="shared" si="576"/>
        <v>0</v>
      </c>
      <c r="AU251" s="48">
        <f t="shared" si="576"/>
        <v>0</v>
      </c>
      <c r="AV251" s="49">
        <f t="shared" ref="AV251:AW251" si="577">$C$5/100*AV$163*AV179</f>
        <v>0.54246059181185791</v>
      </c>
      <c r="AW251" s="49">
        <f t="shared" si="577"/>
        <v>0.5350766977448056</v>
      </c>
      <c r="AX251" s="50">
        <f t="shared" ref="AX251:AY251" si="578">AX179*AX$163</f>
        <v>0.79700416897389403</v>
      </c>
      <c r="AY251" s="50">
        <f t="shared" si="578"/>
        <v>0.73041352002821325</v>
      </c>
    </row>
    <row r="252" spans="5:51" x14ac:dyDescent="0.25">
      <c r="F252" s="3">
        <v>10</v>
      </c>
      <c r="G252" s="43">
        <f t="shared" ref="G252:X252" si="579">G180*G$163</f>
        <v>0.2905312094447845</v>
      </c>
      <c r="H252" s="43">
        <f t="shared" si="579"/>
        <v>0.75371295104648572</v>
      </c>
      <c r="I252" s="43">
        <f t="shared" si="579"/>
        <v>0</v>
      </c>
      <c r="J252" s="43">
        <f t="shared" si="579"/>
        <v>1.1208003232394843</v>
      </c>
      <c r="K252" s="43">
        <f t="shared" si="579"/>
        <v>0</v>
      </c>
      <c r="L252" s="44">
        <f t="shared" si="579"/>
        <v>0.1946951144726255</v>
      </c>
      <c r="M252" s="45">
        <f t="shared" si="579"/>
        <v>0</v>
      </c>
      <c r="N252" s="46">
        <f t="shared" si="579"/>
        <v>0</v>
      </c>
      <c r="O252" s="46">
        <f t="shared" si="579"/>
        <v>0</v>
      </c>
      <c r="P252" s="47">
        <f t="shared" si="579"/>
        <v>0</v>
      </c>
      <c r="Q252" s="47">
        <f t="shared" si="579"/>
        <v>0</v>
      </c>
      <c r="R252" s="47">
        <f t="shared" si="579"/>
        <v>0</v>
      </c>
      <c r="S252" s="48">
        <f t="shared" si="579"/>
        <v>0</v>
      </c>
      <c r="T252" s="48">
        <f t="shared" si="579"/>
        <v>0</v>
      </c>
      <c r="U252" s="49">
        <f t="shared" si="538"/>
        <v>0.64338067443700975</v>
      </c>
      <c r="V252" s="49">
        <f t="shared" si="538"/>
        <v>0.63876703657012723</v>
      </c>
      <c r="W252" s="50">
        <f t="shared" si="579"/>
        <v>0.79957285421547453</v>
      </c>
      <c r="X252" s="50">
        <f t="shared" si="579"/>
        <v>0.77759117800032862</v>
      </c>
      <c r="AD252"/>
      <c r="AG252" s="3">
        <f t="shared" si="543"/>
        <v>8.1861955575214029</v>
      </c>
      <c r="AH252" s="43">
        <f t="shared" ref="AH252:AU252" si="580">AH180*AH$163</f>
        <v>9.3495632998995881E-2</v>
      </c>
      <c r="AI252" s="43">
        <f t="shared" si="580"/>
        <v>0.70520229979136406</v>
      </c>
      <c r="AJ252" s="43">
        <f t="shared" si="580"/>
        <v>0</v>
      </c>
      <c r="AK252" s="43">
        <f t="shared" si="580"/>
        <v>1.0332155052710716</v>
      </c>
      <c r="AL252" s="43">
        <f t="shared" si="580"/>
        <v>0</v>
      </c>
      <c r="AM252" s="44">
        <f t="shared" si="580"/>
        <v>0</v>
      </c>
      <c r="AN252" s="45">
        <f t="shared" si="580"/>
        <v>0</v>
      </c>
      <c r="AO252" s="46">
        <f t="shared" si="580"/>
        <v>0</v>
      </c>
      <c r="AP252" s="46">
        <f t="shared" si="580"/>
        <v>0</v>
      </c>
      <c r="AQ252" s="47">
        <f t="shared" si="580"/>
        <v>0</v>
      </c>
      <c r="AR252" s="47">
        <f t="shared" si="580"/>
        <v>0</v>
      </c>
      <c r="AS252" s="47">
        <f t="shared" si="580"/>
        <v>0</v>
      </c>
      <c r="AT252" s="48">
        <f t="shared" si="580"/>
        <v>0</v>
      </c>
      <c r="AU252" s="48">
        <f t="shared" si="580"/>
        <v>0</v>
      </c>
      <c r="AV252" s="49">
        <f t="shared" ref="AV252:AW252" si="581">$C$5/100*AV$163*AV180</f>
        <v>0.56708949249730056</v>
      </c>
      <c r="AW252" s="49">
        <f t="shared" si="581"/>
        <v>0.56023494825502207</v>
      </c>
      <c r="AX252" s="50">
        <f t="shared" ref="AX252:AY252" si="582">AX180*AX$163</f>
        <v>0.79791048513825569</v>
      </c>
      <c r="AY252" s="50">
        <f t="shared" si="582"/>
        <v>0.74328658066061937</v>
      </c>
    </row>
    <row r="253" spans="5:51" x14ac:dyDescent="0.25">
      <c r="F253" s="3">
        <v>11</v>
      </c>
      <c r="G253" s="43">
        <f t="shared" ref="G253:X253" si="583">G181*G$163</f>
        <v>0.3947630504589108</v>
      </c>
      <c r="H253" s="43">
        <f t="shared" si="583"/>
        <v>0.76911488269292638</v>
      </c>
      <c r="I253" s="43">
        <f t="shared" si="583"/>
        <v>3.1457377220130894E-2</v>
      </c>
      <c r="J253" s="43">
        <f t="shared" si="583"/>
        <v>1.1479365615139376</v>
      </c>
      <c r="K253" s="43">
        <f t="shared" si="583"/>
        <v>0</v>
      </c>
      <c r="L253" s="44">
        <f t="shared" si="583"/>
        <v>0.52791897200004134</v>
      </c>
      <c r="M253" s="45">
        <f t="shared" si="583"/>
        <v>0</v>
      </c>
      <c r="N253" s="46">
        <f t="shared" si="583"/>
        <v>0</v>
      </c>
      <c r="O253" s="46">
        <f t="shared" si="583"/>
        <v>0</v>
      </c>
      <c r="P253" s="47">
        <f t="shared" si="583"/>
        <v>0</v>
      </c>
      <c r="Q253" s="47">
        <f t="shared" si="583"/>
        <v>0</v>
      </c>
      <c r="R253" s="47">
        <f t="shared" si="583"/>
        <v>0</v>
      </c>
      <c r="S253" s="48">
        <f t="shared" si="583"/>
        <v>0</v>
      </c>
      <c r="T253" s="48">
        <f t="shared" si="583"/>
        <v>0</v>
      </c>
      <c r="U253" s="49">
        <f t="shared" si="538"/>
        <v>0.66813273171428877</v>
      </c>
      <c r="V253" s="49">
        <f t="shared" si="538"/>
        <v>0.66454398286791894</v>
      </c>
      <c r="W253" s="50">
        <f t="shared" si="583"/>
        <v>0.79981634743848129</v>
      </c>
      <c r="X253" s="50">
        <f t="shared" si="583"/>
        <v>0.7865702039026008</v>
      </c>
      <c r="AD253"/>
      <c r="AG253" s="3">
        <f t="shared" si="543"/>
        <v>8.6092677386724414</v>
      </c>
      <c r="AH253" s="43">
        <f t="shared" ref="AH253:AU253" si="584">AH181*AH$163</f>
        <v>0.13833956238671308</v>
      </c>
      <c r="AI253" s="43">
        <f t="shared" si="584"/>
        <v>0.71960286238496318</v>
      </c>
      <c r="AJ253" s="43">
        <f t="shared" si="584"/>
        <v>0</v>
      </c>
      <c r="AK253" s="43">
        <f t="shared" si="584"/>
        <v>1.05947667424546</v>
      </c>
      <c r="AL253" s="43">
        <f t="shared" si="584"/>
        <v>0</v>
      </c>
      <c r="AM253" s="44">
        <f t="shared" si="584"/>
        <v>0</v>
      </c>
      <c r="AN253" s="45">
        <f t="shared" si="584"/>
        <v>0</v>
      </c>
      <c r="AO253" s="46">
        <f t="shared" si="584"/>
        <v>0</v>
      </c>
      <c r="AP253" s="46">
        <f t="shared" si="584"/>
        <v>0</v>
      </c>
      <c r="AQ253" s="47">
        <f t="shared" si="584"/>
        <v>0</v>
      </c>
      <c r="AR253" s="47">
        <f t="shared" si="584"/>
        <v>0</v>
      </c>
      <c r="AS253" s="47">
        <f t="shared" si="584"/>
        <v>0</v>
      </c>
      <c r="AT253" s="48">
        <f t="shared" si="584"/>
        <v>0</v>
      </c>
      <c r="AU253" s="48">
        <f t="shared" si="584"/>
        <v>0</v>
      </c>
      <c r="AV253" s="49">
        <f t="shared" ref="AV253:AW253" si="585">$C$5/100*AV$163*AV181</f>
        <v>0.58953924308634598</v>
      </c>
      <c r="AW253" s="49">
        <f t="shared" si="585"/>
        <v>0.58323746564871237</v>
      </c>
      <c r="AX253" s="50">
        <f t="shared" ref="AX253:AY253" si="586">AX181*AX$163</f>
        <v>0.79856540520322516</v>
      </c>
      <c r="AY253" s="50">
        <f t="shared" si="586"/>
        <v>0.75430107407362523</v>
      </c>
    </row>
    <row r="254" spans="5:51" x14ac:dyDescent="0.25">
      <c r="F254" s="3">
        <v>12</v>
      </c>
      <c r="G254" s="43">
        <f t="shared" ref="G254:X254" si="587">G182*G$163</f>
        <v>0.4868020723859417</v>
      </c>
      <c r="H254" s="43">
        <f t="shared" si="587"/>
        <v>0.77948074061124228</v>
      </c>
      <c r="I254" s="43">
        <f t="shared" si="587"/>
        <v>0.34324140437389505</v>
      </c>
      <c r="J254" s="43">
        <f t="shared" si="587"/>
        <v>1.165908718357431</v>
      </c>
      <c r="K254" s="43">
        <f t="shared" si="587"/>
        <v>0</v>
      </c>
      <c r="L254" s="44">
        <f t="shared" si="587"/>
        <v>0.79995784733326847</v>
      </c>
      <c r="M254" s="45">
        <f t="shared" si="587"/>
        <v>0</v>
      </c>
      <c r="N254" s="46">
        <f t="shared" si="587"/>
        <v>0</v>
      </c>
      <c r="O254" s="46">
        <f t="shared" si="587"/>
        <v>0</v>
      </c>
      <c r="P254" s="47">
        <f t="shared" si="587"/>
        <v>0</v>
      </c>
      <c r="Q254" s="47">
        <f t="shared" si="587"/>
        <v>0</v>
      </c>
      <c r="R254" s="47">
        <f t="shared" si="587"/>
        <v>0</v>
      </c>
      <c r="S254" s="48">
        <f t="shared" si="587"/>
        <v>0</v>
      </c>
      <c r="T254" s="48">
        <f t="shared" si="587"/>
        <v>0</v>
      </c>
      <c r="U254" s="49">
        <f t="shared" si="538"/>
        <v>0.68503887379064299</v>
      </c>
      <c r="V254" s="49">
        <f t="shared" si="538"/>
        <v>0.6822954487411047</v>
      </c>
      <c r="W254" s="50">
        <f t="shared" si="587"/>
        <v>0.79991901340609983</v>
      </c>
      <c r="X254" s="50">
        <f t="shared" si="587"/>
        <v>0.79192802971407839</v>
      </c>
      <c r="AD254"/>
      <c r="AG254" s="3">
        <f t="shared" si="543"/>
        <v>9.0542047860126846</v>
      </c>
      <c r="AH254" s="43">
        <f t="shared" ref="AH254:AU254" si="588">AH182*AH$163</f>
        <v>0.18678629709181593</v>
      </c>
      <c r="AI254" s="43">
        <f t="shared" si="588"/>
        <v>0.73251186909469113</v>
      </c>
      <c r="AJ254" s="43">
        <f t="shared" si="588"/>
        <v>0</v>
      </c>
      <c r="AK254" s="43">
        <f t="shared" si="588"/>
        <v>1.082846816680882</v>
      </c>
      <c r="AL254" s="43">
        <f t="shared" si="588"/>
        <v>0</v>
      </c>
      <c r="AM254" s="44">
        <f t="shared" si="588"/>
        <v>0</v>
      </c>
      <c r="AN254" s="45">
        <f t="shared" si="588"/>
        <v>0</v>
      </c>
      <c r="AO254" s="46">
        <f t="shared" si="588"/>
        <v>0</v>
      </c>
      <c r="AP254" s="46">
        <f t="shared" si="588"/>
        <v>0</v>
      </c>
      <c r="AQ254" s="47">
        <f t="shared" si="588"/>
        <v>0</v>
      </c>
      <c r="AR254" s="47">
        <f t="shared" si="588"/>
        <v>0</v>
      </c>
      <c r="AS254" s="47">
        <f t="shared" si="588"/>
        <v>0</v>
      </c>
      <c r="AT254" s="48">
        <f t="shared" si="588"/>
        <v>0</v>
      </c>
      <c r="AU254" s="48">
        <f t="shared" si="588"/>
        <v>0</v>
      </c>
      <c r="AV254" s="49">
        <f t="shared" ref="AV254:AW254" si="589">$C$5/100*AV$163*AV182</f>
        <v>0.60979094824809443</v>
      </c>
      <c r="AW254" s="49">
        <f t="shared" si="589"/>
        <v>0.60405600488397093</v>
      </c>
      <c r="AX254" s="50">
        <f t="shared" ref="AX254:AY254" si="590">AX182*AX$163</f>
        <v>0.79903058484895695</v>
      </c>
      <c r="AY254" s="50">
        <f t="shared" si="590"/>
        <v>0.76360732613175264</v>
      </c>
    </row>
    <row r="255" spans="5:51" x14ac:dyDescent="0.25">
      <c r="F255" s="3">
        <v>13</v>
      </c>
      <c r="G255" s="43">
        <f t="shared" ref="G255:X255" si="591">G183*G$163</f>
        <v>0.5628107386993717</v>
      </c>
      <c r="H255" s="43">
        <f t="shared" si="591"/>
        <v>0.78640586161554948</v>
      </c>
      <c r="I255" s="43">
        <f t="shared" si="591"/>
        <v>0.58411981366625099</v>
      </c>
      <c r="J255" s="43">
        <f t="shared" si="591"/>
        <v>1.1777291636392508</v>
      </c>
      <c r="K255" s="43">
        <f t="shared" si="591"/>
        <v>0</v>
      </c>
      <c r="L255" s="44">
        <f t="shared" si="591"/>
        <v>1.0175259947008466</v>
      </c>
      <c r="M255" s="45">
        <f t="shared" si="591"/>
        <v>0</v>
      </c>
      <c r="N255" s="46">
        <f t="shared" si="591"/>
        <v>0</v>
      </c>
      <c r="O255" s="46">
        <f t="shared" si="591"/>
        <v>0</v>
      </c>
      <c r="P255" s="47">
        <f t="shared" si="591"/>
        <v>0</v>
      </c>
      <c r="Q255" s="47">
        <f t="shared" si="591"/>
        <v>0</v>
      </c>
      <c r="R255" s="47">
        <f t="shared" si="591"/>
        <v>0</v>
      </c>
      <c r="S255" s="48">
        <f t="shared" si="591"/>
        <v>0</v>
      </c>
      <c r="T255" s="48">
        <f t="shared" si="591"/>
        <v>0</v>
      </c>
      <c r="U255" s="49">
        <f t="shared" si="538"/>
        <v>0.69650110412626232</v>
      </c>
      <c r="V255" s="49">
        <f t="shared" si="538"/>
        <v>0.69443266180881558</v>
      </c>
      <c r="W255" s="50">
        <f t="shared" si="591"/>
        <v>0.79996331395887799</v>
      </c>
      <c r="X255" s="50">
        <f t="shared" si="591"/>
        <v>0.79512551210755511</v>
      </c>
      <c r="AD255"/>
      <c r="AG255" s="3">
        <f t="shared" si="543"/>
        <v>9.5221367014538032</v>
      </c>
      <c r="AH255" s="43">
        <f t="shared" ref="AH255:AU255" si="592">AH183*AH$163</f>
        <v>0.23829079422085983</v>
      </c>
      <c r="AI255" s="43">
        <f t="shared" si="592"/>
        <v>0.74395414221450418</v>
      </c>
      <c r="AJ255" s="43">
        <f t="shared" si="592"/>
        <v>0</v>
      </c>
      <c r="AK255" s="43">
        <f t="shared" si="592"/>
        <v>1.1034043455392735</v>
      </c>
      <c r="AL255" s="43">
        <f t="shared" si="592"/>
        <v>0</v>
      </c>
      <c r="AM255" s="44">
        <f t="shared" si="592"/>
        <v>1.2792118522299445E-2</v>
      </c>
      <c r="AN255" s="45">
        <f t="shared" si="592"/>
        <v>0</v>
      </c>
      <c r="AO255" s="46">
        <f t="shared" si="592"/>
        <v>0</v>
      </c>
      <c r="AP255" s="46">
        <f t="shared" si="592"/>
        <v>0</v>
      </c>
      <c r="AQ255" s="47">
        <f t="shared" si="592"/>
        <v>0</v>
      </c>
      <c r="AR255" s="47">
        <f t="shared" si="592"/>
        <v>0</v>
      </c>
      <c r="AS255" s="47">
        <f t="shared" si="592"/>
        <v>0</v>
      </c>
      <c r="AT255" s="48">
        <f t="shared" si="592"/>
        <v>0</v>
      </c>
      <c r="AU255" s="48">
        <f t="shared" si="592"/>
        <v>0</v>
      </c>
      <c r="AV255" s="49">
        <f t="shared" ref="AV255:AW255" si="593">$C$5/100*AV$163*AV183</f>
        <v>0.62786155281917211</v>
      </c>
      <c r="AW255" s="49">
        <f t="shared" si="593"/>
        <v>0.6226978233992797</v>
      </c>
      <c r="AX255" s="50">
        <f t="shared" ref="AX255:AY255" si="594">AX183*AX$163</f>
        <v>0.79935529931063509</v>
      </c>
      <c r="AY255" s="50">
        <f t="shared" si="594"/>
        <v>0.77136840856466016</v>
      </c>
    </row>
    <row r="256" spans="5:51" x14ac:dyDescent="0.25">
      <c r="F256" s="3">
        <v>14</v>
      </c>
      <c r="G256" s="43">
        <f t="shared" ref="G256:X256" si="595">G184*G$163</f>
        <v>0.62187741409919906</v>
      </c>
      <c r="H256" s="43">
        <f t="shared" si="595"/>
        <v>0.79100745254278926</v>
      </c>
      <c r="I256" s="43">
        <f t="shared" si="595"/>
        <v>0.76306298946499851</v>
      </c>
      <c r="J256" s="43">
        <f t="shared" si="595"/>
        <v>1.1854656059202331</v>
      </c>
      <c r="K256" s="43">
        <f t="shared" si="595"/>
        <v>0</v>
      </c>
      <c r="L256" s="44">
        <f t="shared" si="595"/>
        <v>1.1889071118819177</v>
      </c>
      <c r="M256" s="45">
        <f t="shared" si="595"/>
        <v>0</v>
      </c>
      <c r="N256" s="46">
        <f t="shared" si="595"/>
        <v>0</v>
      </c>
      <c r="O256" s="46">
        <f t="shared" si="595"/>
        <v>0</v>
      </c>
      <c r="P256" s="47">
        <f t="shared" si="595"/>
        <v>0</v>
      </c>
      <c r="Q256" s="47">
        <f t="shared" si="595"/>
        <v>0</v>
      </c>
      <c r="R256" s="47">
        <f t="shared" si="595"/>
        <v>0</v>
      </c>
      <c r="S256" s="48">
        <f t="shared" si="595"/>
        <v>0</v>
      </c>
      <c r="T256" s="48">
        <f t="shared" si="595"/>
        <v>0</v>
      </c>
      <c r="U256" s="49">
        <f t="shared" si="538"/>
        <v>0.70423026080407725</v>
      </c>
      <c r="V256" s="49">
        <f t="shared" si="538"/>
        <v>0.70268766968959806</v>
      </c>
      <c r="W256" s="50">
        <f t="shared" si="595"/>
        <v>0.79998291200529648</v>
      </c>
      <c r="X256" s="50">
        <f t="shared" si="595"/>
        <v>0.79703821300412281</v>
      </c>
      <c r="AD256"/>
      <c r="AG256" s="3">
        <f t="shared" si="543"/>
        <v>10.014251886730682</v>
      </c>
      <c r="AH256" s="43">
        <f t="shared" ref="AH256:AU256" si="596">AH184*AH$163</f>
        <v>0.29207399268464451</v>
      </c>
      <c r="AI256" s="43">
        <f t="shared" si="596"/>
        <v>0.75397732138630724</v>
      </c>
      <c r="AJ256" s="43">
        <f t="shared" si="596"/>
        <v>0</v>
      </c>
      <c r="AK256" s="43">
        <f t="shared" si="596"/>
        <v>1.1212696203318457</v>
      </c>
      <c r="AL256" s="43">
        <f t="shared" si="596"/>
        <v>0</v>
      </c>
      <c r="AM256" s="44">
        <f t="shared" si="596"/>
        <v>0.19989385551637653</v>
      </c>
      <c r="AN256" s="45">
        <f t="shared" si="596"/>
        <v>0</v>
      </c>
      <c r="AO256" s="46">
        <f t="shared" si="596"/>
        <v>0</v>
      </c>
      <c r="AP256" s="46">
        <f t="shared" si="596"/>
        <v>0</v>
      </c>
      <c r="AQ256" s="47">
        <f t="shared" si="596"/>
        <v>0</v>
      </c>
      <c r="AR256" s="47">
        <f t="shared" si="596"/>
        <v>0</v>
      </c>
      <c r="AS256" s="47">
        <f t="shared" si="596"/>
        <v>0</v>
      </c>
      <c r="AT256" s="48">
        <f t="shared" si="596"/>
        <v>0</v>
      </c>
      <c r="AU256" s="48">
        <f t="shared" si="596"/>
        <v>0</v>
      </c>
      <c r="AV256" s="49">
        <f t="shared" ref="AV256:AW256" si="597">$C$5/100*AV$163*AV184</f>
        <v>0.64380266197483782</v>
      </c>
      <c r="AW256" s="49">
        <f t="shared" si="597"/>
        <v>0.63920486130326659</v>
      </c>
      <c r="AX256" s="50">
        <f t="shared" ref="AX256:AY256" si="598">AX184*AX$163</f>
        <v>0.79957803286374063</v>
      </c>
      <c r="AY256" s="50">
        <f t="shared" si="598"/>
        <v>0.77775433021123463</v>
      </c>
    </row>
    <row r="257" spans="6:51" x14ac:dyDescent="0.25">
      <c r="F257" s="3">
        <v>15</v>
      </c>
      <c r="G257" s="43">
        <f t="shared" ref="G257:X257" si="599">G185*G$163</f>
        <v>0.66533192251066187</v>
      </c>
      <c r="H257" s="43">
        <f t="shared" si="599"/>
        <v>0.79405376702310748</v>
      </c>
      <c r="I257" s="43">
        <f t="shared" si="599"/>
        <v>0.89143161487553357</v>
      </c>
      <c r="J257" s="43">
        <f t="shared" si="599"/>
        <v>1.1905130217613786</v>
      </c>
      <c r="K257" s="43">
        <f t="shared" si="599"/>
        <v>0</v>
      </c>
      <c r="L257" s="44">
        <f t="shared" si="599"/>
        <v>1.3224698199867793</v>
      </c>
      <c r="M257" s="45">
        <f t="shared" si="599"/>
        <v>0</v>
      </c>
      <c r="N257" s="46">
        <f t="shared" si="599"/>
        <v>0</v>
      </c>
      <c r="O257" s="46">
        <f t="shared" si="599"/>
        <v>0</v>
      </c>
      <c r="P257" s="47">
        <f t="shared" si="599"/>
        <v>0</v>
      </c>
      <c r="Q257" s="47">
        <f t="shared" si="599"/>
        <v>0</v>
      </c>
      <c r="R257" s="47">
        <f t="shared" si="599"/>
        <v>0</v>
      </c>
      <c r="S257" s="48">
        <f t="shared" si="599"/>
        <v>0</v>
      </c>
      <c r="T257" s="48">
        <f t="shared" si="599"/>
        <v>0</v>
      </c>
      <c r="U257" s="49">
        <f t="shared" si="538"/>
        <v>0.70942237791035945</v>
      </c>
      <c r="V257" s="49">
        <f t="shared" si="538"/>
        <v>0.70828173314985665</v>
      </c>
      <c r="W257" s="50">
        <f t="shared" si="599"/>
        <v>0.7999918111398765</v>
      </c>
      <c r="X257" s="50">
        <f t="shared" si="599"/>
        <v>0.79818710721742991</v>
      </c>
      <c r="AD257"/>
      <c r="AG257" s="3">
        <f t="shared" si="543"/>
        <v>10.531800161572754</v>
      </c>
      <c r="AH257" s="43">
        <f t="shared" ref="AH257:AU257" si="600">AH185*AH$163</f>
        <v>0.34713031645464132</v>
      </c>
      <c r="AI257" s="43">
        <f t="shared" si="600"/>
        <v>0.76264968292339441</v>
      </c>
      <c r="AJ257" s="43">
        <f t="shared" si="600"/>
        <v>0</v>
      </c>
      <c r="AK257" s="43">
        <f t="shared" si="600"/>
        <v>1.13659965199067</v>
      </c>
      <c r="AL257" s="43">
        <f t="shared" si="600"/>
        <v>0</v>
      </c>
      <c r="AM257" s="44">
        <f t="shared" si="600"/>
        <v>0.3798171971017274</v>
      </c>
      <c r="AN257" s="45">
        <f t="shared" si="600"/>
        <v>0</v>
      </c>
      <c r="AO257" s="46">
        <f t="shared" si="600"/>
        <v>0</v>
      </c>
      <c r="AP257" s="46">
        <f t="shared" si="600"/>
        <v>0</v>
      </c>
      <c r="AQ257" s="47">
        <f t="shared" si="600"/>
        <v>0</v>
      </c>
      <c r="AR257" s="47">
        <f t="shared" si="600"/>
        <v>0</v>
      </c>
      <c r="AS257" s="47">
        <f t="shared" si="600"/>
        <v>0</v>
      </c>
      <c r="AT257" s="48">
        <f t="shared" si="600"/>
        <v>0</v>
      </c>
      <c r="AU257" s="48">
        <f t="shared" si="600"/>
        <v>0</v>
      </c>
      <c r="AV257" s="49">
        <f t="shared" ref="AV257:AW257" si="601">$C$5/100*AV$163*AV185</f>
        <v>0.65769803554117778</v>
      </c>
      <c r="AW257" s="49">
        <f t="shared" si="601"/>
        <v>0.653651609222624</v>
      </c>
      <c r="AX257" s="50">
        <f t="shared" ref="AX257:AY257" si="602">AX185*AX$163</f>
        <v>0.79972816049041739</v>
      </c>
      <c r="AY257" s="50">
        <f t="shared" si="602"/>
        <v>0.78293641298908312</v>
      </c>
    </row>
    <row r="258" spans="6:51" x14ac:dyDescent="0.25">
      <c r="F258" s="3">
        <v>16</v>
      </c>
      <c r="G258" s="43">
        <f t="shared" ref="G258:X258" si="603">G186*G$163</f>
        <v>0.69577835038681224</v>
      </c>
      <c r="H258" s="43">
        <f t="shared" si="603"/>
        <v>0.79606584259857527</v>
      </c>
      <c r="I258" s="43">
        <f t="shared" si="603"/>
        <v>0.98071097010871267</v>
      </c>
      <c r="J258" s="43">
        <f t="shared" si="603"/>
        <v>1.1938003914502191</v>
      </c>
      <c r="K258" s="43">
        <f t="shared" si="603"/>
        <v>0</v>
      </c>
      <c r="L258" s="44">
        <f t="shared" si="603"/>
        <v>1.425838587209413</v>
      </c>
      <c r="M258" s="45">
        <f t="shared" si="603"/>
        <v>4.7999961850402728E-2</v>
      </c>
      <c r="N258" s="46">
        <f t="shared" si="603"/>
        <v>0</v>
      </c>
      <c r="O258" s="46">
        <f t="shared" si="603"/>
        <v>0</v>
      </c>
      <c r="P258" s="47">
        <f t="shared" si="603"/>
        <v>0</v>
      </c>
      <c r="Q258" s="47">
        <f t="shared" si="603"/>
        <v>0</v>
      </c>
      <c r="R258" s="47">
        <f t="shared" si="603"/>
        <v>0</v>
      </c>
      <c r="S258" s="48">
        <f t="shared" si="603"/>
        <v>0</v>
      </c>
      <c r="T258" s="48">
        <f t="shared" si="603"/>
        <v>0</v>
      </c>
      <c r="U258" s="49">
        <f t="shared" si="538"/>
        <v>0.71290181468542391</v>
      </c>
      <c r="V258" s="49">
        <f t="shared" si="538"/>
        <v>0.71206388949664057</v>
      </c>
      <c r="W258" s="50">
        <f t="shared" si="603"/>
        <v>0.79999596180309596</v>
      </c>
      <c r="X258" s="50">
        <f t="shared" si="603"/>
        <v>0.79888106724380259</v>
      </c>
      <c r="AD258"/>
      <c r="AG258" s="3">
        <f t="shared" si="543"/>
        <v>11.076095937857938</v>
      </c>
      <c r="AH258" s="43">
        <f t="shared" ref="AH258:AU258" si="604">AH186*AH$163</f>
        <v>0.40226262317758343</v>
      </c>
      <c r="AI258" s="43">
        <f t="shared" si="604"/>
        <v>0.77005718134130918</v>
      </c>
      <c r="AJ258" s="43">
        <f t="shared" si="604"/>
        <v>5.7800245784517194E-2</v>
      </c>
      <c r="AK258" s="43">
        <f t="shared" si="604"/>
        <v>1.1495814823361963</v>
      </c>
      <c r="AL258" s="43">
        <f t="shared" si="604"/>
        <v>0</v>
      </c>
      <c r="AM258" s="44">
        <f t="shared" si="604"/>
        <v>0.55070273808441383</v>
      </c>
      <c r="AN258" s="45">
        <f t="shared" si="604"/>
        <v>0</v>
      </c>
      <c r="AO258" s="46">
        <f t="shared" si="604"/>
        <v>0</v>
      </c>
      <c r="AP258" s="46">
        <f t="shared" si="604"/>
        <v>0</v>
      </c>
      <c r="AQ258" s="47">
        <f t="shared" si="604"/>
        <v>0</v>
      </c>
      <c r="AR258" s="47">
        <f t="shared" si="604"/>
        <v>0</v>
      </c>
      <c r="AS258" s="47">
        <f t="shared" si="604"/>
        <v>0</v>
      </c>
      <c r="AT258" s="48">
        <f t="shared" si="604"/>
        <v>0</v>
      </c>
      <c r="AU258" s="48">
        <f t="shared" si="604"/>
        <v>0</v>
      </c>
      <c r="AV258" s="49">
        <f t="shared" ref="AV258:AW258" si="605">$C$5/100*AV$163*AV186</f>
        <v>0.66965985649292636</v>
      </c>
      <c r="AW258" s="49">
        <f t="shared" si="605"/>
        <v>0.66614173993212378</v>
      </c>
      <c r="AX258" s="50">
        <f t="shared" ref="AX258:AY258" si="606">AX186*AX$163</f>
        <v>0.79982759821947391</v>
      </c>
      <c r="AY258" s="50">
        <f t="shared" si="606"/>
        <v>0.78708214846799107</v>
      </c>
    </row>
    <row r="259" spans="6:51" x14ac:dyDescent="0.25">
      <c r="F259" s="3">
        <v>17</v>
      </c>
      <c r="G259" s="43">
        <f t="shared" ref="G259:X259" si="607">G187*G$163</f>
        <v>0.71621483275522724</v>
      </c>
      <c r="H259" s="43">
        <f t="shared" si="607"/>
        <v>0.79739336934629224</v>
      </c>
      <c r="I259" s="43">
        <f t="shared" si="607"/>
        <v>1.041133612712853</v>
      </c>
      <c r="J259" s="43">
        <f t="shared" si="607"/>
        <v>1.1959404082458354</v>
      </c>
      <c r="K259" s="43">
        <f t="shared" si="607"/>
        <v>0</v>
      </c>
      <c r="L259" s="44">
        <f t="shared" si="607"/>
        <v>1.5055325352752496</v>
      </c>
      <c r="M259" s="45">
        <f t="shared" si="607"/>
        <v>0.10853649966996948</v>
      </c>
      <c r="N259" s="46">
        <f t="shared" si="607"/>
        <v>0</v>
      </c>
      <c r="O259" s="46">
        <f t="shared" si="607"/>
        <v>0</v>
      </c>
      <c r="P259" s="47">
        <f t="shared" si="607"/>
        <v>0</v>
      </c>
      <c r="Q259" s="47">
        <f t="shared" si="607"/>
        <v>0</v>
      </c>
      <c r="R259" s="47">
        <f t="shared" si="607"/>
        <v>0</v>
      </c>
      <c r="S259" s="48">
        <f t="shared" si="607"/>
        <v>0</v>
      </c>
      <c r="T259" s="48">
        <f t="shared" si="607"/>
        <v>0</v>
      </c>
      <c r="U259" s="49">
        <f t="shared" si="538"/>
        <v>0.71523065773160099</v>
      </c>
      <c r="V259" s="49">
        <f t="shared" si="538"/>
        <v>0.71461810681163085</v>
      </c>
      <c r="W259" s="50">
        <f t="shared" si="607"/>
        <v>0.7999979509378381</v>
      </c>
      <c r="X259" s="50">
        <f t="shared" si="607"/>
        <v>0.79930307265607725</v>
      </c>
      <c r="AD259"/>
      <c r="AG259" s="3">
        <f t="shared" si="543"/>
        <v>11.648521557810575</v>
      </c>
      <c r="AH259" s="43">
        <f t="shared" ref="AH259:AU259" si="608">AH187*AH$163</f>
        <v>0.45614788961355396</v>
      </c>
      <c r="AI259" s="43">
        <f t="shared" si="608"/>
        <v>0.77629987024685243</v>
      </c>
      <c r="AJ259" s="43">
        <f t="shared" si="608"/>
        <v>0.24206738699680982</v>
      </c>
      <c r="AK259" s="43">
        <f t="shared" si="608"/>
        <v>1.1604246075688818</v>
      </c>
      <c r="AL259" s="43">
        <f t="shared" si="608"/>
        <v>0</v>
      </c>
      <c r="AM259" s="44">
        <f t="shared" si="608"/>
        <v>0.71094703525329861</v>
      </c>
      <c r="AN259" s="45">
        <f t="shared" si="608"/>
        <v>0</v>
      </c>
      <c r="AO259" s="46">
        <f t="shared" si="608"/>
        <v>0</v>
      </c>
      <c r="AP259" s="46">
        <f t="shared" si="608"/>
        <v>0</v>
      </c>
      <c r="AQ259" s="47">
        <f t="shared" si="608"/>
        <v>0</v>
      </c>
      <c r="AR259" s="47">
        <f t="shared" si="608"/>
        <v>0</v>
      </c>
      <c r="AS259" s="47">
        <f t="shared" si="608"/>
        <v>0</v>
      </c>
      <c r="AT259" s="48">
        <f t="shared" si="608"/>
        <v>0</v>
      </c>
      <c r="AU259" s="48">
        <f t="shared" si="608"/>
        <v>0</v>
      </c>
      <c r="AV259" s="49">
        <f t="shared" ref="AV259:AW259" si="609">$C$5/100*AV$163*AV187</f>
        <v>0.67982396012190394</v>
      </c>
      <c r="AW259" s="49">
        <f t="shared" si="609"/>
        <v>0.67680366523474866</v>
      </c>
      <c r="AX259" s="50">
        <f t="shared" ref="AX259:AY259" si="610">AX187*AX$163</f>
        <v>0.79989233070043431</v>
      </c>
      <c r="AY259" s="50">
        <f t="shared" si="610"/>
        <v>0.79035078123375602</v>
      </c>
    </row>
    <row r="260" spans="6:51" x14ac:dyDescent="0.25">
      <c r="F260" s="3">
        <v>18</v>
      </c>
      <c r="G260" s="43">
        <f t="shared" ref="G260:X260" si="611">G188*G$163</f>
        <v>0.72943222531653285</v>
      </c>
      <c r="H260" s="43">
        <f t="shared" si="611"/>
        <v>0.79826920742058816</v>
      </c>
      <c r="I260" s="43">
        <f t="shared" si="611"/>
        <v>1.0810645539871822</v>
      </c>
      <c r="J260" s="43">
        <f t="shared" si="611"/>
        <v>1.1973343188389023</v>
      </c>
      <c r="K260" s="43">
        <f t="shared" si="611"/>
        <v>0</v>
      </c>
      <c r="L260" s="44">
        <f t="shared" si="611"/>
        <v>1.5668952944984391</v>
      </c>
      <c r="M260" s="45">
        <f t="shared" si="611"/>
        <v>0.16167245454358958</v>
      </c>
      <c r="N260" s="46">
        <f t="shared" si="611"/>
        <v>0</v>
      </c>
      <c r="O260" s="46">
        <f t="shared" si="611"/>
        <v>0</v>
      </c>
      <c r="P260" s="47">
        <f t="shared" si="611"/>
        <v>0</v>
      </c>
      <c r="Q260" s="47">
        <f t="shared" si="611"/>
        <v>0</v>
      </c>
      <c r="R260" s="47">
        <f t="shared" si="611"/>
        <v>0</v>
      </c>
      <c r="S260" s="48">
        <f t="shared" si="611"/>
        <v>0</v>
      </c>
      <c r="T260" s="48">
        <f t="shared" si="611"/>
        <v>0</v>
      </c>
      <c r="U260" s="49">
        <f t="shared" si="538"/>
        <v>0.71678906262486253</v>
      </c>
      <c r="V260" s="49">
        <f t="shared" si="538"/>
        <v>0.71634281252349319</v>
      </c>
      <c r="W260" s="50">
        <f t="shared" si="611"/>
        <v>0.79999893043761949</v>
      </c>
      <c r="X260" s="50">
        <f t="shared" si="611"/>
        <v>0.79956167961269198</v>
      </c>
      <c r="AD260"/>
      <c r="AG260" s="3">
        <f t="shared" si="543"/>
        <v>12.250530804721352</v>
      </c>
      <c r="AH260" s="43">
        <f t="shared" ref="AH260:AU260" si="612">AH188*AH$163</f>
        <v>0.50743188676369522</v>
      </c>
      <c r="AI260" s="43">
        <f t="shared" si="612"/>
        <v>0.78148790598717732</v>
      </c>
      <c r="AJ260" s="43">
        <f t="shared" si="612"/>
        <v>0.40996195381720074</v>
      </c>
      <c r="AK260" s="43">
        <f t="shared" si="612"/>
        <v>1.1693528859123157</v>
      </c>
      <c r="AL260" s="43">
        <f t="shared" si="612"/>
        <v>0</v>
      </c>
      <c r="AM260" s="44">
        <f t="shared" si="612"/>
        <v>0.85926783399065565</v>
      </c>
      <c r="AN260" s="45">
        <f t="shared" si="612"/>
        <v>0</v>
      </c>
      <c r="AO260" s="46">
        <f t="shared" si="612"/>
        <v>0</v>
      </c>
      <c r="AP260" s="46">
        <f t="shared" si="612"/>
        <v>0</v>
      </c>
      <c r="AQ260" s="47">
        <f t="shared" si="612"/>
        <v>0</v>
      </c>
      <c r="AR260" s="47">
        <f t="shared" si="612"/>
        <v>0</v>
      </c>
      <c r="AS260" s="47">
        <f t="shared" si="612"/>
        <v>0</v>
      </c>
      <c r="AT260" s="48">
        <f t="shared" si="612"/>
        <v>0</v>
      </c>
      <c r="AU260" s="48">
        <f t="shared" si="612"/>
        <v>0</v>
      </c>
      <c r="AV260" s="49">
        <f t="shared" ref="AV260:AW260" si="613">$C$5/100*AV$163*AV188</f>
        <v>0.68834428656611102</v>
      </c>
      <c r="AW260" s="49">
        <f t="shared" si="613"/>
        <v>0.68578525708817262</v>
      </c>
      <c r="AX260" s="50">
        <f t="shared" ref="AX260:AY260" si="614">AX188*AX$163</f>
        <v>0.79993375758483276</v>
      </c>
      <c r="AY260" s="50">
        <f t="shared" si="614"/>
        <v>0.7928897960641681</v>
      </c>
    </row>
    <row r="261" spans="6:51" x14ac:dyDescent="0.25">
      <c r="F261" s="3">
        <v>19</v>
      </c>
      <c r="G261" s="43">
        <f t="shared" ref="G261:X261" si="615">G189*G$163</f>
        <v>0.73771498786020606</v>
      </c>
      <c r="H261" s="43">
        <f t="shared" si="615"/>
        <v>0.79884753729321145</v>
      </c>
      <c r="I261" s="43">
        <f t="shared" si="615"/>
        <v>1.1069161939638199</v>
      </c>
      <c r="J261" s="43">
        <f t="shared" si="615"/>
        <v>1.1982435968209708</v>
      </c>
      <c r="K261" s="43">
        <f t="shared" si="615"/>
        <v>0</v>
      </c>
      <c r="L261" s="44">
        <f t="shared" si="615"/>
        <v>1.6141815071510008</v>
      </c>
      <c r="M261" s="45">
        <f t="shared" si="615"/>
        <v>0.20807679173440813</v>
      </c>
      <c r="N261" s="46">
        <f t="shared" si="615"/>
        <v>0</v>
      </c>
      <c r="O261" s="46">
        <f t="shared" si="615"/>
        <v>0</v>
      </c>
      <c r="P261" s="47">
        <f t="shared" si="615"/>
        <v>0</v>
      </c>
      <c r="Q261" s="47">
        <f t="shared" si="615"/>
        <v>0</v>
      </c>
      <c r="R261" s="47">
        <f t="shared" si="615"/>
        <v>0</v>
      </c>
      <c r="S261" s="48">
        <f t="shared" si="615"/>
        <v>0</v>
      </c>
      <c r="T261" s="48">
        <f t="shared" si="615"/>
        <v>0</v>
      </c>
      <c r="U261" s="49">
        <f t="shared" si="538"/>
        <v>0.7178326056700246</v>
      </c>
      <c r="V261" s="49">
        <f t="shared" si="538"/>
        <v>0.71750823553684973</v>
      </c>
      <c r="W261" s="50">
        <f t="shared" si="615"/>
        <v>0.79999942595185614</v>
      </c>
      <c r="X261" s="50">
        <f t="shared" si="615"/>
        <v>0.79972149882713606</v>
      </c>
      <c r="AD261"/>
      <c r="AG261" s="3">
        <f t="shared" si="543"/>
        <v>12.883652595105344</v>
      </c>
      <c r="AH261" s="43">
        <f t="shared" ref="AH261:AU261" si="616">AH189*AH$163</f>
        <v>0.55484447906101941</v>
      </c>
      <c r="AI261" s="43">
        <f t="shared" si="616"/>
        <v>0.78573736792850513</v>
      </c>
      <c r="AJ261" s="43">
        <f t="shared" si="616"/>
        <v>0.55948155212117068</v>
      </c>
      <c r="AK261" s="43">
        <f t="shared" si="616"/>
        <v>1.1765964037547496</v>
      </c>
      <c r="AL261" s="43">
        <f t="shared" si="616"/>
        <v>0</v>
      </c>
      <c r="AM261" s="44">
        <f t="shared" si="616"/>
        <v>0.99475030256656105</v>
      </c>
      <c r="AN261" s="45">
        <f t="shared" si="616"/>
        <v>0</v>
      </c>
      <c r="AO261" s="46">
        <f t="shared" si="616"/>
        <v>0</v>
      </c>
      <c r="AP261" s="46">
        <f t="shared" si="616"/>
        <v>0</v>
      </c>
      <c r="AQ261" s="47">
        <f t="shared" si="616"/>
        <v>0</v>
      </c>
      <c r="AR261" s="47">
        <f t="shared" si="616"/>
        <v>0</v>
      </c>
      <c r="AS261" s="47">
        <f t="shared" si="616"/>
        <v>0</v>
      </c>
      <c r="AT261" s="48">
        <f t="shared" si="616"/>
        <v>0</v>
      </c>
      <c r="AU261" s="48">
        <f t="shared" si="616"/>
        <v>0</v>
      </c>
      <c r="AV261" s="49">
        <f t="shared" ref="AV261:AW261" si="617">$C$5/100*AV$163*AV189</f>
        <v>0.69538687672822164</v>
      </c>
      <c r="AW261" s="49">
        <f t="shared" si="617"/>
        <v>0.69324803318554917</v>
      </c>
      <c r="AX261" s="50">
        <f t="shared" ref="AX261:AY261" si="618">AX189*AX$163</f>
        <v>0.79995983032151763</v>
      </c>
      <c r="AY261" s="50">
        <f t="shared" si="618"/>
        <v>0.79483240523273924</v>
      </c>
    </row>
    <row r="262" spans="6:51" x14ac:dyDescent="0.25">
      <c r="F262" s="3">
        <v>20</v>
      </c>
      <c r="G262" s="43">
        <f t="shared" ref="G262:X262" si="619">G190*G$163</f>
        <v>0.74277101501211629</v>
      </c>
      <c r="H262" s="43">
        <f t="shared" si="619"/>
        <v>0.79923004091990768</v>
      </c>
      <c r="I262" s="43">
        <f t="shared" si="619"/>
        <v>1.1233618079361829</v>
      </c>
      <c r="J262" s="43">
        <f t="shared" si="619"/>
        <v>1.1988380837477366</v>
      </c>
      <c r="K262" s="43">
        <f t="shared" si="619"/>
        <v>0</v>
      </c>
      <c r="L262" s="44">
        <f t="shared" si="619"/>
        <v>1.6507110938038518</v>
      </c>
      <c r="M262" s="45">
        <f t="shared" si="619"/>
        <v>0.24842848494533271</v>
      </c>
      <c r="N262" s="46">
        <f t="shared" si="619"/>
        <v>0</v>
      </c>
      <c r="O262" s="46">
        <f t="shared" si="619"/>
        <v>0</v>
      </c>
      <c r="P262" s="47">
        <f t="shared" si="619"/>
        <v>0</v>
      </c>
      <c r="Q262" s="47">
        <f t="shared" si="619"/>
        <v>0</v>
      </c>
      <c r="R262" s="47">
        <f t="shared" si="619"/>
        <v>0</v>
      </c>
      <c r="S262" s="48">
        <f t="shared" si="619"/>
        <v>0</v>
      </c>
      <c r="T262" s="48">
        <f t="shared" si="619"/>
        <v>0</v>
      </c>
      <c r="U262" s="49">
        <f t="shared" ref="U262:V281" si="620">$C$5/100*U$163*U190</f>
        <v>0.71853238333393377</v>
      </c>
      <c r="V262" s="49">
        <f t="shared" si="620"/>
        <v>0.71829688787916313</v>
      </c>
      <c r="W262" s="50">
        <f t="shared" si="619"/>
        <v>0.79999968338315064</v>
      </c>
      <c r="X262" s="50">
        <f t="shared" si="619"/>
        <v>0.799821164202284</v>
      </c>
      <c r="AD262"/>
      <c r="AG262" s="3">
        <f t="shared" si="543"/>
        <v>13.549494861675118</v>
      </c>
      <c r="AH262" s="43">
        <f t="shared" ref="AH262:AU262" si="621">AH190*AH$163</f>
        <v>0.59732038290893574</v>
      </c>
      <c r="AI262" s="43">
        <f t="shared" si="621"/>
        <v>0.78916613981476125</v>
      </c>
      <c r="AJ262" s="43">
        <f t="shared" si="621"/>
        <v>0.68941222616384779</v>
      </c>
      <c r="AK262" s="43">
        <f t="shared" si="621"/>
        <v>1.1823837671191528</v>
      </c>
      <c r="AL262" s="43">
        <f t="shared" si="621"/>
        <v>0</v>
      </c>
      <c r="AM262" s="44">
        <f t="shared" si="621"/>
        <v>1.1168702869516924</v>
      </c>
      <c r="AN262" s="45">
        <f t="shared" si="621"/>
        <v>0</v>
      </c>
      <c r="AO262" s="46">
        <f t="shared" si="621"/>
        <v>0</v>
      </c>
      <c r="AP262" s="46">
        <f t="shared" si="621"/>
        <v>0</v>
      </c>
      <c r="AQ262" s="47">
        <f t="shared" si="621"/>
        <v>0</v>
      </c>
      <c r="AR262" s="47">
        <f t="shared" si="621"/>
        <v>0</v>
      </c>
      <c r="AS262" s="47">
        <f t="shared" si="621"/>
        <v>0</v>
      </c>
      <c r="AT262" s="48">
        <f t="shared" si="621"/>
        <v>0</v>
      </c>
      <c r="AU262" s="48">
        <f t="shared" si="621"/>
        <v>0</v>
      </c>
      <c r="AV262" s="49">
        <f t="shared" ref="AV262:AW262" si="622">$C$5/100*AV$163*AV190</f>
        <v>0.70112376290455825</v>
      </c>
      <c r="AW262" s="49">
        <f t="shared" si="622"/>
        <v>0.69936114469898747</v>
      </c>
      <c r="AX262" s="50">
        <f t="shared" ref="AX262:AY262" si="623">AX190*AX$163</f>
        <v>0.79997597541513743</v>
      </c>
      <c r="AY262" s="50">
        <f t="shared" si="623"/>
        <v>0.79629604922878672</v>
      </c>
    </row>
    <row r="263" spans="6:51" x14ac:dyDescent="0.25">
      <c r="F263" s="3">
        <v>21</v>
      </c>
      <c r="G263" s="43">
        <f t="shared" ref="G263:X263" si="624">G191*G$163</f>
        <v>0.74579262357408993</v>
      </c>
      <c r="H263" s="43">
        <f t="shared" si="624"/>
        <v>0.79948360941301444</v>
      </c>
      <c r="I263" s="43">
        <f t="shared" si="624"/>
        <v>1.1336709048803315</v>
      </c>
      <c r="J263" s="43">
        <f t="shared" si="624"/>
        <v>1.1992279041952654</v>
      </c>
      <c r="K263" s="43">
        <f t="shared" si="624"/>
        <v>0</v>
      </c>
      <c r="L263" s="44">
        <f t="shared" si="624"/>
        <v>1.6790390507505173</v>
      </c>
      <c r="M263" s="45">
        <f t="shared" si="624"/>
        <v>0.28339034465040447</v>
      </c>
      <c r="N263" s="46">
        <f t="shared" si="624"/>
        <v>0</v>
      </c>
      <c r="O263" s="46">
        <f t="shared" si="624"/>
        <v>0</v>
      </c>
      <c r="P263" s="47">
        <f t="shared" si="624"/>
        <v>0</v>
      </c>
      <c r="Q263" s="47">
        <f t="shared" si="624"/>
        <v>0</v>
      </c>
      <c r="R263" s="47">
        <f t="shared" si="624"/>
        <v>0</v>
      </c>
      <c r="S263" s="48">
        <f t="shared" si="624"/>
        <v>0</v>
      </c>
      <c r="T263" s="48">
        <f t="shared" si="624"/>
        <v>0</v>
      </c>
      <c r="U263" s="49">
        <f t="shared" si="620"/>
        <v>0.71900261846122437</v>
      </c>
      <c r="V263" s="49">
        <f t="shared" si="620"/>
        <v>0.71883169816306514</v>
      </c>
      <c r="W263" s="50">
        <f t="shared" si="624"/>
        <v>0.79999982066167297</v>
      </c>
      <c r="X263" s="50">
        <f t="shared" si="624"/>
        <v>0.79988391060845565</v>
      </c>
      <c r="AD263"/>
      <c r="AG263" s="3">
        <f t="shared" si="543"/>
        <v>14.249748636990411</v>
      </c>
      <c r="AH263" s="43">
        <f t="shared" ref="AH263:AU263" si="625">AH191*AH$163</f>
        <v>0.63410537077952878</v>
      </c>
      <c r="AI263" s="43">
        <f t="shared" si="625"/>
        <v>0.79189008544995965</v>
      </c>
      <c r="AJ263" s="43">
        <f t="shared" si="625"/>
        <v>0.79940129264206661</v>
      </c>
      <c r="AK263" s="43">
        <f t="shared" si="625"/>
        <v>1.186935235762322</v>
      </c>
      <c r="AL263" s="43">
        <f t="shared" si="625"/>
        <v>0</v>
      </c>
      <c r="AM263" s="44">
        <f t="shared" si="625"/>
        <v>1.225492927206929</v>
      </c>
      <c r="AN263" s="45">
        <f t="shared" si="625"/>
        <v>0</v>
      </c>
      <c r="AO263" s="46">
        <f t="shared" si="625"/>
        <v>0</v>
      </c>
      <c r="AP263" s="46">
        <f t="shared" si="625"/>
        <v>0</v>
      </c>
      <c r="AQ263" s="47">
        <f t="shared" si="625"/>
        <v>0</v>
      </c>
      <c r="AR263" s="47">
        <f t="shared" si="625"/>
        <v>0</v>
      </c>
      <c r="AS263" s="47">
        <f t="shared" si="625"/>
        <v>0</v>
      </c>
      <c r="AT263" s="48">
        <f t="shared" si="625"/>
        <v>0</v>
      </c>
      <c r="AU263" s="48">
        <f t="shared" si="625"/>
        <v>0</v>
      </c>
      <c r="AV263" s="49">
        <f t="shared" ref="AV263:AW263" si="626">$C$5/100*AV$163*AV191</f>
        <v>0.70572710616555312</v>
      </c>
      <c r="AW263" s="49">
        <f t="shared" si="626"/>
        <v>0.70429551257927636</v>
      </c>
      <c r="AX263" s="50">
        <f t="shared" ref="AX263:AY263" si="627">AX191*AX$163</f>
        <v>0.79998581783892631</v>
      </c>
      <c r="AY263" s="50">
        <f t="shared" si="627"/>
        <v>0.79738184797214873</v>
      </c>
    </row>
    <row r="264" spans="6:51" x14ac:dyDescent="0.25">
      <c r="F264" s="3">
        <v>22</v>
      </c>
      <c r="G264" s="43">
        <f t="shared" ref="G264:X264" si="628">G192*G$163</f>
        <v>0.74756889943226534</v>
      </c>
      <c r="H264" s="43">
        <f t="shared" si="628"/>
        <v>0.79965218999608001</v>
      </c>
      <c r="I264" s="43">
        <f t="shared" si="628"/>
        <v>1.140055567396526</v>
      </c>
      <c r="J264" s="43">
        <f t="shared" si="628"/>
        <v>1.1994844210219826</v>
      </c>
      <c r="K264" s="43">
        <f t="shared" si="628"/>
        <v>0</v>
      </c>
      <c r="L264" s="44">
        <f t="shared" si="628"/>
        <v>1.7011138723322847</v>
      </c>
      <c r="M264" s="45">
        <f t="shared" si="628"/>
        <v>0.31359133347873025</v>
      </c>
      <c r="N264" s="46">
        <f t="shared" si="628"/>
        <v>0</v>
      </c>
      <c r="O264" s="46">
        <f t="shared" si="628"/>
        <v>0</v>
      </c>
      <c r="P264" s="47">
        <f t="shared" si="628"/>
        <v>0</v>
      </c>
      <c r="Q264" s="47">
        <f t="shared" si="628"/>
        <v>0</v>
      </c>
      <c r="R264" s="47">
        <f t="shared" si="628"/>
        <v>0</v>
      </c>
      <c r="S264" s="48">
        <f t="shared" si="628"/>
        <v>0</v>
      </c>
      <c r="T264" s="48">
        <f t="shared" si="628"/>
        <v>0</v>
      </c>
      <c r="U264" s="49">
        <f t="shared" si="620"/>
        <v>0.71931944609830278</v>
      </c>
      <c r="V264" s="49">
        <f t="shared" si="620"/>
        <v>0.71919533470462083</v>
      </c>
      <c r="W264" s="50">
        <f t="shared" si="628"/>
        <v>0.79999989575776542</v>
      </c>
      <c r="X264" s="50">
        <f t="shared" si="628"/>
        <v>0.79992380547804998</v>
      </c>
      <c r="AD264"/>
      <c r="AG264" s="3">
        <f t="shared" si="543"/>
        <v>14.986192348155662</v>
      </c>
      <c r="AH264" s="43">
        <f t="shared" ref="AH264:AU264" si="629">AH192*AH$163</f>
        <v>0.66482727560848032</v>
      </c>
      <c r="AI264" s="43">
        <f t="shared" si="629"/>
        <v>0.79401971973291707</v>
      </c>
      <c r="AJ264" s="43">
        <f t="shared" si="629"/>
        <v>0.88995071791585234</v>
      </c>
      <c r="AK264" s="43">
        <f t="shared" si="629"/>
        <v>1.1904570307777702</v>
      </c>
      <c r="AL264" s="43">
        <f t="shared" si="629"/>
        <v>0</v>
      </c>
      <c r="AM264" s="44">
        <f t="shared" si="629"/>
        <v>1.320847571809203</v>
      </c>
      <c r="AN264" s="45">
        <f t="shared" si="629"/>
        <v>0</v>
      </c>
      <c r="AO264" s="46">
        <f t="shared" si="629"/>
        <v>0</v>
      </c>
      <c r="AP264" s="46">
        <f t="shared" si="629"/>
        <v>0</v>
      </c>
      <c r="AQ264" s="47">
        <f t="shared" si="629"/>
        <v>0</v>
      </c>
      <c r="AR264" s="47">
        <f t="shared" si="629"/>
        <v>0</v>
      </c>
      <c r="AS264" s="47">
        <f t="shared" si="629"/>
        <v>0</v>
      </c>
      <c r="AT264" s="48">
        <f t="shared" si="629"/>
        <v>0</v>
      </c>
      <c r="AU264" s="48">
        <f t="shared" si="629"/>
        <v>0</v>
      </c>
      <c r="AV264" s="49">
        <f t="shared" ref="AV264:AW264" si="630">$C$5/100*AV$163*AV192</f>
        <v>0.70936390172324093</v>
      </c>
      <c r="AW264" s="49">
        <f t="shared" si="630"/>
        <v>0.70821843682942054</v>
      </c>
      <c r="AX264" s="50">
        <f t="shared" ref="AX264:AY264" si="631">AX192*AX$163</f>
        <v>0.79999172915335559</v>
      </c>
      <c r="AY264" s="50">
        <f t="shared" si="631"/>
        <v>0.79817487790801012</v>
      </c>
    </row>
    <row r="265" spans="6:51" x14ac:dyDescent="0.25">
      <c r="F265" s="3">
        <v>23</v>
      </c>
      <c r="G265" s="43">
        <f t="shared" ref="G265:X265" si="632">G193*G$163</f>
        <v>0.7486005257184557</v>
      </c>
      <c r="H265" s="43">
        <f t="shared" si="632"/>
        <v>0.79976464823522009</v>
      </c>
      <c r="I265" s="43">
        <f t="shared" si="632"/>
        <v>1.1439716888683693</v>
      </c>
      <c r="J265" s="43">
        <f t="shared" si="632"/>
        <v>1.199653898956337</v>
      </c>
      <c r="K265" s="43">
        <f t="shared" si="632"/>
        <v>0</v>
      </c>
      <c r="L265" s="44">
        <f t="shared" si="632"/>
        <v>1.7184133429963417</v>
      </c>
      <c r="M265" s="45">
        <f t="shared" si="632"/>
        <v>0.33961557381034624</v>
      </c>
      <c r="N265" s="46">
        <f t="shared" si="632"/>
        <v>0</v>
      </c>
      <c r="O265" s="46">
        <f t="shared" si="632"/>
        <v>0</v>
      </c>
      <c r="P265" s="47">
        <f t="shared" si="632"/>
        <v>0</v>
      </c>
      <c r="Q265" s="47">
        <f t="shared" si="632"/>
        <v>0</v>
      </c>
      <c r="R265" s="47">
        <f t="shared" si="632"/>
        <v>0</v>
      </c>
      <c r="S265" s="48">
        <f t="shared" si="632"/>
        <v>0</v>
      </c>
      <c r="T265" s="48">
        <f t="shared" si="632"/>
        <v>0</v>
      </c>
      <c r="U265" s="49">
        <f t="shared" si="620"/>
        <v>0.71953358662072886</v>
      </c>
      <c r="V265" s="49">
        <f t="shared" si="620"/>
        <v>0.71944336120129171</v>
      </c>
      <c r="W265" s="50">
        <f t="shared" si="632"/>
        <v>0.79999993787007107</v>
      </c>
      <c r="X265" s="50">
        <f t="shared" si="632"/>
        <v>0.79994942920899126</v>
      </c>
      <c r="AD265"/>
      <c r="AG265" s="3">
        <f t="shared" si="543"/>
        <v>15.760696333472486</v>
      </c>
      <c r="AH265" s="43">
        <f t="shared" ref="AH265:AU265" si="633">AH193*AH$163</f>
        <v>0.68951616263078597</v>
      </c>
      <c r="AI265" s="43">
        <f t="shared" si="633"/>
        <v>0.79565752637252984</v>
      </c>
      <c r="AJ265" s="43">
        <f t="shared" si="633"/>
        <v>0.96232878469500627</v>
      </c>
      <c r="AK265" s="43">
        <f t="shared" si="633"/>
        <v>1.1931370332839852</v>
      </c>
      <c r="AL265" s="43">
        <f t="shared" si="633"/>
        <v>0</v>
      </c>
      <c r="AM265" s="44">
        <f t="shared" si="633"/>
        <v>1.4034823865988058</v>
      </c>
      <c r="AN265" s="45">
        <f t="shared" si="633"/>
        <v>3.2345468786087794E-2</v>
      </c>
      <c r="AO265" s="46">
        <f t="shared" si="633"/>
        <v>0</v>
      </c>
      <c r="AP265" s="46">
        <f t="shared" si="633"/>
        <v>0</v>
      </c>
      <c r="AQ265" s="47">
        <f t="shared" si="633"/>
        <v>0</v>
      </c>
      <c r="AR265" s="47">
        <f t="shared" si="633"/>
        <v>0</v>
      </c>
      <c r="AS265" s="47">
        <f t="shared" si="633"/>
        <v>0</v>
      </c>
      <c r="AT265" s="48">
        <f t="shared" si="633"/>
        <v>0</v>
      </c>
      <c r="AU265" s="48">
        <f t="shared" si="633"/>
        <v>0</v>
      </c>
      <c r="AV265" s="49">
        <f t="shared" ref="AV265:AW265" si="634">$C$5/100*AV$163*AV193</f>
        <v>0.71219151422743388</v>
      </c>
      <c r="AW265" s="49">
        <f t="shared" si="634"/>
        <v>0.71128895247699164</v>
      </c>
      <c r="AX265" s="50">
        <f t="shared" ref="AX265:AY265" si="635">AX193*AX$163</f>
        <v>0.79999522986563731</v>
      </c>
      <c r="AY265" s="50">
        <f t="shared" si="635"/>
        <v>0.79874510838431978</v>
      </c>
    </row>
    <row r="266" spans="6:51" x14ac:dyDescent="0.25">
      <c r="F266" s="3">
        <v>24</v>
      </c>
      <c r="G266" s="43">
        <f t="shared" ref="G266:X266" si="636">G194*G$163</f>
        <v>0.74919483319443103</v>
      </c>
      <c r="H266" s="43">
        <f t="shared" si="636"/>
        <v>0.7998399553343235</v>
      </c>
      <c r="I266" s="43">
        <f t="shared" si="636"/>
        <v>1.1463559178620419</v>
      </c>
      <c r="J266" s="43">
        <f t="shared" si="636"/>
        <v>1.1997663705947674</v>
      </c>
      <c r="K266" s="43">
        <f t="shared" si="636"/>
        <v>0</v>
      </c>
      <c r="L266" s="44">
        <f t="shared" si="636"/>
        <v>1.7320551667534898</v>
      </c>
      <c r="M266" s="45">
        <f t="shared" si="636"/>
        <v>0.36199645435213518</v>
      </c>
      <c r="N266" s="46">
        <f t="shared" si="636"/>
        <v>0</v>
      </c>
      <c r="O266" s="46">
        <f t="shared" si="636"/>
        <v>0</v>
      </c>
      <c r="P266" s="47">
        <f t="shared" si="636"/>
        <v>0</v>
      </c>
      <c r="Q266" s="47">
        <f t="shared" si="636"/>
        <v>0</v>
      </c>
      <c r="R266" s="47">
        <f t="shared" si="636"/>
        <v>0</v>
      </c>
      <c r="S266" s="48">
        <f t="shared" si="636"/>
        <v>0</v>
      </c>
      <c r="T266" s="48">
        <f t="shared" si="636"/>
        <v>0</v>
      </c>
      <c r="U266" s="49">
        <f t="shared" si="620"/>
        <v>0.71967884077771271</v>
      </c>
      <c r="V266" s="49">
        <f t="shared" si="620"/>
        <v>0.71961313569332808</v>
      </c>
      <c r="W266" s="50">
        <f t="shared" si="636"/>
        <v>0.7999999620612025</v>
      </c>
      <c r="X266" s="50">
        <f t="shared" si="636"/>
        <v>0.79996605734324011</v>
      </c>
      <c r="AD266"/>
      <c r="AG266" s="3">
        <f t="shared" si="543"/>
        <v>16.575227592518086</v>
      </c>
      <c r="AH266" s="43">
        <f t="shared" ref="AH266:AU266" si="637">AH194*AH$163</f>
        <v>0.70856829565586121</v>
      </c>
      <c r="AI266" s="43">
        <f t="shared" si="637"/>
        <v>0.79689601229056484</v>
      </c>
      <c r="AJ266" s="43">
        <f t="shared" si="637"/>
        <v>1.0184109832347004</v>
      </c>
      <c r="AK266" s="43">
        <f t="shared" si="637"/>
        <v>1.1951419651899646</v>
      </c>
      <c r="AL266" s="43">
        <f t="shared" si="637"/>
        <v>0</v>
      </c>
      <c r="AM266" s="44">
        <f t="shared" si="637"/>
        <v>1.4742039938990019</v>
      </c>
      <c r="AN266" s="45">
        <f t="shared" si="637"/>
        <v>8.3764035958711902E-2</v>
      </c>
      <c r="AO266" s="46">
        <f t="shared" si="637"/>
        <v>0</v>
      </c>
      <c r="AP266" s="46">
        <f t="shared" si="637"/>
        <v>0</v>
      </c>
      <c r="AQ266" s="47">
        <f t="shared" si="637"/>
        <v>0</v>
      </c>
      <c r="AR266" s="47">
        <f t="shared" si="637"/>
        <v>0</v>
      </c>
      <c r="AS266" s="47">
        <f t="shared" si="637"/>
        <v>0</v>
      </c>
      <c r="AT266" s="48">
        <f t="shared" si="637"/>
        <v>0</v>
      </c>
      <c r="AU266" s="48">
        <f t="shared" si="637"/>
        <v>0</v>
      </c>
      <c r="AV266" s="49">
        <f t="shared" ref="AV266:AW266" si="638">$C$5/100*AV$163*AV194</f>
        <v>0.71435422394701409</v>
      </c>
      <c r="AW266" s="49">
        <f t="shared" si="638"/>
        <v>0.71365413223579643</v>
      </c>
      <c r="AX266" s="50">
        <f t="shared" ref="AX266:AY266" si="639">AX194*AX$163</f>
        <v>0.79999727606120452</v>
      </c>
      <c r="AY266" s="50">
        <f t="shared" si="639"/>
        <v>0.79914881053727849</v>
      </c>
    </row>
    <row r="267" spans="6:51" x14ac:dyDescent="0.25">
      <c r="F267" s="3">
        <v>25</v>
      </c>
      <c r="G267" s="43">
        <f t="shared" ref="G267:X267" si="640">G195*G$163</f>
        <v>0.74953567400236376</v>
      </c>
      <c r="H267" s="43">
        <f t="shared" si="640"/>
        <v>0.79989059665859719</v>
      </c>
      <c r="I267" s="43">
        <f t="shared" si="640"/>
        <v>1.147799719917648</v>
      </c>
      <c r="J267" s="43">
        <f t="shared" si="640"/>
        <v>1.1998413712594882</v>
      </c>
      <c r="K267" s="43">
        <f t="shared" si="640"/>
        <v>0</v>
      </c>
      <c r="L267" s="44">
        <f t="shared" si="640"/>
        <v>1.7428841943669617</v>
      </c>
      <c r="M267" s="45">
        <f t="shared" si="640"/>
        <v>0.38121448477704623</v>
      </c>
      <c r="N267" s="46">
        <f t="shared" si="640"/>
        <v>0</v>
      </c>
      <c r="O267" s="46">
        <f t="shared" si="640"/>
        <v>0</v>
      </c>
      <c r="P267" s="47">
        <f t="shared" si="640"/>
        <v>0</v>
      </c>
      <c r="Q267" s="47">
        <f t="shared" si="640"/>
        <v>0</v>
      </c>
      <c r="R267" s="47">
        <f t="shared" si="640"/>
        <v>0</v>
      </c>
      <c r="S267" s="48">
        <f t="shared" si="640"/>
        <v>0</v>
      </c>
      <c r="T267" s="48">
        <f t="shared" si="640"/>
        <v>0</v>
      </c>
      <c r="U267" s="49">
        <f t="shared" si="620"/>
        <v>0.71977775827573887</v>
      </c>
      <c r="V267" s="49">
        <f t="shared" si="620"/>
        <v>0.71972980239624729</v>
      </c>
      <c r="W267" s="50">
        <f t="shared" si="640"/>
        <v>0.79999997628513952</v>
      </c>
      <c r="X267" s="50">
        <f t="shared" si="640"/>
        <v>0.79997696093720316</v>
      </c>
      <c r="AD267"/>
      <c r="AG267" s="3">
        <f t="shared" si="543"/>
        <v>17.431854781713245</v>
      </c>
      <c r="AH267" s="43">
        <f t="shared" ref="AH267:AU267" si="641">AH195*AH$163</f>
        <v>0.7226614224631901</v>
      </c>
      <c r="AI267" s="43">
        <f t="shared" si="641"/>
        <v>0.79781652314212348</v>
      </c>
      <c r="AJ267" s="43">
        <f t="shared" si="641"/>
        <v>1.0604730218359693</v>
      </c>
      <c r="AK267" s="43">
        <f t="shared" si="641"/>
        <v>1.1966160182014025</v>
      </c>
      <c r="AL267" s="43">
        <f t="shared" si="641"/>
        <v>0</v>
      </c>
      <c r="AM267" s="44">
        <f t="shared" si="641"/>
        <v>1.5340086082164721</v>
      </c>
      <c r="AN267" s="45">
        <f t="shared" si="641"/>
        <v>0.1323528423840209</v>
      </c>
      <c r="AO267" s="46">
        <f t="shared" si="641"/>
        <v>0</v>
      </c>
      <c r="AP267" s="46">
        <f t="shared" si="641"/>
        <v>0</v>
      </c>
      <c r="AQ267" s="47">
        <f t="shared" si="641"/>
        <v>0</v>
      </c>
      <c r="AR267" s="47">
        <f t="shared" si="641"/>
        <v>0</v>
      </c>
      <c r="AS267" s="47">
        <f t="shared" si="641"/>
        <v>0</v>
      </c>
      <c r="AT267" s="48">
        <f t="shared" si="641"/>
        <v>0</v>
      </c>
      <c r="AU267" s="48">
        <f t="shared" si="641"/>
        <v>0</v>
      </c>
      <c r="AV267" s="49">
        <f t="shared" ref="AV267:AW267" si="642">$C$5/100*AV$163*AV195</f>
        <v>0.71598087177530467</v>
      </c>
      <c r="AW267" s="49">
        <f t="shared" si="642"/>
        <v>0.71544644777037592</v>
      </c>
      <c r="AX267" s="50">
        <f t="shared" ref="AX267:AY267" si="643">AX195*AX$163</f>
        <v>0.7999984578583631</v>
      </c>
      <c r="AY267" s="50">
        <f t="shared" si="643"/>
        <v>0.79943025252949773</v>
      </c>
    </row>
    <row r="268" spans="6:51" x14ac:dyDescent="0.25">
      <c r="F268" s="3">
        <v>26</v>
      </c>
      <c r="G268" s="43">
        <f t="shared" ref="G268:X268" si="644">G196*G$163</f>
        <v>0.74973090856009195</v>
      </c>
      <c r="H268" s="43">
        <f t="shared" si="644"/>
        <v>0.79992480558888146</v>
      </c>
      <c r="I268" s="43">
        <f t="shared" si="644"/>
        <v>1.1486709927918475</v>
      </c>
      <c r="J268" s="43">
        <f t="shared" si="644"/>
        <v>1.1998916420284189</v>
      </c>
      <c r="K268" s="43">
        <f t="shared" si="644"/>
        <v>0</v>
      </c>
      <c r="L268" s="44">
        <f t="shared" si="644"/>
        <v>1.7515397174831207</v>
      </c>
      <c r="M268" s="45">
        <f t="shared" si="644"/>
        <v>0.39769779490107249</v>
      </c>
      <c r="N268" s="46">
        <f t="shared" si="644"/>
        <v>0</v>
      </c>
      <c r="O268" s="46">
        <f t="shared" si="644"/>
        <v>0</v>
      </c>
      <c r="P268" s="47">
        <f t="shared" si="644"/>
        <v>0</v>
      </c>
      <c r="Q268" s="47">
        <f t="shared" si="644"/>
        <v>0</v>
      </c>
      <c r="R268" s="47">
        <f t="shared" si="644"/>
        <v>0</v>
      </c>
      <c r="S268" s="48">
        <f t="shared" si="644"/>
        <v>0</v>
      </c>
      <c r="T268" s="48">
        <f t="shared" si="644"/>
        <v>0</v>
      </c>
      <c r="U268" s="49">
        <f t="shared" si="620"/>
        <v>0.71984540881655124</v>
      </c>
      <c r="V268" s="49">
        <f t="shared" si="620"/>
        <v>0.71981031356474856</v>
      </c>
      <c r="W268" s="50">
        <f t="shared" si="644"/>
        <v>0.79999998483874846</v>
      </c>
      <c r="X268" s="50">
        <f t="shared" si="644"/>
        <v>0.79998418605268262</v>
      </c>
      <c r="AD268"/>
      <c r="AG268" s="3">
        <f t="shared" si="543"/>
        <v>18.332753468067196</v>
      </c>
      <c r="AH268" s="43">
        <f t="shared" ref="AH268:AU268" si="645">AH196*AH$163</f>
        <v>0.73264029068053316</v>
      </c>
      <c r="AI268" s="43">
        <f t="shared" si="645"/>
        <v>0.79848878228205755</v>
      </c>
      <c r="AJ268" s="43">
        <f t="shared" si="645"/>
        <v>1.090966533632924</v>
      </c>
      <c r="AK268" s="43">
        <f t="shared" si="645"/>
        <v>1.1976807883452227</v>
      </c>
      <c r="AL268" s="43">
        <f t="shared" si="645"/>
        <v>0</v>
      </c>
      <c r="AM268" s="44">
        <f t="shared" si="645"/>
        <v>1.5840113321035867</v>
      </c>
      <c r="AN268" s="45">
        <f t="shared" si="645"/>
        <v>0.17782739305160283</v>
      </c>
      <c r="AO268" s="46">
        <f t="shared" si="645"/>
        <v>0</v>
      </c>
      <c r="AP268" s="46">
        <f t="shared" si="645"/>
        <v>0</v>
      </c>
      <c r="AQ268" s="47">
        <f t="shared" si="645"/>
        <v>0</v>
      </c>
      <c r="AR268" s="47">
        <f t="shared" si="645"/>
        <v>0</v>
      </c>
      <c r="AS268" s="47">
        <f t="shared" si="645"/>
        <v>0</v>
      </c>
      <c r="AT268" s="48">
        <f t="shared" si="645"/>
        <v>0</v>
      </c>
      <c r="AU268" s="48">
        <f t="shared" si="645"/>
        <v>0</v>
      </c>
      <c r="AV268" s="49">
        <f t="shared" ref="AV268:AW268" si="646">$C$5/100*AV$163*AV196</f>
        <v>0.71718359702783163</v>
      </c>
      <c r="AW268" s="49">
        <f t="shared" si="646"/>
        <v>0.71678220951594007</v>
      </c>
      <c r="AX268" s="50">
        <f t="shared" ref="AX268:AY268" si="647">AX196*AX$163</f>
        <v>0.7999991331462889</v>
      </c>
      <c r="AY268" s="50">
        <f t="shared" si="647"/>
        <v>0.79962351281453614</v>
      </c>
    </row>
    <row r="269" spans="6:51" x14ac:dyDescent="0.25">
      <c r="F269" s="3">
        <v>27</v>
      </c>
      <c r="G269" s="43">
        <f t="shared" ref="G269:X269" si="648">G197*G$163</f>
        <v>0.74984292490290172</v>
      </c>
      <c r="H269" s="43">
        <f t="shared" si="648"/>
        <v>0.79994802546604293</v>
      </c>
      <c r="I269" s="43">
        <f t="shared" si="648"/>
        <v>1.1491958419767103</v>
      </c>
      <c r="J269" s="43">
        <f t="shared" si="648"/>
        <v>1.1999255193886624</v>
      </c>
      <c r="K269" s="43">
        <f t="shared" si="648"/>
        <v>0</v>
      </c>
      <c r="L269" s="44">
        <f t="shared" si="648"/>
        <v>1.7585066352947283</v>
      </c>
      <c r="M269" s="45">
        <f t="shared" si="648"/>
        <v>0.41182440583396918</v>
      </c>
      <c r="N269" s="46">
        <f t="shared" si="648"/>
        <v>0</v>
      </c>
      <c r="O269" s="46">
        <f t="shared" si="648"/>
        <v>0</v>
      </c>
      <c r="P269" s="47">
        <f t="shared" si="648"/>
        <v>0</v>
      </c>
      <c r="Q269" s="47">
        <f t="shared" si="648"/>
        <v>0</v>
      </c>
      <c r="R269" s="47">
        <f t="shared" si="648"/>
        <v>0</v>
      </c>
      <c r="S269" s="48">
        <f t="shared" si="648"/>
        <v>0</v>
      </c>
      <c r="T269" s="48">
        <f t="shared" si="648"/>
        <v>0</v>
      </c>
      <c r="U269" s="49">
        <f t="shared" si="620"/>
        <v>0.71989188625451095</v>
      </c>
      <c r="V269" s="49">
        <f t="shared" si="620"/>
        <v>0.71986612400629768</v>
      </c>
      <c r="W269" s="50">
        <f t="shared" si="648"/>
        <v>0.79999999009513911</v>
      </c>
      <c r="X269" s="50">
        <f t="shared" si="648"/>
        <v>0.79998902411494432</v>
      </c>
      <c r="AD269"/>
      <c r="AG269" s="3">
        <f t="shared" si="543"/>
        <v>19.280211654442091</v>
      </c>
      <c r="AH269" s="43">
        <f t="shared" ref="AH269:AU269" si="649">AH197*AH$163</f>
        <v>0.7393971649447777</v>
      </c>
      <c r="AI269" s="43">
        <f t="shared" si="649"/>
        <v>0.79897106375718296</v>
      </c>
      <c r="AJ269" s="43">
        <f t="shared" si="649"/>
        <v>1.1123093548466083</v>
      </c>
      <c r="AK269" s="43">
        <f t="shared" si="649"/>
        <v>1.1984362914538806</v>
      </c>
      <c r="AL269" s="43">
        <f t="shared" si="649"/>
        <v>0</v>
      </c>
      <c r="AM269" s="44">
        <f t="shared" si="649"/>
        <v>1.6253795944191944</v>
      </c>
      <c r="AN269" s="45">
        <f t="shared" si="649"/>
        <v>0.21996519323611158</v>
      </c>
      <c r="AO269" s="46">
        <f t="shared" si="649"/>
        <v>0</v>
      </c>
      <c r="AP269" s="46">
        <f t="shared" si="649"/>
        <v>0</v>
      </c>
      <c r="AQ269" s="47">
        <f t="shared" si="649"/>
        <v>0</v>
      </c>
      <c r="AR269" s="47">
        <f t="shared" si="649"/>
        <v>0</v>
      </c>
      <c r="AS269" s="47">
        <f t="shared" si="649"/>
        <v>0</v>
      </c>
      <c r="AT269" s="48">
        <f t="shared" si="649"/>
        <v>0</v>
      </c>
      <c r="AU269" s="48">
        <f t="shared" si="649"/>
        <v>0</v>
      </c>
      <c r="AV269" s="49">
        <f t="shared" ref="AV269:AW269" si="650">$C$5/100*AV$163*AV197</f>
        <v>0.7180575778483177</v>
      </c>
      <c r="AW269" s="49">
        <f t="shared" si="650"/>
        <v>0.71776101977012907</v>
      </c>
      <c r="AX269" s="50">
        <f t="shared" ref="AX269:AY269" si="651">AX197*AX$163</f>
        <v>0.79999951543165215</v>
      </c>
      <c r="AY269" s="50">
        <f t="shared" si="651"/>
        <v>0.79975427289285506</v>
      </c>
    </row>
    <row r="270" spans="6:51" x14ac:dyDescent="0.25">
      <c r="F270" s="3">
        <v>28</v>
      </c>
      <c r="G270" s="43">
        <f t="shared" ref="G270:X270" si="652">G198*G$163</f>
        <v>0.74990746476452386</v>
      </c>
      <c r="H270" s="43">
        <f t="shared" si="652"/>
        <v>0.79996386597608904</v>
      </c>
      <c r="I270" s="43">
        <f t="shared" si="652"/>
        <v>1.1495119438192078</v>
      </c>
      <c r="J270" s="43">
        <f t="shared" si="652"/>
        <v>1.1999484779203768</v>
      </c>
      <c r="K270" s="43">
        <f t="shared" si="652"/>
        <v>0</v>
      </c>
      <c r="L270" s="44">
        <f t="shared" si="652"/>
        <v>1.764153991086816</v>
      </c>
      <c r="M270" s="45">
        <f t="shared" si="652"/>
        <v>0.42392560379890698</v>
      </c>
      <c r="N270" s="46">
        <f t="shared" si="652"/>
        <v>0</v>
      </c>
      <c r="O270" s="46">
        <f t="shared" si="652"/>
        <v>0</v>
      </c>
      <c r="P270" s="47">
        <f t="shared" si="652"/>
        <v>0</v>
      </c>
      <c r="Q270" s="47">
        <f t="shared" si="652"/>
        <v>0</v>
      </c>
      <c r="R270" s="47">
        <f t="shared" si="652"/>
        <v>0</v>
      </c>
      <c r="S270" s="48">
        <f t="shared" si="652"/>
        <v>0</v>
      </c>
      <c r="T270" s="48">
        <f t="shared" si="652"/>
        <v>0</v>
      </c>
      <c r="U270" s="49">
        <f t="shared" si="620"/>
        <v>0.71992397018970244</v>
      </c>
      <c r="V270" s="49">
        <f t="shared" si="620"/>
        <v>0.71990499479085468</v>
      </c>
      <c r="W270" s="50">
        <f t="shared" si="652"/>
        <v>0.79999999339332051</v>
      </c>
      <c r="X270" s="50">
        <f t="shared" si="652"/>
        <v>0.79999229777822345</v>
      </c>
      <c r="AD270"/>
      <c r="AG270" s="3">
        <f t="shared" si="543"/>
        <v>20.276635590369683</v>
      </c>
      <c r="AH270" s="43">
        <f t="shared" ref="AH270:AU270" si="653">AH198*AH$163</f>
        <v>0.7437704648042871</v>
      </c>
      <c r="AI270" s="43">
        <f t="shared" si="653"/>
        <v>0.7993108734849742</v>
      </c>
      <c r="AJ270" s="43">
        <f t="shared" si="653"/>
        <v>1.1267168169431054</v>
      </c>
      <c r="AK270" s="43">
        <f t="shared" si="653"/>
        <v>1.1989627867107169</v>
      </c>
      <c r="AL270" s="43">
        <f t="shared" si="653"/>
        <v>0</v>
      </c>
      <c r="AM270" s="44">
        <f t="shared" si="653"/>
        <v>1.6592753637839359</v>
      </c>
      <c r="AN270" s="45">
        <f t="shared" si="653"/>
        <v>0.25861194018407818</v>
      </c>
      <c r="AO270" s="46">
        <f t="shared" si="653"/>
        <v>0</v>
      </c>
      <c r="AP270" s="46">
        <f t="shared" si="653"/>
        <v>0</v>
      </c>
      <c r="AQ270" s="47">
        <f t="shared" si="653"/>
        <v>0</v>
      </c>
      <c r="AR270" s="47">
        <f t="shared" si="653"/>
        <v>0</v>
      </c>
      <c r="AS270" s="47">
        <f t="shared" si="653"/>
        <v>0</v>
      </c>
      <c r="AT270" s="48">
        <f t="shared" si="653"/>
        <v>0</v>
      </c>
      <c r="AU270" s="48">
        <f t="shared" si="653"/>
        <v>0</v>
      </c>
      <c r="AV270" s="49">
        <f t="shared" ref="AV270:AW270" si="654">$C$5/100*AV$163*AV198</f>
        <v>0.71868161849463175</v>
      </c>
      <c r="AW270" s="49">
        <f t="shared" si="654"/>
        <v>0.7184661043766396</v>
      </c>
      <c r="AX270" s="50">
        <f t="shared" ref="AX270:AY270" si="655">AX198*AX$163</f>
        <v>0.79999973016346781</v>
      </c>
      <c r="AY270" s="50">
        <f t="shared" si="655"/>
        <v>0.79984148694262347</v>
      </c>
    </row>
    <row r="271" spans="6:51" x14ac:dyDescent="0.25">
      <c r="F271" s="3">
        <v>29</v>
      </c>
      <c r="G271" s="43">
        <f t="shared" ref="G271:X271" si="656">G199*G$163</f>
        <v>0.74994488908310208</v>
      </c>
      <c r="H271" s="43">
        <f t="shared" si="656"/>
        <v>0.79997472908668776</v>
      </c>
      <c r="I271" s="43">
        <f t="shared" si="656"/>
        <v>1.1497025535286491</v>
      </c>
      <c r="J271" s="43">
        <f t="shared" si="656"/>
        <v>1.1999641273946773</v>
      </c>
      <c r="K271" s="43">
        <f t="shared" si="656"/>
        <v>0</v>
      </c>
      <c r="L271" s="44">
        <f t="shared" si="656"/>
        <v>1.768763827320496</v>
      </c>
      <c r="M271" s="45">
        <f t="shared" si="656"/>
        <v>0.43428991855743337</v>
      </c>
      <c r="N271" s="46">
        <f t="shared" si="656"/>
        <v>0</v>
      </c>
      <c r="O271" s="46">
        <f t="shared" si="656"/>
        <v>0</v>
      </c>
      <c r="P271" s="47">
        <f t="shared" si="656"/>
        <v>0</v>
      </c>
      <c r="Q271" s="47">
        <f t="shared" si="656"/>
        <v>0</v>
      </c>
      <c r="R271" s="47">
        <f t="shared" si="656"/>
        <v>0</v>
      </c>
      <c r="S271" s="48">
        <f t="shared" si="656"/>
        <v>0</v>
      </c>
      <c r="T271" s="48">
        <f t="shared" si="656"/>
        <v>0</v>
      </c>
      <c r="U271" s="49">
        <f t="shared" si="620"/>
        <v>0.71994622859094992</v>
      </c>
      <c r="V271" s="49">
        <f t="shared" si="620"/>
        <v>0.71993220068226038</v>
      </c>
      <c r="W271" s="50">
        <f t="shared" si="656"/>
        <v>0.79999999550462308</v>
      </c>
      <c r="X271" s="50">
        <f t="shared" si="656"/>
        <v>0.79999453599095183</v>
      </c>
      <c r="AD271"/>
      <c r="AG271" s="3">
        <f t="shared" si="543"/>
        <v>21.324555883177815</v>
      </c>
      <c r="AH271" s="43">
        <f t="shared" ref="AH271:AU271" si="657">AH199*AH$163</f>
        <v>0.74647654903801264</v>
      </c>
      <c r="AI271" s="43">
        <f t="shared" si="657"/>
        <v>0.79954599409330729</v>
      </c>
      <c r="AJ271" s="43">
        <f t="shared" si="657"/>
        <v>1.1360899677267975</v>
      </c>
      <c r="AK271" s="43">
        <f t="shared" si="657"/>
        <v>1.1993231216451408</v>
      </c>
      <c r="AL271" s="43">
        <f t="shared" si="657"/>
        <v>0</v>
      </c>
      <c r="AM271" s="44">
        <f t="shared" si="657"/>
        <v>1.6868090568695058</v>
      </c>
      <c r="AN271" s="45">
        <f t="shared" si="657"/>
        <v>0.29368483937124068</v>
      </c>
      <c r="AO271" s="46">
        <f t="shared" si="657"/>
        <v>0</v>
      </c>
      <c r="AP271" s="46">
        <f t="shared" si="657"/>
        <v>0</v>
      </c>
      <c r="AQ271" s="47">
        <f t="shared" si="657"/>
        <v>0</v>
      </c>
      <c r="AR271" s="47">
        <f t="shared" si="657"/>
        <v>0</v>
      </c>
      <c r="AS271" s="47">
        <f t="shared" si="657"/>
        <v>0</v>
      </c>
      <c r="AT271" s="48">
        <f t="shared" si="657"/>
        <v>0</v>
      </c>
      <c r="AU271" s="48">
        <f t="shared" si="657"/>
        <v>0</v>
      </c>
      <c r="AV271" s="49">
        <f t="shared" ref="AV271:AW271" si="658">$C$5/100*AV$163*AV199</f>
        <v>0.71911938637154604</v>
      </c>
      <c r="AW271" s="49">
        <f t="shared" si="658"/>
        <v>0.71896534103911103</v>
      </c>
      <c r="AX271" s="50">
        <f t="shared" ref="AX271:AY271" si="659">AX199*AX$163</f>
        <v>0.79999985003724072</v>
      </c>
      <c r="AY271" s="50">
        <f t="shared" si="659"/>
        <v>0.79989886233070484</v>
      </c>
    </row>
    <row r="272" spans="6:51" x14ac:dyDescent="0.25">
      <c r="F272" s="3">
        <v>30</v>
      </c>
      <c r="G272" s="43">
        <f t="shared" ref="G272:X272" si="660">G200*G$163</f>
        <v>0.74996677072572004</v>
      </c>
      <c r="H272" s="43">
        <f t="shared" si="660"/>
        <v>0.7999822191914272</v>
      </c>
      <c r="I272" s="43">
        <f t="shared" si="660"/>
        <v>1.1498177768475706</v>
      </c>
      <c r="J272" s="43">
        <f t="shared" si="660"/>
        <v>1.1999748584537535</v>
      </c>
      <c r="K272" s="43">
        <f t="shared" si="660"/>
        <v>0</v>
      </c>
      <c r="L272" s="44">
        <f t="shared" si="660"/>
        <v>1.7725527242074899</v>
      </c>
      <c r="M272" s="45">
        <f t="shared" si="660"/>
        <v>0.44316734768357857</v>
      </c>
      <c r="N272" s="46">
        <f t="shared" si="660"/>
        <v>0</v>
      </c>
      <c r="O272" s="46">
        <f t="shared" si="660"/>
        <v>0</v>
      </c>
      <c r="P272" s="47">
        <f t="shared" si="660"/>
        <v>0</v>
      </c>
      <c r="Q272" s="47">
        <f t="shared" si="660"/>
        <v>0</v>
      </c>
      <c r="R272" s="47">
        <f t="shared" si="660"/>
        <v>0</v>
      </c>
      <c r="S272" s="48">
        <f t="shared" si="660"/>
        <v>0</v>
      </c>
      <c r="T272" s="48">
        <f t="shared" si="660"/>
        <v>0</v>
      </c>
      <c r="U272" s="49">
        <f t="shared" si="620"/>
        <v>0.71996175009399177</v>
      </c>
      <c r="V272" s="49">
        <f t="shared" si="620"/>
        <v>0.71995133902175545</v>
      </c>
      <c r="W272" s="50">
        <f t="shared" si="660"/>
        <v>0.79999999688233669</v>
      </c>
      <c r="X272" s="50">
        <f t="shared" si="660"/>
        <v>0.79999608206166517</v>
      </c>
      <c r="AD272"/>
      <c r="AG272" s="3">
        <f t="shared" si="543"/>
        <v>22.426633924947051</v>
      </c>
      <c r="AH272" s="43">
        <f t="shared" ref="AH272:AU272" si="661">AH200*AH$163</f>
        <v>0.74807869859597298</v>
      </c>
      <c r="AI272" s="43">
        <f t="shared" si="661"/>
        <v>0.79970574761470048</v>
      </c>
      <c r="AJ272" s="43">
        <f t="shared" si="661"/>
        <v>1.141964096607258</v>
      </c>
      <c r="AK272" s="43">
        <f t="shared" si="661"/>
        <v>1.1995653290649542</v>
      </c>
      <c r="AL272" s="43">
        <f t="shared" si="661"/>
        <v>0</v>
      </c>
      <c r="AM272" s="44">
        <f t="shared" si="661"/>
        <v>1.7090063059087699</v>
      </c>
      <c r="AN272" s="45">
        <f t="shared" si="661"/>
        <v>0.3251727868421157</v>
      </c>
      <c r="AO272" s="46">
        <f t="shared" si="661"/>
        <v>0</v>
      </c>
      <c r="AP272" s="46">
        <f t="shared" si="661"/>
        <v>0</v>
      </c>
      <c r="AQ272" s="47">
        <f t="shared" si="661"/>
        <v>0</v>
      </c>
      <c r="AR272" s="47">
        <f t="shared" si="661"/>
        <v>0</v>
      </c>
      <c r="AS272" s="47">
        <f t="shared" si="661"/>
        <v>0</v>
      </c>
      <c r="AT272" s="48">
        <f t="shared" si="661"/>
        <v>0</v>
      </c>
      <c r="AU272" s="48">
        <f t="shared" si="661"/>
        <v>0</v>
      </c>
      <c r="AV272" s="49">
        <f t="shared" ref="AV272:AW272" si="662">$C$5/100*AV$163*AV200</f>
        <v>0.71942108605583566</v>
      </c>
      <c r="AW272" s="49">
        <f t="shared" si="662"/>
        <v>0.7193127797902934</v>
      </c>
      <c r="AX272" s="50">
        <f t="shared" ref="AX272:AY272" si="663">AX200*AX$163</f>
        <v>0.79999991666067749</v>
      </c>
      <c r="AY272" s="50">
        <f t="shared" si="663"/>
        <v>0.79993611806219089</v>
      </c>
    </row>
    <row r="273" spans="6:51" x14ac:dyDescent="0.25">
      <c r="F273" s="3">
        <v>31</v>
      </c>
      <c r="G273" s="43">
        <f t="shared" ref="G273:X273" si="664">G201*G$163</f>
        <v>0.74997969184540092</v>
      </c>
      <c r="H273" s="43">
        <f t="shared" si="664"/>
        <v>0.79998741233682524</v>
      </c>
      <c r="I273" s="43">
        <f t="shared" si="664"/>
        <v>1.1498876816731955</v>
      </c>
      <c r="J273" s="43">
        <f t="shared" si="664"/>
        <v>1.1999822617616387</v>
      </c>
      <c r="K273" s="43">
        <f t="shared" si="664"/>
        <v>0</v>
      </c>
      <c r="L273" s="44">
        <f t="shared" si="664"/>
        <v>1.7756878598956936</v>
      </c>
      <c r="M273" s="45">
        <f t="shared" si="664"/>
        <v>0.45077357791284944</v>
      </c>
      <c r="N273" s="46">
        <f t="shared" si="664"/>
        <v>0</v>
      </c>
      <c r="O273" s="46">
        <f t="shared" si="664"/>
        <v>0</v>
      </c>
      <c r="P273" s="47">
        <f t="shared" si="664"/>
        <v>0</v>
      </c>
      <c r="Q273" s="47">
        <f t="shared" si="664"/>
        <v>0</v>
      </c>
      <c r="R273" s="47">
        <f t="shared" si="664"/>
        <v>0</v>
      </c>
      <c r="S273" s="48">
        <f t="shared" si="664"/>
        <v>0</v>
      </c>
      <c r="T273" s="48">
        <f t="shared" si="664"/>
        <v>0</v>
      </c>
      <c r="U273" s="49">
        <f t="shared" si="620"/>
        <v>0.71997263105761211</v>
      </c>
      <c r="V273" s="49">
        <f t="shared" si="620"/>
        <v>0.71996487236273854</v>
      </c>
      <c r="W273" s="50">
        <f t="shared" si="664"/>
        <v>0.79999999779802622</v>
      </c>
      <c r="X273" s="50">
        <f t="shared" si="664"/>
        <v>0.79999716091599982</v>
      </c>
      <c r="AD273"/>
      <c r="AG273" s="3">
        <f t="shared" si="543"/>
        <v>23.585668651620018</v>
      </c>
      <c r="AH273" s="43">
        <f t="shared" ref="AH273:AU273" si="665">AH201*AH$163</f>
        <v>0.74898771281448651</v>
      </c>
      <c r="AI273" s="43">
        <f t="shared" si="665"/>
        <v>0.79981234364798048</v>
      </c>
      <c r="AJ273" s="43">
        <f t="shared" si="665"/>
        <v>1.145509807373595</v>
      </c>
      <c r="AK273" s="43">
        <f t="shared" si="665"/>
        <v>1.1997252467994672</v>
      </c>
      <c r="AL273" s="43">
        <f t="shared" si="665"/>
        <v>0</v>
      </c>
      <c r="AM273" s="44">
        <f t="shared" si="665"/>
        <v>1.7267872220139997</v>
      </c>
      <c r="AN273" s="45">
        <f t="shared" si="665"/>
        <v>0.35313338598807009</v>
      </c>
      <c r="AO273" s="46">
        <f t="shared" si="665"/>
        <v>0</v>
      </c>
      <c r="AP273" s="46">
        <f t="shared" si="665"/>
        <v>0</v>
      </c>
      <c r="AQ273" s="47">
        <f t="shared" si="665"/>
        <v>0</v>
      </c>
      <c r="AR273" s="47">
        <f t="shared" si="665"/>
        <v>0</v>
      </c>
      <c r="AS273" s="47">
        <f t="shared" si="665"/>
        <v>0</v>
      </c>
      <c r="AT273" s="48">
        <f t="shared" si="665"/>
        <v>0</v>
      </c>
      <c r="AU273" s="48">
        <f t="shared" si="665"/>
        <v>0</v>
      </c>
      <c r="AV273" s="49">
        <f t="shared" ref="AV273:AW273" si="666">$C$5/100*AV$163*AV201</f>
        <v>0.71962536560452406</v>
      </c>
      <c r="AW273" s="49">
        <f t="shared" si="666"/>
        <v>0.71955045235223136</v>
      </c>
      <c r="AX273" s="50">
        <f t="shared" ref="AX273:AY273" si="667">AX201*AX$163</f>
        <v>0.79999995359261833</v>
      </c>
      <c r="AY273" s="50">
        <f t="shared" si="667"/>
        <v>0.79996001497346825</v>
      </c>
    </row>
    <row r="274" spans="6:51" x14ac:dyDescent="0.25">
      <c r="F274" s="3">
        <v>32</v>
      </c>
      <c r="G274" s="43">
        <f t="shared" ref="G274:X274" si="668">G202*G$163</f>
        <v>0.74998740783740214</v>
      </c>
      <c r="H274" s="43">
        <f t="shared" si="668"/>
        <v>0.79999103335720512</v>
      </c>
      <c r="I274" s="43">
        <f t="shared" si="668"/>
        <v>1.1499302890858709</v>
      </c>
      <c r="J274" s="43">
        <f t="shared" si="668"/>
        <v>1.1999874009099718</v>
      </c>
      <c r="K274" s="43">
        <f t="shared" si="668"/>
        <v>0</v>
      </c>
      <c r="L274" s="44">
        <f t="shared" si="668"/>
        <v>1.7782989918559491</v>
      </c>
      <c r="M274" s="45">
        <f t="shared" si="668"/>
        <v>0.4572940392815249</v>
      </c>
      <c r="N274" s="46">
        <f t="shared" si="668"/>
        <v>0</v>
      </c>
      <c r="O274" s="46">
        <f t="shared" si="668"/>
        <v>0</v>
      </c>
      <c r="P274" s="47">
        <f t="shared" si="668"/>
        <v>0</v>
      </c>
      <c r="Q274" s="47">
        <f t="shared" si="668"/>
        <v>0</v>
      </c>
      <c r="R274" s="47">
        <f t="shared" si="668"/>
        <v>0</v>
      </c>
      <c r="S274" s="48">
        <f t="shared" si="668"/>
        <v>0</v>
      </c>
      <c r="T274" s="48">
        <f t="shared" si="668"/>
        <v>0</v>
      </c>
      <c r="U274" s="49">
        <f t="shared" si="620"/>
        <v>0.71998030015143633</v>
      </c>
      <c r="V274" s="49">
        <f t="shared" si="620"/>
        <v>0.71997449318937312</v>
      </c>
      <c r="W274" s="50">
        <f t="shared" si="668"/>
        <v>0.79999999841742964</v>
      </c>
      <c r="X274" s="50">
        <f t="shared" si="668"/>
        <v>0.79999792130763892</v>
      </c>
      <c r="AD274"/>
      <c r="AG274" s="3">
        <f t="shared" si="543"/>
        <v>24.804603651429346</v>
      </c>
      <c r="AH274" s="43">
        <f t="shared" ref="AH274:AU274" si="669">AH202*AH$163</f>
        <v>0.74948310764215242</v>
      </c>
      <c r="AI274" s="43">
        <f t="shared" si="669"/>
        <v>0.79988220439588753</v>
      </c>
      <c r="AJ274" s="43">
        <f t="shared" si="669"/>
        <v>1.1475717204438232</v>
      </c>
      <c r="AK274" s="43">
        <f t="shared" si="669"/>
        <v>1.1998289853433703</v>
      </c>
      <c r="AL274" s="43">
        <f t="shared" si="669"/>
        <v>0</v>
      </c>
      <c r="AM274" s="44">
        <f t="shared" si="669"/>
        <v>1.7409566634716582</v>
      </c>
      <c r="AN274" s="45">
        <f t="shared" si="669"/>
        <v>0.37768700756192763</v>
      </c>
      <c r="AO274" s="46">
        <f t="shared" si="669"/>
        <v>0</v>
      </c>
      <c r="AP274" s="46">
        <f t="shared" si="669"/>
        <v>0</v>
      </c>
      <c r="AQ274" s="47">
        <f t="shared" si="669"/>
        <v>0</v>
      </c>
      <c r="AR274" s="47">
        <f t="shared" si="669"/>
        <v>0</v>
      </c>
      <c r="AS274" s="47">
        <f t="shared" si="669"/>
        <v>0</v>
      </c>
      <c r="AT274" s="48">
        <f t="shared" si="669"/>
        <v>0</v>
      </c>
      <c r="AU274" s="48">
        <f t="shared" si="669"/>
        <v>0</v>
      </c>
      <c r="AV274" s="49">
        <f t="shared" ref="AV274:AW274" si="670">$C$5/100*AV$163*AV202</f>
        <v>0.71976127707222415</v>
      </c>
      <c r="AW274" s="49">
        <f t="shared" si="670"/>
        <v>0.71971028791590197</v>
      </c>
      <c r="AX274" s="50">
        <f t="shared" ref="AX274:AY274" si="671">AX202*AX$163</f>
        <v>0.79999997405143797</v>
      </c>
      <c r="AY274" s="50">
        <f t="shared" si="671"/>
        <v>0.7999751707395566</v>
      </c>
    </row>
    <row r="275" spans="6:51" x14ac:dyDescent="0.25">
      <c r="F275" s="3">
        <v>33</v>
      </c>
      <c r="G275" s="43">
        <f t="shared" ref="G275:X275" si="672">G203*G$163</f>
        <v>0.74999207255355382</v>
      </c>
      <c r="H275" s="43">
        <f t="shared" si="672"/>
        <v>0.79999357274060356</v>
      </c>
      <c r="I275" s="43">
        <f t="shared" si="672"/>
        <v>1.149956402492776</v>
      </c>
      <c r="J275" s="43">
        <f t="shared" si="672"/>
        <v>1.1999909907087409</v>
      </c>
      <c r="K275" s="43">
        <f t="shared" si="672"/>
        <v>0</v>
      </c>
      <c r="L275" s="44">
        <f t="shared" si="672"/>
        <v>1.7804874107950053</v>
      </c>
      <c r="M275" s="45">
        <f t="shared" si="672"/>
        <v>0.46288769098181598</v>
      </c>
      <c r="N275" s="46">
        <f t="shared" si="672"/>
        <v>0</v>
      </c>
      <c r="O275" s="46">
        <f t="shared" si="672"/>
        <v>0</v>
      </c>
      <c r="P275" s="47">
        <f t="shared" si="672"/>
        <v>0</v>
      </c>
      <c r="Q275" s="47">
        <f t="shared" si="672"/>
        <v>0</v>
      </c>
      <c r="R275" s="47">
        <f t="shared" si="672"/>
        <v>0</v>
      </c>
      <c r="S275" s="48">
        <f t="shared" si="672"/>
        <v>0</v>
      </c>
      <c r="T275" s="48">
        <f t="shared" si="672"/>
        <v>0</v>
      </c>
      <c r="U275" s="49">
        <f t="shared" si="620"/>
        <v>0.71998573519920483</v>
      </c>
      <c r="V275" s="49">
        <f t="shared" si="620"/>
        <v>0.71998136963292569</v>
      </c>
      <c r="W275" s="50">
        <f t="shared" si="672"/>
        <v>0.79999999884351636</v>
      </c>
      <c r="X275" s="50">
        <f t="shared" si="672"/>
        <v>0.79999846253636975</v>
      </c>
      <c r="AD275"/>
      <c r="AG275" s="3">
        <f t="shared" si="543"/>
        <v>26.08653464069765</v>
      </c>
      <c r="AH275" s="43">
        <f t="shared" ref="AH275:AU275" si="673">AH203*AH$163</f>
        <v>0.74974323738347115</v>
      </c>
      <c r="AI275" s="43">
        <f t="shared" si="673"/>
        <v>0.79992718717073319</v>
      </c>
      <c r="AJ275" s="43">
        <f t="shared" si="673"/>
        <v>1.1487276452102928</v>
      </c>
      <c r="AK275" s="43">
        <f t="shared" si="673"/>
        <v>1.1998951270125811</v>
      </c>
      <c r="AL275" s="43">
        <f t="shared" si="673"/>
        <v>0</v>
      </c>
      <c r="AM275" s="44">
        <f t="shared" si="673"/>
        <v>1.7522033545880611</v>
      </c>
      <c r="AN275" s="45">
        <f t="shared" si="673"/>
        <v>0.39900832898192867</v>
      </c>
      <c r="AO275" s="46">
        <f t="shared" si="673"/>
        <v>0</v>
      </c>
      <c r="AP275" s="46">
        <f t="shared" si="673"/>
        <v>0</v>
      </c>
      <c r="AQ275" s="47">
        <f t="shared" si="673"/>
        <v>0</v>
      </c>
      <c r="AR275" s="47">
        <f t="shared" si="673"/>
        <v>0</v>
      </c>
      <c r="AS275" s="47">
        <f t="shared" si="673"/>
        <v>0</v>
      </c>
      <c r="AT275" s="48">
        <f t="shared" si="673"/>
        <v>0</v>
      </c>
      <c r="AU275" s="48">
        <f t="shared" si="673"/>
        <v>0</v>
      </c>
      <c r="AV275" s="49">
        <f t="shared" ref="AV275:AW275" si="674">$C$5/100*AV$163*AV203</f>
        <v>0.7198501516006085</v>
      </c>
      <c r="AW275" s="49">
        <f t="shared" si="674"/>
        <v>0.71981598709730521</v>
      </c>
      <c r="AX275" s="50">
        <f t="shared" ref="AX275:AY275" si="675">AX203*AX$163</f>
        <v>0.79999998539942718</v>
      </c>
      <c r="AY275" s="50">
        <f t="shared" si="675"/>
        <v>0.79998468469123396</v>
      </c>
    </row>
    <row r="276" spans="6:51" x14ac:dyDescent="0.25">
      <c r="F276" s="3">
        <v>34</v>
      </c>
      <c r="G276" s="43">
        <f t="shared" ref="G276:X276" si="676">G204*G$163</f>
        <v>0.7499949299748806</v>
      </c>
      <c r="H276" s="43">
        <f t="shared" si="676"/>
        <v>0.7999953639745615</v>
      </c>
      <c r="I276" s="43">
        <f t="shared" si="676"/>
        <v>1.1499725083638361</v>
      </c>
      <c r="J276" s="43">
        <f t="shared" si="676"/>
        <v>1.199993514102546</v>
      </c>
      <c r="K276" s="43">
        <f t="shared" si="676"/>
        <v>0</v>
      </c>
      <c r="L276" s="44">
        <f t="shared" si="676"/>
        <v>1.7823326498976928</v>
      </c>
      <c r="M276" s="45">
        <f t="shared" si="676"/>
        <v>0.46769048387088125</v>
      </c>
      <c r="N276" s="46">
        <f t="shared" si="676"/>
        <v>0</v>
      </c>
      <c r="O276" s="46">
        <f t="shared" si="676"/>
        <v>0</v>
      </c>
      <c r="P276" s="47">
        <f t="shared" si="676"/>
        <v>0</v>
      </c>
      <c r="Q276" s="47">
        <f t="shared" si="676"/>
        <v>0</v>
      </c>
      <c r="R276" s="47">
        <f t="shared" si="676"/>
        <v>0</v>
      </c>
      <c r="S276" s="48">
        <f t="shared" si="676"/>
        <v>0</v>
      </c>
      <c r="T276" s="48">
        <f t="shared" si="676"/>
        <v>0</v>
      </c>
      <c r="U276" s="49">
        <f t="shared" si="620"/>
        <v>0.71998960845358884</v>
      </c>
      <c r="V276" s="49">
        <f t="shared" si="620"/>
        <v>0.71998631147044445</v>
      </c>
      <c r="W276" s="50">
        <f t="shared" si="676"/>
        <v>0.79999999914136322</v>
      </c>
      <c r="X276" s="50">
        <f t="shared" si="676"/>
        <v>0.79999885150531913</v>
      </c>
      <c r="AD276"/>
      <c r="AG276" s="3">
        <f t="shared" si="543"/>
        <v>27.434717325995447</v>
      </c>
      <c r="AH276" s="43">
        <f t="shared" ref="AH276:AU276" si="677">AH204*AH$163</f>
        <v>0.74987535567189756</v>
      </c>
      <c r="AI276" s="43">
        <f t="shared" si="677"/>
        <v>0.79995565481039232</v>
      </c>
      <c r="AJ276" s="43">
        <f t="shared" si="677"/>
        <v>1.1493530485226253</v>
      </c>
      <c r="AK276" s="43">
        <f t="shared" si="677"/>
        <v>1.199936595014901</v>
      </c>
      <c r="AL276" s="43">
        <f t="shared" si="677"/>
        <v>0</v>
      </c>
      <c r="AM276" s="44">
        <f t="shared" si="677"/>
        <v>1.7611054698826836</v>
      </c>
      <c r="AN276" s="45">
        <f t="shared" si="677"/>
        <v>0.41731597630671591</v>
      </c>
      <c r="AO276" s="46">
        <f t="shared" si="677"/>
        <v>0</v>
      </c>
      <c r="AP276" s="46">
        <f t="shared" si="677"/>
        <v>0</v>
      </c>
      <c r="AQ276" s="47">
        <f t="shared" si="677"/>
        <v>0</v>
      </c>
      <c r="AR276" s="47">
        <f t="shared" si="677"/>
        <v>0</v>
      </c>
      <c r="AS276" s="47">
        <f t="shared" si="677"/>
        <v>0</v>
      </c>
      <c r="AT276" s="48">
        <f t="shared" si="677"/>
        <v>0</v>
      </c>
      <c r="AU276" s="48">
        <f t="shared" si="677"/>
        <v>0</v>
      </c>
      <c r="AV276" s="49">
        <f t="shared" ref="AV276:AW276" si="678">$C$5/100*AV$163*AV204</f>
        <v>0.7199072925659884</v>
      </c>
      <c r="AW276" s="49">
        <f t="shared" si="678"/>
        <v>0.71988474664842428</v>
      </c>
      <c r="AX276" s="50">
        <f t="shared" ref="AX276:AY276" si="679">AX204*AX$163</f>
        <v>0.79999999171465974</v>
      </c>
      <c r="AY276" s="50">
        <f t="shared" si="679"/>
        <v>0.79999060306975334</v>
      </c>
    </row>
    <row r="277" spans="6:51" x14ac:dyDescent="0.25">
      <c r="F277" s="3">
        <v>35</v>
      </c>
      <c r="G277" s="43">
        <f t="shared" ref="G277:X277" si="680">G205*G$163</f>
        <v>0.74999670467863266</v>
      </c>
      <c r="H277" s="43">
        <f t="shared" si="680"/>
        <v>0.79999663491419193</v>
      </c>
      <c r="I277" s="43">
        <f t="shared" si="680"/>
        <v>1.1499825117108582</v>
      </c>
      <c r="J277" s="43">
        <f t="shared" si="680"/>
        <v>1.19999529915165</v>
      </c>
      <c r="K277" s="43">
        <f t="shared" si="680"/>
        <v>0</v>
      </c>
      <c r="L277" s="44">
        <f t="shared" si="680"/>
        <v>1.7838975291219734</v>
      </c>
      <c r="M277" s="45">
        <f t="shared" si="680"/>
        <v>0.47181847706172508</v>
      </c>
      <c r="N277" s="46">
        <f t="shared" si="680"/>
        <v>0</v>
      </c>
      <c r="O277" s="46">
        <f t="shared" si="680"/>
        <v>0</v>
      </c>
      <c r="P277" s="47">
        <f t="shared" si="680"/>
        <v>0</v>
      </c>
      <c r="Q277" s="47">
        <f t="shared" si="680"/>
        <v>0</v>
      </c>
      <c r="R277" s="47">
        <f t="shared" si="680"/>
        <v>0</v>
      </c>
      <c r="S277" s="48">
        <f t="shared" si="680"/>
        <v>0</v>
      </c>
      <c r="T277" s="48">
        <f t="shared" si="680"/>
        <v>0</v>
      </c>
      <c r="U277" s="49">
        <f t="shared" si="620"/>
        <v>0.71999238423241252</v>
      </c>
      <c r="V277" s="49">
        <f t="shared" si="620"/>
        <v>0.71998988261479924</v>
      </c>
      <c r="W277" s="50">
        <f t="shared" si="680"/>
        <v>0.79999999935278077</v>
      </c>
      <c r="X277" s="50">
        <f t="shared" si="680"/>
        <v>0.79999913370469122</v>
      </c>
      <c r="AD277"/>
      <c r="AG277" s="3">
        <f t="shared" si="543"/>
        <v>28.852575672624699</v>
      </c>
      <c r="AH277" s="43">
        <f t="shared" ref="AH277:AU277" si="681">AH205*AH$163</f>
        <v>0.74994055769134915</v>
      </c>
      <c r="AI277" s="43">
        <f t="shared" si="681"/>
        <v>0.79997337122166268</v>
      </c>
      <c r="AJ277" s="43">
        <f t="shared" si="681"/>
        <v>1.1496801234311478</v>
      </c>
      <c r="AK277" s="43">
        <f t="shared" si="681"/>
        <v>1.1999621763311368</v>
      </c>
      <c r="AL277" s="43">
        <f t="shared" si="681"/>
        <v>0</v>
      </c>
      <c r="AM277" s="44">
        <f t="shared" si="681"/>
        <v>1.7681404070416595</v>
      </c>
      <c r="AN277" s="45">
        <f t="shared" si="681"/>
        <v>0.43286101726479642</v>
      </c>
      <c r="AO277" s="46">
        <f t="shared" si="681"/>
        <v>0</v>
      </c>
      <c r="AP277" s="46">
        <f t="shared" si="681"/>
        <v>0</v>
      </c>
      <c r="AQ277" s="47">
        <f t="shared" si="681"/>
        <v>0</v>
      </c>
      <c r="AR277" s="47">
        <f t="shared" si="681"/>
        <v>0</v>
      </c>
      <c r="AS277" s="47">
        <f t="shared" si="681"/>
        <v>0</v>
      </c>
      <c r="AT277" s="48">
        <f t="shared" si="681"/>
        <v>0</v>
      </c>
      <c r="AU277" s="48">
        <f t="shared" si="681"/>
        <v>0</v>
      </c>
      <c r="AV277" s="49">
        <f t="shared" ref="AV277:AW277" si="682">$C$5/100*AV$163*AV205</f>
        <v>0.71994343184572818</v>
      </c>
      <c r="AW277" s="49">
        <f t="shared" si="682"/>
        <v>0.71992876859725341</v>
      </c>
      <c r="AX277" s="50">
        <f t="shared" ref="AX277:AY277" si="683">AX205*AX$163</f>
        <v>0.79999999524786425</v>
      </c>
      <c r="AY277" s="50">
        <f t="shared" si="683"/>
        <v>0.79999425620355846</v>
      </c>
    </row>
    <row r="278" spans="6:51" x14ac:dyDescent="0.25">
      <c r="F278" s="3">
        <v>36</v>
      </c>
      <c r="G278" s="43">
        <f t="shared" ref="G278:X278" si="684">G206*G$163</f>
        <v>0.74999782280134564</v>
      </c>
      <c r="H278" s="43">
        <f t="shared" si="684"/>
        <v>0.799997542025768</v>
      </c>
      <c r="I278" s="43">
        <f t="shared" si="684"/>
        <v>1.1499887721452675</v>
      </c>
      <c r="J278" s="43">
        <f t="shared" si="684"/>
        <v>1.1999965699378219</v>
      </c>
      <c r="K278" s="43">
        <f t="shared" si="684"/>
        <v>0</v>
      </c>
      <c r="L278" s="44">
        <f t="shared" si="684"/>
        <v>1.7852319626250945</v>
      </c>
      <c r="M278" s="45">
        <f t="shared" si="684"/>
        <v>0.47537060814083565</v>
      </c>
      <c r="N278" s="46">
        <f t="shared" si="684"/>
        <v>0</v>
      </c>
      <c r="O278" s="46">
        <f t="shared" si="684"/>
        <v>0</v>
      </c>
      <c r="P278" s="47">
        <f t="shared" si="684"/>
        <v>0</v>
      </c>
      <c r="Q278" s="47">
        <f t="shared" si="684"/>
        <v>0</v>
      </c>
      <c r="R278" s="47">
        <f t="shared" si="684"/>
        <v>0</v>
      </c>
      <c r="S278" s="48">
        <f t="shared" si="684"/>
        <v>0</v>
      </c>
      <c r="T278" s="48">
        <f t="shared" si="684"/>
        <v>0</v>
      </c>
      <c r="U278" s="49">
        <f t="shared" si="620"/>
        <v>0.71999438476511357</v>
      </c>
      <c r="V278" s="49">
        <f t="shared" si="620"/>
        <v>0.71999247760134855</v>
      </c>
      <c r="W278" s="50">
        <f t="shared" si="684"/>
        <v>0.79999999950505729</v>
      </c>
      <c r="X278" s="50">
        <f t="shared" si="684"/>
        <v>0.79999934034568176</v>
      </c>
      <c r="AD278"/>
      <c r="AG278" s="3">
        <f t="shared" si="543"/>
        <v>30.343710600427304</v>
      </c>
      <c r="AH278" s="43">
        <f t="shared" ref="AH278:AU278" si="685">AH206*AH$163</f>
        <v>0.74997198867527359</v>
      </c>
      <c r="AI278" s="43">
        <f t="shared" si="685"/>
        <v>0.79998422058984131</v>
      </c>
      <c r="AJ278" s="43">
        <f t="shared" si="685"/>
        <v>1.1498458107961806</v>
      </c>
      <c r="AK278" s="43">
        <f t="shared" si="685"/>
        <v>1.1999777156963738</v>
      </c>
      <c r="AL278" s="43">
        <f t="shared" si="685"/>
        <v>0</v>
      </c>
      <c r="AM278" s="44">
        <f t="shared" si="685"/>
        <v>1.7736968005089124</v>
      </c>
      <c r="AN278" s="45">
        <f t="shared" si="685"/>
        <v>0.44591510215907826</v>
      </c>
      <c r="AO278" s="46">
        <f t="shared" si="685"/>
        <v>0</v>
      </c>
      <c r="AP278" s="46">
        <f t="shared" si="685"/>
        <v>0</v>
      </c>
      <c r="AQ278" s="47">
        <f t="shared" si="685"/>
        <v>0</v>
      </c>
      <c r="AR278" s="47">
        <f t="shared" si="685"/>
        <v>0</v>
      </c>
      <c r="AS278" s="47">
        <f t="shared" si="685"/>
        <v>0</v>
      </c>
      <c r="AT278" s="48">
        <f t="shared" si="685"/>
        <v>0</v>
      </c>
      <c r="AU278" s="48">
        <f t="shared" si="685"/>
        <v>0</v>
      </c>
      <c r="AV278" s="49">
        <f t="shared" ref="AV278:AW278" si="686">$C$5/100*AV$163*AV206</f>
        <v>0.71996592975323925</v>
      </c>
      <c r="AW278" s="49">
        <f t="shared" si="686"/>
        <v>0.71995652396525001</v>
      </c>
      <c r="AX278" s="50">
        <f t="shared" ref="AX278:AY278" si="687">AX206*AX$163</f>
        <v>0.79999999723911852</v>
      </c>
      <c r="AY278" s="50">
        <f t="shared" si="687"/>
        <v>0.79999649677758455</v>
      </c>
    </row>
    <row r="279" spans="6:51" x14ac:dyDescent="0.25">
      <c r="F279" s="3">
        <v>37</v>
      </c>
      <c r="G279" s="43">
        <f t="shared" ref="G279:X279" si="688">G207*G$163</f>
        <v>0.7499985376367998</v>
      </c>
      <c r="H279" s="43">
        <f t="shared" si="688"/>
        <v>0.7999981933058663</v>
      </c>
      <c r="I279" s="43">
        <f t="shared" si="688"/>
        <v>1.1499927220061676</v>
      </c>
      <c r="J279" s="43">
        <f t="shared" si="688"/>
        <v>1.1999974803802185</v>
      </c>
      <c r="K279" s="43">
        <f t="shared" si="688"/>
        <v>0</v>
      </c>
      <c r="L279" s="44">
        <f t="shared" si="688"/>
        <v>1.7863758450887874</v>
      </c>
      <c r="M279" s="45">
        <f t="shared" si="688"/>
        <v>0.47843113090160816</v>
      </c>
      <c r="N279" s="46">
        <f t="shared" si="688"/>
        <v>0</v>
      </c>
      <c r="O279" s="46">
        <f t="shared" si="688"/>
        <v>0</v>
      </c>
      <c r="P279" s="47">
        <f t="shared" si="688"/>
        <v>0</v>
      </c>
      <c r="Q279" s="47">
        <f t="shared" si="688"/>
        <v>0</v>
      </c>
      <c r="R279" s="47">
        <f t="shared" si="688"/>
        <v>0</v>
      </c>
      <c r="S279" s="48">
        <f t="shared" si="688"/>
        <v>0</v>
      </c>
      <c r="T279" s="48">
        <f t="shared" si="688"/>
        <v>0</v>
      </c>
      <c r="U279" s="49">
        <f t="shared" si="620"/>
        <v>0.71999583476463525</v>
      </c>
      <c r="V279" s="49">
        <f t="shared" si="620"/>
        <v>0.71999437378245301</v>
      </c>
      <c r="W279" s="50">
        <f t="shared" si="688"/>
        <v>0.79999999961627433</v>
      </c>
      <c r="X279" s="50">
        <f t="shared" si="688"/>
        <v>0.79999949303381657</v>
      </c>
      <c r="AD279"/>
      <c r="AG279" s="3">
        <f t="shared" si="543"/>
        <v>31.911909129003085</v>
      </c>
      <c r="AH279" s="43">
        <f t="shared" ref="AH279:AU279" si="689">AH207*AH$163</f>
        <v>0.74998687424646093</v>
      </c>
      <c r="AI279" s="43">
        <f t="shared" si="689"/>
        <v>0.79999076369341726</v>
      </c>
      <c r="AJ279" s="43">
        <f t="shared" si="689"/>
        <v>1.1499273191489043</v>
      </c>
      <c r="AK279" s="43">
        <f t="shared" si="689"/>
        <v>1.1999870189539354</v>
      </c>
      <c r="AL279" s="43">
        <f t="shared" si="689"/>
        <v>0</v>
      </c>
      <c r="AM279" s="44">
        <f t="shared" si="689"/>
        <v>1.7780872606586122</v>
      </c>
      <c r="AN279" s="45">
        <f t="shared" si="689"/>
        <v>0.45675901777576217</v>
      </c>
      <c r="AO279" s="46">
        <f t="shared" si="689"/>
        <v>0</v>
      </c>
      <c r="AP279" s="46">
        <f t="shared" si="689"/>
        <v>0</v>
      </c>
      <c r="AQ279" s="47">
        <f t="shared" si="689"/>
        <v>0</v>
      </c>
      <c r="AR279" s="47">
        <f t="shared" si="689"/>
        <v>0</v>
      </c>
      <c r="AS279" s="47">
        <f t="shared" si="689"/>
        <v>0</v>
      </c>
      <c r="AT279" s="48">
        <f t="shared" si="689"/>
        <v>0</v>
      </c>
      <c r="AU279" s="48">
        <f t="shared" si="689"/>
        <v>0</v>
      </c>
      <c r="AV279" s="49">
        <f t="shared" ref="AV279:AW279" si="690">$C$5/100*AV$163*AV207</f>
        <v>0.71997972607956517</v>
      </c>
      <c r="AW279" s="49">
        <f t="shared" si="690"/>
        <v>0.71997377003963425</v>
      </c>
      <c r="AX279" s="50">
        <f t="shared" ref="AX279:AY279" si="691">AX207*AX$163</f>
        <v>0.79999999837181246</v>
      </c>
      <c r="AY279" s="50">
        <f t="shared" si="691"/>
        <v>0.79999786430855258</v>
      </c>
    </row>
    <row r="280" spans="6:51" x14ac:dyDescent="0.25">
      <c r="F280" s="3">
        <v>38</v>
      </c>
      <c r="G280" s="43">
        <f t="shared" ref="G280:X280" si="692">G208*G$163</f>
        <v>0.74999900146440401</v>
      </c>
      <c r="H280" s="43">
        <f t="shared" si="692"/>
        <v>0.79999866368554251</v>
      </c>
      <c r="I280" s="43">
        <f t="shared" si="692"/>
        <v>1.1499952354148433</v>
      </c>
      <c r="J280" s="43">
        <f t="shared" si="692"/>
        <v>1.1999981368048724</v>
      </c>
      <c r="K280" s="43">
        <f t="shared" si="692"/>
        <v>0</v>
      </c>
      <c r="L280" s="44">
        <f t="shared" si="692"/>
        <v>1.7873612499512601</v>
      </c>
      <c r="M280" s="45">
        <f t="shared" si="692"/>
        <v>0.48107174313919099</v>
      </c>
      <c r="N280" s="46">
        <f t="shared" si="692"/>
        <v>0</v>
      </c>
      <c r="O280" s="46">
        <f t="shared" si="692"/>
        <v>0</v>
      </c>
      <c r="P280" s="47">
        <f t="shared" si="692"/>
        <v>0</v>
      </c>
      <c r="Q280" s="47">
        <f t="shared" si="692"/>
        <v>0</v>
      </c>
      <c r="R280" s="47">
        <f t="shared" si="692"/>
        <v>0</v>
      </c>
      <c r="S280" s="48">
        <f t="shared" si="692"/>
        <v>0</v>
      </c>
      <c r="T280" s="48">
        <f t="shared" si="692"/>
        <v>0</v>
      </c>
      <c r="U280" s="49">
        <f t="shared" si="620"/>
        <v>0.71999689171658987</v>
      </c>
      <c r="V280" s="49">
        <f t="shared" si="620"/>
        <v>0.71999576708116486</v>
      </c>
      <c r="W280" s="50">
        <f t="shared" si="692"/>
        <v>0.79999999969858737</v>
      </c>
      <c r="X280" s="50">
        <f t="shared" si="692"/>
        <v>0.79999960685656912</v>
      </c>
      <c r="AD280"/>
      <c r="AG280" s="3">
        <f t="shared" si="543"/>
        <v>33.561153995563402</v>
      </c>
      <c r="AH280" s="43">
        <f t="shared" ref="AH280:AU280" si="693">AH208*AH$163</f>
        <v>0.74999384333781183</v>
      </c>
      <c r="AI280" s="43">
        <f t="shared" si="693"/>
        <v>0.79999465345368859</v>
      </c>
      <c r="AJ280" s="43">
        <f t="shared" si="693"/>
        <v>1.1499663776366127</v>
      </c>
      <c r="AK280" s="43">
        <f t="shared" si="693"/>
        <v>1.1999925141376646</v>
      </c>
      <c r="AL280" s="43">
        <f t="shared" si="693"/>
        <v>0</v>
      </c>
      <c r="AM280" s="44">
        <f t="shared" si="693"/>
        <v>1.7815607694668318</v>
      </c>
      <c r="AN280" s="45">
        <f t="shared" si="693"/>
        <v>0.46567231530259134</v>
      </c>
      <c r="AO280" s="46">
        <f t="shared" si="693"/>
        <v>0</v>
      </c>
      <c r="AP280" s="46">
        <f t="shared" si="693"/>
        <v>0</v>
      </c>
      <c r="AQ280" s="47">
        <f t="shared" si="693"/>
        <v>0</v>
      </c>
      <c r="AR280" s="47">
        <f t="shared" si="693"/>
        <v>0</v>
      </c>
      <c r="AS280" s="47">
        <f t="shared" si="693"/>
        <v>0</v>
      </c>
      <c r="AT280" s="48">
        <f t="shared" si="693"/>
        <v>0</v>
      </c>
      <c r="AU280" s="48">
        <f t="shared" si="693"/>
        <v>0</v>
      </c>
      <c r="AV280" s="49">
        <f t="shared" ref="AV280:AW280" si="694">$C$5/100*AV$163*AV208</f>
        <v>0.71998806735120424</v>
      </c>
      <c r="AW280" s="49">
        <f t="shared" si="694"/>
        <v>0.71998434021582025</v>
      </c>
      <c r="AX280" s="50">
        <f t="shared" ref="AX280:AY280" si="695">AX208*AX$163</f>
        <v>0.79999999902335328</v>
      </c>
      <c r="AY280" s="50">
        <f t="shared" si="695"/>
        <v>0.79999869624592845</v>
      </c>
    </row>
    <row r="281" spans="6:51" x14ac:dyDescent="0.25">
      <c r="F281" s="3">
        <v>39</v>
      </c>
      <c r="G281" s="43">
        <f t="shared" ref="G281:X281" si="696">G209*G$163</f>
        <v>0.74999930693508721</v>
      </c>
      <c r="H281" s="43">
        <f t="shared" si="696"/>
        <v>0.79999900542889568</v>
      </c>
      <c r="I281" s="43">
        <f t="shared" si="696"/>
        <v>1.1499968490399106</v>
      </c>
      <c r="J281" s="43">
        <f t="shared" si="696"/>
        <v>1.199998613081557</v>
      </c>
      <c r="K281" s="43">
        <f t="shared" si="696"/>
        <v>0</v>
      </c>
      <c r="L281" s="44">
        <f t="shared" si="696"/>
        <v>1.7882141117334096</v>
      </c>
      <c r="M281" s="45">
        <f t="shared" si="696"/>
        <v>0.48335343165185274</v>
      </c>
      <c r="N281" s="46">
        <f t="shared" si="696"/>
        <v>0</v>
      </c>
      <c r="O281" s="46">
        <f t="shared" si="696"/>
        <v>0</v>
      </c>
      <c r="P281" s="47">
        <f t="shared" si="696"/>
        <v>0</v>
      </c>
      <c r="Q281" s="47">
        <f t="shared" si="696"/>
        <v>0</v>
      </c>
      <c r="R281" s="47">
        <f t="shared" si="696"/>
        <v>0</v>
      </c>
      <c r="S281" s="48">
        <f t="shared" si="696"/>
        <v>0</v>
      </c>
      <c r="T281" s="48">
        <f t="shared" si="696"/>
        <v>0</v>
      </c>
      <c r="U281" s="49">
        <f t="shared" si="620"/>
        <v>0.71999766654674013</v>
      </c>
      <c r="V281" s="49">
        <f t="shared" si="620"/>
        <v>0.71999679658070326</v>
      </c>
      <c r="W281" s="50">
        <f t="shared" si="696"/>
        <v>0.79999999976028224</v>
      </c>
      <c r="X281" s="50">
        <f t="shared" si="696"/>
        <v>0.79999969244058478</v>
      </c>
      <c r="AD281"/>
      <c r="AG281" s="3">
        <f t="shared" si="543"/>
        <v>35.295633769846724</v>
      </c>
      <c r="AH281" s="43">
        <f t="shared" ref="AH281:AU281" si="697">AH209*AH$163</f>
        <v>0.74999708968359302</v>
      </c>
      <c r="AI281" s="43">
        <f t="shared" si="697"/>
        <v>0.79999693534266303</v>
      </c>
      <c r="AJ281" s="43">
        <f t="shared" si="697"/>
        <v>1.149984674036626</v>
      </c>
      <c r="AK281" s="43">
        <f t="shared" si="697"/>
        <v>1.1999957203517884</v>
      </c>
      <c r="AL281" s="43">
        <f t="shared" si="697"/>
        <v>0</v>
      </c>
      <c r="AM281" s="44">
        <f t="shared" si="697"/>
        <v>1.7843140619258222</v>
      </c>
      <c r="AN281" s="45">
        <f t="shared" si="697"/>
        <v>0.47292451413952136</v>
      </c>
      <c r="AO281" s="46">
        <f t="shared" si="697"/>
        <v>0</v>
      </c>
      <c r="AP281" s="46">
        <f t="shared" si="697"/>
        <v>0</v>
      </c>
      <c r="AQ281" s="47">
        <f t="shared" si="697"/>
        <v>0</v>
      </c>
      <c r="AR281" s="47">
        <f t="shared" si="697"/>
        <v>0</v>
      </c>
      <c r="AS281" s="47">
        <f t="shared" si="697"/>
        <v>0</v>
      </c>
      <c r="AT281" s="48">
        <f t="shared" si="697"/>
        <v>0</v>
      </c>
      <c r="AU281" s="48">
        <f t="shared" si="697"/>
        <v>0</v>
      </c>
      <c r="AV281" s="49">
        <f t="shared" ref="AV281:AW281" si="698">$C$5/100*AV$163*AV209</f>
        <v>0.71999304471385173</v>
      </c>
      <c r="AW281" s="49">
        <f t="shared" si="698"/>
        <v>0.71999073706675298</v>
      </c>
      <c r="AX281" s="50">
        <f t="shared" ref="AX281:AY281" si="699">AX209*AX$163</f>
        <v>0.79999999940300204</v>
      </c>
      <c r="AY281" s="50">
        <f t="shared" si="699"/>
        <v>0.79999920153831738</v>
      </c>
    </row>
    <row r="282" spans="6:51" x14ac:dyDescent="0.25">
      <c r="F282" s="3">
        <v>40</v>
      </c>
      <c r="G282" s="43">
        <f t="shared" ref="G282:X282" si="700">G210*G$163</f>
        <v>0.74999951112218433</v>
      </c>
      <c r="H282" s="43">
        <f t="shared" si="700"/>
        <v>0.79999925518429815</v>
      </c>
      <c r="I282" s="43">
        <f t="shared" si="700"/>
        <v>1.1499978945440872</v>
      </c>
      <c r="J282" s="43">
        <f t="shared" si="700"/>
        <v>1.1999989608265125</v>
      </c>
      <c r="K282" s="43">
        <f t="shared" si="700"/>
        <v>0</v>
      </c>
      <c r="L282" s="44">
        <f t="shared" si="700"/>
        <v>1.7889555199927332</v>
      </c>
      <c r="M282" s="45">
        <f t="shared" si="700"/>
        <v>0.48532806338315876</v>
      </c>
      <c r="N282" s="46">
        <f t="shared" si="700"/>
        <v>0</v>
      </c>
      <c r="O282" s="46">
        <f t="shared" si="700"/>
        <v>0</v>
      </c>
      <c r="P282" s="47">
        <f t="shared" si="700"/>
        <v>0</v>
      </c>
      <c r="Q282" s="47">
        <f t="shared" si="700"/>
        <v>0</v>
      </c>
      <c r="R282" s="47">
        <f t="shared" si="700"/>
        <v>0</v>
      </c>
      <c r="S282" s="48">
        <f t="shared" si="700"/>
        <v>0</v>
      </c>
      <c r="T282" s="48">
        <f t="shared" si="700"/>
        <v>0</v>
      </c>
      <c r="U282" s="49">
        <f t="shared" ref="U282:V301" si="701">$C$5/100*U$163*U210</f>
        <v>0.71999823778304783</v>
      </c>
      <c r="V282" s="49">
        <f t="shared" si="701"/>
        <v>0.71999756150585892</v>
      </c>
      <c r="W282" s="50">
        <f t="shared" si="700"/>
        <v>0.79999999980708258</v>
      </c>
      <c r="X282" s="50">
        <f t="shared" si="700"/>
        <v>0.79999975733384965</v>
      </c>
      <c r="AD282"/>
      <c r="AG282" s="3">
        <f t="shared" si="543"/>
        <v>37.119753491784877</v>
      </c>
      <c r="AH282" s="43">
        <f t="shared" ref="AH282:AU282" si="702">AH210*AH$163</f>
        <v>0.74999860415635888</v>
      </c>
      <c r="AI282" s="43">
        <f t="shared" si="702"/>
        <v>0.79999825796511803</v>
      </c>
      <c r="AJ282" s="43">
        <f t="shared" si="702"/>
        <v>1.1499930856754186</v>
      </c>
      <c r="AK282" s="43">
        <f t="shared" si="702"/>
        <v>1.199997570671971</v>
      </c>
      <c r="AL282" s="43">
        <f t="shared" si="702"/>
        <v>0</v>
      </c>
      <c r="AM282" s="44">
        <f t="shared" si="702"/>
        <v>1.7865016422715798</v>
      </c>
      <c r="AN282" s="45">
        <f t="shared" si="702"/>
        <v>0.47876819323448855</v>
      </c>
      <c r="AO282" s="46">
        <f t="shared" si="702"/>
        <v>0</v>
      </c>
      <c r="AP282" s="46">
        <f t="shared" si="702"/>
        <v>0</v>
      </c>
      <c r="AQ282" s="47">
        <f t="shared" si="702"/>
        <v>0</v>
      </c>
      <c r="AR282" s="47">
        <f t="shared" si="702"/>
        <v>0</v>
      </c>
      <c r="AS282" s="47">
        <f t="shared" si="702"/>
        <v>0</v>
      </c>
      <c r="AT282" s="48">
        <f t="shared" si="702"/>
        <v>0</v>
      </c>
      <c r="AU282" s="48">
        <f t="shared" si="702"/>
        <v>0</v>
      </c>
      <c r="AV282" s="49">
        <f t="shared" ref="AV282:AW282" si="703">$C$5/100*AV$163*AV210</f>
        <v>0.71999597950731054</v>
      </c>
      <c r="AW282" s="49">
        <f t="shared" si="703"/>
        <v>0.71999456395663963</v>
      </c>
      <c r="AX282" s="50">
        <f t="shared" ref="AX282:AY282" si="704">AX210*AX$163</f>
        <v>0.79999999962746238</v>
      </c>
      <c r="AY282" s="50">
        <f t="shared" si="704"/>
        <v>0.79999950846908952</v>
      </c>
    </row>
    <row r="283" spans="6:51" x14ac:dyDescent="0.25">
      <c r="F283" s="3">
        <v>41</v>
      </c>
      <c r="G283" s="43">
        <f t="shared" ref="G283:X283" si="705">G211*G$163</f>
        <v>0.74999964963106713</v>
      </c>
      <c r="H283" s="43">
        <f t="shared" si="705"/>
        <v>0.79999943878796498</v>
      </c>
      <c r="I283" s="43">
        <f t="shared" si="705"/>
        <v>1.1499985783481215</v>
      </c>
      <c r="J283" s="43">
        <f t="shared" si="705"/>
        <v>1.1999992163144757</v>
      </c>
      <c r="K283" s="43">
        <f t="shared" si="705"/>
        <v>0</v>
      </c>
      <c r="L283" s="44">
        <f t="shared" si="705"/>
        <v>1.7896027196416993</v>
      </c>
      <c r="M283" s="45">
        <f t="shared" si="705"/>
        <v>0.48703975155183332</v>
      </c>
      <c r="N283" s="46">
        <f t="shared" si="705"/>
        <v>0</v>
      </c>
      <c r="O283" s="46">
        <f t="shared" si="705"/>
        <v>0</v>
      </c>
      <c r="P283" s="47">
        <f t="shared" si="705"/>
        <v>0</v>
      </c>
      <c r="Q283" s="47">
        <f t="shared" si="705"/>
        <v>0</v>
      </c>
      <c r="R283" s="47">
        <f t="shared" si="705"/>
        <v>0</v>
      </c>
      <c r="S283" s="48">
        <f t="shared" si="705"/>
        <v>0</v>
      </c>
      <c r="T283" s="48">
        <f t="shared" si="705"/>
        <v>0</v>
      </c>
      <c r="U283" s="49">
        <f t="shared" si="701"/>
        <v>0.71999866130234624</v>
      </c>
      <c r="V283" s="49">
        <f t="shared" si="701"/>
        <v>0.71999813300031423</v>
      </c>
      <c r="W283" s="50">
        <f t="shared" si="705"/>
        <v>0.79999999984299208</v>
      </c>
      <c r="X283" s="50">
        <f t="shared" si="705"/>
        <v>0.79999980694198369</v>
      </c>
      <c r="AD283"/>
      <c r="AG283" s="3">
        <f t="shared" si="543"/>
        <v>38.85778775562828</v>
      </c>
      <c r="AH283" s="43">
        <f t="shared" ref="AH283:AU283" si="706">AH211*AH$163</f>
        <v>0.74999927071546368</v>
      </c>
      <c r="AI283" s="43">
        <f t="shared" si="706"/>
        <v>0.79999896315569685</v>
      </c>
      <c r="AJ283" s="43">
        <f t="shared" si="706"/>
        <v>1.1499966602825018</v>
      </c>
      <c r="AK283" s="43">
        <f t="shared" si="706"/>
        <v>1.1999985541958162</v>
      </c>
      <c r="AL283" s="43">
        <f t="shared" si="706"/>
        <v>0</v>
      </c>
      <c r="AM283" s="44">
        <f t="shared" si="706"/>
        <v>1.788100066554414</v>
      </c>
      <c r="AN283" s="45">
        <f t="shared" si="706"/>
        <v>0.48304879122507338</v>
      </c>
      <c r="AO283" s="46">
        <f t="shared" si="706"/>
        <v>0</v>
      </c>
      <c r="AP283" s="46">
        <f t="shared" si="706"/>
        <v>0</v>
      </c>
      <c r="AQ283" s="47">
        <f t="shared" si="706"/>
        <v>0</v>
      </c>
      <c r="AR283" s="47">
        <f t="shared" si="706"/>
        <v>0</v>
      </c>
      <c r="AS283" s="47">
        <f t="shared" si="706"/>
        <v>0</v>
      </c>
      <c r="AT283" s="48">
        <f t="shared" si="706"/>
        <v>0</v>
      </c>
      <c r="AU283" s="48">
        <f t="shared" si="706"/>
        <v>0</v>
      </c>
      <c r="AV283" s="49">
        <f t="shared" ref="AV283:AW283" si="707">$C$5/100*AV$163*AV211</f>
        <v>0.71999757031643663</v>
      </c>
      <c r="AW283" s="49">
        <f t="shared" si="707"/>
        <v>0.71999666826685416</v>
      </c>
      <c r="AX283" s="50">
        <f t="shared" ref="AX283:AY283" si="708">AX211*AX$163</f>
        <v>0.79999999975252822</v>
      </c>
      <c r="AY283" s="50">
        <f t="shared" si="708"/>
        <v>0.7999996816801227</v>
      </c>
    </row>
    <row r="284" spans="6:51" x14ac:dyDescent="0.25">
      <c r="F284" s="3">
        <v>42</v>
      </c>
      <c r="G284" s="43">
        <f t="shared" ref="G284:X284" si="709">G212*G$163</f>
        <v>0.74999974496107191</v>
      </c>
      <c r="H284" s="43">
        <f t="shared" si="709"/>
        <v>0.79999957455180537</v>
      </c>
      <c r="I284" s="43">
        <f t="shared" si="709"/>
        <v>1.149999029887415</v>
      </c>
      <c r="J284" s="43">
        <f t="shared" si="709"/>
        <v>1.1999994051856022</v>
      </c>
      <c r="K284" s="43">
        <f t="shared" si="709"/>
        <v>0</v>
      </c>
      <c r="L284" s="44">
        <f t="shared" si="709"/>
        <v>1.7901698882459727</v>
      </c>
      <c r="M284" s="45">
        <f t="shared" si="709"/>
        <v>0.48852602433691489</v>
      </c>
      <c r="N284" s="46">
        <f t="shared" si="709"/>
        <v>0</v>
      </c>
      <c r="O284" s="46">
        <f t="shared" si="709"/>
        <v>0</v>
      </c>
      <c r="P284" s="47">
        <f t="shared" si="709"/>
        <v>0</v>
      </c>
      <c r="Q284" s="47">
        <f t="shared" si="709"/>
        <v>0</v>
      </c>
      <c r="R284" s="47">
        <f t="shared" si="709"/>
        <v>0</v>
      </c>
      <c r="S284" s="48">
        <f t="shared" si="709"/>
        <v>0</v>
      </c>
      <c r="T284" s="48">
        <f t="shared" si="709"/>
        <v>0</v>
      </c>
      <c r="U284" s="49">
        <f t="shared" si="701"/>
        <v>0.71999897706820326</v>
      </c>
      <c r="V284" s="49">
        <f t="shared" si="701"/>
        <v>0.71999856233037307</v>
      </c>
      <c r="W284" s="50">
        <f t="shared" si="709"/>
        <v>0.79999999987084625</v>
      </c>
      <c r="X284" s="50">
        <f t="shared" si="709"/>
        <v>0.79999984516765599</v>
      </c>
      <c r="AD284"/>
      <c r="AG284" s="3">
        <f t="shared" si="543"/>
        <v>40.467341024247702</v>
      </c>
      <c r="AH284" s="43">
        <f t="shared" ref="AH284:AU284" si="710">AH212*AH$163</f>
        <v>0.74999958242221942</v>
      </c>
      <c r="AI284" s="43">
        <f t="shared" si="710"/>
        <v>0.7999993479632872</v>
      </c>
      <c r="AJ284" s="43">
        <f t="shared" si="710"/>
        <v>1.1499982498653303</v>
      </c>
      <c r="AK284" s="43">
        <f t="shared" si="710"/>
        <v>1.1999990899433883</v>
      </c>
      <c r="AL284" s="43">
        <f t="shared" si="710"/>
        <v>0</v>
      </c>
      <c r="AM284" s="44">
        <f t="shared" si="710"/>
        <v>1.7892687818245743</v>
      </c>
      <c r="AN284" s="45">
        <f t="shared" si="710"/>
        <v>0.48615830719265368</v>
      </c>
      <c r="AO284" s="46">
        <f t="shared" si="710"/>
        <v>0</v>
      </c>
      <c r="AP284" s="46">
        <f t="shared" si="710"/>
        <v>0</v>
      </c>
      <c r="AQ284" s="47">
        <f t="shared" si="710"/>
        <v>0</v>
      </c>
      <c r="AR284" s="47">
        <f t="shared" si="710"/>
        <v>0</v>
      </c>
      <c r="AS284" s="47">
        <f t="shared" si="710"/>
        <v>0</v>
      </c>
      <c r="AT284" s="48">
        <f t="shared" si="710"/>
        <v>0</v>
      </c>
      <c r="AU284" s="48">
        <f t="shared" si="710"/>
        <v>0</v>
      </c>
      <c r="AV284" s="49">
        <f t="shared" ref="AV284:AW284" si="711">$C$5/100*AV$163*AV212</f>
        <v>0.71999845135477281</v>
      </c>
      <c r="AW284" s="49">
        <f t="shared" si="711"/>
        <v>0.71999784915558063</v>
      </c>
      <c r="AX284" s="50">
        <f t="shared" ref="AX284:AY284" si="712">AX212*AX$163</f>
        <v>0.79999999982502512</v>
      </c>
      <c r="AY284" s="50">
        <f t="shared" si="712"/>
        <v>0.79999978215346068</v>
      </c>
    </row>
    <row r="285" spans="6:51" x14ac:dyDescent="0.25">
      <c r="F285" s="3">
        <v>43</v>
      </c>
      <c r="G285" s="43">
        <f t="shared" ref="G285:X285" si="713">G213*G$163</f>
        <v>0.74999981151428585</v>
      </c>
      <c r="H285" s="43">
        <f t="shared" si="713"/>
        <v>0.79999967552464157</v>
      </c>
      <c r="I285" s="43">
        <f t="shared" si="713"/>
        <v>1.1499993309599139</v>
      </c>
      <c r="J285" s="43">
        <f t="shared" si="713"/>
        <v>1.1999995456675407</v>
      </c>
      <c r="K285" s="43">
        <f t="shared" si="713"/>
        <v>0</v>
      </c>
      <c r="L285" s="44">
        <f t="shared" si="713"/>
        <v>1.7906687431385551</v>
      </c>
      <c r="M285" s="45">
        <f t="shared" si="713"/>
        <v>0.48981882170594482</v>
      </c>
      <c r="N285" s="46">
        <f t="shared" si="713"/>
        <v>0</v>
      </c>
      <c r="O285" s="46">
        <f t="shared" si="713"/>
        <v>0</v>
      </c>
      <c r="P285" s="47">
        <f t="shared" si="713"/>
        <v>0</v>
      </c>
      <c r="Q285" s="47">
        <f t="shared" si="713"/>
        <v>0</v>
      </c>
      <c r="R285" s="47">
        <f t="shared" si="713"/>
        <v>0</v>
      </c>
      <c r="S285" s="48">
        <f t="shared" si="713"/>
        <v>0</v>
      </c>
      <c r="T285" s="48">
        <f t="shared" si="713"/>
        <v>0</v>
      </c>
      <c r="U285" s="49">
        <f t="shared" si="701"/>
        <v>0.71999921380998788</v>
      </c>
      <c r="V285" s="49">
        <f t="shared" si="701"/>
        <v>0.71999888662484401</v>
      </c>
      <c r="W285" s="50">
        <f t="shared" si="713"/>
        <v>0.79999999989267656</v>
      </c>
      <c r="X285" s="50">
        <f t="shared" si="713"/>
        <v>0.79999987485074908</v>
      </c>
      <c r="AD285"/>
      <c r="AG285" s="3">
        <f t="shared" si="543"/>
        <v>41.95047391357199</v>
      </c>
      <c r="AH285" s="43">
        <f t="shared" ref="AH285:AU285" si="714">AH213*AH$163</f>
        <v>0.74999974101148448</v>
      </c>
      <c r="AI285" s="43">
        <f t="shared" si="714"/>
        <v>0.79999956873728229</v>
      </c>
      <c r="AJ285" s="43">
        <f t="shared" si="714"/>
        <v>1.1499990115975041</v>
      </c>
      <c r="AK285" s="43">
        <f t="shared" si="714"/>
        <v>1.1999993970966971</v>
      </c>
      <c r="AL285" s="43">
        <f t="shared" si="714"/>
        <v>0</v>
      </c>
      <c r="AM285" s="44">
        <f t="shared" si="714"/>
        <v>1.7901434943023695</v>
      </c>
      <c r="AN285" s="45">
        <f t="shared" si="714"/>
        <v>0.48845721150085375</v>
      </c>
      <c r="AO285" s="46">
        <f t="shared" si="714"/>
        <v>0</v>
      </c>
      <c r="AP285" s="46">
        <f t="shared" si="714"/>
        <v>0</v>
      </c>
      <c r="AQ285" s="47">
        <f t="shared" si="714"/>
        <v>0</v>
      </c>
      <c r="AR285" s="47">
        <f t="shared" si="714"/>
        <v>0</v>
      </c>
      <c r="AS285" s="47">
        <f t="shared" si="714"/>
        <v>0</v>
      </c>
      <c r="AT285" s="48">
        <f t="shared" si="714"/>
        <v>0</v>
      </c>
      <c r="AU285" s="48">
        <f t="shared" si="714"/>
        <v>0</v>
      </c>
      <c r="AV285" s="49">
        <f t="shared" ref="AV285:AW285" si="715">$C$5/100*AV$163*AV213</f>
        <v>0.71999896348962078</v>
      </c>
      <c r="AW285" s="49">
        <f t="shared" si="715"/>
        <v>0.71999854379914574</v>
      </c>
      <c r="AX285" s="50">
        <f t="shared" ref="AX285:AY285" si="716">AX213*AX$163</f>
        <v>0.79999999986962278</v>
      </c>
      <c r="AY285" s="50">
        <f t="shared" si="716"/>
        <v>0.79999984349547837</v>
      </c>
    </row>
    <row r="286" spans="6:51" x14ac:dyDescent="0.25">
      <c r="F286" s="3">
        <v>44</v>
      </c>
      <c r="G286" s="43">
        <f t="shared" ref="G286:X286" si="717">G214*G$163</f>
        <v>0.74999985862917118</v>
      </c>
      <c r="H286" s="43">
        <f t="shared" si="717"/>
        <v>0.79999975105492593</v>
      </c>
      <c r="I286" s="43">
        <f t="shared" si="717"/>
        <v>1.1499995336779603</v>
      </c>
      <c r="J286" s="43">
        <f t="shared" si="717"/>
        <v>1.1999996507927089</v>
      </c>
      <c r="K286" s="43">
        <f t="shared" si="717"/>
        <v>0</v>
      </c>
      <c r="L286" s="44">
        <f t="shared" si="717"/>
        <v>1.7911090180447675</v>
      </c>
      <c r="M286" s="45">
        <f t="shared" si="717"/>
        <v>0.49094534363739245</v>
      </c>
      <c r="N286" s="46">
        <f t="shared" si="717"/>
        <v>0</v>
      </c>
      <c r="O286" s="46">
        <f t="shared" si="717"/>
        <v>0</v>
      </c>
      <c r="P286" s="47">
        <f t="shared" si="717"/>
        <v>0</v>
      </c>
      <c r="Q286" s="47">
        <f t="shared" si="717"/>
        <v>0</v>
      </c>
      <c r="R286" s="47">
        <f t="shared" si="717"/>
        <v>0</v>
      </c>
      <c r="S286" s="48">
        <f t="shared" si="717"/>
        <v>0</v>
      </c>
      <c r="T286" s="48">
        <f t="shared" si="717"/>
        <v>0</v>
      </c>
      <c r="U286" s="49">
        <f t="shared" si="701"/>
        <v>0.71999939228720766</v>
      </c>
      <c r="V286" s="49">
        <f t="shared" si="701"/>
        <v>0.71999913290916306</v>
      </c>
      <c r="W286" s="50">
        <f t="shared" si="717"/>
        <v>0.79999999990995441</v>
      </c>
      <c r="X286" s="50">
        <f t="shared" si="717"/>
        <v>0.79999989807374461</v>
      </c>
      <c r="AD286"/>
      <c r="AG286" s="3">
        <f t="shared" si="543"/>
        <v>43.317115956604354</v>
      </c>
      <c r="AH286" s="43">
        <f t="shared" ref="AH286:AU286" si="718">AH214*AH$163</f>
        <v>0.74999982821715272</v>
      </c>
      <c r="AI286" s="43">
        <f t="shared" si="718"/>
        <v>0.79999970186708935</v>
      </c>
      <c r="AJ286" s="43">
        <f t="shared" si="718"/>
        <v>1.1499994040073658</v>
      </c>
      <c r="AK286" s="43">
        <f t="shared" si="718"/>
        <v>1.1999995823255021</v>
      </c>
      <c r="AL286" s="43">
        <f t="shared" si="718"/>
        <v>0</v>
      </c>
      <c r="AM286" s="44">
        <f t="shared" si="718"/>
        <v>1.7908142887824137</v>
      </c>
      <c r="AN286" s="45">
        <f t="shared" si="718"/>
        <v>0.49019288729256738</v>
      </c>
      <c r="AO286" s="46">
        <f t="shared" si="718"/>
        <v>0</v>
      </c>
      <c r="AP286" s="46">
        <f t="shared" si="718"/>
        <v>0</v>
      </c>
      <c r="AQ286" s="47">
        <f t="shared" si="718"/>
        <v>0</v>
      </c>
      <c r="AR286" s="47">
        <f t="shared" si="718"/>
        <v>0</v>
      </c>
      <c r="AS286" s="47">
        <f t="shared" si="718"/>
        <v>0</v>
      </c>
      <c r="AT286" s="48">
        <f t="shared" si="718"/>
        <v>0</v>
      </c>
      <c r="AU286" s="48">
        <f t="shared" si="718"/>
        <v>0</v>
      </c>
      <c r="AV286" s="49">
        <f t="shared" ref="AV286:AW286" si="719">$C$5/100*AV$163*AV214</f>
        <v>0.71999927590352941</v>
      </c>
      <c r="AW286" s="49">
        <f t="shared" si="719"/>
        <v>0.71999897210886576</v>
      </c>
      <c r="AX286" s="50">
        <f t="shared" ref="AX286:AY286" si="720">AX214*AX$163</f>
        <v>0.79999999989859072</v>
      </c>
      <c r="AY286" s="50">
        <f t="shared" si="720"/>
        <v>0.79999988283220136</v>
      </c>
    </row>
    <row r="287" spans="6:51" x14ac:dyDescent="0.25">
      <c r="F287" s="3">
        <v>45</v>
      </c>
      <c r="G287" s="43">
        <f t="shared" ref="G287:X287" si="721">G215*G$163</f>
        <v>0.74999989243884313</v>
      </c>
      <c r="H287" s="43">
        <f t="shared" si="721"/>
        <v>0.79999980787603076</v>
      </c>
      <c r="I287" s="43">
        <f t="shared" si="721"/>
        <v>1.1499996715182323</v>
      </c>
      <c r="J287" s="43">
        <f t="shared" si="721"/>
        <v>1.1999997299322027</v>
      </c>
      <c r="K287" s="43">
        <f t="shared" si="721"/>
        <v>0</v>
      </c>
      <c r="L287" s="44">
        <f t="shared" si="721"/>
        <v>1.7914988391685094</v>
      </c>
      <c r="M287" s="45">
        <f t="shared" si="721"/>
        <v>0.49192877052910533</v>
      </c>
      <c r="N287" s="46">
        <f t="shared" si="721"/>
        <v>0</v>
      </c>
      <c r="O287" s="46">
        <f t="shared" si="721"/>
        <v>0</v>
      </c>
      <c r="P287" s="47">
        <f t="shared" si="721"/>
        <v>0</v>
      </c>
      <c r="Q287" s="47">
        <f t="shared" si="721"/>
        <v>0</v>
      </c>
      <c r="R287" s="47">
        <f t="shared" si="721"/>
        <v>0</v>
      </c>
      <c r="S287" s="48">
        <f t="shared" si="721"/>
        <v>0</v>
      </c>
      <c r="T287" s="48">
        <f t="shared" si="721"/>
        <v>0</v>
      </c>
      <c r="U287" s="49">
        <f t="shared" si="701"/>
        <v>0.71999952757748509</v>
      </c>
      <c r="V287" s="49">
        <f t="shared" si="701"/>
        <v>0.7199993209535952</v>
      </c>
      <c r="W287" s="50">
        <f t="shared" si="721"/>
        <v>0.79999999992375714</v>
      </c>
      <c r="X287" s="50">
        <f t="shared" si="721"/>
        <v>0.7999999163752336</v>
      </c>
      <c r="AD287"/>
      <c r="AG287" s="3">
        <f t="shared" si="543"/>
        <v>44.576416783406593</v>
      </c>
      <c r="AH287" s="43">
        <f t="shared" ref="AH287:AU287" si="722">AH215*AH$163</f>
        <v>0.74999987944340907</v>
      </c>
      <c r="AI287" s="43">
        <f t="shared" si="722"/>
        <v>0.79999978574352637</v>
      </c>
      <c r="AJ287" s="43">
        <f t="shared" si="722"/>
        <v>1.1499996194508739</v>
      </c>
      <c r="AK287" s="43">
        <f t="shared" si="722"/>
        <v>1.1999996990984478</v>
      </c>
      <c r="AL287" s="43">
        <f t="shared" si="722"/>
        <v>0</v>
      </c>
      <c r="AM287" s="44">
        <f t="shared" si="722"/>
        <v>1.7913394127449904</v>
      </c>
      <c r="AN287" s="45">
        <f t="shared" si="722"/>
        <v>0.49152833680011221</v>
      </c>
      <c r="AO287" s="46">
        <f t="shared" si="722"/>
        <v>0</v>
      </c>
      <c r="AP287" s="46">
        <f t="shared" si="722"/>
        <v>0</v>
      </c>
      <c r="AQ287" s="47">
        <f t="shared" si="722"/>
        <v>0</v>
      </c>
      <c r="AR287" s="47">
        <f t="shared" si="722"/>
        <v>0</v>
      </c>
      <c r="AS287" s="47">
        <f t="shared" si="722"/>
        <v>0</v>
      </c>
      <c r="AT287" s="48">
        <f t="shared" si="722"/>
        <v>0</v>
      </c>
      <c r="AU287" s="48">
        <f t="shared" si="722"/>
        <v>0</v>
      </c>
      <c r="AV287" s="49">
        <f t="shared" ref="AV287:AW287" si="723">$C$5/100*AV$163*AV215</f>
        <v>0.71999947475929049</v>
      </c>
      <c r="AW287" s="49">
        <f t="shared" si="723"/>
        <v>0.71999924737833032</v>
      </c>
      <c r="AX287" s="50">
        <f t="shared" ref="AX287:AY287" si="724">AX215*AX$163</f>
        <v>0.7999999999182783</v>
      </c>
      <c r="AY287" s="50">
        <f t="shared" si="724"/>
        <v>0.79999990914283281</v>
      </c>
    </row>
    <row r="288" spans="6:51" x14ac:dyDescent="0.25">
      <c r="F288" s="3">
        <v>46</v>
      </c>
      <c r="G288" s="43">
        <f t="shared" ref="G288:X288" si="725">G216*G$163</f>
        <v>0.74999991702253366</v>
      </c>
      <c r="H288" s="43">
        <f t="shared" si="725"/>
        <v>0.79999985086368941</v>
      </c>
      <c r="I288" s="43">
        <f t="shared" si="725"/>
        <v>1.149999766168774</v>
      </c>
      <c r="J288" s="43">
        <f t="shared" si="725"/>
        <v>1.1999997898625951</v>
      </c>
      <c r="K288" s="43">
        <f t="shared" si="725"/>
        <v>0</v>
      </c>
      <c r="L288" s="44">
        <f t="shared" si="725"/>
        <v>1.7918450234384065</v>
      </c>
      <c r="M288" s="45">
        <f t="shared" si="725"/>
        <v>0.49278887415526357</v>
      </c>
      <c r="N288" s="46">
        <f t="shared" si="725"/>
        <v>0</v>
      </c>
      <c r="O288" s="46">
        <f t="shared" si="725"/>
        <v>0</v>
      </c>
      <c r="P288" s="47">
        <f t="shared" si="725"/>
        <v>0</v>
      </c>
      <c r="Q288" s="47">
        <f t="shared" si="725"/>
        <v>0</v>
      </c>
      <c r="R288" s="47">
        <f t="shared" si="725"/>
        <v>0</v>
      </c>
      <c r="S288" s="48">
        <f t="shared" si="725"/>
        <v>0</v>
      </c>
      <c r="T288" s="48">
        <f t="shared" si="725"/>
        <v>0</v>
      </c>
      <c r="U288" s="49">
        <f t="shared" si="701"/>
        <v>0.71999963068773454</v>
      </c>
      <c r="V288" s="49">
        <f t="shared" si="701"/>
        <v>0.7199994652933801</v>
      </c>
      <c r="W288" s="50">
        <f t="shared" si="725"/>
        <v>0.79999999993488202</v>
      </c>
      <c r="X288" s="50">
        <f t="shared" si="725"/>
        <v>0.79999993090032107</v>
      </c>
      <c r="AD288"/>
      <c r="AG288" s="3">
        <f t="shared" si="543"/>
        <v>45.736807377615186</v>
      </c>
      <c r="AH288" s="43">
        <f t="shared" ref="AH288:AU288" si="726">AH216*AH$163</f>
        <v>0.74999991127420029</v>
      </c>
      <c r="AI288" s="43">
        <f t="shared" si="726"/>
        <v>0.79999984067230878</v>
      </c>
      <c r="AJ288" s="43">
        <f t="shared" si="726"/>
        <v>1.1499997445468664</v>
      </c>
      <c r="AK288" s="43">
        <f t="shared" si="726"/>
        <v>1.199999775648243</v>
      </c>
      <c r="AL288" s="43">
        <f t="shared" si="726"/>
        <v>0</v>
      </c>
      <c r="AM288" s="44">
        <f t="shared" si="726"/>
        <v>1.7917578018630156</v>
      </c>
      <c r="AN288" s="45">
        <f t="shared" si="726"/>
        <v>0.49257346447012834</v>
      </c>
      <c r="AO288" s="46">
        <f t="shared" si="726"/>
        <v>0</v>
      </c>
      <c r="AP288" s="46">
        <f t="shared" si="726"/>
        <v>0</v>
      </c>
      <c r="AQ288" s="47">
        <f t="shared" si="726"/>
        <v>0</v>
      </c>
      <c r="AR288" s="47">
        <f t="shared" si="726"/>
        <v>0</v>
      </c>
      <c r="AS288" s="47">
        <f t="shared" si="726"/>
        <v>0</v>
      </c>
      <c r="AT288" s="48">
        <f t="shared" si="726"/>
        <v>0</v>
      </c>
      <c r="AU288" s="48">
        <f t="shared" si="726"/>
        <v>0</v>
      </c>
      <c r="AV288" s="49">
        <f t="shared" ref="AV288:AW288" si="727">$C$5/100*AV$163*AV216</f>
        <v>0.71999960617363656</v>
      </c>
      <c r="AW288" s="49">
        <f t="shared" si="727"/>
        <v>0.71999943088294605</v>
      </c>
      <c r="AX288" s="50">
        <f t="shared" ref="AX288:AY288" si="728">AX216*AX$163</f>
        <v>0.7999999999321773</v>
      </c>
      <c r="AY288" s="50">
        <f t="shared" si="728"/>
        <v>0.79999992739115444</v>
      </c>
    </row>
    <row r="289" spans="6:51" x14ac:dyDescent="0.25">
      <c r="F289" s="3">
        <v>47</v>
      </c>
      <c r="G289" s="43">
        <f t="shared" ref="G289:X289" si="729">G217*G$163</f>
        <v>0.74999993512738516</v>
      </c>
      <c r="H289" s="43">
        <f t="shared" si="729"/>
        <v>0.79999988356725038</v>
      </c>
      <c r="I289" s="43">
        <f t="shared" si="729"/>
        <v>1.1499998318014681</v>
      </c>
      <c r="J289" s="43">
        <f t="shared" si="729"/>
        <v>1.1999998355118158</v>
      </c>
      <c r="K289" s="43">
        <f t="shared" si="729"/>
        <v>0</v>
      </c>
      <c r="L289" s="44">
        <f t="shared" si="729"/>
        <v>1.7921533161947305</v>
      </c>
      <c r="M289" s="45">
        <f t="shared" si="729"/>
        <v>0.49354253522994984</v>
      </c>
      <c r="N289" s="46">
        <f t="shared" si="729"/>
        <v>0</v>
      </c>
      <c r="O289" s="46">
        <f t="shared" si="729"/>
        <v>0</v>
      </c>
      <c r="P289" s="47">
        <f t="shared" si="729"/>
        <v>0</v>
      </c>
      <c r="Q289" s="47">
        <f t="shared" si="729"/>
        <v>0</v>
      </c>
      <c r="R289" s="47">
        <f t="shared" si="729"/>
        <v>0</v>
      </c>
      <c r="S289" s="48">
        <f t="shared" si="729"/>
        <v>0</v>
      </c>
      <c r="T289" s="48">
        <f t="shared" si="729"/>
        <v>0</v>
      </c>
      <c r="U289" s="49">
        <f t="shared" si="701"/>
        <v>0.71999970969410143</v>
      </c>
      <c r="V289" s="49">
        <f t="shared" si="701"/>
        <v>0.71999957666817782</v>
      </c>
      <c r="W289" s="50">
        <f t="shared" si="729"/>
        <v>0.79999999994392412</v>
      </c>
      <c r="X289" s="50">
        <f t="shared" si="729"/>
        <v>0.79999994250736117</v>
      </c>
      <c r="AD289"/>
      <c r="AG289" s="3">
        <f t="shared" si="543"/>
        <v>46.806056521639796</v>
      </c>
      <c r="AH289" s="43">
        <f t="shared" ref="AH289:AU289" si="730">AH217*AH$163</f>
        <v>0.74999993202475002</v>
      </c>
      <c r="AI289" s="43">
        <f t="shared" si="730"/>
        <v>0.79999987789521176</v>
      </c>
      <c r="AJ289" s="43">
        <f t="shared" si="730"/>
        <v>1.149999820848749</v>
      </c>
      <c r="AK289" s="43">
        <f t="shared" si="730"/>
        <v>1.1999998275898376</v>
      </c>
      <c r="AL289" s="43">
        <f t="shared" si="730"/>
        <v>0</v>
      </c>
      <c r="AM289" s="44">
        <f t="shared" si="730"/>
        <v>1.7920962466393784</v>
      </c>
      <c r="AN289" s="45">
        <f t="shared" si="730"/>
        <v>0.49340397735389557</v>
      </c>
      <c r="AO289" s="46">
        <f t="shared" si="730"/>
        <v>0</v>
      </c>
      <c r="AP289" s="46">
        <f t="shared" si="730"/>
        <v>0</v>
      </c>
      <c r="AQ289" s="47">
        <f t="shared" si="730"/>
        <v>0</v>
      </c>
      <c r="AR289" s="47">
        <f t="shared" si="730"/>
        <v>0</v>
      </c>
      <c r="AS289" s="47">
        <f t="shared" si="730"/>
        <v>0</v>
      </c>
      <c r="AT289" s="48">
        <f t="shared" si="730"/>
        <v>0</v>
      </c>
      <c r="AU289" s="48">
        <f t="shared" si="730"/>
        <v>0</v>
      </c>
      <c r="AV289" s="49">
        <f t="shared" ref="AV289:AW289" si="731">$C$5/100*AV$163*AV217</f>
        <v>0.71999969595047353</v>
      </c>
      <c r="AW289" s="49">
        <f t="shared" si="731"/>
        <v>0.71999955723689479</v>
      </c>
      <c r="AX289" s="50">
        <f t="shared" ref="AX289:AY289" si="732">AX217*AX$163</f>
        <v>0.79999999994231041</v>
      </c>
      <c r="AY289" s="50">
        <f t="shared" si="732"/>
        <v>0.79999994045137912</v>
      </c>
    </row>
    <row r="290" spans="6:51" x14ac:dyDescent="0.25">
      <c r="F290" s="3">
        <v>48</v>
      </c>
      <c r="G290" s="43">
        <f t="shared" ref="G290:X290" si="733">G218*G$163</f>
        <v>0.74999994862617758</v>
      </c>
      <c r="H290" s="43">
        <f t="shared" si="733"/>
        <v>0.79999990858413583</v>
      </c>
      <c r="I290" s="43">
        <f t="shared" si="733"/>
        <v>1.1499998777574367</v>
      </c>
      <c r="J290" s="43">
        <f t="shared" si="733"/>
        <v>1.1999998704834161</v>
      </c>
      <c r="K290" s="43">
        <f t="shared" si="733"/>
        <v>0</v>
      </c>
      <c r="L290" s="44">
        <f t="shared" si="733"/>
        <v>1.7924285815339747</v>
      </c>
      <c r="M290" s="45">
        <f t="shared" si="733"/>
        <v>0.49420418150985929</v>
      </c>
      <c r="N290" s="46">
        <f t="shared" si="733"/>
        <v>0</v>
      </c>
      <c r="O290" s="46">
        <f t="shared" si="733"/>
        <v>0</v>
      </c>
      <c r="P290" s="47">
        <f t="shared" si="733"/>
        <v>0</v>
      </c>
      <c r="Q290" s="47">
        <f t="shared" si="733"/>
        <v>0</v>
      </c>
      <c r="R290" s="47">
        <f t="shared" si="733"/>
        <v>0</v>
      </c>
      <c r="S290" s="48">
        <f t="shared" si="733"/>
        <v>0</v>
      </c>
      <c r="T290" s="48">
        <f t="shared" si="733"/>
        <v>0</v>
      </c>
      <c r="U290" s="49">
        <f t="shared" si="701"/>
        <v>0.71999977055230857</v>
      </c>
      <c r="V290" s="49">
        <f t="shared" si="701"/>
        <v>0.7199996630524883</v>
      </c>
      <c r="W290" s="50">
        <f t="shared" si="733"/>
        <v>0.79999999995133242</v>
      </c>
      <c r="X290" s="50">
        <f t="shared" si="733"/>
        <v>0.79999995184425121</v>
      </c>
      <c r="AD290"/>
      <c r="AG290" s="3">
        <f t="shared" si="543"/>
        <v>47.791322808443105</v>
      </c>
      <c r="AH290" s="43">
        <f t="shared" ref="AH290:AU290" si="734">AH218*AH$163</f>
        <v>0.74999994611906562</v>
      </c>
      <c r="AI290" s="43">
        <f t="shared" si="734"/>
        <v>0.79999990389566777</v>
      </c>
      <c r="AJ290" s="43">
        <f t="shared" si="734"/>
        <v>1.1499998694497213</v>
      </c>
      <c r="AK290" s="43">
        <f t="shared" si="734"/>
        <v>1.1999998639248612</v>
      </c>
      <c r="AL290" s="43">
        <f t="shared" si="734"/>
        <v>0</v>
      </c>
      <c r="AM290" s="44">
        <f t="shared" si="734"/>
        <v>1.7923736532163088</v>
      </c>
      <c r="AN290" s="45">
        <f t="shared" si="734"/>
        <v>0.49407307138039613</v>
      </c>
      <c r="AO290" s="46">
        <f t="shared" si="734"/>
        <v>0</v>
      </c>
      <c r="AP290" s="46">
        <f t="shared" si="734"/>
        <v>0</v>
      </c>
      <c r="AQ290" s="47">
        <f t="shared" si="734"/>
        <v>0</v>
      </c>
      <c r="AR290" s="47">
        <f t="shared" si="734"/>
        <v>0</v>
      </c>
      <c r="AS290" s="47">
        <f t="shared" si="734"/>
        <v>0</v>
      </c>
      <c r="AT290" s="48">
        <f t="shared" si="734"/>
        <v>0</v>
      </c>
      <c r="AU290" s="48">
        <f t="shared" si="734"/>
        <v>0</v>
      </c>
      <c r="AV290" s="49">
        <f t="shared" ref="AV290:AW290" si="735">$C$5/100*AV$163*AV218</f>
        <v>0.71999975911428327</v>
      </c>
      <c r="AW290" s="49">
        <f t="shared" si="735"/>
        <v>0.71999964677086647</v>
      </c>
      <c r="AX290" s="50">
        <f t="shared" ref="AX290:AY290" si="736">AX218*AX$163</f>
        <v>0.79999999994990312</v>
      </c>
      <c r="AY290" s="50">
        <f t="shared" si="736"/>
        <v>0.79999995005706959</v>
      </c>
    </row>
    <row r="291" spans="6:51" x14ac:dyDescent="0.25">
      <c r="F291" s="3">
        <v>49</v>
      </c>
      <c r="G291" s="43">
        <f t="shared" ref="G291:X291" si="737">G219*G$163</f>
        <v>0.74999995881095516</v>
      </c>
      <c r="H291" s="43">
        <f t="shared" si="737"/>
        <v>0.79999992782509277</v>
      </c>
      <c r="I291" s="43">
        <f t="shared" si="737"/>
        <v>1.1499999102475784</v>
      </c>
      <c r="J291" s="43">
        <f t="shared" si="737"/>
        <v>1.1999998974270212</v>
      </c>
      <c r="K291" s="43">
        <f t="shared" si="737"/>
        <v>5.5858287819313011E-3</v>
      </c>
      <c r="L291" s="44">
        <f t="shared" si="737"/>
        <v>1.7926749554665342</v>
      </c>
      <c r="M291" s="45">
        <f t="shared" si="737"/>
        <v>0.49478615844752727</v>
      </c>
      <c r="N291" s="46">
        <f t="shared" si="737"/>
        <v>0</v>
      </c>
      <c r="O291" s="46">
        <f t="shared" si="737"/>
        <v>0</v>
      </c>
      <c r="P291" s="47">
        <f t="shared" si="737"/>
        <v>0</v>
      </c>
      <c r="Q291" s="47">
        <f t="shared" si="737"/>
        <v>0</v>
      </c>
      <c r="R291" s="47">
        <f t="shared" si="737"/>
        <v>0</v>
      </c>
      <c r="S291" s="48">
        <f t="shared" si="737"/>
        <v>0</v>
      </c>
      <c r="T291" s="48">
        <f t="shared" si="737"/>
        <v>0</v>
      </c>
      <c r="U291" s="49">
        <f t="shared" si="701"/>
        <v>0.71999981767643428</v>
      </c>
      <c r="V291" s="49">
        <f t="shared" si="701"/>
        <v>0.7199997303966873</v>
      </c>
      <c r="W291" s="50">
        <f t="shared" si="737"/>
        <v>0.79999999995744808</v>
      </c>
      <c r="X291" s="50">
        <f t="shared" si="737"/>
        <v>0.79999995940335356</v>
      </c>
      <c r="AD291"/>
      <c r="AG291" s="3">
        <f t="shared" si="543"/>
        <v>48.699202568119411</v>
      </c>
      <c r="AH291" s="43">
        <f t="shared" ref="AH291:AU291" si="738">AH219*AH$163</f>
        <v>0.74999995603613667</v>
      </c>
      <c r="AI291" s="43">
        <f t="shared" si="738"/>
        <v>0.79999992255264551</v>
      </c>
      <c r="AJ291" s="43">
        <f t="shared" si="738"/>
        <v>1.1499999016114373</v>
      </c>
      <c r="AK291" s="43">
        <f t="shared" si="738"/>
        <v>1.1999998900388307</v>
      </c>
      <c r="AL291" s="43">
        <f t="shared" si="738"/>
        <v>0</v>
      </c>
      <c r="AM291" s="44">
        <f t="shared" si="738"/>
        <v>1.7926036640875957</v>
      </c>
      <c r="AN291" s="45">
        <f t="shared" si="738"/>
        <v>0.49461881796043156</v>
      </c>
      <c r="AO291" s="46">
        <f t="shared" si="738"/>
        <v>0</v>
      </c>
      <c r="AP291" s="46">
        <f t="shared" si="738"/>
        <v>0</v>
      </c>
      <c r="AQ291" s="47">
        <f t="shared" si="738"/>
        <v>0</v>
      </c>
      <c r="AR291" s="47">
        <f t="shared" si="738"/>
        <v>0</v>
      </c>
      <c r="AS291" s="47">
        <f t="shared" si="738"/>
        <v>0</v>
      </c>
      <c r="AT291" s="48">
        <f t="shared" si="738"/>
        <v>0</v>
      </c>
      <c r="AU291" s="48">
        <f t="shared" si="738"/>
        <v>0</v>
      </c>
      <c r="AV291" s="49">
        <f t="shared" ref="AV291:AW291" si="739">$C$5/100*AV$163*AV219</f>
        <v>0.71999980473175473</v>
      </c>
      <c r="AW291" s="49">
        <f t="shared" si="739"/>
        <v>0.71999971185193756</v>
      </c>
      <c r="AX291" s="50">
        <f t="shared" ref="AX291:AY291" si="740">AX219*AX$163</f>
        <v>0.79999999995572757</v>
      </c>
      <c r="AY291" s="50">
        <f t="shared" si="740"/>
        <v>0.7999999572922103</v>
      </c>
    </row>
    <row r="292" spans="6:51" x14ac:dyDescent="0.25">
      <c r="F292" s="3">
        <v>50</v>
      </c>
      <c r="G292" s="43">
        <f t="shared" ref="G292:X292" si="741">G220*G$163</f>
        <v>0.74999996658355028</v>
      </c>
      <c r="H292" s="43">
        <f t="shared" si="741"/>
        <v>0.79999994270301478</v>
      </c>
      <c r="I292" s="43">
        <f t="shared" si="741"/>
        <v>1.1499999334377</v>
      </c>
      <c r="J292" s="43">
        <f t="shared" si="741"/>
        <v>1.1999999183014678</v>
      </c>
      <c r="K292" s="43">
        <f t="shared" si="741"/>
        <v>7.1749222957930264E-2</v>
      </c>
      <c r="L292" s="44">
        <f t="shared" si="741"/>
        <v>1.7928959697268041</v>
      </c>
      <c r="M292" s="45">
        <f t="shared" si="741"/>
        <v>0.49529904269659236</v>
      </c>
      <c r="N292" s="46">
        <f t="shared" si="741"/>
        <v>0</v>
      </c>
      <c r="O292" s="46">
        <f t="shared" si="741"/>
        <v>0</v>
      </c>
      <c r="P292" s="47">
        <f t="shared" si="741"/>
        <v>0</v>
      </c>
      <c r="Q292" s="47">
        <f t="shared" si="741"/>
        <v>0</v>
      </c>
      <c r="R292" s="47">
        <f t="shared" si="741"/>
        <v>0</v>
      </c>
      <c r="S292" s="48">
        <f t="shared" si="741"/>
        <v>0</v>
      </c>
      <c r="T292" s="48">
        <f t="shared" si="741"/>
        <v>0</v>
      </c>
      <c r="U292" s="49">
        <f t="shared" si="701"/>
        <v>0.71999985435425362</v>
      </c>
      <c r="V292" s="49">
        <f t="shared" si="701"/>
        <v>0.71999978316241531</v>
      </c>
      <c r="W292" s="50">
        <f t="shared" si="741"/>
        <v>0.79999999996253335</v>
      </c>
      <c r="X292" s="50">
        <f t="shared" si="741"/>
        <v>0.79999996556130504</v>
      </c>
      <c r="AD292"/>
      <c r="AG292" s="3">
        <f t="shared" si="543"/>
        <v>49.535774030139265</v>
      </c>
      <c r="AH292" s="43">
        <f t="shared" ref="AH292:AU292" si="742">AH220*AH$163</f>
        <v>0.74999996322971985</v>
      </c>
      <c r="AI292" s="43">
        <f t="shared" si="742"/>
        <v>0.79999993626487731</v>
      </c>
      <c r="AJ292" s="43">
        <f t="shared" si="742"/>
        <v>1.1499999236242375</v>
      </c>
      <c r="AK292" s="43">
        <f t="shared" si="742"/>
        <v>1.199999909263167</v>
      </c>
      <c r="AL292" s="43">
        <f t="shared" si="742"/>
        <v>4.2018471740173077E-2</v>
      </c>
      <c r="AM292" s="44">
        <f t="shared" si="742"/>
        <v>1.7927963194375207</v>
      </c>
      <c r="AN292" s="45">
        <f t="shared" si="742"/>
        <v>0.49506893105908817</v>
      </c>
      <c r="AO292" s="46">
        <f t="shared" si="742"/>
        <v>0</v>
      </c>
      <c r="AP292" s="46">
        <f t="shared" si="742"/>
        <v>0</v>
      </c>
      <c r="AQ292" s="47">
        <f t="shared" si="742"/>
        <v>0</v>
      </c>
      <c r="AR292" s="47">
        <f t="shared" si="742"/>
        <v>0</v>
      </c>
      <c r="AS292" s="47">
        <f t="shared" si="742"/>
        <v>0</v>
      </c>
      <c r="AT292" s="48">
        <f t="shared" si="742"/>
        <v>0</v>
      </c>
      <c r="AU292" s="48">
        <f t="shared" si="742"/>
        <v>0</v>
      </c>
      <c r="AV292" s="49">
        <f t="shared" ref="AV292:AW292" si="743">$C$5/100*AV$163*AV220</f>
        <v>0.71999983845352</v>
      </c>
      <c r="AW292" s="49">
        <f t="shared" si="743"/>
        <v>0.71999976024431001</v>
      </c>
      <c r="AX292" s="50">
        <f t="shared" ref="AX292:AY292" si="744">AX220*AX$163</f>
        <v>0.7999999999602867</v>
      </c>
      <c r="AY292" s="50">
        <f t="shared" si="744"/>
        <v>0.79999996285667518</v>
      </c>
    </row>
    <row r="293" spans="6:51" x14ac:dyDescent="0.25">
      <c r="F293" s="3">
        <v>51</v>
      </c>
      <c r="G293" s="43">
        <f t="shared" ref="G293:X293" si="745">G221*G$163</f>
        <v>0.74999997258060536</v>
      </c>
      <c r="H293" s="43">
        <f t="shared" si="745"/>
        <v>0.79999995426802173</v>
      </c>
      <c r="I293" s="43">
        <f t="shared" si="745"/>
        <v>1.1499999501463547</v>
      </c>
      <c r="J293" s="43">
        <f t="shared" si="745"/>
        <v>1.1999999345626968</v>
      </c>
      <c r="K293" s="43">
        <f t="shared" si="745"/>
        <v>0.13052816648060722</v>
      </c>
      <c r="L293" s="44">
        <f t="shared" si="745"/>
        <v>1.7930946523149927</v>
      </c>
      <c r="M293" s="45">
        <f t="shared" si="745"/>
        <v>0.49575190726686053</v>
      </c>
      <c r="N293" s="46">
        <f t="shared" si="745"/>
        <v>0</v>
      </c>
      <c r="O293" s="46">
        <f t="shared" si="745"/>
        <v>0</v>
      </c>
      <c r="P293" s="47">
        <f t="shared" si="745"/>
        <v>0</v>
      </c>
      <c r="Q293" s="47">
        <f t="shared" si="745"/>
        <v>0</v>
      </c>
      <c r="R293" s="47">
        <f t="shared" si="745"/>
        <v>0</v>
      </c>
      <c r="S293" s="48">
        <f t="shared" si="745"/>
        <v>0</v>
      </c>
      <c r="T293" s="48">
        <f t="shared" si="745"/>
        <v>0</v>
      </c>
      <c r="U293" s="49">
        <f t="shared" si="701"/>
        <v>0.7199998830467006</v>
      </c>
      <c r="V293" s="49">
        <f t="shared" si="701"/>
        <v>0.71999982471117518</v>
      </c>
      <c r="W293" s="50">
        <f t="shared" si="745"/>
        <v>0.79999999996679072</v>
      </c>
      <c r="X293" s="50">
        <f t="shared" si="745"/>
        <v>0.79999997060806871</v>
      </c>
      <c r="AD293"/>
      <c r="AG293" s="3">
        <f t="shared" si="543"/>
        <v>50.306638016924872</v>
      </c>
      <c r="AH293" s="43">
        <f t="shared" ref="AH293:AU293" si="746">AH221*AH$163</f>
        <v>0.74999996858720608</v>
      </c>
      <c r="AI293" s="43">
        <f t="shared" si="746"/>
        <v>0.79999994656066509</v>
      </c>
      <c r="AJ293" s="43">
        <f t="shared" si="746"/>
        <v>1.1499999391467965</v>
      </c>
      <c r="AK293" s="43">
        <f t="shared" si="746"/>
        <v>1.1999999237216128</v>
      </c>
      <c r="AL293" s="43">
        <f t="shared" si="746"/>
        <v>9.0509599065305715E-2</v>
      </c>
      <c r="AM293" s="44">
        <f t="shared" si="746"/>
        <v>1.7929591390649635</v>
      </c>
      <c r="AN293" s="45">
        <f t="shared" si="746"/>
        <v>0.49544390453112608</v>
      </c>
      <c r="AO293" s="46">
        <f t="shared" si="746"/>
        <v>0</v>
      </c>
      <c r="AP293" s="46">
        <f t="shared" si="746"/>
        <v>0</v>
      </c>
      <c r="AQ293" s="47">
        <f t="shared" si="746"/>
        <v>0</v>
      </c>
      <c r="AR293" s="47">
        <f t="shared" si="746"/>
        <v>0</v>
      </c>
      <c r="AS293" s="47">
        <f t="shared" si="746"/>
        <v>0</v>
      </c>
      <c r="AT293" s="48">
        <f t="shared" si="746"/>
        <v>0</v>
      </c>
      <c r="AU293" s="48">
        <f t="shared" si="746"/>
        <v>0</v>
      </c>
      <c r="AV293" s="49">
        <f t="shared" ref="AV293:AW293" si="747">$C$5/100*AV$163*AV221</f>
        <v>0.71999986390530968</v>
      </c>
      <c r="AW293" s="49">
        <f t="shared" si="747"/>
        <v>0.7199997969635763</v>
      </c>
      <c r="AX293" s="50">
        <f t="shared" ref="AX293:AY293" si="748">AX221*AX$163</f>
        <v>0.7999999999639188</v>
      </c>
      <c r="AY293" s="50">
        <f t="shared" si="748"/>
        <v>0.79999996721544075</v>
      </c>
    </row>
    <row r="294" spans="6:51" x14ac:dyDescent="0.25">
      <c r="F294" s="3">
        <v>52</v>
      </c>
      <c r="G294" s="43">
        <f t="shared" ref="G294:X294" si="749">G222*G$163</f>
        <v>0.74999997725652578</v>
      </c>
      <c r="H294" s="43">
        <f t="shared" si="749"/>
        <v>0.79999996330456635</v>
      </c>
      <c r="I294" s="43">
        <f t="shared" si="749"/>
        <v>1.1499999622971571</v>
      </c>
      <c r="J294" s="43">
        <f t="shared" si="749"/>
        <v>1.1999999472986125</v>
      </c>
      <c r="K294" s="43">
        <f t="shared" si="749"/>
        <v>0.18290016292027059</v>
      </c>
      <c r="L294" s="44">
        <f t="shared" si="749"/>
        <v>1.7932736095066584</v>
      </c>
      <c r="M294" s="45">
        <f t="shared" si="749"/>
        <v>0.49615254581686069</v>
      </c>
      <c r="N294" s="46">
        <f t="shared" si="749"/>
        <v>0</v>
      </c>
      <c r="O294" s="46">
        <f t="shared" si="749"/>
        <v>0</v>
      </c>
      <c r="P294" s="47">
        <f t="shared" si="749"/>
        <v>0</v>
      </c>
      <c r="Q294" s="47">
        <f t="shared" si="749"/>
        <v>0</v>
      </c>
      <c r="R294" s="47">
        <f t="shared" si="749"/>
        <v>0</v>
      </c>
      <c r="S294" s="48">
        <f t="shared" si="749"/>
        <v>0</v>
      </c>
      <c r="T294" s="48">
        <f t="shared" si="749"/>
        <v>0</v>
      </c>
      <c r="U294" s="49">
        <f t="shared" si="701"/>
        <v>0.71999990560479454</v>
      </c>
      <c r="V294" s="49">
        <f t="shared" si="701"/>
        <v>0.71999985758767893</v>
      </c>
      <c r="W294" s="50">
        <f t="shared" si="749"/>
        <v>0.79999999997037807</v>
      </c>
      <c r="X294" s="50">
        <f t="shared" si="749"/>
        <v>0.79999997476827422</v>
      </c>
      <c r="AD294"/>
      <c r="AG294" s="3">
        <f t="shared" si="543"/>
        <v>51.016955441198782</v>
      </c>
      <c r="AH294" s="43">
        <f t="shared" ref="AH294:AU294" si="750">AH222*AH$163</f>
        <v>0.74999997266981999</v>
      </c>
      <c r="AI294" s="43">
        <f t="shared" si="750"/>
        <v>0.79999995444040817</v>
      </c>
      <c r="AJ294" s="43">
        <f t="shared" si="750"/>
        <v>1.1499999503859144</v>
      </c>
      <c r="AK294" s="43">
        <f t="shared" si="750"/>
        <v>1.1999999348053785</v>
      </c>
      <c r="AL294" s="43">
        <f t="shared" si="750"/>
        <v>0.13146701920732648</v>
      </c>
      <c r="AM294" s="44">
        <f t="shared" si="750"/>
        <v>1.7930978441804748</v>
      </c>
      <c r="AN294" s="45">
        <f t="shared" si="750"/>
        <v>0.49575911515333709</v>
      </c>
      <c r="AO294" s="46">
        <f t="shared" si="750"/>
        <v>0</v>
      </c>
      <c r="AP294" s="46">
        <f t="shared" si="750"/>
        <v>0</v>
      </c>
      <c r="AQ294" s="47">
        <f t="shared" si="750"/>
        <v>0</v>
      </c>
      <c r="AR294" s="47">
        <f t="shared" si="750"/>
        <v>0</v>
      </c>
      <c r="AS294" s="47">
        <f t="shared" si="750"/>
        <v>0</v>
      </c>
      <c r="AT294" s="48">
        <f t="shared" si="750"/>
        <v>0</v>
      </c>
      <c r="AU294" s="48">
        <f t="shared" si="750"/>
        <v>0</v>
      </c>
      <c r="AV294" s="49">
        <f t="shared" ref="AV294:AW294" si="751">$C$5/100*AV$163*AV222</f>
        <v>0.71999988347579669</v>
      </c>
      <c r="AW294" s="49">
        <f t="shared" si="751"/>
        <v>0.71999982533466356</v>
      </c>
      <c r="AX294" s="50">
        <f t="shared" ref="AX294:AY294" si="752">AX222*AX$163</f>
        <v>0.79999999996685678</v>
      </c>
      <c r="AY294" s="50">
        <f t="shared" si="752"/>
        <v>0.79999997068543893</v>
      </c>
    </row>
    <row r="295" spans="6:51" x14ac:dyDescent="0.25">
      <c r="F295" s="3">
        <v>53</v>
      </c>
      <c r="G295" s="43">
        <f t="shared" ref="G295:X295" si="753">G223*G$163</f>
        <v>0.74999998093912434</v>
      </c>
      <c r="H295" s="43">
        <f t="shared" si="753"/>
        <v>0.79999997040158299</v>
      </c>
      <c r="I295" s="43">
        <f t="shared" si="753"/>
        <v>1.1499999712142879</v>
      </c>
      <c r="J295" s="43">
        <f t="shared" si="753"/>
        <v>1.1999999573263749</v>
      </c>
      <c r="K295" s="43">
        <f t="shared" si="753"/>
        <v>0.22969339116231835</v>
      </c>
      <c r="L295" s="44">
        <f t="shared" si="753"/>
        <v>1.7934350930361647</v>
      </c>
      <c r="M295" s="45">
        <f t="shared" si="753"/>
        <v>0.49650766243882133</v>
      </c>
      <c r="N295" s="46">
        <f t="shared" si="753"/>
        <v>0</v>
      </c>
      <c r="O295" s="46">
        <f t="shared" si="753"/>
        <v>0</v>
      </c>
      <c r="P295" s="47">
        <f t="shared" si="753"/>
        <v>0</v>
      </c>
      <c r="Q295" s="47">
        <f t="shared" si="753"/>
        <v>0</v>
      </c>
      <c r="R295" s="47">
        <f t="shared" si="753"/>
        <v>0</v>
      </c>
      <c r="S295" s="48">
        <f t="shared" si="753"/>
        <v>0</v>
      </c>
      <c r="T295" s="48">
        <f t="shared" si="753"/>
        <v>0</v>
      </c>
      <c r="U295" s="49">
        <f t="shared" si="701"/>
        <v>0.71999992342751473</v>
      </c>
      <c r="V295" s="49">
        <f t="shared" si="701"/>
        <v>0.71999988372739665</v>
      </c>
      <c r="W295" s="50">
        <f t="shared" si="753"/>
        <v>0.79999999997341953</v>
      </c>
      <c r="X295" s="50">
        <f t="shared" si="753"/>
        <v>0.79999997821699531</v>
      </c>
      <c r="AD295"/>
      <c r="AG295" s="3">
        <f t="shared" si="543"/>
        <v>51.671481858149477</v>
      </c>
      <c r="AH295" s="43">
        <f t="shared" ref="AH295:AU295" si="754">AH223*AH$163</f>
        <v>0.74999997584386069</v>
      </c>
      <c r="AI295" s="43">
        <f t="shared" si="754"/>
        <v>0.79999996057521972</v>
      </c>
      <c r="AJ295" s="43">
        <f t="shared" si="754"/>
        <v>1.1499999587169618</v>
      </c>
      <c r="AK295" s="43">
        <f t="shared" si="754"/>
        <v>1.1999999434485848</v>
      </c>
      <c r="AL295" s="43">
        <f t="shared" si="754"/>
        <v>0.16634803690131039</v>
      </c>
      <c r="AM295" s="44">
        <f t="shared" si="754"/>
        <v>1.7932168495094558</v>
      </c>
      <c r="AN295" s="45">
        <f t="shared" si="754"/>
        <v>0.49602625679599083</v>
      </c>
      <c r="AO295" s="46">
        <f t="shared" si="754"/>
        <v>0</v>
      </c>
      <c r="AP295" s="46">
        <f t="shared" si="754"/>
        <v>0</v>
      </c>
      <c r="AQ295" s="47">
        <f t="shared" si="754"/>
        <v>0</v>
      </c>
      <c r="AR295" s="47">
        <f t="shared" si="754"/>
        <v>0</v>
      </c>
      <c r="AS295" s="47">
        <f t="shared" si="754"/>
        <v>0</v>
      </c>
      <c r="AT295" s="48">
        <f t="shared" si="754"/>
        <v>0</v>
      </c>
      <c r="AU295" s="48">
        <f t="shared" si="754"/>
        <v>0</v>
      </c>
      <c r="AV295" s="49">
        <f t="shared" ref="AV295:AW295" si="755">$C$5/100*AV$163*AV223</f>
        <v>0.71999989877686266</v>
      </c>
      <c r="AW295" s="49">
        <f t="shared" si="755"/>
        <v>0.71999984761415881</v>
      </c>
      <c r="AX295" s="50">
        <f t="shared" ref="AX295:AY295" si="756">AX223*AX$163</f>
        <v>0.7999999999692653</v>
      </c>
      <c r="AY295" s="50">
        <f t="shared" si="756"/>
        <v>0.79999997348772789</v>
      </c>
    </row>
    <row r="296" spans="6:51" x14ac:dyDescent="0.25">
      <c r="F296" s="3">
        <v>54</v>
      </c>
      <c r="G296" s="43">
        <f t="shared" ref="G296:X296" si="757">G224*G$163</f>
        <v>0.7499999838673419</v>
      </c>
      <c r="H296" s="43">
        <f t="shared" si="757"/>
        <v>0.79999997600340855</v>
      </c>
      <c r="I296" s="43">
        <f t="shared" si="757"/>
        <v>1.1499999778170906</v>
      </c>
      <c r="J296" s="43">
        <f t="shared" si="757"/>
        <v>1.1999999652629503</v>
      </c>
      <c r="K296" s="43">
        <f t="shared" si="757"/>
        <v>0.27161217859271114</v>
      </c>
      <c r="L296" s="44">
        <f t="shared" si="757"/>
        <v>1.7935810553672846</v>
      </c>
      <c r="M296" s="45">
        <f t="shared" si="757"/>
        <v>0.49682303231751357</v>
      </c>
      <c r="N296" s="46">
        <f t="shared" si="757"/>
        <v>0</v>
      </c>
      <c r="O296" s="46">
        <f t="shared" si="757"/>
        <v>0</v>
      </c>
      <c r="P296" s="47">
        <f t="shared" si="757"/>
        <v>0</v>
      </c>
      <c r="Q296" s="47">
        <f t="shared" si="757"/>
        <v>0</v>
      </c>
      <c r="R296" s="47">
        <f t="shared" si="757"/>
        <v>0</v>
      </c>
      <c r="S296" s="48">
        <f t="shared" si="757"/>
        <v>0</v>
      </c>
      <c r="T296" s="48">
        <f t="shared" si="757"/>
        <v>0</v>
      </c>
      <c r="U296" s="49">
        <f t="shared" si="701"/>
        <v>0.71999993757723035</v>
      </c>
      <c r="V296" s="49">
        <f t="shared" si="701"/>
        <v>0.71999990460927177</v>
      </c>
      <c r="W296" s="50">
        <f t="shared" si="757"/>
        <v>0.79999999997601323</v>
      </c>
      <c r="X296" s="50">
        <f t="shared" si="757"/>
        <v>0.79999998109148773</v>
      </c>
      <c r="AD296"/>
      <c r="AG296" s="3">
        <f t="shared" si="543"/>
        <v>52.274599303739727</v>
      </c>
      <c r="AH296" s="43">
        <f t="shared" ref="AH296:AU296" si="758">AH224*AH$163</f>
        <v>0.74999997835521504</v>
      </c>
      <c r="AI296" s="43">
        <f t="shared" si="758"/>
        <v>0.79999996542548468</v>
      </c>
      <c r="AJ296" s="43">
        <f t="shared" si="758"/>
        <v>1.149999965022839</v>
      </c>
      <c r="AK296" s="43">
        <f t="shared" si="758"/>
        <v>1.1999999502926806</v>
      </c>
      <c r="AL296" s="43">
        <f t="shared" si="758"/>
        <v>0.196273304469084</v>
      </c>
      <c r="AM296" s="44">
        <f t="shared" si="758"/>
        <v>1.7933196054300919</v>
      </c>
      <c r="AN296" s="45">
        <f t="shared" si="758"/>
        <v>0.49625433433358696</v>
      </c>
      <c r="AO296" s="46">
        <f t="shared" si="758"/>
        <v>0</v>
      </c>
      <c r="AP296" s="46">
        <f t="shared" si="758"/>
        <v>0</v>
      </c>
      <c r="AQ296" s="47">
        <f t="shared" si="758"/>
        <v>0</v>
      </c>
      <c r="AR296" s="47">
        <f t="shared" si="758"/>
        <v>0</v>
      </c>
      <c r="AS296" s="47">
        <f t="shared" si="758"/>
        <v>0</v>
      </c>
      <c r="AT296" s="48">
        <f t="shared" si="758"/>
        <v>0</v>
      </c>
      <c r="AU296" s="48">
        <f t="shared" si="758"/>
        <v>0</v>
      </c>
      <c r="AV296" s="49">
        <f t="shared" ref="AV296:AW296" si="759">$C$5/100*AV$163*AV224</f>
        <v>0.71999991092023496</v>
      </c>
      <c r="AW296" s="49">
        <f t="shared" si="759"/>
        <v>0.7199998653667431</v>
      </c>
      <c r="AX296" s="50">
        <f t="shared" ref="AX296:AY296" si="760">AX224*AX$163</f>
        <v>0.79999999997126303</v>
      </c>
      <c r="AY296" s="50">
        <f t="shared" si="760"/>
        <v>0.79999997577973669</v>
      </c>
    </row>
    <row r="297" spans="6:51" x14ac:dyDescent="0.25">
      <c r="F297" s="3">
        <v>55</v>
      </c>
      <c r="G297" s="43">
        <f t="shared" ref="G297:X297" si="761">G225*G$163</f>
        <v>0.74999998621708874</v>
      </c>
      <c r="H297" s="43">
        <f t="shared" si="761"/>
        <v>0.79999998044692233</v>
      </c>
      <c r="I297" s="43">
        <f t="shared" si="761"/>
        <v>1.1499999827492409</v>
      </c>
      <c r="J297" s="43">
        <f t="shared" si="761"/>
        <v>1.1999999715765244</v>
      </c>
      <c r="K297" s="43">
        <f t="shared" si="761"/>
        <v>0.30925774354928787</v>
      </c>
      <c r="L297" s="44">
        <f t="shared" si="761"/>
        <v>1.7937131953509267</v>
      </c>
      <c r="M297" s="45">
        <f t="shared" si="761"/>
        <v>0.49710363781193867</v>
      </c>
      <c r="N297" s="46">
        <f t="shared" si="761"/>
        <v>0</v>
      </c>
      <c r="O297" s="46">
        <f t="shared" si="761"/>
        <v>0</v>
      </c>
      <c r="P297" s="47">
        <f t="shared" si="761"/>
        <v>0</v>
      </c>
      <c r="Q297" s="47">
        <f t="shared" si="761"/>
        <v>0</v>
      </c>
      <c r="R297" s="47">
        <f t="shared" si="761"/>
        <v>0</v>
      </c>
      <c r="S297" s="48">
        <f t="shared" si="761"/>
        <v>0</v>
      </c>
      <c r="T297" s="48">
        <f t="shared" si="761"/>
        <v>0</v>
      </c>
      <c r="U297" s="49">
        <f t="shared" si="701"/>
        <v>0.71999994886448671</v>
      </c>
      <c r="V297" s="49">
        <f t="shared" si="701"/>
        <v>0.71999992136859836</v>
      </c>
      <c r="W297" s="50">
        <f t="shared" si="761"/>
        <v>0.79999999997823734</v>
      </c>
      <c r="X297" s="50">
        <f t="shared" si="761"/>
        <v>0.79999998349997503</v>
      </c>
      <c r="AD297"/>
      <c r="AG297" s="3">
        <f t="shared" si="543"/>
        <v>52.830345632314121</v>
      </c>
      <c r="AH297" s="43">
        <f t="shared" ref="AH297:AU297" si="762">AH225*AH$163</f>
        <v>0.74999998037314386</v>
      </c>
      <c r="AI297" s="43">
        <f t="shared" si="762"/>
        <v>0.79999996931353701</v>
      </c>
      <c r="AJ297" s="43">
        <f t="shared" si="762"/>
        <v>1.1499999698856789</v>
      </c>
      <c r="AK297" s="43">
        <f t="shared" si="762"/>
        <v>1.1999999557872496</v>
      </c>
      <c r="AL297" s="43">
        <f t="shared" si="762"/>
        <v>0.22211599523266937</v>
      </c>
      <c r="AM297" s="44">
        <f t="shared" si="762"/>
        <v>1.7934088401037087</v>
      </c>
      <c r="AN297" s="45">
        <f t="shared" si="762"/>
        <v>0.49645036289982075</v>
      </c>
      <c r="AO297" s="46">
        <f t="shared" si="762"/>
        <v>0</v>
      </c>
      <c r="AP297" s="46">
        <f t="shared" si="762"/>
        <v>0</v>
      </c>
      <c r="AQ297" s="47">
        <f t="shared" si="762"/>
        <v>0</v>
      </c>
      <c r="AR297" s="47">
        <f t="shared" si="762"/>
        <v>0</v>
      </c>
      <c r="AS297" s="47">
        <f t="shared" si="762"/>
        <v>0</v>
      </c>
      <c r="AT297" s="48">
        <f t="shared" si="762"/>
        <v>0</v>
      </c>
      <c r="AU297" s="48">
        <f t="shared" si="762"/>
        <v>0</v>
      </c>
      <c r="AV297" s="49">
        <f t="shared" ref="AV297:AW297" si="763">$C$5/100*AV$163*AV225</f>
        <v>0.7199999206881369</v>
      </c>
      <c r="AW297" s="49">
        <f t="shared" si="763"/>
        <v>0.7199998796987862</v>
      </c>
      <c r="AX297" s="50">
        <f t="shared" ref="AX297:AY297" si="764">AX225*AX$163</f>
        <v>0.79999999997293747</v>
      </c>
      <c r="AY297" s="50">
        <f t="shared" si="764"/>
        <v>0.79999997767571385</v>
      </c>
    </row>
    <row r="298" spans="6:51" x14ac:dyDescent="0.25">
      <c r="F298" s="3">
        <v>56</v>
      </c>
      <c r="G298" s="43">
        <f t="shared" ref="G298:X298" si="765">G226*G$163</f>
        <v>0.74999998811912494</v>
      </c>
      <c r="H298" s="43">
        <f t="shared" si="765"/>
        <v>0.79999998398876349</v>
      </c>
      <c r="I298" s="43">
        <f t="shared" si="765"/>
        <v>1.1499999864651678</v>
      </c>
      <c r="J298" s="43">
        <f t="shared" si="765"/>
        <v>1.1999999766241607</v>
      </c>
      <c r="K298" s="43">
        <f t="shared" si="765"/>
        <v>0.34314514685139325</v>
      </c>
      <c r="L298" s="44">
        <f t="shared" si="765"/>
        <v>1.7938329960935868</v>
      </c>
      <c r="M298" s="45">
        <f t="shared" si="765"/>
        <v>0.49735378379982048</v>
      </c>
      <c r="N298" s="46">
        <f t="shared" si="765"/>
        <v>0</v>
      </c>
      <c r="O298" s="46">
        <f t="shared" si="765"/>
        <v>0</v>
      </c>
      <c r="P298" s="47">
        <f t="shared" si="765"/>
        <v>0</v>
      </c>
      <c r="Q298" s="47">
        <f t="shared" si="765"/>
        <v>0</v>
      </c>
      <c r="R298" s="47">
        <f t="shared" si="765"/>
        <v>0</v>
      </c>
      <c r="S298" s="48">
        <f t="shared" si="765"/>
        <v>0</v>
      </c>
      <c r="T298" s="48">
        <f t="shared" si="765"/>
        <v>0</v>
      </c>
      <c r="U298" s="49">
        <f t="shared" si="701"/>
        <v>0.71999995791056581</v>
      </c>
      <c r="V298" s="49">
        <f t="shared" si="701"/>
        <v>0.71999993488082159</v>
      </c>
      <c r="W298" s="50">
        <f t="shared" si="765"/>
        <v>0.79999999998015459</v>
      </c>
      <c r="X298" s="50">
        <f t="shared" si="765"/>
        <v>0.79999998552826523</v>
      </c>
      <c r="AD298"/>
      <c r="AG298" s="3">
        <f t="shared" si="543"/>
        <v>53.342441549920437</v>
      </c>
      <c r="AH298" s="43">
        <f t="shared" ref="AH298:AU298" si="766">AH226*AH$163</f>
        <v>0.74999998201682638</v>
      </c>
      <c r="AI298" s="43">
        <f t="shared" si="766"/>
        <v>0.79999997246930787</v>
      </c>
      <c r="AJ298" s="43">
        <f t="shared" si="766"/>
        <v>1.149999973698737</v>
      </c>
      <c r="AK298" s="43">
        <f t="shared" si="766"/>
        <v>1.1999999602533551</v>
      </c>
      <c r="AL298" s="43">
        <f t="shared" si="766"/>
        <v>0.24456466565343876</v>
      </c>
      <c r="AM298" s="44">
        <f t="shared" si="766"/>
        <v>1.7934867336152056</v>
      </c>
      <c r="AN298" s="45">
        <f t="shared" si="766"/>
        <v>0.49661986682554948</v>
      </c>
      <c r="AO298" s="46">
        <f t="shared" si="766"/>
        <v>0</v>
      </c>
      <c r="AP298" s="46">
        <f t="shared" si="766"/>
        <v>0</v>
      </c>
      <c r="AQ298" s="47">
        <f t="shared" si="766"/>
        <v>0</v>
      </c>
      <c r="AR298" s="47">
        <f t="shared" si="766"/>
        <v>0</v>
      </c>
      <c r="AS298" s="47">
        <f t="shared" si="766"/>
        <v>0</v>
      </c>
      <c r="AT298" s="48">
        <f t="shared" si="766"/>
        <v>0</v>
      </c>
      <c r="AU298" s="48">
        <f t="shared" si="766"/>
        <v>0</v>
      </c>
      <c r="AV298" s="49">
        <f t="shared" ref="AV298:AW298" si="767">$C$5/100*AV$163*AV226</f>
        <v>0.71999992864110074</v>
      </c>
      <c r="AW298" s="49">
        <f t="shared" si="767"/>
        <v>0.71999989140674214</v>
      </c>
      <c r="AX298" s="50">
        <f t="shared" ref="AX298:AY298" si="768">AX226*AX$163</f>
        <v>0.79999999997435378</v>
      </c>
      <c r="AY298" s="50">
        <f t="shared" si="768"/>
        <v>0.79999997926000621</v>
      </c>
    </row>
    <row r="299" spans="6:51" x14ac:dyDescent="0.25">
      <c r="F299" s="3">
        <v>57</v>
      </c>
      <c r="G299" s="43">
        <f t="shared" ref="G299:X299" si="769">G227*G$163</f>
        <v>0.74999998967155723</v>
      </c>
      <c r="H299" s="43">
        <f t="shared" si="769"/>
        <v>0.79999998682537221</v>
      </c>
      <c r="I299" s="43">
        <f t="shared" si="769"/>
        <v>1.1499999892883301</v>
      </c>
      <c r="J299" s="43">
        <f t="shared" si="769"/>
        <v>1.1999999806795161</v>
      </c>
      <c r="K299" s="43">
        <f t="shared" si="769"/>
        <v>0.37371719505407924</v>
      </c>
      <c r="L299" s="44">
        <f t="shared" si="769"/>
        <v>1.7939417564885387</v>
      </c>
      <c r="M299" s="45">
        <f t="shared" si="769"/>
        <v>0.49757719552297508</v>
      </c>
      <c r="N299" s="46">
        <f t="shared" si="769"/>
        <v>0</v>
      </c>
      <c r="O299" s="46">
        <f t="shared" si="769"/>
        <v>0</v>
      </c>
      <c r="P299" s="47">
        <f t="shared" si="769"/>
        <v>0</v>
      </c>
      <c r="Q299" s="47">
        <f t="shared" si="769"/>
        <v>0</v>
      </c>
      <c r="R299" s="47">
        <f t="shared" si="769"/>
        <v>0</v>
      </c>
      <c r="S299" s="48">
        <f t="shared" si="769"/>
        <v>0</v>
      </c>
      <c r="T299" s="48">
        <f t="shared" si="769"/>
        <v>0</v>
      </c>
      <c r="U299" s="49">
        <f t="shared" si="701"/>
        <v>0.71999996519385845</v>
      </c>
      <c r="V299" s="49">
        <f t="shared" si="701"/>
        <v>0.71999994582402993</v>
      </c>
      <c r="W299" s="50">
        <f t="shared" si="769"/>
        <v>0.79999999998181559</v>
      </c>
      <c r="X299" s="50">
        <f t="shared" si="769"/>
        <v>0.79999998724476062</v>
      </c>
      <c r="AD299"/>
      <c r="AG299" s="3">
        <f t="shared" si="543"/>
        <v>53.814315524332059</v>
      </c>
      <c r="AH299" s="43">
        <f t="shared" ref="AH299:AU299" si="770">AH227*AH$163</f>
        <v>0.74999998337190743</v>
      </c>
      <c r="AI299" s="43">
        <f t="shared" si="770"/>
        <v>0.79999997505964848</v>
      </c>
      <c r="AJ299" s="43">
        <f t="shared" si="770"/>
        <v>1.1499999767336082</v>
      </c>
      <c r="AK299" s="43">
        <f t="shared" si="770"/>
        <v>1.1999999639242471</v>
      </c>
      <c r="AL299" s="43">
        <f t="shared" si="770"/>
        <v>0.26416828424445971</v>
      </c>
      <c r="AM299" s="44">
        <f t="shared" si="770"/>
        <v>1.7935550450707893</v>
      </c>
      <c r="AN299" s="45">
        <f t="shared" si="770"/>
        <v>0.49676724037621955</v>
      </c>
      <c r="AO299" s="46">
        <f t="shared" si="770"/>
        <v>0</v>
      </c>
      <c r="AP299" s="46">
        <f t="shared" si="770"/>
        <v>0</v>
      </c>
      <c r="AQ299" s="47">
        <f t="shared" si="770"/>
        <v>0</v>
      </c>
      <c r="AR299" s="47">
        <f t="shared" si="770"/>
        <v>0</v>
      </c>
      <c r="AS299" s="47">
        <f t="shared" si="770"/>
        <v>0</v>
      </c>
      <c r="AT299" s="48">
        <f t="shared" si="770"/>
        <v>0</v>
      </c>
      <c r="AU299" s="48">
        <f t="shared" si="770"/>
        <v>0</v>
      </c>
      <c r="AV299" s="49">
        <f t="shared" ref="AV299:AW299" si="771">$C$5/100*AV$163*AV227</f>
        <v>0.71999993518759309</v>
      </c>
      <c r="AW299" s="49">
        <f t="shared" si="771"/>
        <v>0.71999990107348066</v>
      </c>
      <c r="AX299" s="50">
        <f t="shared" ref="AX299:AY299" si="772">AX227*AX$163</f>
        <v>0.79999999997556159</v>
      </c>
      <c r="AY299" s="50">
        <f t="shared" si="772"/>
        <v>0.79999998059586619</v>
      </c>
    </row>
    <row r="300" spans="6:51" x14ac:dyDescent="0.25">
      <c r="F300" s="3">
        <v>58</v>
      </c>
      <c r="G300" s="43">
        <f t="shared" ref="G300:X300" si="773">G228*G$163</f>
        <v>0.74999999094865488</v>
      </c>
      <c r="H300" s="43">
        <f t="shared" si="773"/>
        <v>0.79999998910781245</v>
      </c>
      <c r="I300" s="43">
        <f t="shared" si="773"/>
        <v>1.1499999914508248</v>
      </c>
      <c r="J300" s="43">
        <f t="shared" si="773"/>
        <v>1.1999999839533395</v>
      </c>
      <c r="K300" s="43">
        <f t="shared" si="773"/>
        <v>0.40135588413190965</v>
      </c>
      <c r="L300" s="44">
        <f t="shared" si="773"/>
        <v>1.7940406175706567</v>
      </c>
      <c r="M300" s="45">
        <f t="shared" si="773"/>
        <v>0.4977771016620321</v>
      </c>
      <c r="N300" s="46">
        <f t="shared" si="773"/>
        <v>0</v>
      </c>
      <c r="O300" s="46">
        <f t="shared" si="773"/>
        <v>0</v>
      </c>
      <c r="P300" s="47">
        <f t="shared" si="773"/>
        <v>0</v>
      </c>
      <c r="Q300" s="47">
        <f t="shared" si="773"/>
        <v>0</v>
      </c>
      <c r="R300" s="47">
        <f t="shared" si="773"/>
        <v>0</v>
      </c>
      <c r="S300" s="48">
        <f t="shared" si="773"/>
        <v>0</v>
      </c>
      <c r="T300" s="48">
        <f t="shared" si="773"/>
        <v>0</v>
      </c>
      <c r="U300" s="49">
        <f t="shared" si="701"/>
        <v>0.7199999710843874</v>
      </c>
      <c r="V300" s="49">
        <f t="shared" si="701"/>
        <v>0.71999995472575806</v>
      </c>
      <c r="W300" s="50">
        <f t="shared" si="773"/>
        <v>0.79999999998326132</v>
      </c>
      <c r="X300" s="50">
        <f t="shared" si="773"/>
        <v>0.79999998870427547</v>
      </c>
      <c r="AD300"/>
      <c r="AG300" s="3">
        <f t="shared" si="543"/>
        <v>54.249126738543261</v>
      </c>
      <c r="AH300" s="43">
        <f t="shared" ref="AH300:AU300" si="774">AH228*AH$163</f>
        <v>0.7499999845010813</v>
      </c>
      <c r="AI300" s="43">
        <f t="shared" si="774"/>
        <v>0.79999997720755789</v>
      </c>
      <c r="AJ300" s="43">
        <f t="shared" si="774"/>
        <v>1.1499999791816833</v>
      </c>
      <c r="AK300" s="43">
        <f t="shared" si="774"/>
        <v>1.1999999669720742</v>
      </c>
      <c r="AL300" s="43">
        <f t="shared" si="774"/>
        <v>0.28136896444378184</v>
      </c>
      <c r="AM300" s="44">
        <f t="shared" si="774"/>
        <v>1.7936152066185589</v>
      </c>
      <c r="AN300" s="45">
        <f t="shared" si="774"/>
        <v>0.49689601181577486</v>
      </c>
      <c r="AO300" s="46">
        <f t="shared" si="774"/>
        <v>0</v>
      </c>
      <c r="AP300" s="46">
        <f t="shared" si="774"/>
        <v>0</v>
      </c>
      <c r="AQ300" s="47">
        <f t="shared" si="774"/>
        <v>0</v>
      </c>
      <c r="AR300" s="47">
        <f t="shared" si="774"/>
        <v>0</v>
      </c>
      <c r="AS300" s="47">
        <f t="shared" si="774"/>
        <v>0</v>
      </c>
      <c r="AT300" s="48">
        <f t="shared" si="774"/>
        <v>0</v>
      </c>
      <c r="AU300" s="48">
        <f t="shared" si="774"/>
        <v>0</v>
      </c>
      <c r="AV300" s="49">
        <f t="shared" ref="AV300:AW300" si="775">$C$5/100*AV$163*AV228</f>
        <v>0.71999994062989991</v>
      </c>
      <c r="AW300" s="49">
        <f t="shared" si="775"/>
        <v>0.71999990913207612</v>
      </c>
      <c r="AX300" s="50">
        <f t="shared" ref="AX300:AY300" si="776">AX228*AX$163</f>
        <v>0.79999999997659921</v>
      </c>
      <c r="AY300" s="50">
        <f t="shared" si="776"/>
        <v>0.79999998173141185</v>
      </c>
    </row>
    <row r="301" spans="6:51" x14ac:dyDescent="0.25">
      <c r="F301" s="3">
        <v>59</v>
      </c>
      <c r="G301" s="43">
        <f t="shared" ref="G301:X301" si="777">G229*G$163</f>
        <v>0.74999999200712908</v>
      </c>
      <c r="H301" s="43">
        <f t="shared" si="777"/>
        <v>0.79999999095278929</v>
      </c>
      <c r="I301" s="43">
        <f t="shared" si="777"/>
        <v>1.1499999931205136</v>
      </c>
      <c r="J301" s="43">
        <f t="shared" si="777"/>
        <v>1.1999999866087061</v>
      </c>
      <c r="K301" s="43">
        <f t="shared" si="777"/>
        <v>0.42639185177145988</v>
      </c>
      <c r="L301" s="44">
        <f t="shared" si="777"/>
        <v>1.7941305846267712</v>
      </c>
      <c r="M301" s="45">
        <f t="shared" si="777"/>
        <v>0.49795630493845006</v>
      </c>
      <c r="N301" s="46">
        <f t="shared" si="777"/>
        <v>0</v>
      </c>
      <c r="O301" s="46">
        <f t="shared" si="777"/>
        <v>0</v>
      </c>
      <c r="P301" s="47">
        <f t="shared" si="777"/>
        <v>0</v>
      </c>
      <c r="Q301" s="47">
        <f t="shared" si="777"/>
        <v>0</v>
      </c>
      <c r="R301" s="47">
        <f t="shared" si="777"/>
        <v>0</v>
      </c>
      <c r="S301" s="48">
        <f t="shared" si="777"/>
        <v>0</v>
      </c>
      <c r="T301" s="48">
        <f t="shared" si="777"/>
        <v>0</v>
      </c>
      <c r="U301" s="49">
        <f t="shared" si="701"/>
        <v>0.71999997586962683</v>
      </c>
      <c r="V301" s="49">
        <f t="shared" si="701"/>
        <v>0.71999996199819372</v>
      </c>
      <c r="W301" s="50">
        <f t="shared" si="777"/>
        <v>0.79999999998452542</v>
      </c>
      <c r="X301" s="50">
        <f t="shared" si="777"/>
        <v>0.79999998995095867</v>
      </c>
      <c r="AD301"/>
      <c r="AG301" s="3">
        <f t="shared" si="543"/>
        <v>54.649786241410681</v>
      </c>
      <c r="AH301" s="43">
        <f t="shared" ref="AH301:AU301" si="778">AH229*AH$163</f>
        <v>0.74999998545101798</v>
      </c>
      <c r="AI301" s="43">
        <f t="shared" si="778"/>
        <v>0.79999997900503517</v>
      </c>
      <c r="AJ301" s="43">
        <f t="shared" si="778"/>
        <v>1.1499999811803427</v>
      </c>
      <c r="AK301" s="43">
        <f t="shared" si="778"/>
        <v>1.1999999695257497</v>
      </c>
      <c r="AL301" s="43">
        <f t="shared" si="778"/>
        <v>0.2965260840808816</v>
      </c>
      <c r="AM301" s="44">
        <f t="shared" si="778"/>
        <v>1.7936683938655458</v>
      </c>
      <c r="AN301" s="45">
        <f t="shared" si="778"/>
        <v>0.49700903896068982</v>
      </c>
      <c r="AO301" s="46">
        <f t="shared" si="778"/>
        <v>0</v>
      </c>
      <c r="AP301" s="46">
        <f t="shared" si="778"/>
        <v>0</v>
      </c>
      <c r="AQ301" s="47">
        <f t="shared" si="778"/>
        <v>0</v>
      </c>
      <c r="AR301" s="47">
        <f t="shared" si="778"/>
        <v>0</v>
      </c>
      <c r="AS301" s="47">
        <f t="shared" si="778"/>
        <v>0</v>
      </c>
      <c r="AT301" s="48">
        <f t="shared" si="778"/>
        <v>0</v>
      </c>
      <c r="AU301" s="48">
        <f t="shared" si="778"/>
        <v>0</v>
      </c>
      <c r="AV301" s="49">
        <f t="shared" ref="AV301:AW301" si="779">$C$5/100*AV$163*AV229</f>
        <v>0.71999994519493704</v>
      </c>
      <c r="AW301" s="49">
        <f t="shared" si="779"/>
        <v>0.71999991590883528</v>
      </c>
      <c r="AX301" s="50">
        <f t="shared" ref="AX301:AY301" si="780">AX229*AX$163</f>
        <v>0.79999999997749627</v>
      </c>
      <c r="AY301" s="50">
        <f t="shared" si="780"/>
        <v>0.79999998270373207</v>
      </c>
    </row>
    <row r="302" spans="6:51" x14ac:dyDescent="0.25">
      <c r="F302" s="3">
        <v>60</v>
      </c>
      <c r="G302" s="43">
        <f t="shared" ref="G302:X302" si="781">G230*G$163</f>
        <v>0.74999999289064467</v>
      </c>
      <c r="H302" s="43">
        <f t="shared" si="781"/>
        <v>0.7999999924508715</v>
      </c>
      <c r="I302" s="43">
        <f t="shared" si="781"/>
        <v>1.1499999944197457</v>
      </c>
      <c r="J302" s="43">
        <f t="shared" si="781"/>
        <v>1.1999999887723922</v>
      </c>
      <c r="K302" s="43">
        <f t="shared" si="781"/>
        <v>0.44911221181458738</v>
      </c>
      <c r="L302" s="44">
        <f t="shared" si="781"/>
        <v>1.7942125458125637</v>
      </c>
      <c r="M302" s="45">
        <f t="shared" si="781"/>
        <v>0.49811724217864284</v>
      </c>
      <c r="N302" s="46">
        <f t="shared" si="781"/>
        <v>0</v>
      </c>
      <c r="O302" s="46">
        <f t="shared" si="781"/>
        <v>0</v>
      </c>
      <c r="P302" s="47">
        <f t="shared" si="781"/>
        <v>0</v>
      </c>
      <c r="Q302" s="47">
        <f t="shared" si="781"/>
        <v>0</v>
      </c>
      <c r="R302" s="47">
        <f t="shared" si="781"/>
        <v>0</v>
      </c>
      <c r="S302" s="48">
        <f t="shared" si="781"/>
        <v>0</v>
      </c>
      <c r="T302" s="48">
        <f t="shared" si="781"/>
        <v>0</v>
      </c>
      <c r="U302" s="49">
        <f t="shared" ref="U302:V312" si="782">$C$5/100*U$163*U230</f>
        <v>0.71999997977389352</v>
      </c>
      <c r="V302" s="49">
        <f t="shared" si="782"/>
        <v>0.7199999679647725</v>
      </c>
      <c r="W302" s="50">
        <f t="shared" si="781"/>
        <v>0.79999999998563531</v>
      </c>
      <c r="X302" s="50">
        <f t="shared" si="781"/>
        <v>0.79999999102054564</v>
      </c>
      <c r="AD302"/>
      <c r="AG302" s="3">
        <f t="shared" si="543"/>
        <v>55.01897643704347</v>
      </c>
      <c r="AH302" s="43">
        <f t="shared" ref="AH302:AU302" si="783">AH230*AH$163</f>
        <v>0.74999998625699515</v>
      </c>
      <c r="AI302" s="43">
        <f t="shared" si="783"/>
        <v>0.7999999805218222</v>
      </c>
      <c r="AJ302" s="43">
        <f t="shared" si="783"/>
        <v>1.1499999828298788</v>
      </c>
      <c r="AK302" s="43">
        <f t="shared" si="783"/>
        <v>1.1999999716831131</v>
      </c>
      <c r="AL302" s="43">
        <f t="shared" si="783"/>
        <v>0.30993428214101582</v>
      </c>
      <c r="AM302" s="44">
        <f t="shared" si="783"/>
        <v>1.7937155792210064</v>
      </c>
      <c r="AN302" s="45">
        <f t="shared" si="783"/>
        <v>0.4971086555851762</v>
      </c>
      <c r="AO302" s="46">
        <f t="shared" si="783"/>
        <v>0</v>
      </c>
      <c r="AP302" s="46">
        <f t="shared" si="783"/>
        <v>0</v>
      </c>
      <c r="AQ302" s="47">
        <f t="shared" si="783"/>
        <v>0</v>
      </c>
      <c r="AR302" s="47">
        <f t="shared" si="783"/>
        <v>0</v>
      </c>
      <c r="AS302" s="47">
        <f t="shared" si="783"/>
        <v>0</v>
      </c>
      <c r="AT302" s="48">
        <f t="shared" si="783"/>
        <v>0</v>
      </c>
      <c r="AU302" s="48">
        <f t="shared" si="783"/>
        <v>0</v>
      </c>
      <c r="AV302" s="49">
        <f t="shared" ref="AV302:AW302" si="784">$C$5/100*AV$163*AV230</f>
        <v>0.71999994905529907</v>
      </c>
      <c r="AW302" s="49">
        <f t="shared" si="784"/>
        <v>0.71999992165281779</v>
      </c>
      <c r="AX302" s="50">
        <f t="shared" ref="AX302:AY302" si="785">AX230*AX$163</f>
        <v>0.79999999997827642</v>
      </c>
      <c r="AY302" s="50">
        <f t="shared" si="785"/>
        <v>0.79999998354176294</v>
      </c>
    </row>
    <row r="303" spans="6:51" x14ac:dyDescent="0.25">
      <c r="F303" s="3">
        <v>61</v>
      </c>
      <c r="G303" s="43">
        <f t="shared" ref="G303:X303" si="786">G231*G$163</f>
        <v>0.74999999363309167</v>
      </c>
      <c r="H303" s="43">
        <f t="shared" si="786"/>
        <v>0.79999999367265806</v>
      </c>
      <c r="I303" s="43">
        <f t="shared" si="786"/>
        <v>1.1499999954383773</v>
      </c>
      <c r="J303" s="43">
        <f t="shared" si="786"/>
        <v>1.1999999905434078</v>
      </c>
      <c r="K303" s="43">
        <f t="shared" si="786"/>
        <v>0.46976706986420469</v>
      </c>
      <c r="L303" s="44">
        <f t="shared" si="786"/>
        <v>1.7942872878835763</v>
      </c>
      <c r="M303" s="45">
        <f t="shared" si="786"/>
        <v>0.49826203546917064</v>
      </c>
      <c r="N303" s="46">
        <f t="shared" si="786"/>
        <v>0</v>
      </c>
      <c r="O303" s="46">
        <f t="shared" si="786"/>
        <v>0</v>
      </c>
      <c r="P303" s="47">
        <f t="shared" si="786"/>
        <v>0</v>
      </c>
      <c r="Q303" s="47">
        <f t="shared" si="786"/>
        <v>0</v>
      </c>
      <c r="R303" s="47">
        <f t="shared" si="786"/>
        <v>0</v>
      </c>
      <c r="S303" s="48">
        <f t="shared" si="786"/>
        <v>0</v>
      </c>
      <c r="T303" s="48">
        <f t="shared" si="786"/>
        <v>0</v>
      </c>
      <c r="U303" s="49">
        <f t="shared" si="782"/>
        <v>0.71999998297297474</v>
      </c>
      <c r="V303" s="49">
        <f t="shared" si="782"/>
        <v>0.71999997288035367</v>
      </c>
      <c r="W303" s="50">
        <f t="shared" si="786"/>
        <v>0.79999999998661386</v>
      </c>
      <c r="X303" s="50">
        <f t="shared" si="786"/>
        <v>0.7999999919420997</v>
      </c>
      <c r="AD303"/>
      <c r="AG303" s="3">
        <f t="shared" si="543"/>
        <v>55.359169043423464</v>
      </c>
      <c r="AH303" s="43">
        <f t="shared" ref="AH303:AU303" si="787">AH231*AH$163</f>
        <v>0.74999998694605419</v>
      </c>
      <c r="AI303" s="43">
        <f t="shared" si="787"/>
        <v>0.79999998181144905</v>
      </c>
      <c r="AJ303" s="43">
        <f t="shared" si="787"/>
        <v>1.1499999842046547</v>
      </c>
      <c r="AK303" s="43">
        <f t="shared" si="787"/>
        <v>1.1999999735193494</v>
      </c>
      <c r="AL303" s="43">
        <f t="shared" si="787"/>
        <v>0.32183704384816109</v>
      </c>
      <c r="AM303" s="44">
        <f t="shared" si="787"/>
        <v>1.7937575727334367</v>
      </c>
      <c r="AN303" s="45">
        <f t="shared" si="787"/>
        <v>0.49719678215852331</v>
      </c>
      <c r="AO303" s="46">
        <f t="shared" si="787"/>
        <v>0</v>
      </c>
      <c r="AP303" s="46">
        <f t="shared" si="787"/>
        <v>0</v>
      </c>
      <c r="AQ303" s="47">
        <f t="shared" si="787"/>
        <v>0</v>
      </c>
      <c r="AR303" s="47">
        <f t="shared" si="787"/>
        <v>0</v>
      </c>
      <c r="AS303" s="47">
        <f t="shared" si="787"/>
        <v>0</v>
      </c>
      <c r="AT303" s="48">
        <f t="shared" si="787"/>
        <v>0</v>
      </c>
      <c r="AU303" s="48">
        <f t="shared" si="787"/>
        <v>0</v>
      </c>
      <c r="AV303" s="49">
        <f t="shared" ref="AV303:AW303" si="788">$C$5/100*AV$163*AV231</f>
        <v>0.71999995234387459</v>
      </c>
      <c r="AW303" s="49">
        <f t="shared" si="788"/>
        <v>0.7199999265564142</v>
      </c>
      <c r="AX303" s="50">
        <f t="shared" ref="AX303:AY303" si="789">AX231*AX$163</f>
        <v>0.79999999997895843</v>
      </c>
      <c r="AY303" s="50">
        <f t="shared" si="789"/>
        <v>0.79999998426833285</v>
      </c>
    </row>
    <row r="304" spans="6:51" x14ac:dyDescent="0.25">
      <c r="F304" s="3">
        <v>62</v>
      </c>
      <c r="G304" s="43">
        <f t="shared" ref="G304:X304" si="790">G232*G$163</f>
        <v>0.7499999942609753</v>
      </c>
      <c r="H304" s="43">
        <f t="shared" si="790"/>
        <v>0.79999999467342275</v>
      </c>
      <c r="I304" s="43">
        <f t="shared" si="790"/>
        <v>1.1499999962428935</v>
      </c>
      <c r="J304" s="43">
        <f t="shared" si="790"/>
        <v>1.1999999919994255</v>
      </c>
      <c r="K304" s="43">
        <f t="shared" si="790"/>
        <v>0.48857496018973245</v>
      </c>
      <c r="L304" s="44">
        <f t="shared" si="790"/>
        <v>1.7943555095336869</v>
      </c>
      <c r="M304" s="45">
        <f t="shared" si="790"/>
        <v>0.49839253577456843</v>
      </c>
      <c r="N304" s="46">
        <f t="shared" si="790"/>
        <v>0</v>
      </c>
      <c r="O304" s="46">
        <f t="shared" si="790"/>
        <v>0</v>
      </c>
      <c r="P304" s="47">
        <f t="shared" si="790"/>
        <v>0</v>
      </c>
      <c r="Q304" s="47">
        <f t="shared" si="790"/>
        <v>0</v>
      </c>
      <c r="R304" s="47">
        <f t="shared" si="790"/>
        <v>0</v>
      </c>
      <c r="S304" s="48">
        <f t="shared" si="790"/>
        <v>0</v>
      </c>
      <c r="T304" s="48">
        <f t="shared" si="790"/>
        <v>0</v>
      </c>
      <c r="U304" s="49">
        <f t="shared" si="782"/>
        <v>0.71999998560521017</v>
      </c>
      <c r="V304" s="49">
        <f t="shared" si="782"/>
        <v>0.71999997694658879</v>
      </c>
      <c r="W304" s="50">
        <f t="shared" si="790"/>
        <v>0.79999999998747995</v>
      </c>
      <c r="X304" s="50">
        <f t="shared" si="790"/>
        <v>0.79999999273936906</v>
      </c>
      <c r="AD304"/>
      <c r="AG304" s="3">
        <f t="shared" si="543"/>
        <v>55.672641640487548</v>
      </c>
      <c r="AH304" s="43">
        <f t="shared" ref="AH304:AU304" si="791">AH232*AH$163</f>
        <v>0.7499999875391905</v>
      </c>
      <c r="AI304" s="43">
        <f t="shared" si="791"/>
        <v>0.79999998291547936</v>
      </c>
      <c r="AJ304" s="43">
        <f t="shared" si="791"/>
        <v>1.1499999853606018</v>
      </c>
      <c r="AK304" s="43">
        <f t="shared" si="791"/>
        <v>1.1999999750929027</v>
      </c>
      <c r="AL304" s="43">
        <f t="shared" si="791"/>
        <v>0.33243706662808636</v>
      </c>
      <c r="AM304" s="44">
        <f t="shared" si="791"/>
        <v>1.7937950536599909</v>
      </c>
      <c r="AN304" s="45">
        <f t="shared" si="791"/>
        <v>0.49727501041526329</v>
      </c>
      <c r="AO304" s="46">
        <f t="shared" si="791"/>
        <v>0</v>
      </c>
      <c r="AP304" s="46">
        <f t="shared" si="791"/>
        <v>0</v>
      </c>
      <c r="AQ304" s="47">
        <f t="shared" si="791"/>
        <v>0</v>
      </c>
      <c r="AR304" s="47">
        <f t="shared" si="791"/>
        <v>0</v>
      </c>
      <c r="AS304" s="47">
        <f t="shared" si="791"/>
        <v>0</v>
      </c>
      <c r="AT304" s="48">
        <f t="shared" si="791"/>
        <v>0</v>
      </c>
      <c r="AU304" s="48">
        <f t="shared" si="791"/>
        <v>0</v>
      </c>
      <c r="AV304" s="49">
        <f t="shared" ref="AV304:AW304" si="792">$C$5/100*AV$163*AV232</f>
        <v>0.71999995516414572</v>
      </c>
      <c r="AW304" s="49">
        <f t="shared" si="792"/>
        <v>0.71999993076990154</v>
      </c>
      <c r="AX304" s="50">
        <f t="shared" ref="AX304:AY304" si="793">AX232*AX$163</f>
        <v>0.79999999997955751</v>
      </c>
      <c r="AY304" s="50">
        <f t="shared" si="793"/>
        <v>0.79999998490163871</v>
      </c>
    </row>
    <row r="305" spans="5:51" x14ac:dyDescent="0.25">
      <c r="F305" s="3">
        <v>63</v>
      </c>
      <c r="G305" s="43">
        <f t="shared" ref="G305:X305" si="794">G233*G$163</f>
        <v>0.74999999479517965</v>
      </c>
      <c r="H305" s="43">
        <f t="shared" si="794"/>
        <v>0.7999999954966267</v>
      </c>
      <c r="I305" s="43">
        <f t="shared" si="794"/>
        <v>1.1499999968828469</v>
      </c>
      <c r="J305" s="43">
        <f t="shared" si="794"/>
        <v>1.1999999932016503</v>
      </c>
      <c r="K305" s="43">
        <f t="shared" si="794"/>
        <v>0.50572739741859973</v>
      </c>
      <c r="L305" s="44">
        <f t="shared" si="794"/>
        <v>1.7944178327431404</v>
      </c>
      <c r="M305" s="45">
        <f t="shared" si="794"/>
        <v>0.49851036017295647</v>
      </c>
      <c r="N305" s="46">
        <f t="shared" si="794"/>
        <v>0</v>
      </c>
      <c r="O305" s="46">
        <f t="shared" si="794"/>
        <v>0</v>
      </c>
      <c r="P305" s="47">
        <f t="shared" si="794"/>
        <v>0</v>
      </c>
      <c r="Q305" s="47">
        <f t="shared" si="794"/>
        <v>0</v>
      </c>
      <c r="R305" s="47">
        <f t="shared" si="794"/>
        <v>0</v>
      </c>
      <c r="S305" s="48">
        <f t="shared" si="794"/>
        <v>0</v>
      </c>
      <c r="T305" s="48">
        <f t="shared" si="794"/>
        <v>0</v>
      </c>
      <c r="U305" s="49">
        <f t="shared" si="782"/>
        <v>0.71999998777992125</v>
      </c>
      <c r="V305" s="49">
        <f t="shared" si="782"/>
        <v>0.71999998032367785</v>
      </c>
      <c r="W305" s="50">
        <f t="shared" si="794"/>
        <v>0.79999999998824911</v>
      </c>
      <c r="X305" s="50">
        <f t="shared" si="794"/>
        <v>0.79999999343184558</v>
      </c>
      <c r="AD305"/>
      <c r="AG305" s="3">
        <f t="shared" si="543"/>
        <v>55.961492918461353</v>
      </c>
      <c r="AH305" s="43">
        <f t="shared" ref="AH305:AU305" si="795">AH233*AH$163</f>
        <v>0.74999998805289947</v>
      </c>
      <c r="AI305" s="43">
        <f t="shared" si="795"/>
        <v>0.79999998386653293</v>
      </c>
      <c r="AJ305" s="43">
        <f t="shared" si="795"/>
        <v>1.1499999863403494</v>
      </c>
      <c r="AK305" s="43">
        <f t="shared" si="795"/>
        <v>1.1999999764496938</v>
      </c>
      <c r="AL305" s="43">
        <f t="shared" si="795"/>
        <v>0.34190424944450326</v>
      </c>
      <c r="AM305" s="44">
        <f t="shared" si="795"/>
        <v>1.7938285950939363</v>
      </c>
      <c r="AN305" s="45">
        <f t="shared" si="795"/>
        <v>0.49734466853058396</v>
      </c>
      <c r="AO305" s="46">
        <f t="shared" si="795"/>
        <v>0</v>
      </c>
      <c r="AP305" s="46">
        <f t="shared" si="795"/>
        <v>0</v>
      </c>
      <c r="AQ305" s="47">
        <f t="shared" si="795"/>
        <v>0</v>
      </c>
      <c r="AR305" s="47">
        <f t="shared" si="795"/>
        <v>0</v>
      </c>
      <c r="AS305" s="47">
        <f t="shared" si="795"/>
        <v>0</v>
      </c>
      <c r="AT305" s="48">
        <f t="shared" si="795"/>
        <v>0</v>
      </c>
      <c r="AU305" s="48">
        <f t="shared" si="795"/>
        <v>0</v>
      </c>
      <c r="AV305" s="49">
        <f t="shared" ref="AV305:AW305" si="796">$C$5/100*AV$163*AV233</f>
        <v>0.71999995759754787</v>
      </c>
      <c r="AW305" s="49">
        <f t="shared" si="796"/>
        <v>0.71999993441188403</v>
      </c>
      <c r="AX305" s="50">
        <f t="shared" ref="AX305:AY305" si="797">AX233*AX$163</f>
        <v>0.79999999998008586</v>
      </c>
      <c r="AY305" s="50">
        <f t="shared" si="797"/>
        <v>0.79999998545632511</v>
      </c>
    </row>
    <row r="306" spans="5:51" x14ac:dyDescent="0.25">
      <c r="F306" s="3">
        <v>64</v>
      </c>
      <c r="G306" s="43">
        <f t="shared" ref="G306:X306" si="798">G234*G$163</f>
        <v>0.74999999525227667</v>
      </c>
      <c r="H306" s="43">
        <f t="shared" si="798"/>
        <v>0.79999999617658779</v>
      </c>
      <c r="I306" s="43">
        <f t="shared" si="798"/>
        <v>1.1499999973954309</v>
      </c>
      <c r="J306" s="43">
        <f t="shared" si="798"/>
        <v>1.1999999941985189</v>
      </c>
      <c r="K306" s="43">
        <f t="shared" si="798"/>
        <v>0.52139269941974553</v>
      </c>
      <c r="L306" s="44">
        <f t="shared" si="798"/>
        <v>1.7944748124649992</v>
      </c>
      <c r="M306" s="45">
        <f t="shared" si="798"/>
        <v>0.4986169236826738</v>
      </c>
      <c r="N306" s="46">
        <f t="shared" si="798"/>
        <v>0</v>
      </c>
      <c r="O306" s="46">
        <f t="shared" si="798"/>
        <v>0</v>
      </c>
      <c r="P306" s="47">
        <f t="shared" si="798"/>
        <v>0</v>
      </c>
      <c r="Q306" s="47">
        <f t="shared" si="798"/>
        <v>0</v>
      </c>
      <c r="R306" s="47">
        <f t="shared" si="798"/>
        <v>0</v>
      </c>
      <c r="S306" s="48">
        <f t="shared" si="798"/>
        <v>0</v>
      </c>
      <c r="T306" s="48">
        <f t="shared" si="798"/>
        <v>0</v>
      </c>
      <c r="U306" s="49">
        <f t="shared" si="782"/>
        <v>0.7199999895838517</v>
      </c>
      <c r="V306" s="49">
        <f t="shared" si="782"/>
        <v>0.71999998313939728</v>
      </c>
      <c r="W306" s="50">
        <f t="shared" si="798"/>
        <v>0.79999999998893467</v>
      </c>
      <c r="X306" s="50">
        <f t="shared" si="798"/>
        <v>0.79999999403559885</v>
      </c>
      <c r="AD306"/>
      <c r="AG306" s="3">
        <f t="shared" si="543"/>
        <v>56.227656728531329</v>
      </c>
      <c r="AH306" s="43">
        <f t="shared" ref="AH306:AU306" si="799">AH234*AH$163</f>
        <v>0.7499999885002816</v>
      </c>
      <c r="AI306" s="43">
        <f t="shared" si="799"/>
        <v>0.79999998469046762</v>
      </c>
      <c r="AJ306" s="43">
        <f t="shared" si="799"/>
        <v>1.1499999871767863</v>
      </c>
      <c r="AK306" s="43">
        <f t="shared" si="799"/>
        <v>1.1999999776261638</v>
      </c>
      <c r="AL306" s="43">
        <f t="shared" si="799"/>
        <v>0.35038190823171123</v>
      </c>
      <c r="AM306" s="44">
        <f t="shared" si="799"/>
        <v>1.7938586833398613</v>
      </c>
      <c r="AN306" s="45">
        <f t="shared" si="799"/>
        <v>0.4974068717809545</v>
      </c>
      <c r="AO306" s="46">
        <f t="shared" si="799"/>
        <v>0</v>
      </c>
      <c r="AP306" s="46">
        <f t="shared" si="799"/>
        <v>0</v>
      </c>
      <c r="AQ306" s="47">
        <f t="shared" si="799"/>
        <v>0</v>
      </c>
      <c r="AR306" s="47">
        <f t="shared" si="799"/>
        <v>0</v>
      </c>
      <c r="AS306" s="47">
        <f t="shared" si="799"/>
        <v>0</v>
      </c>
      <c r="AT306" s="48">
        <f t="shared" si="799"/>
        <v>0</v>
      </c>
      <c r="AU306" s="48">
        <f t="shared" si="799"/>
        <v>0</v>
      </c>
      <c r="AV306" s="49">
        <f t="shared" ref="AV306:AW306" si="800">$C$5/100*AV$163*AV234</f>
        <v>0.71999995970879949</v>
      </c>
      <c r="AW306" s="49">
        <f t="shared" si="800"/>
        <v>0.71999993757687475</v>
      </c>
      <c r="AX306" s="50">
        <f t="shared" ref="AX306:AY306" si="801">AX234*AX$163</f>
        <v>0.7999999999805536</v>
      </c>
      <c r="AY306" s="50">
        <f t="shared" si="801"/>
        <v>0.7999999859442829</v>
      </c>
    </row>
    <row r="307" spans="5:51" x14ac:dyDescent="0.25">
      <c r="F307" s="3">
        <v>65</v>
      </c>
      <c r="G307" s="43">
        <f t="shared" ref="G307:X307" si="802">G235*G$163</f>
        <v>0.74999999564550657</v>
      </c>
      <c r="H307" s="43">
        <f t="shared" si="802"/>
        <v>0.79999999674051669</v>
      </c>
      <c r="I307" s="43">
        <f t="shared" si="802"/>
        <v>1.1499999978087587</v>
      </c>
      <c r="J307" s="43">
        <f t="shared" si="802"/>
        <v>1.1999999950285276</v>
      </c>
      <c r="K307" s="43">
        <f t="shared" si="802"/>
        <v>0.53571920821918628</v>
      </c>
      <c r="L307" s="44">
        <f t="shared" si="802"/>
        <v>1.7945269449199162</v>
      </c>
      <c r="M307" s="45">
        <f t="shared" si="802"/>
        <v>0.49871346650032405</v>
      </c>
      <c r="N307" s="46">
        <f t="shared" si="802"/>
        <v>0</v>
      </c>
      <c r="O307" s="46">
        <f t="shared" si="802"/>
        <v>0</v>
      </c>
      <c r="P307" s="47">
        <f t="shared" si="802"/>
        <v>0</v>
      </c>
      <c r="Q307" s="47">
        <f t="shared" si="802"/>
        <v>0</v>
      </c>
      <c r="R307" s="47">
        <f t="shared" si="802"/>
        <v>0</v>
      </c>
      <c r="S307" s="48">
        <f t="shared" si="802"/>
        <v>0</v>
      </c>
      <c r="T307" s="48">
        <f t="shared" si="802"/>
        <v>0</v>
      </c>
      <c r="U307" s="49">
        <f t="shared" si="782"/>
        <v>0.71999999108610602</v>
      </c>
      <c r="V307" s="49">
        <f t="shared" si="782"/>
        <v>0.71999998549606226</v>
      </c>
      <c r="W307" s="50">
        <f t="shared" si="802"/>
        <v>0.79999999998954774</v>
      </c>
      <c r="X307" s="50">
        <f t="shared" si="802"/>
        <v>0.799999994563933</v>
      </c>
      <c r="AD307"/>
      <c r="AG307" s="3">
        <f t="shared" ref="AG307:AG312" si="803">AE79</f>
        <v>56.472915029924017</v>
      </c>
      <c r="AH307" s="43">
        <f t="shared" ref="AH307:AU307" si="804">AH235*AH$163</f>
        <v>0.74999998889184705</v>
      </c>
      <c r="AI307" s="43">
        <f t="shared" si="804"/>
        <v>0.7999999854079729</v>
      </c>
      <c r="AJ307" s="43">
        <f t="shared" si="804"/>
        <v>1.1499999878955776</v>
      </c>
      <c r="AK307" s="43">
        <f t="shared" si="804"/>
        <v>1.1999999786515025</v>
      </c>
      <c r="AL307" s="43">
        <f t="shared" si="804"/>
        <v>0.35799165371601832</v>
      </c>
      <c r="AM307" s="44">
        <f t="shared" si="804"/>
        <v>1.793885733277806</v>
      </c>
      <c r="AN307" s="45">
        <f t="shared" si="804"/>
        <v>0.49746256224237306</v>
      </c>
      <c r="AO307" s="46">
        <f t="shared" si="804"/>
        <v>0</v>
      </c>
      <c r="AP307" s="46">
        <f t="shared" si="804"/>
        <v>0</v>
      </c>
      <c r="AQ307" s="47">
        <f t="shared" si="804"/>
        <v>0</v>
      </c>
      <c r="AR307" s="47">
        <f t="shared" si="804"/>
        <v>0</v>
      </c>
      <c r="AS307" s="47">
        <f t="shared" si="804"/>
        <v>0</v>
      </c>
      <c r="AT307" s="48">
        <f t="shared" si="804"/>
        <v>0</v>
      </c>
      <c r="AU307" s="48">
        <f t="shared" si="804"/>
        <v>0</v>
      </c>
      <c r="AV307" s="49">
        <f t="shared" ref="AV307:AW307" si="805">$C$5/100*AV$163*AV235</f>
        <v>0.71999996154980672</v>
      </c>
      <c r="AW307" s="49">
        <f t="shared" si="805"/>
        <v>0.71999994034087123</v>
      </c>
      <c r="AX307" s="50">
        <f t="shared" ref="AX307:AY307" si="806">AX235*AX$163</f>
        <v>0.79999999998096927</v>
      </c>
      <c r="AY307" s="50">
        <f t="shared" si="806"/>
        <v>0.79999998637524761</v>
      </c>
    </row>
    <row r="308" spans="5:51" x14ac:dyDescent="0.25">
      <c r="F308" s="3">
        <v>66</v>
      </c>
      <c r="G308" s="43">
        <f t="shared" ref="G308:X308" si="807">G236*G$163</f>
        <v>0.74999999598551681</v>
      </c>
      <c r="H308" s="43">
        <f t="shared" si="807"/>
        <v>0.79999999721007642</v>
      </c>
      <c r="I308" s="43">
        <f t="shared" si="807"/>
        <v>1.1499999981442228</v>
      </c>
      <c r="J308" s="43">
        <f t="shared" si="807"/>
        <v>1.1999999957223995</v>
      </c>
      <c r="K308" s="43">
        <f t="shared" si="807"/>
        <v>0.54883801213992955</v>
      </c>
      <c r="L308" s="44">
        <f t="shared" si="807"/>
        <v>1.7945746747215101</v>
      </c>
      <c r="M308" s="45">
        <f t="shared" si="807"/>
        <v>0.49880107734219553</v>
      </c>
      <c r="N308" s="46">
        <f t="shared" si="807"/>
        <v>0</v>
      </c>
      <c r="O308" s="46">
        <f t="shared" si="807"/>
        <v>0</v>
      </c>
      <c r="P308" s="47">
        <f t="shared" si="807"/>
        <v>0</v>
      </c>
      <c r="Q308" s="47">
        <f t="shared" si="807"/>
        <v>0</v>
      </c>
      <c r="R308" s="47">
        <f t="shared" si="807"/>
        <v>0</v>
      </c>
      <c r="S308" s="48">
        <f t="shared" si="807"/>
        <v>0</v>
      </c>
      <c r="T308" s="48">
        <f t="shared" si="807"/>
        <v>0</v>
      </c>
      <c r="U308" s="49">
        <f t="shared" si="782"/>
        <v>0.71999999234195433</v>
      </c>
      <c r="V308" s="49">
        <f t="shared" si="782"/>
        <v>0.71999998747591476</v>
      </c>
      <c r="W308" s="50">
        <f t="shared" si="807"/>
        <v>0.79999999999009763</v>
      </c>
      <c r="X308" s="50">
        <f t="shared" si="807"/>
        <v>0.79999999502790831</v>
      </c>
      <c r="AD308"/>
      <c r="AG308" s="3">
        <f t="shared" si="803"/>
        <v>56.698909820073034</v>
      </c>
      <c r="AH308" s="43">
        <f t="shared" ref="AH308:AU308" si="808">AH236*AH$163</f>
        <v>0.74999998923610622</v>
      </c>
      <c r="AI308" s="43">
        <f t="shared" si="808"/>
        <v>0.7999999860357474</v>
      </c>
      <c r="AJ308" s="43">
        <f t="shared" si="808"/>
        <v>1.1499999885169616</v>
      </c>
      <c r="AK308" s="43">
        <f t="shared" si="808"/>
        <v>1.1999999795492939</v>
      </c>
      <c r="AL308" s="43">
        <f t="shared" si="808"/>
        <v>0.36483725093965097</v>
      </c>
      <c r="AM308" s="44">
        <f t="shared" si="808"/>
        <v>1.7939101006373535</v>
      </c>
      <c r="AN308" s="45">
        <f t="shared" si="808"/>
        <v>0.49751254013735668</v>
      </c>
      <c r="AO308" s="46">
        <f t="shared" si="808"/>
        <v>0</v>
      </c>
      <c r="AP308" s="46">
        <f t="shared" si="808"/>
        <v>0</v>
      </c>
      <c r="AQ308" s="47">
        <f t="shared" si="808"/>
        <v>0</v>
      </c>
      <c r="AR308" s="47">
        <f t="shared" si="808"/>
        <v>0</v>
      </c>
      <c r="AS308" s="47">
        <f t="shared" si="808"/>
        <v>0</v>
      </c>
      <c r="AT308" s="48">
        <f t="shared" si="808"/>
        <v>0</v>
      </c>
      <c r="AU308" s="48">
        <f t="shared" si="808"/>
        <v>0</v>
      </c>
      <c r="AV308" s="49">
        <f t="shared" ref="AV308:AW308" si="809">$C$5/100*AV$163*AV236</f>
        <v>0.71999996316255788</v>
      </c>
      <c r="AW308" s="49">
        <f t="shared" si="809"/>
        <v>0.71999994276549917</v>
      </c>
      <c r="AX308" s="50">
        <f t="shared" ref="AX308:AY308" si="810">AX236*AX$163</f>
        <v>0.79999999998133986</v>
      </c>
      <c r="AY308" s="50">
        <f t="shared" si="810"/>
        <v>0.79999998675725115</v>
      </c>
    </row>
    <row r="309" spans="5:51" x14ac:dyDescent="0.25">
      <c r="F309" s="3">
        <v>67</v>
      </c>
      <c r="G309" s="43">
        <f t="shared" ref="G309:X309" si="811">G237*G$163</f>
        <v>0.74999999628092473</v>
      </c>
      <c r="H309" s="43">
        <f t="shared" si="811"/>
        <v>0.799999997602583</v>
      </c>
      <c r="I309" s="43">
        <f t="shared" si="811"/>
        <v>1.1499999984182101</v>
      </c>
      <c r="J309" s="43">
        <f t="shared" si="811"/>
        <v>1.1999999963047547</v>
      </c>
      <c r="K309" s="43">
        <f t="shared" si="811"/>
        <v>0.56086525338464055</v>
      </c>
      <c r="L309" s="44">
        <f t="shared" si="811"/>
        <v>1.7946184010159745</v>
      </c>
      <c r="M309" s="45">
        <f t="shared" si="811"/>
        <v>0.4988807134730997</v>
      </c>
      <c r="N309" s="46">
        <f t="shared" si="811"/>
        <v>0</v>
      </c>
      <c r="O309" s="46">
        <f t="shared" si="811"/>
        <v>0</v>
      </c>
      <c r="P309" s="47">
        <f t="shared" si="811"/>
        <v>0</v>
      </c>
      <c r="Q309" s="47">
        <f t="shared" si="811"/>
        <v>0</v>
      </c>
      <c r="R309" s="47">
        <f t="shared" si="811"/>
        <v>0</v>
      </c>
      <c r="S309" s="48">
        <f t="shared" si="811"/>
        <v>0</v>
      </c>
      <c r="T309" s="48">
        <f t="shared" si="811"/>
        <v>0</v>
      </c>
      <c r="U309" s="49">
        <f t="shared" si="782"/>
        <v>0.71999999339577203</v>
      </c>
      <c r="V309" s="49">
        <f t="shared" si="782"/>
        <v>0.7199999891453116</v>
      </c>
      <c r="W309" s="50">
        <f t="shared" si="811"/>
        <v>0.79999999999059235</v>
      </c>
      <c r="X309" s="50">
        <f t="shared" si="811"/>
        <v>0.79999999543675671</v>
      </c>
      <c r="AD309"/>
      <c r="AG309" s="3">
        <f t="shared" si="803"/>
        <v>56.907154127745713</v>
      </c>
      <c r="AH309" s="43">
        <f t="shared" ref="AH309:AU309" si="812">AH237*AH$163</f>
        <v>0.74999998954001024</v>
      </c>
      <c r="AI309" s="43">
        <f t="shared" si="812"/>
        <v>0.79999998658737947</v>
      </c>
      <c r="AJ309" s="43">
        <f t="shared" si="812"/>
        <v>1.149999989057056</v>
      </c>
      <c r="AK309" s="43">
        <f t="shared" si="812"/>
        <v>1.1999999803387498</v>
      </c>
      <c r="AL309" s="43">
        <f t="shared" si="812"/>
        <v>0.37100769661009303</v>
      </c>
      <c r="AM309" s="44">
        <f t="shared" si="812"/>
        <v>1.7939320918717114</v>
      </c>
      <c r="AN309" s="45">
        <f t="shared" si="812"/>
        <v>0.49755748876758632</v>
      </c>
      <c r="AO309" s="46">
        <f t="shared" si="812"/>
        <v>0</v>
      </c>
      <c r="AP309" s="46">
        <f t="shared" si="812"/>
        <v>0</v>
      </c>
      <c r="AQ309" s="47">
        <f t="shared" si="812"/>
        <v>0</v>
      </c>
      <c r="AR309" s="47">
        <f t="shared" si="812"/>
        <v>0</v>
      </c>
      <c r="AS309" s="47">
        <f t="shared" si="812"/>
        <v>0</v>
      </c>
      <c r="AT309" s="48">
        <f t="shared" si="812"/>
        <v>0</v>
      </c>
      <c r="AU309" s="48">
        <f t="shared" si="812"/>
        <v>0</v>
      </c>
      <c r="AV309" s="49">
        <f t="shared" ref="AV309:AW309" si="813">$C$5/100*AV$163*AV237</f>
        <v>0.71999996458129234</v>
      </c>
      <c r="AW309" s="49">
        <f t="shared" si="813"/>
        <v>0.7199999449011264</v>
      </c>
      <c r="AX309" s="50">
        <f t="shared" ref="AX309:AY309" si="814">AX237*AX$163</f>
        <v>0.79999999998167093</v>
      </c>
      <c r="AY309" s="50">
        <f t="shared" si="814"/>
        <v>0.79999998709696829</v>
      </c>
    </row>
    <row r="310" spans="5:51" x14ac:dyDescent="0.25">
      <c r="F310" s="3">
        <v>68</v>
      </c>
      <c r="G310" s="43">
        <f t="shared" ref="G310:X310" si="815">G238*G$163</f>
        <v>0.74999999653874627</v>
      </c>
      <c r="H310" s="43">
        <f t="shared" si="815"/>
        <v>0.79999999793193177</v>
      </c>
      <c r="I310" s="43">
        <f t="shared" si="815"/>
        <v>1.1499999986433531</v>
      </c>
      <c r="J310" s="43">
        <f t="shared" si="815"/>
        <v>1.1999999967954018</v>
      </c>
      <c r="K310" s="43">
        <f t="shared" si="815"/>
        <v>0.57190409000863329</v>
      </c>
      <c r="L310" s="44">
        <f t="shared" si="815"/>
        <v>1.7946584827881504</v>
      </c>
      <c r="M310" s="45">
        <f t="shared" si="815"/>
        <v>0.49895321791596964</v>
      </c>
      <c r="N310" s="46">
        <f t="shared" si="815"/>
        <v>0</v>
      </c>
      <c r="O310" s="46">
        <f t="shared" si="815"/>
        <v>0</v>
      </c>
      <c r="P310" s="47">
        <f t="shared" si="815"/>
        <v>0</v>
      </c>
      <c r="Q310" s="47">
        <f t="shared" si="815"/>
        <v>0</v>
      </c>
      <c r="R310" s="47">
        <f t="shared" si="815"/>
        <v>0</v>
      </c>
      <c r="S310" s="48">
        <f t="shared" si="815"/>
        <v>0</v>
      </c>
      <c r="T310" s="48">
        <f t="shared" si="815"/>
        <v>0</v>
      </c>
      <c r="U310" s="49">
        <f t="shared" si="782"/>
        <v>0.7199999942833234</v>
      </c>
      <c r="V310" s="49">
        <f t="shared" si="782"/>
        <v>0.71999999055799169</v>
      </c>
      <c r="W310" s="50">
        <f t="shared" si="815"/>
        <v>0.79999999999103866</v>
      </c>
      <c r="X310" s="50">
        <f t="shared" si="815"/>
        <v>0.79999999579821379</v>
      </c>
      <c r="AD310"/>
      <c r="AG310" s="3">
        <f t="shared" si="803"/>
        <v>57.099042142728173</v>
      </c>
      <c r="AH310" s="43">
        <f t="shared" ref="AH310:AU310" si="816">AH238*AH$163</f>
        <v>0.74999998980928195</v>
      </c>
      <c r="AI310" s="43">
        <f t="shared" si="816"/>
        <v>0.7999999870740111</v>
      </c>
      <c r="AJ310" s="43">
        <f t="shared" si="816"/>
        <v>1.1499999895288142</v>
      </c>
      <c r="AK310" s="43">
        <f t="shared" si="816"/>
        <v>1.1999999810356383</v>
      </c>
      <c r="AL310" s="43">
        <f t="shared" si="816"/>
        <v>0.37657969058027396</v>
      </c>
      <c r="AM310" s="44">
        <f t="shared" si="816"/>
        <v>1.7939519721533956</v>
      </c>
      <c r="AN310" s="45">
        <f t="shared" si="816"/>
        <v>0.49759799448154057</v>
      </c>
      <c r="AO310" s="46">
        <f t="shared" si="816"/>
        <v>0</v>
      </c>
      <c r="AP310" s="46">
        <f t="shared" si="816"/>
        <v>0</v>
      </c>
      <c r="AQ310" s="47">
        <f t="shared" si="816"/>
        <v>0</v>
      </c>
      <c r="AR310" s="47">
        <f t="shared" si="816"/>
        <v>0</v>
      </c>
      <c r="AS310" s="47">
        <f t="shared" si="816"/>
        <v>0</v>
      </c>
      <c r="AT310" s="48">
        <f t="shared" si="816"/>
        <v>0</v>
      </c>
      <c r="AU310" s="48">
        <f t="shared" si="816"/>
        <v>0</v>
      </c>
      <c r="AV310" s="49">
        <f t="shared" ref="AV310:AW310" si="817">$C$5/100*AV$163*AV238</f>
        <v>0.71999996583414116</v>
      </c>
      <c r="AW310" s="49">
        <f t="shared" si="817"/>
        <v>0.71999994678922496</v>
      </c>
      <c r="AX310" s="50">
        <f t="shared" ref="AX310:AY310" si="818">AX238*AX$163</f>
        <v>0.7999999999819678</v>
      </c>
      <c r="AY310" s="50">
        <f t="shared" si="818"/>
        <v>0.79999998739998346</v>
      </c>
    </row>
    <row r="311" spans="5:51" x14ac:dyDescent="0.25">
      <c r="F311" s="3">
        <v>69</v>
      </c>
      <c r="G311" s="43">
        <f t="shared" ref="G311:X311" si="819">G239*G$163</f>
        <v>0.74999999676472684</v>
      </c>
      <c r="H311" s="43">
        <f t="shared" si="819"/>
        <v>0.79999999820931611</v>
      </c>
      <c r="I311" s="43">
        <f t="shared" si="819"/>
        <v>1.1499999988294523</v>
      </c>
      <c r="J311" s="43">
        <f t="shared" si="819"/>
        <v>1.1999999972103403</v>
      </c>
      <c r="K311" s="43">
        <f t="shared" si="819"/>
        <v>0.5820463689021228</v>
      </c>
      <c r="L311" s="44">
        <f t="shared" si="819"/>
        <v>1.7946952434606143</v>
      </c>
      <c r="M311" s="45">
        <f t="shared" si="819"/>
        <v>0.49901933425929645</v>
      </c>
      <c r="N311" s="46">
        <f t="shared" si="819"/>
        <v>0</v>
      </c>
      <c r="O311" s="46">
        <f t="shared" si="819"/>
        <v>0</v>
      </c>
      <c r="P311" s="47">
        <f t="shared" si="819"/>
        <v>0</v>
      </c>
      <c r="Q311" s="47">
        <f t="shared" si="819"/>
        <v>0</v>
      </c>
      <c r="R311" s="47">
        <f t="shared" si="819"/>
        <v>0</v>
      </c>
      <c r="S311" s="48">
        <f t="shared" si="819"/>
        <v>0</v>
      </c>
      <c r="T311" s="48">
        <f t="shared" si="819"/>
        <v>0</v>
      </c>
      <c r="U311" s="49">
        <f t="shared" si="782"/>
        <v>0.71999999503354006</v>
      </c>
      <c r="V311" s="49">
        <f t="shared" si="782"/>
        <v>0.71999999175763318</v>
      </c>
      <c r="W311" s="50">
        <f t="shared" si="819"/>
        <v>0.79999999999144245</v>
      </c>
      <c r="X311" s="50">
        <f t="shared" si="819"/>
        <v>0.79999999611878614</v>
      </c>
      <c r="AD311"/>
      <c r="AG311" s="3">
        <f t="shared" si="803"/>
        <v>57.275858549886756</v>
      </c>
      <c r="AH311" s="43">
        <f t="shared" ref="AH311:AU311" si="820">AH239*AH$163</f>
        <v>0.7499999900486688</v>
      </c>
      <c r="AI311" s="43">
        <f t="shared" si="820"/>
        <v>0.79999998750484447</v>
      </c>
      <c r="AJ311" s="43">
        <f t="shared" si="820"/>
        <v>1.149999989942736</v>
      </c>
      <c r="AK311" s="43">
        <f t="shared" si="820"/>
        <v>1.1999999816529952</v>
      </c>
      <c r="AL311" s="43">
        <f t="shared" si="820"/>
        <v>0.38161963430531631</v>
      </c>
      <c r="AM311" s="44">
        <f t="shared" si="820"/>
        <v>1.7939699718891167</v>
      </c>
      <c r="AN311" s="45">
        <f t="shared" si="820"/>
        <v>0.49763456277059304</v>
      </c>
      <c r="AO311" s="46">
        <f t="shared" si="820"/>
        <v>0</v>
      </c>
      <c r="AP311" s="46">
        <f t="shared" si="820"/>
        <v>0</v>
      </c>
      <c r="AQ311" s="47">
        <f t="shared" si="820"/>
        <v>0</v>
      </c>
      <c r="AR311" s="47">
        <f t="shared" si="820"/>
        <v>0</v>
      </c>
      <c r="AS311" s="47">
        <f t="shared" si="820"/>
        <v>0</v>
      </c>
      <c r="AT311" s="48">
        <f t="shared" si="820"/>
        <v>0</v>
      </c>
      <c r="AU311" s="48">
        <f t="shared" si="820"/>
        <v>0</v>
      </c>
      <c r="AV311" s="49">
        <f t="shared" ref="AV311:AW311" si="821">$C$5/100*AV$163*AV239</f>
        <v>0.71999996694438073</v>
      </c>
      <c r="AW311" s="49">
        <f t="shared" si="821"/>
        <v>0.71999994846418036</v>
      </c>
      <c r="AX311" s="50">
        <f t="shared" ref="AX311:AY311" si="822">AX239*AX$163</f>
        <v>0.79999999998223437</v>
      </c>
      <c r="AY311" s="50">
        <f t="shared" si="822"/>
        <v>0.79999998767099789</v>
      </c>
    </row>
    <row r="312" spans="5:51" x14ac:dyDescent="0.25">
      <c r="F312" s="3">
        <v>70</v>
      </c>
      <c r="G312" s="43">
        <f t="shared" ref="G312:X312" si="823">G240*G$163</f>
        <v>0.74999999696359843</v>
      </c>
      <c r="H312" s="43">
        <f t="shared" si="823"/>
        <v>0.79999999844378689</v>
      </c>
      <c r="I312" s="43">
        <f t="shared" si="823"/>
        <v>1.1499999989841565</v>
      </c>
      <c r="J312" s="43">
        <f t="shared" si="823"/>
        <v>1.1999999975625439</v>
      </c>
      <c r="K312" s="43">
        <f t="shared" si="823"/>
        <v>0.59137405641687246</v>
      </c>
      <c r="L312" s="44">
        <f t="shared" si="823"/>
        <v>1.7947289748913442</v>
      </c>
      <c r="M312" s="45">
        <f t="shared" si="823"/>
        <v>0.49907971941532797</v>
      </c>
      <c r="N312" s="46">
        <f t="shared" si="823"/>
        <v>0</v>
      </c>
      <c r="O312" s="46">
        <f t="shared" si="823"/>
        <v>0</v>
      </c>
      <c r="P312" s="47">
        <f t="shared" si="823"/>
        <v>0</v>
      </c>
      <c r="Q312" s="47">
        <f t="shared" si="823"/>
        <v>0</v>
      </c>
      <c r="R312" s="47">
        <f t="shared" si="823"/>
        <v>0</v>
      </c>
      <c r="S312" s="48">
        <f t="shared" si="823"/>
        <v>0</v>
      </c>
      <c r="T312" s="48">
        <f t="shared" si="823"/>
        <v>0</v>
      </c>
      <c r="U312" s="49">
        <f t="shared" si="782"/>
        <v>0.71999999566991169</v>
      </c>
      <c r="V312" s="49">
        <f t="shared" si="782"/>
        <v>0.71999999277986404</v>
      </c>
      <c r="W312" s="50">
        <f t="shared" si="823"/>
        <v>0.7999999999918086</v>
      </c>
      <c r="X312" s="50">
        <f t="shared" si="823"/>
        <v>0.79999999640396646</v>
      </c>
      <c r="AD312"/>
      <c r="AG312" s="3">
        <f t="shared" si="803"/>
        <v>57.43878713009709</v>
      </c>
      <c r="AH312" s="43">
        <f t="shared" ref="AH312:AU312" si="824">AH240*AH$163</f>
        <v>0.74999999026213648</v>
      </c>
      <c r="AI312" s="43">
        <f t="shared" si="824"/>
        <v>0.79999998788753079</v>
      </c>
      <c r="AJ312" s="43">
        <f t="shared" si="824"/>
        <v>1.1499999903074012</v>
      </c>
      <c r="AK312" s="43">
        <f t="shared" si="824"/>
        <v>1.19999998220167</v>
      </c>
      <c r="AL312" s="43">
        <f t="shared" si="824"/>
        <v>0.38618525723658936</v>
      </c>
      <c r="AM312" s="44">
        <f t="shared" si="824"/>
        <v>1.7939862920593692</v>
      </c>
      <c r="AN312" s="45">
        <f t="shared" si="824"/>
        <v>0.49766763132505926</v>
      </c>
      <c r="AO312" s="46">
        <f t="shared" si="824"/>
        <v>0</v>
      </c>
      <c r="AP312" s="46">
        <f t="shared" si="824"/>
        <v>0</v>
      </c>
      <c r="AQ312" s="47">
        <f t="shared" si="824"/>
        <v>0</v>
      </c>
      <c r="AR312" s="47">
        <f t="shared" si="824"/>
        <v>0</v>
      </c>
      <c r="AS312" s="47">
        <f t="shared" si="824"/>
        <v>0</v>
      </c>
      <c r="AT312" s="48">
        <f t="shared" si="824"/>
        <v>0</v>
      </c>
      <c r="AU312" s="48">
        <f t="shared" si="824"/>
        <v>0</v>
      </c>
      <c r="AV312" s="49">
        <f t="shared" ref="AV312:AW312" si="825">$C$5/100*AV$163*AV240</f>
        <v>0.71999996793139898</v>
      </c>
      <c r="AW312" s="49">
        <f t="shared" si="825"/>
        <v>0.71999994995468974</v>
      </c>
      <c r="AX312" s="50">
        <f t="shared" ref="AX312:AY312" si="826">AX240*AX$163</f>
        <v>0.79999999998247429</v>
      </c>
      <c r="AY312" s="50">
        <f t="shared" si="826"/>
        <v>0.79999998791399329</v>
      </c>
    </row>
    <row r="313" spans="5:51" x14ac:dyDescent="0.25">
      <c r="AD313"/>
    </row>
    <row r="314" spans="5:51" x14ac:dyDescent="0.25">
      <c r="E314" s="3" t="s">
        <v>142</v>
      </c>
      <c r="F314" s="3">
        <v>0</v>
      </c>
      <c r="G314" s="43">
        <f>G$160+G242</f>
        <v>1.4208675108266395</v>
      </c>
      <c r="H314" s="43">
        <f t="shared" ref="H314:X314" si="827">H$160+H242</f>
        <v>2.6322552675038247</v>
      </c>
      <c r="I314" s="43">
        <f t="shared" si="827"/>
        <v>1.9420751097732385</v>
      </c>
      <c r="J314" s="43">
        <f t="shared" si="827"/>
        <v>1.9420751097732385</v>
      </c>
      <c r="K314" s="43">
        <f t="shared" si="827"/>
        <v>1.5300499446211988</v>
      </c>
      <c r="L314" s="44">
        <f t="shared" si="827"/>
        <v>1.5300499446211988</v>
      </c>
      <c r="M314" s="45">
        <f t="shared" si="827"/>
        <v>2.8686703429693927</v>
      </c>
      <c r="N314" s="46">
        <f t="shared" si="827"/>
        <v>1.0434398809008987</v>
      </c>
      <c r="O314" s="46">
        <f t="shared" si="827"/>
        <v>1.0434398809008987</v>
      </c>
      <c r="P314" s="47">
        <f t="shared" si="827"/>
        <v>6.7735507051211776</v>
      </c>
      <c r="Q314" s="47">
        <f t="shared" si="827"/>
        <v>11.582974949217782</v>
      </c>
      <c r="R314" s="47">
        <f t="shared" si="827"/>
        <v>22.813162987938924</v>
      </c>
      <c r="S314" s="48">
        <f t="shared" si="827"/>
        <v>0.35</v>
      </c>
      <c r="T314" s="48">
        <f t="shared" si="827"/>
        <v>0.35</v>
      </c>
      <c r="U314" s="49">
        <f t="shared" si="827"/>
        <v>2.4733737288435322</v>
      </c>
      <c r="V314" s="49">
        <f t="shared" si="827"/>
        <v>2.4733737288435322</v>
      </c>
      <c r="W314" s="50">
        <f t="shared" si="827"/>
        <v>2.6322552675038247</v>
      </c>
      <c r="X314" s="50">
        <f t="shared" si="827"/>
        <v>2.6322552675038247</v>
      </c>
      <c r="AD314"/>
      <c r="AF314" s="3" t="s">
        <v>142</v>
      </c>
      <c r="AG314" s="3">
        <f>AE14</f>
        <v>4.9458521066739074</v>
      </c>
      <c r="AH314" s="43">
        <f>AH$160+AH242</f>
        <v>1.4208675108266395</v>
      </c>
      <c r="AI314" s="43">
        <f t="shared" ref="AI314:AY314" si="828">AI$160+AI242</f>
        <v>3.1223170239258327</v>
      </c>
      <c r="AJ314" s="43">
        <f t="shared" si="828"/>
        <v>1.9420751097732385</v>
      </c>
      <c r="AK314" s="43">
        <f t="shared" si="828"/>
        <v>2.5687137726069862</v>
      </c>
      <c r="AL314" s="43">
        <f t="shared" si="828"/>
        <v>1.5300499446211988</v>
      </c>
      <c r="AM314" s="44">
        <f t="shared" si="828"/>
        <v>1.5300499446211988</v>
      </c>
      <c r="AN314" s="45">
        <f t="shared" si="828"/>
        <v>2.8686703429693927</v>
      </c>
      <c r="AO314" s="46">
        <f t="shared" si="828"/>
        <v>1.0434398809008987</v>
      </c>
      <c r="AP314" s="46">
        <f t="shared" si="828"/>
        <v>1.0434398809008987</v>
      </c>
      <c r="AQ314" s="47">
        <f t="shared" si="828"/>
        <v>6.7735507051211776</v>
      </c>
      <c r="AR314" s="47">
        <f t="shared" si="828"/>
        <v>11.582974949217782</v>
      </c>
      <c r="AS314" s="47">
        <f t="shared" si="828"/>
        <v>22.813162987938924</v>
      </c>
      <c r="AT314" s="48">
        <f t="shared" si="828"/>
        <v>0.35</v>
      </c>
      <c r="AU314" s="48">
        <f t="shared" si="828"/>
        <v>0.35</v>
      </c>
      <c r="AV314" s="49">
        <f t="shared" si="828"/>
        <v>2.7148794017053657</v>
      </c>
      <c r="AW314" s="49">
        <f t="shared" si="828"/>
        <v>2.7048404613372301</v>
      </c>
      <c r="AX314" s="50">
        <f t="shared" si="828"/>
        <v>3.3927015328136325</v>
      </c>
      <c r="AY314" s="50">
        <f t="shared" si="828"/>
        <v>3.1507838762159426</v>
      </c>
    </row>
    <row r="315" spans="5:51" x14ac:dyDescent="0.25">
      <c r="F315" s="3">
        <v>1</v>
      </c>
      <c r="G315" s="43">
        <f t="shared" ref="G315:X315" si="829">G$160+G243</f>
        <v>1.4208675108266395</v>
      </c>
      <c r="H315" s="43">
        <f t="shared" si="829"/>
        <v>2.6322552675038247</v>
      </c>
      <c r="I315" s="43">
        <f t="shared" si="829"/>
        <v>1.9420751097732385</v>
      </c>
      <c r="J315" s="43">
        <f t="shared" si="829"/>
        <v>1.9420751097732385</v>
      </c>
      <c r="K315" s="43">
        <f t="shared" si="829"/>
        <v>1.5300499446211988</v>
      </c>
      <c r="L315" s="44">
        <f t="shared" si="829"/>
        <v>1.5300499446211988</v>
      </c>
      <c r="M315" s="45">
        <f t="shared" si="829"/>
        <v>2.8686703429693927</v>
      </c>
      <c r="N315" s="46">
        <f t="shared" si="829"/>
        <v>1.0434398809008987</v>
      </c>
      <c r="O315" s="46">
        <f t="shared" si="829"/>
        <v>1.0434398809008987</v>
      </c>
      <c r="P315" s="47">
        <f t="shared" si="829"/>
        <v>6.7735507051211776</v>
      </c>
      <c r="Q315" s="47">
        <f t="shared" si="829"/>
        <v>11.582974949217782</v>
      </c>
      <c r="R315" s="47">
        <f t="shared" si="829"/>
        <v>22.813162987938924</v>
      </c>
      <c r="S315" s="48">
        <f t="shared" si="829"/>
        <v>0.35</v>
      </c>
      <c r="T315" s="48">
        <f t="shared" si="829"/>
        <v>0.35</v>
      </c>
      <c r="U315" s="49">
        <f t="shared" si="829"/>
        <v>2.4733737288435322</v>
      </c>
      <c r="V315" s="49">
        <f t="shared" si="829"/>
        <v>2.4733737288435322</v>
      </c>
      <c r="W315" s="50">
        <f t="shared" si="829"/>
        <v>2.6322552675038247</v>
      </c>
      <c r="X315" s="50">
        <f t="shared" si="829"/>
        <v>2.6322552675038247</v>
      </c>
      <c r="AD315"/>
      <c r="AG315" s="3">
        <f t="shared" ref="AG315:AG378" si="830">AE15</f>
        <v>5.2014595403979236</v>
      </c>
      <c r="AH315" s="43">
        <f t="shared" ref="AH315:AY315" si="831">AH$160+AH243</f>
        <v>1.4208675108266395</v>
      </c>
      <c r="AI315" s="43">
        <f t="shared" si="831"/>
        <v>3.1481224640434862</v>
      </c>
      <c r="AJ315" s="43">
        <f t="shared" si="831"/>
        <v>1.9420751097732385</v>
      </c>
      <c r="AK315" s="43">
        <f t="shared" si="831"/>
        <v>2.6184826219243265</v>
      </c>
      <c r="AL315" s="43">
        <f t="shared" si="831"/>
        <v>1.5300499446211988</v>
      </c>
      <c r="AM315" s="44">
        <f t="shared" si="831"/>
        <v>1.5300499446211988</v>
      </c>
      <c r="AN315" s="45">
        <f t="shared" si="831"/>
        <v>2.8686703429693927</v>
      </c>
      <c r="AO315" s="46">
        <f t="shared" si="831"/>
        <v>1.0434398809008987</v>
      </c>
      <c r="AP315" s="46">
        <f t="shared" si="831"/>
        <v>1.0434398809008987</v>
      </c>
      <c r="AQ315" s="47">
        <f t="shared" si="831"/>
        <v>6.7735507051211776</v>
      </c>
      <c r="AR315" s="47">
        <f t="shared" si="831"/>
        <v>11.582974949217782</v>
      </c>
      <c r="AS315" s="47">
        <f t="shared" si="831"/>
        <v>22.813162987938924</v>
      </c>
      <c r="AT315" s="48">
        <f t="shared" si="831"/>
        <v>0.35</v>
      </c>
      <c r="AU315" s="48">
        <f t="shared" si="831"/>
        <v>0.35</v>
      </c>
      <c r="AV315" s="49">
        <f t="shared" si="831"/>
        <v>2.7532810908074885</v>
      </c>
      <c r="AW315" s="49">
        <f t="shared" si="831"/>
        <v>2.7433108191019553</v>
      </c>
      <c r="AX315" s="50">
        <f t="shared" si="831"/>
        <v>3.4009018773207642</v>
      </c>
      <c r="AY315" s="50">
        <f t="shared" si="831"/>
        <v>3.182816447194516</v>
      </c>
    </row>
    <row r="316" spans="5:51" x14ac:dyDescent="0.25">
      <c r="F316" s="3">
        <v>2</v>
      </c>
      <c r="G316" s="43">
        <f t="shared" ref="G316:X316" si="832">G$160+G244</f>
        <v>1.4208675108266395</v>
      </c>
      <c r="H316" s="43">
        <f t="shared" si="832"/>
        <v>2.6945409700789957</v>
      </c>
      <c r="I316" s="43">
        <f t="shared" si="832"/>
        <v>1.9420751097732385</v>
      </c>
      <c r="J316" s="43">
        <f t="shared" si="832"/>
        <v>1.9420751097732385</v>
      </c>
      <c r="K316" s="43">
        <f t="shared" si="832"/>
        <v>1.5300499446211988</v>
      </c>
      <c r="L316" s="44">
        <f t="shared" si="832"/>
        <v>1.5300499446211988</v>
      </c>
      <c r="M316" s="45">
        <f t="shared" si="832"/>
        <v>2.8686703429693927</v>
      </c>
      <c r="N316" s="46">
        <f t="shared" si="832"/>
        <v>1.0434398809008987</v>
      </c>
      <c r="O316" s="46">
        <f t="shared" si="832"/>
        <v>1.0434398809008987</v>
      </c>
      <c r="P316" s="47">
        <f t="shared" si="832"/>
        <v>6.7735507051211776</v>
      </c>
      <c r="Q316" s="47">
        <f t="shared" si="832"/>
        <v>11.582974949217782</v>
      </c>
      <c r="R316" s="47">
        <f t="shared" si="832"/>
        <v>22.813162987938924</v>
      </c>
      <c r="S316" s="48">
        <f t="shared" si="832"/>
        <v>0.35</v>
      </c>
      <c r="T316" s="48">
        <f t="shared" si="832"/>
        <v>0.35</v>
      </c>
      <c r="U316" s="49">
        <f t="shared" si="832"/>
        <v>2.4733737288435322</v>
      </c>
      <c r="V316" s="49">
        <f t="shared" si="832"/>
        <v>2.4733737288435322</v>
      </c>
      <c r="W316" s="50">
        <f t="shared" si="832"/>
        <v>2.9335411905176758</v>
      </c>
      <c r="X316" s="50">
        <f t="shared" si="832"/>
        <v>2.6322552675038247</v>
      </c>
      <c r="AD316"/>
      <c r="AG316" s="3">
        <f t="shared" si="830"/>
        <v>5.4702770658848543</v>
      </c>
      <c r="AH316" s="43">
        <f t="shared" ref="AH316:AY316" si="833">AH$160+AH244</f>
        <v>1.4208675108266395</v>
      </c>
      <c r="AI316" s="43">
        <f t="shared" si="833"/>
        <v>3.1733289628522141</v>
      </c>
      <c r="AJ316" s="43">
        <f t="shared" si="833"/>
        <v>1.9420751097732385</v>
      </c>
      <c r="AK316" s="43">
        <f t="shared" si="833"/>
        <v>2.6668858238756279</v>
      </c>
      <c r="AL316" s="43">
        <f t="shared" si="833"/>
        <v>1.5300499446211988</v>
      </c>
      <c r="AM316" s="44">
        <f t="shared" si="833"/>
        <v>1.5300499446211988</v>
      </c>
      <c r="AN316" s="45">
        <f t="shared" si="833"/>
        <v>2.8686703429693927</v>
      </c>
      <c r="AO316" s="46">
        <f t="shared" si="833"/>
        <v>1.0434398809008987</v>
      </c>
      <c r="AP316" s="46">
        <f t="shared" si="833"/>
        <v>1.0434398809008987</v>
      </c>
      <c r="AQ316" s="47">
        <f t="shared" si="833"/>
        <v>6.7735507051211776</v>
      </c>
      <c r="AR316" s="47">
        <f t="shared" si="833"/>
        <v>11.582974949217782</v>
      </c>
      <c r="AS316" s="47">
        <f t="shared" si="833"/>
        <v>22.813162987938924</v>
      </c>
      <c r="AT316" s="48">
        <f t="shared" si="833"/>
        <v>0.35</v>
      </c>
      <c r="AU316" s="48">
        <f t="shared" si="833"/>
        <v>0.35</v>
      </c>
      <c r="AV316" s="49">
        <f t="shared" si="833"/>
        <v>2.7909230269410945</v>
      </c>
      <c r="AW316" s="49">
        <f t="shared" si="833"/>
        <v>2.7810794655735727</v>
      </c>
      <c r="AX316" s="50">
        <f t="shared" si="833"/>
        <v>3.4077134613680218</v>
      </c>
      <c r="AY316" s="50">
        <f t="shared" si="833"/>
        <v>3.212891977758161</v>
      </c>
    </row>
    <row r="317" spans="5:51" x14ac:dyDescent="0.25">
      <c r="F317" s="3">
        <v>3</v>
      </c>
      <c r="G317" s="43">
        <f t="shared" ref="G317:X317" si="834">G$160+G245</f>
        <v>1.4208675108266395</v>
      </c>
      <c r="H317" s="43">
        <f t="shared" si="834"/>
        <v>2.8638669219687136</v>
      </c>
      <c r="I317" s="43">
        <f t="shared" si="834"/>
        <v>1.9420751097732385</v>
      </c>
      <c r="J317" s="43">
        <f t="shared" si="834"/>
        <v>2.0608180284282662</v>
      </c>
      <c r="K317" s="43">
        <f t="shared" si="834"/>
        <v>1.5300499446211988</v>
      </c>
      <c r="L317" s="44">
        <f t="shared" si="834"/>
        <v>1.5300499446211988</v>
      </c>
      <c r="M317" s="45">
        <f t="shared" si="834"/>
        <v>2.8686703429693927</v>
      </c>
      <c r="N317" s="46">
        <f t="shared" si="834"/>
        <v>1.0434398809008987</v>
      </c>
      <c r="O317" s="46">
        <f t="shared" si="834"/>
        <v>1.0434398809008987</v>
      </c>
      <c r="P317" s="47">
        <f t="shared" si="834"/>
        <v>6.7735507051211776</v>
      </c>
      <c r="Q317" s="47">
        <f t="shared" si="834"/>
        <v>11.582974949217782</v>
      </c>
      <c r="R317" s="47">
        <f t="shared" si="834"/>
        <v>22.813162987938924</v>
      </c>
      <c r="S317" s="48">
        <f t="shared" si="834"/>
        <v>0.35</v>
      </c>
      <c r="T317" s="48">
        <f t="shared" si="834"/>
        <v>0.35</v>
      </c>
      <c r="U317" s="49">
        <f t="shared" si="834"/>
        <v>2.4733737288435322</v>
      </c>
      <c r="V317" s="49">
        <f t="shared" si="834"/>
        <v>2.4733737288435322</v>
      </c>
      <c r="W317" s="50">
        <f t="shared" si="834"/>
        <v>3.2111102437751526</v>
      </c>
      <c r="X317" s="50">
        <f t="shared" si="834"/>
        <v>2.7667548925798289</v>
      </c>
      <c r="AD317"/>
      <c r="AG317" s="3">
        <f t="shared" si="830"/>
        <v>5.7529873961600746</v>
      </c>
      <c r="AH317" s="43">
        <f t="shared" ref="AH317:AY317" si="835">AH$160+AH245</f>
        <v>1.4208675108266395</v>
      </c>
      <c r="AI317" s="43">
        <f t="shared" si="835"/>
        <v>3.1977880830476542</v>
      </c>
      <c r="AJ317" s="43">
        <f t="shared" si="835"/>
        <v>1.9420751097732385</v>
      </c>
      <c r="AK317" s="43">
        <f t="shared" si="835"/>
        <v>2.7136386070551937</v>
      </c>
      <c r="AL317" s="43">
        <f t="shared" si="835"/>
        <v>1.5300499446211988</v>
      </c>
      <c r="AM317" s="44">
        <f t="shared" si="835"/>
        <v>1.5300499446211988</v>
      </c>
      <c r="AN317" s="45">
        <f t="shared" si="835"/>
        <v>2.8686703429693927</v>
      </c>
      <c r="AO317" s="46">
        <f t="shared" si="835"/>
        <v>1.0434398809008987</v>
      </c>
      <c r="AP317" s="46">
        <f t="shared" si="835"/>
        <v>1.0434398809008987</v>
      </c>
      <c r="AQ317" s="47">
        <f t="shared" si="835"/>
        <v>6.7735507051211776</v>
      </c>
      <c r="AR317" s="47">
        <f t="shared" si="835"/>
        <v>11.582974949217782</v>
      </c>
      <c r="AS317" s="47">
        <f t="shared" si="835"/>
        <v>22.813162987938924</v>
      </c>
      <c r="AT317" s="48">
        <f t="shared" si="835"/>
        <v>0.35</v>
      </c>
      <c r="AU317" s="48">
        <f t="shared" si="835"/>
        <v>0.35</v>
      </c>
      <c r="AV317" s="49">
        <f t="shared" si="835"/>
        <v>2.8275850689771338</v>
      </c>
      <c r="AW317" s="49">
        <f t="shared" si="835"/>
        <v>2.8179274918929895</v>
      </c>
      <c r="AX317" s="50">
        <f t="shared" si="835"/>
        <v>3.4132943991200735</v>
      </c>
      <c r="AY317" s="50">
        <f t="shared" si="835"/>
        <v>3.240890329182978</v>
      </c>
    </row>
    <row r="318" spans="5:51" x14ac:dyDescent="0.25">
      <c r="F318" s="3">
        <v>4</v>
      </c>
      <c r="G318" s="43">
        <f t="shared" ref="G318:X318" si="836">G$160+G246</f>
        <v>1.4208675108266395</v>
      </c>
      <c r="H318" s="43">
        <f t="shared" si="836"/>
        <v>3.010409904428716</v>
      </c>
      <c r="I318" s="43">
        <f t="shared" si="836"/>
        <v>1.9420751097732385</v>
      </c>
      <c r="J318" s="43">
        <f t="shared" si="836"/>
        <v>2.3507012371264504</v>
      </c>
      <c r="K318" s="43">
        <f t="shared" si="836"/>
        <v>1.5300499446211988</v>
      </c>
      <c r="L318" s="44">
        <f t="shared" si="836"/>
        <v>1.5300499446211988</v>
      </c>
      <c r="M318" s="45">
        <f t="shared" si="836"/>
        <v>2.8686703429693927</v>
      </c>
      <c r="N318" s="46">
        <f t="shared" si="836"/>
        <v>1.0434398809008987</v>
      </c>
      <c r="O318" s="46">
        <f t="shared" si="836"/>
        <v>1.0434398809008987</v>
      </c>
      <c r="P318" s="47">
        <f t="shared" si="836"/>
        <v>6.7735507051211776</v>
      </c>
      <c r="Q318" s="47">
        <f t="shared" si="836"/>
        <v>11.582974949217782</v>
      </c>
      <c r="R318" s="47">
        <f t="shared" si="836"/>
        <v>22.813162987938924</v>
      </c>
      <c r="S318" s="48">
        <f t="shared" si="836"/>
        <v>0.35</v>
      </c>
      <c r="T318" s="48">
        <f t="shared" si="836"/>
        <v>0.35</v>
      </c>
      <c r="U318" s="49">
        <f t="shared" si="836"/>
        <v>2.5496842884515827</v>
      </c>
      <c r="V318" s="49">
        <f t="shared" si="836"/>
        <v>2.5399289185165785</v>
      </c>
      <c r="W318" s="50">
        <f t="shared" si="836"/>
        <v>3.339642838692841</v>
      </c>
      <c r="X318" s="50">
        <f t="shared" si="836"/>
        <v>2.9981340127499849</v>
      </c>
      <c r="AD318"/>
      <c r="AG318" s="3">
        <f t="shared" si="830"/>
        <v>6.0503085276582826</v>
      </c>
      <c r="AH318" s="43">
        <f t="shared" ref="AH318:AY318" si="837">AH$160+AH246</f>
        <v>1.4208675108266395</v>
      </c>
      <c r="AI318" s="43">
        <f t="shared" si="837"/>
        <v>3.2213562084583645</v>
      </c>
      <c r="AJ318" s="43">
        <f t="shared" si="837"/>
        <v>1.9420751097732385</v>
      </c>
      <c r="AK318" s="43">
        <f t="shared" si="837"/>
        <v>2.7584699861022752</v>
      </c>
      <c r="AL318" s="43">
        <f t="shared" si="837"/>
        <v>1.5300499446211988</v>
      </c>
      <c r="AM318" s="44">
        <f t="shared" si="837"/>
        <v>1.5300499446211988</v>
      </c>
      <c r="AN318" s="45">
        <f t="shared" si="837"/>
        <v>2.8686703429693927</v>
      </c>
      <c r="AO318" s="46">
        <f t="shared" si="837"/>
        <v>1.0434398809008987</v>
      </c>
      <c r="AP318" s="46">
        <f t="shared" si="837"/>
        <v>1.0434398809008987</v>
      </c>
      <c r="AQ318" s="47">
        <f t="shared" si="837"/>
        <v>6.7735507051211776</v>
      </c>
      <c r="AR318" s="47">
        <f t="shared" si="837"/>
        <v>11.582974949217782</v>
      </c>
      <c r="AS318" s="47">
        <f t="shared" si="837"/>
        <v>22.813162987938924</v>
      </c>
      <c r="AT318" s="48">
        <f t="shared" si="837"/>
        <v>0.35</v>
      </c>
      <c r="AU318" s="48">
        <f t="shared" si="837"/>
        <v>0.35</v>
      </c>
      <c r="AV318" s="49">
        <f t="shared" si="837"/>
        <v>2.8630515879064196</v>
      </c>
      <c r="AW318" s="49">
        <f t="shared" si="837"/>
        <v>2.8536393599322984</v>
      </c>
      <c r="AX318" s="50">
        <f t="shared" si="837"/>
        <v>3.4178025382402484</v>
      </c>
      <c r="AY318" s="50">
        <f t="shared" si="837"/>
        <v>3.2667225277888665</v>
      </c>
    </row>
    <row r="319" spans="5:51" x14ac:dyDescent="0.25">
      <c r="F319" s="3">
        <v>5</v>
      </c>
      <c r="G319" s="43">
        <f t="shared" ref="G319:X319" si="838">G$160+G247</f>
        <v>1.4208675108266395</v>
      </c>
      <c r="H319" s="43">
        <f t="shared" si="838"/>
        <v>3.1279364247063359</v>
      </c>
      <c r="I319" s="43">
        <f t="shared" si="838"/>
        <v>1.9420751097732385</v>
      </c>
      <c r="J319" s="43">
        <f t="shared" si="838"/>
        <v>2.5795692095203702</v>
      </c>
      <c r="K319" s="43">
        <f t="shared" si="838"/>
        <v>1.5300499446211988</v>
      </c>
      <c r="L319" s="44">
        <f t="shared" si="838"/>
        <v>1.5300499446211988</v>
      </c>
      <c r="M319" s="45">
        <f t="shared" si="838"/>
        <v>2.8686703429693927</v>
      </c>
      <c r="N319" s="46">
        <f t="shared" si="838"/>
        <v>1.0434398809008987</v>
      </c>
      <c r="O319" s="46">
        <f t="shared" si="838"/>
        <v>1.0434398809008987</v>
      </c>
      <c r="P319" s="47">
        <f t="shared" si="838"/>
        <v>6.7735507051211776</v>
      </c>
      <c r="Q319" s="47">
        <f t="shared" si="838"/>
        <v>11.582974949217782</v>
      </c>
      <c r="R319" s="47">
        <f t="shared" si="838"/>
        <v>22.813162987938924</v>
      </c>
      <c r="S319" s="48">
        <f t="shared" si="838"/>
        <v>0.35</v>
      </c>
      <c r="T319" s="48">
        <f t="shared" si="838"/>
        <v>0.35</v>
      </c>
      <c r="U319" s="49">
        <f t="shared" si="838"/>
        <v>2.7232307489364875</v>
      </c>
      <c r="V319" s="49">
        <f t="shared" si="838"/>
        <v>2.7132018292751958</v>
      </c>
      <c r="W319" s="50">
        <f t="shared" si="838"/>
        <v>3.3945989922809163</v>
      </c>
      <c r="X319" s="50">
        <f t="shared" si="838"/>
        <v>3.157864407803685</v>
      </c>
      <c r="AD319"/>
      <c r="AG319" s="3">
        <f t="shared" si="830"/>
        <v>6.3629955637114666</v>
      </c>
      <c r="AH319" s="43">
        <f t="shared" ref="AH319:AY319" si="839">AH$160+AH247</f>
        <v>1.4208675108266395</v>
      </c>
      <c r="AI319" s="43">
        <f t="shared" si="839"/>
        <v>3.2438979053520938</v>
      </c>
      <c r="AJ319" s="43">
        <f t="shared" si="839"/>
        <v>1.9420751097732385</v>
      </c>
      <c r="AK319" s="43">
        <f t="shared" si="839"/>
        <v>2.8011294142355672</v>
      </c>
      <c r="AL319" s="43">
        <f t="shared" si="839"/>
        <v>1.5300499446211988</v>
      </c>
      <c r="AM319" s="44">
        <f t="shared" si="839"/>
        <v>1.5300499446211988</v>
      </c>
      <c r="AN319" s="45">
        <f t="shared" si="839"/>
        <v>2.8686703429693927</v>
      </c>
      <c r="AO319" s="46">
        <f t="shared" si="839"/>
        <v>1.0434398809008987</v>
      </c>
      <c r="AP319" s="46">
        <f t="shared" si="839"/>
        <v>1.0434398809008987</v>
      </c>
      <c r="AQ319" s="47">
        <f t="shared" si="839"/>
        <v>6.7735507051211776</v>
      </c>
      <c r="AR319" s="47">
        <f t="shared" si="839"/>
        <v>11.582974949217782</v>
      </c>
      <c r="AS319" s="47">
        <f t="shared" si="839"/>
        <v>22.813162987938924</v>
      </c>
      <c r="AT319" s="48">
        <f t="shared" si="839"/>
        <v>0.35</v>
      </c>
      <c r="AU319" s="48">
        <f t="shared" si="839"/>
        <v>0.35</v>
      </c>
      <c r="AV319" s="49">
        <f t="shared" si="839"/>
        <v>2.897116291102745</v>
      </c>
      <c r="AW319" s="49">
        <f t="shared" si="839"/>
        <v>2.8880076029470119</v>
      </c>
      <c r="AX319" s="50">
        <f t="shared" si="839"/>
        <v>3.4213910308339113</v>
      </c>
      <c r="AY319" s="50">
        <f t="shared" si="839"/>
        <v>3.29033317669959</v>
      </c>
    </row>
    <row r="320" spans="5:51" x14ac:dyDescent="0.25">
      <c r="F320" s="3">
        <v>6</v>
      </c>
      <c r="G320" s="43">
        <f t="shared" ref="G320:X320" si="840">G$160+G248</f>
        <v>1.4208675108266395</v>
      </c>
      <c r="H320" s="43">
        <f t="shared" si="840"/>
        <v>3.2175183250605714</v>
      </c>
      <c r="I320" s="43">
        <f t="shared" si="840"/>
        <v>1.9420751097732385</v>
      </c>
      <c r="J320" s="43">
        <f t="shared" si="840"/>
        <v>2.7511849713627292</v>
      </c>
      <c r="K320" s="43">
        <f t="shared" si="840"/>
        <v>1.5300499446211988</v>
      </c>
      <c r="L320" s="44">
        <f t="shared" si="840"/>
        <v>1.5300499446211988</v>
      </c>
      <c r="M320" s="45">
        <f t="shared" si="840"/>
        <v>2.8686703429693927</v>
      </c>
      <c r="N320" s="46">
        <f t="shared" si="840"/>
        <v>1.0434398809008987</v>
      </c>
      <c r="O320" s="46">
        <f t="shared" si="840"/>
        <v>1.0434398809008987</v>
      </c>
      <c r="P320" s="47">
        <f t="shared" si="840"/>
        <v>6.7735507051211776</v>
      </c>
      <c r="Q320" s="47">
        <f t="shared" si="840"/>
        <v>11.582974949217782</v>
      </c>
      <c r="R320" s="47">
        <f t="shared" si="840"/>
        <v>22.813162987938924</v>
      </c>
      <c r="S320" s="48">
        <f t="shared" si="840"/>
        <v>0.35</v>
      </c>
      <c r="T320" s="48">
        <f t="shared" si="840"/>
        <v>0.35</v>
      </c>
      <c r="U320" s="49">
        <f t="shared" si="840"/>
        <v>2.8572661690968499</v>
      </c>
      <c r="V320" s="49">
        <f t="shared" si="840"/>
        <v>2.8478092157793977</v>
      </c>
      <c r="W320" s="50">
        <f t="shared" si="840"/>
        <v>3.4171231200603156</v>
      </c>
      <c r="X320" s="50">
        <f t="shared" si="840"/>
        <v>3.2625945407680366</v>
      </c>
      <c r="AD320"/>
      <c r="AG320" s="3">
        <f t="shared" si="830"/>
        <v>6.6918426322768392</v>
      </c>
      <c r="AH320" s="43">
        <f t="shared" ref="AH320:AY320" si="841">AH$160+AH248</f>
        <v>1.4208675108266395</v>
      </c>
      <c r="AI320" s="43">
        <f t="shared" si="841"/>
        <v>3.2652893264748402</v>
      </c>
      <c r="AJ320" s="43">
        <f t="shared" si="841"/>
        <v>1.9420751097732385</v>
      </c>
      <c r="AK320" s="43">
        <f t="shared" si="841"/>
        <v>2.8413933391434121</v>
      </c>
      <c r="AL320" s="43">
        <f t="shared" si="841"/>
        <v>1.5300499446211988</v>
      </c>
      <c r="AM320" s="44">
        <f t="shared" si="841"/>
        <v>1.5300499446211988</v>
      </c>
      <c r="AN320" s="45">
        <f t="shared" si="841"/>
        <v>2.8686703429693927</v>
      </c>
      <c r="AO320" s="46">
        <f t="shared" si="841"/>
        <v>1.0434398809008987</v>
      </c>
      <c r="AP320" s="46">
        <f t="shared" si="841"/>
        <v>1.0434398809008987</v>
      </c>
      <c r="AQ320" s="47">
        <f t="shared" si="841"/>
        <v>6.7735507051211776</v>
      </c>
      <c r="AR320" s="47">
        <f t="shared" si="841"/>
        <v>11.582974949217782</v>
      </c>
      <c r="AS320" s="47">
        <f t="shared" si="841"/>
        <v>22.813162987938924</v>
      </c>
      <c r="AT320" s="48">
        <f t="shared" si="841"/>
        <v>0.35</v>
      </c>
      <c r="AU320" s="48">
        <f t="shared" si="841"/>
        <v>0.35</v>
      </c>
      <c r="AV320" s="49">
        <f t="shared" si="841"/>
        <v>2.9295872060786428</v>
      </c>
      <c r="AW320" s="49">
        <f t="shared" si="841"/>
        <v>2.9208377218595429</v>
      </c>
      <c r="AX320" s="50">
        <f t="shared" si="841"/>
        <v>3.4242045665761998</v>
      </c>
      <c r="AY320" s="50">
        <f t="shared" si="841"/>
        <v>3.3117017967980371</v>
      </c>
    </row>
    <row r="321" spans="6:51" x14ac:dyDescent="0.25">
      <c r="F321" s="3">
        <v>7</v>
      </c>
      <c r="G321" s="43">
        <f t="shared" ref="G321:X321" si="842">G$160+G249</f>
        <v>1.4208675108266395</v>
      </c>
      <c r="H321" s="43">
        <f t="shared" si="842"/>
        <v>3.2833392417308311</v>
      </c>
      <c r="I321" s="43">
        <f t="shared" si="842"/>
        <v>1.9420751097732385</v>
      </c>
      <c r="J321" s="43">
        <f t="shared" si="842"/>
        <v>2.8751847153163634</v>
      </c>
      <c r="K321" s="43">
        <f t="shared" si="842"/>
        <v>1.5300499446211988</v>
      </c>
      <c r="L321" s="44">
        <f t="shared" si="842"/>
        <v>1.5300499446211988</v>
      </c>
      <c r="M321" s="45">
        <f t="shared" si="842"/>
        <v>2.8686703429693927</v>
      </c>
      <c r="N321" s="46">
        <f t="shared" si="842"/>
        <v>1.0434398809008987</v>
      </c>
      <c r="O321" s="46">
        <f t="shared" si="842"/>
        <v>1.0434398809008987</v>
      </c>
      <c r="P321" s="47">
        <f t="shared" si="842"/>
        <v>6.7735507051211776</v>
      </c>
      <c r="Q321" s="47">
        <f t="shared" si="842"/>
        <v>11.582974949217782</v>
      </c>
      <c r="R321" s="47">
        <f t="shared" si="842"/>
        <v>22.813162987938924</v>
      </c>
      <c r="S321" s="48">
        <f t="shared" si="842"/>
        <v>0.35</v>
      </c>
      <c r="T321" s="48">
        <f t="shared" si="842"/>
        <v>0.35</v>
      </c>
      <c r="U321" s="49">
        <f t="shared" si="842"/>
        <v>2.9571088092119457</v>
      </c>
      <c r="V321" s="49">
        <f t="shared" si="842"/>
        <v>2.9487241712181929</v>
      </c>
      <c r="W321" s="50">
        <f t="shared" si="842"/>
        <v>3.4261718264358616</v>
      </c>
      <c r="X321" s="50">
        <f t="shared" si="842"/>
        <v>3.3289082962025569</v>
      </c>
      <c r="AD321"/>
      <c r="AG321" s="3">
        <f t="shared" si="830"/>
        <v>7.0376849027752071</v>
      </c>
      <c r="AH321" s="43">
        <f t="shared" ref="AH321:AY321" si="843">AH$160+AH249</f>
        <v>1.4208675108266395</v>
      </c>
      <c r="AI321" s="43">
        <f t="shared" si="843"/>
        <v>3.2854215170238059</v>
      </c>
      <c r="AJ321" s="43">
        <f t="shared" si="843"/>
        <v>1.9420751097732385</v>
      </c>
      <c r="AK321" s="43">
        <f t="shared" si="843"/>
        <v>2.8790713662479619</v>
      </c>
      <c r="AL321" s="43">
        <f t="shared" si="843"/>
        <v>1.5300499446211988</v>
      </c>
      <c r="AM321" s="44">
        <f t="shared" si="843"/>
        <v>1.5300499446211988</v>
      </c>
      <c r="AN321" s="45">
        <f t="shared" si="843"/>
        <v>2.8686703429693927</v>
      </c>
      <c r="AO321" s="46">
        <f t="shared" si="843"/>
        <v>1.0434398809008987</v>
      </c>
      <c r="AP321" s="46">
        <f t="shared" si="843"/>
        <v>1.0434398809008987</v>
      </c>
      <c r="AQ321" s="47">
        <f t="shared" si="843"/>
        <v>6.7735507051211776</v>
      </c>
      <c r="AR321" s="47">
        <f t="shared" si="843"/>
        <v>11.582974949217782</v>
      </c>
      <c r="AS321" s="47">
        <f t="shared" si="843"/>
        <v>22.813162987938924</v>
      </c>
      <c r="AT321" s="48">
        <f t="shared" si="843"/>
        <v>0.35</v>
      </c>
      <c r="AU321" s="48">
        <f t="shared" si="843"/>
        <v>0.35</v>
      </c>
      <c r="AV321" s="49">
        <f t="shared" si="843"/>
        <v>2.9602916328364035</v>
      </c>
      <c r="AW321" s="49">
        <f t="shared" si="843"/>
        <v>2.9519530969225132</v>
      </c>
      <c r="AX321" s="50">
        <f t="shared" si="843"/>
        <v>3.4263764131219836</v>
      </c>
      <c r="AY321" s="50">
        <f t="shared" si="843"/>
        <v>3.3308429740033945</v>
      </c>
    </row>
    <row r="322" spans="6:51" x14ac:dyDescent="0.25">
      <c r="F322" s="3">
        <v>8</v>
      </c>
      <c r="G322" s="43">
        <f t="shared" ref="G322:X322" si="844">G$160+G250</f>
        <v>1.4951817067311901</v>
      </c>
      <c r="H322" s="43">
        <f t="shared" si="844"/>
        <v>3.3303852758210022</v>
      </c>
      <c r="I322" s="43">
        <f t="shared" si="844"/>
        <v>1.9420751097732385</v>
      </c>
      <c r="J322" s="43">
        <f t="shared" si="844"/>
        <v>2.9623279061236305</v>
      </c>
      <c r="K322" s="43">
        <f t="shared" si="844"/>
        <v>1.5300499446211988</v>
      </c>
      <c r="L322" s="44">
        <f t="shared" si="844"/>
        <v>1.5300499446211988</v>
      </c>
      <c r="M322" s="45">
        <f t="shared" si="844"/>
        <v>2.8686703429693927</v>
      </c>
      <c r="N322" s="46">
        <f t="shared" si="844"/>
        <v>1.0434398809008987</v>
      </c>
      <c r="O322" s="46">
        <f t="shared" si="844"/>
        <v>1.0434398809008987</v>
      </c>
      <c r="P322" s="47">
        <f t="shared" si="844"/>
        <v>6.7735507051211776</v>
      </c>
      <c r="Q322" s="47">
        <f t="shared" si="844"/>
        <v>11.582974949217782</v>
      </c>
      <c r="R322" s="47">
        <f t="shared" si="844"/>
        <v>22.813162987938924</v>
      </c>
      <c r="S322" s="48">
        <f t="shared" si="844"/>
        <v>0.35</v>
      </c>
      <c r="T322" s="48">
        <f t="shared" si="844"/>
        <v>0.35</v>
      </c>
      <c r="U322" s="49">
        <f t="shared" si="844"/>
        <v>3.0294857079869306</v>
      </c>
      <c r="V322" s="49">
        <f t="shared" si="844"/>
        <v>3.0223860191668828</v>
      </c>
      <c r="W322" s="50">
        <f t="shared" si="844"/>
        <v>3.4297873311153624</v>
      </c>
      <c r="X322" s="50">
        <f t="shared" si="844"/>
        <v>3.3699031036199205</v>
      </c>
      <c r="AD322"/>
      <c r="AG322" s="3">
        <f t="shared" si="830"/>
        <v>7.4014007071619208</v>
      </c>
      <c r="AH322" s="43">
        <f t="shared" ref="AH322:AY322" si="845">AH$160+AH250</f>
        <v>1.4365901664400003</v>
      </c>
      <c r="AI322" s="43">
        <f t="shared" si="845"/>
        <v>3.3042034667852049</v>
      </c>
      <c r="AJ322" s="43">
        <f t="shared" si="845"/>
        <v>1.9420751097732385</v>
      </c>
      <c r="AK322" s="43">
        <f t="shared" si="845"/>
        <v>2.9140117146211213</v>
      </c>
      <c r="AL322" s="43">
        <f t="shared" si="845"/>
        <v>1.5300499446211988</v>
      </c>
      <c r="AM322" s="44">
        <f t="shared" si="845"/>
        <v>1.5300499446211988</v>
      </c>
      <c r="AN322" s="45">
        <f t="shared" si="845"/>
        <v>2.8686703429693927</v>
      </c>
      <c r="AO322" s="46">
        <f t="shared" si="845"/>
        <v>1.0434398809008987</v>
      </c>
      <c r="AP322" s="46">
        <f t="shared" si="845"/>
        <v>1.0434398809008987</v>
      </c>
      <c r="AQ322" s="47">
        <f t="shared" si="845"/>
        <v>6.7735507051211776</v>
      </c>
      <c r="AR322" s="47">
        <f t="shared" si="845"/>
        <v>11.582974949217782</v>
      </c>
      <c r="AS322" s="47">
        <f t="shared" si="845"/>
        <v>22.813162987938924</v>
      </c>
      <c r="AT322" s="48">
        <f t="shared" si="845"/>
        <v>0.35</v>
      </c>
      <c r="AU322" s="48">
        <f t="shared" si="845"/>
        <v>0.35</v>
      </c>
      <c r="AV322" s="49">
        <f t="shared" si="845"/>
        <v>2.9890808471425174</v>
      </c>
      <c r="AW322" s="49">
        <f t="shared" si="845"/>
        <v>2.9811997065637676</v>
      </c>
      <c r="AX322" s="50">
        <f t="shared" si="845"/>
        <v>3.4280263405835107</v>
      </c>
      <c r="AY322" s="50">
        <f t="shared" si="845"/>
        <v>3.3478052525704962</v>
      </c>
    </row>
    <row r="323" spans="6:51" x14ac:dyDescent="0.25">
      <c r="F323" s="3">
        <v>9</v>
      </c>
      <c r="G323" s="43">
        <f t="shared" ref="G323:X323" si="846">G$160+G251</f>
        <v>1.6017074024085887</v>
      </c>
      <c r="H323" s="43">
        <f t="shared" si="846"/>
        <v>3.3633065237622062</v>
      </c>
      <c r="I323" s="43">
        <f t="shared" si="846"/>
        <v>1.9420751097732385</v>
      </c>
      <c r="J323" s="43">
        <f t="shared" si="846"/>
        <v>3.0222865903202236</v>
      </c>
      <c r="K323" s="43">
        <f t="shared" si="846"/>
        <v>1.5300499446211988</v>
      </c>
      <c r="L323" s="44">
        <f t="shared" si="846"/>
        <v>1.5300499446211988</v>
      </c>
      <c r="M323" s="45">
        <f t="shared" si="846"/>
        <v>2.8686703429693927</v>
      </c>
      <c r="N323" s="46">
        <f t="shared" si="846"/>
        <v>1.0434398809008987</v>
      </c>
      <c r="O323" s="46">
        <f t="shared" si="846"/>
        <v>1.0434398809008987</v>
      </c>
      <c r="P323" s="47">
        <f t="shared" si="846"/>
        <v>6.7735507051211776</v>
      </c>
      <c r="Q323" s="47">
        <f t="shared" si="846"/>
        <v>11.582974949217782</v>
      </c>
      <c r="R323" s="47">
        <f t="shared" si="846"/>
        <v>22.813162987938924</v>
      </c>
      <c r="S323" s="48">
        <f t="shared" si="846"/>
        <v>0.35</v>
      </c>
      <c r="T323" s="48">
        <f t="shared" si="846"/>
        <v>0.35</v>
      </c>
      <c r="U323" s="49">
        <f t="shared" si="846"/>
        <v>3.0808665232592052</v>
      </c>
      <c r="V323" s="49">
        <f t="shared" si="846"/>
        <v>3.075063612727539</v>
      </c>
      <c r="W323" s="50">
        <f t="shared" si="846"/>
        <v>3.431238650358202</v>
      </c>
      <c r="X323" s="50">
        <f t="shared" si="846"/>
        <v>3.3948379934130566</v>
      </c>
      <c r="AD323"/>
      <c r="AG323" s="3">
        <f t="shared" si="830"/>
        <v>7.7839137706172403</v>
      </c>
      <c r="AH323" s="43">
        <f t="shared" ref="AH323:AY323" si="847">AH$160+AH251</f>
        <v>1.4734467681552887</v>
      </c>
      <c r="AI323" s="43">
        <f t="shared" si="847"/>
        <v>3.321564746088844</v>
      </c>
      <c r="AJ323" s="43">
        <f t="shared" si="847"/>
        <v>1.9420751097732385</v>
      </c>
      <c r="AK323" s="43">
        <f t="shared" si="847"/>
        <v>2.946105651493701</v>
      </c>
      <c r="AL323" s="43">
        <f t="shared" si="847"/>
        <v>1.5300499446211988</v>
      </c>
      <c r="AM323" s="44">
        <f t="shared" si="847"/>
        <v>1.5300499446211988</v>
      </c>
      <c r="AN323" s="45">
        <f t="shared" si="847"/>
        <v>2.8686703429693927</v>
      </c>
      <c r="AO323" s="46">
        <f t="shared" si="847"/>
        <v>1.0434398809008987</v>
      </c>
      <c r="AP323" s="46">
        <f t="shared" si="847"/>
        <v>1.0434398809008987</v>
      </c>
      <c r="AQ323" s="47">
        <f t="shared" si="847"/>
        <v>6.7735507051211776</v>
      </c>
      <c r="AR323" s="47">
        <f t="shared" si="847"/>
        <v>11.582974949217782</v>
      </c>
      <c r="AS323" s="47">
        <f t="shared" si="847"/>
        <v>22.813162987938924</v>
      </c>
      <c r="AT323" s="48">
        <f t="shared" si="847"/>
        <v>0.35</v>
      </c>
      <c r="AU323" s="48">
        <f t="shared" si="847"/>
        <v>0.35</v>
      </c>
      <c r="AV323" s="49">
        <f t="shared" si="847"/>
        <v>3.0158343206553901</v>
      </c>
      <c r="AW323" s="49">
        <f t="shared" si="847"/>
        <v>3.0084504265883378</v>
      </c>
      <c r="AX323" s="50">
        <f t="shared" si="847"/>
        <v>3.4292594364777189</v>
      </c>
      <c r="AY323" s="50">
        <f t="shared" si="847"/>
        <v>3.362668787532038</v>
      </c>
    </row>
    <row r="324" spans="6:51" x14ac:dyDescent="0.25">
      <c r="F324" s="3">
        <v>10</v>
      </c>
      <c r="G324" s="43">
        <f t="shared" ref="G324:X324" si="848">G$160+G252</f>
        <v>1.711398720271424</v>
      </c>
      <c r="H324" s="43">
        <f t="shared" si="848"/>
        <v>3.3859682185503104</v>
      </c>
      <c r="I324" s="43">
        <f t="shared" si="848"/>
        <v>1.9420751097732385</v>
      </c>
      <c r="J324" s="43">
        <f t="shared" si="848"/>
        <v>3.0628754330127226</v>
      </c>
      <c r="K324" s="43">
        <f t="shared" si="848"/>
        <v>1.5300499446211988</v>
      </c>
      <c r="L324" s="44">
        <f t="shared" si="848"/>
        <v>1.7247450590938243</v>
      </c>
      <c r="M324" s="45">
        <f t="shared" si="848"/>
        <v>2.8686703429693927</v>
      </c>
      <c r="N324" s="46">
        <f t="shared" si="848"/>
        <v>1.0434398809008987</v>
      </c>
      <c r="O324" s="46">
        <f t="shared" si="848"/>
        <v>1.0434398809008987</v>
      </c>
      <c r="P324" s="47">
        <f t="shared" si="848"/>
        <v>6.7735507051211776</v>
      </c>
      <c r="Q324" s="47">
        <f t="shared" si="848"/>
        <v>11.582974949217782</v>
      </c>
      <c r="R324" s="47">
        <f t="shared" si="848"/>
        <v>22.813162987938924</v>
      </c>
      <c r="S324" s="48">
        <f t="shared" si="848"/>
        <v>0.35</v>
      </c>
      <c r="T324" s="48">
        <f t="shared" si="848"/>
        <v>0.35</v>
      </c>
      <c r="U324" s="49">
        <f t="shared" si="848"/>
        <v>3.1167544032805421</v>
      </c>
      <c r="V324" s="49">
        <f t="shared" si="848"/>
        <v>3.1121407654136597</v>
      </c>
      <c r="W324" s="50">
        <f t="shared" si="848"/>
        <v>3.431828121719299</v>
      </c>
      <c r="X324" s="50">
        <f t="shared" si="848"/>
        <v>3.4098464455041535</v>
      </c>
      <c r="AD324"/>
      <c r="AG324" s="3">
        <f t="shared" si="830"/>
        <v>8.1861955575214029</v>
      </c>
      <c r="AH324" s="43">
        <f t="shared" ref="AH324:AY324" si="849">AH$160+AH252</f>
        <v>1.5143631438256353</v>
      </c>
      <c r="AI324" s="43">
        <f t="shared" si="849"/>
        <v>3.3374575672951887</v>
      </c>
      <c r="AJ324" s="43">
        <f t="shared" si="849"/>
        <v>1.9420751097732385</v>
      </c>
      <c r="AK324" s="43">
        <f t="shared" si="849"/>
        <v>2.9752906150443099</v>
      </c>
      <c r="AL324" s="43">
        <f t="shared" si="849"/>
        <v>1.5300499446211988</v>
      </c>
      <c r="AM324" s="44">
        <f t="shared" si="849"/>
        <v>1.5300499446211988</v>
      </c>
      <c r="AN324" s="45">
        <f t="shared" si="849"/>
        <v>2.8686703429693927</v>
      </c>
      <c r="AO324" s="46">
        <f t="shared" si="849"/>
        <v>1.0434398809008987</v>
      </c>
      <c r="AP324" s="46">
        <f t="shared" si="849"/>
        <v>1.0434398809008987</v>
      </c>
      <c r="AQ324" s="47">
        <f t="shared" si="849"/>
        <v>6.7735507051211776</v>
      </c>
      <c r="AR324" s="47">
        <f t="shared" si="849"/>
        <v>11.582974949217782</v>
      </c>
      <c r="AS324" s="47">
        <f t="shared" si="849"/>
        <v>22.813162987938924</v>
      </c>
      <c r="AT324" s="48">
        <f t="shared" si="849"/>
        <v>0.35</v>
      </c>
      <c r="AU324" s="48">
        <f t="shared" si="849"/>
        <v>0.35</v>
      </c>
      <c r="AV324" s="49">
        <f t="shared" si="849"/>
        <v>3.0404632213408327</v>
      </c>
      <c r="AW324" s="49">
        <f t="shared" si="849"/>
        <v>3.0336086770985542</v>
      </c>
      <c r="AX324" s="50">
        <f t="shared" si="849"/>
        <v>3.4301657526420803</v>
      </c>
      <c r="AY324" s="50">
        <f t="shared" si="849"/>
        <v>3.3755418481644441</v>
      </c>
    </row>
    <row r="325" spans="6:51" x14ac:dyDescent="0.25">
      <c r="F325" s="3">
        <v>11</v>
      </c>
      <c r="G325" s="43">
        <f t="shared" ref="G325:X325" si="850">G$160+G253</f>
        <v>1.8156305612855503</v>
      </c>
      <c r="H325" s="43">
        <f t="shared" si="850"/>
        <v>3.401370150196751</v>
      </c>
      <c r="I325" s="43">
        <f t="shared" si="850"/>
        <v>1.9735324869933695</v>
      </c>
      <c r="J325" s="43">
        <f t="shared" si="850"/>
        <v>3.0900116712871761</v>
      </c>
      <c r="K325" s="43">
        <f t="shared" si="850"/>
        <v>1.5300499446211988</v>
      </c>
      <c r="L325" s="44">
        <f t="shared" si="850"/>
        <v>2.05796891662124</v>
      </c>
      <c r="M325" s="45">
        <f t="shared" si="850"/>
        <v>2.8686703429693927</v>
      </c>
      <c r="N325" s="46">
        <f t="shared" si="850"/>
        <v>1.0434398809008987</v>
      </c>
      <c r="O325" s="46">
        <f t="shared" si="850"/>
        <v>1.0434398809008987</v>
      </c>
      <c r="P325" s="47">
        <f t="shared" si="850"/>
        <v>6.7735507051211776</v>
      </c>
      <c r="Q325" s="47">
        <f t="shared" si="850"/>
        <v>11.582974949217782</v>
      </c>
      <c r="R325" s="47">
        <f t="shared" si="850"/>
        <v>22.813162987938924</v>
      </c>
      <c r="S325" s="48">
        <f t="shared" si="850"/>
        <v>0.35</v>
      </c>
      <c r="T325" s="48">
        <f t="shared" si="850"/>
        <v>0.35</v>
      </c>
      <c r="U325" s="49">
        <f t="shared" si="850"/>
        <v>3.1415064605578209</v>
      </c>
      <c r="V325" s="49">
        <f t="shared" si="850"/>
        <v>3.1379177117114514</v>
      </c>
      <c r="W325" s="50">
        <f t="shared" si="850"/>
        <v>3.4320716149423061</v>
      </c>
      <c r="X325" s="50">
        <f t="shared" si="850"/>
        <v>3.4188254714064255</v>
      </c>
      <c r="AD325"/>
      <c r="AG325" s="3">
        <f t="shared" si="830"/>
        <v>8.6092677386724414</v>
      </c>
      <c r="AH325" s="43">
        <f t="shared" ref="AH325:AY325" si="851">AH$160+AH253</f>
        <v>1.5592070732133525</v>
      </c>
      <c r="AI325" s="43">
        <f t="shared" si="851"/>
        <v>3.3518581298887877</v>
      </c>
      <c r="AJ325" s="43">
        <f t="shared" si="851"/>
        <v>1.9420751097732385</v>
      </c>
      <c r="AK325" s="43">
        <f t="shared" si="851"/>
        <v>3.0015517840186985</v>
      </c>
      <c r="AL325" s="43">
        <f t="shared" si="851"/>
        <v>1.5300499446211988</v>
      </c>
      <c r="AM325" s="44">
        <f t="shared" si="851"/>
        <v>1.5300499446211988</v>
      </c>
      <c r="AN325" s="45">
        <f t="shared" si="851"/>
        <v>2.8686703429693927</v>
      </c>
      <c r="AO325" s="46">
        <f t="shared" si="851"/>
        <v>1.0434398809008987</v>
      </c>
      <c r="AP325" s="46">
        <f t="shared" si="851"/>
        <v>1.0434398809008987</v>
      </c>
      <c r="AQ325" s="47">
        <f t="shared" si="851"/>
        <v>6.7735507051211776</v>
      </c>
      <c r="AR325" s="47">
        <f t="shared" si="851"/>
        <v>11.582974949217782</v>
      </c>
      <c r="AS325" s="47">
        <f t="shared" si="851"/>
        <v>22.813162987938924</v>
      </c>
      <c r="AT325" s="48">
        <f t="shared" si="851"/>
        <v>0.35</v>
      </c>
      <c r="AU325" s="48">
        <f t="shared" si="851"/>
        <v>0.35</v>
      </c>
      <c r="AV325" s="49">
        <f t="shared" si="851"/>
        <v>3.0629129719298782</v>
      </c>
      <c r="AW325" s="49">
        <f t="shared" si="851"/>
        <v>3.0566111944922447</v>
      </c>
      <c r="AX325" s="50">
        <f t="shared" si="851"/>
        <v>3.4308206727070498</v>
      </c>
      <c r="AY325" s="50">
        <f t="shared" si="851"/>
        <v>3.38655634157745</v>
      </c>
    </row>
    <row r="326" spans="6:51" x14ac:dyDescent="0.25">
      <c r="F326" s="3">
        <v>12</v>
      </c>
      <c r="G326" s="43">
        <f t="shared" ref="G326:X326" si="852">G$160+G254</f>
        <v>1.9076695832125812</v>
      </c>
      <c r="H326" s="43">
        <f t="shared" si="852"/>
        <v>3.4117360081150672</v>
      </c>
      <c r="I326" s="43">
        <f t="shared" si="852"/>
        <v>2.2853165141471337</v>
      </c>
      <c r="J326" s="43">
        <f t="shared" si="852"/>
        <v>3.1079838281306698</v>
      </c>
      <c r="K326" s="43">
        <f t="shared" si="852"/>
        <v>1.5300499446211988</v>
      </c>
      <c r="L326" s="44">
        <f t="shared" si="852"/>
        <v>2.3300077919544675</v>
      </c>
      <c r="M326" s="45">
        <f t="shared" si="852"/>
        <v>2.8686703429693927</v>
      </c>
      <c r="N326" s="46">
        <f t="shared" si="852"/>
        <v>1.0434398809008987</v>
      </c>
      <c r="O326" s="46">
        <f t="shared" si="852"/>
        <v>1.0434398809008987</v>
      </c>
      <c r="P326" s="47">
        <f t="shared" si="852"/>
        <v>6.7735507051211776</v>
      </c>
      <c r="Q326" s="47">
        <f t="shared" si="852"/>
        <v>11.582974949217782</v>
      </c>
      <c r="R326" s="47">
        <f t="shared" si="852"/>
        <v>22.813162987938924</v>
      </c>
      <c r="S326" s="48">
        <f t="shared" si="852"/>
        <v>0.35</v>
      </c>
      <c r="T326" s="48">
        <f t="shared" si="852"/>
        <v>0.35</v>
      </c>
      <c r="U326" s="49">
        <f t="shared" si="852"/>
        <v>3.1584126026341752</v>
      </c>
      <c r="V326" s="49">
        <f t="shared" si="852"/>
        <v>3.1556691775846368</v>
      </c>
      <c r="W326" s="50">
        <f t="shared" si="852"/>
        <v>3.4321742809099245</v>
      </c>
      <c r="X326" s="50">
        <f t="shared" si="852"/>
        <v>3.4241832972179029</v>
      </c>
      <c r="AD326"/>
      <c r="AG326" s="3">
        <f t="shared" si="830"/>
        <v>9.0542047860126846</v>
      </c>
      <c r="AH326" s="43">
        <f t="shared" ref="AH326:AY326" si="853">AH$160+AH254</f>
        <v>1.6076538079184555</v>
      </c>
      <c r="AI326" s="43">
        <f t="shared" si="853"/>
        <v>3.3647671365985157</v>
      </c>
      <c r="AJ326" s="43">
        <f t="shared" si="853"/>
        <v>1.9420751097732385</v>
      </c>
      <c r="AK326" s="43">
        <f t="shared" si="853"/>
        <v>3.0249219264541205</v>
      </c>
      <c r="AL326" s="43">
        <f t="shared" si="853"/>
        <v>1.5300499446211988</v>
      </c>
      <c r="AM326" s="44">
        <f t="shared" si="853"/>
        <v>1.5300499446211988</v>
      </c>
      <c r="AN326" s="45">
        <f t="shared" si="853"/>
        <v>2.8686703429693927</v>
      </c>
      <c r="AO326" s="46">
        <f t="shared" si="853"/>
        <v>1.0434398809008987</v>
      </c>
      <c r="AP326" s="46">
        <f t="shared" si="853"/>
        <v>1.0434398809008987</v>
      </c>
      <c r="AQ326" s="47">
        <f t="shared" si="853"/>
        <v>6.7735507051211776</v>
      </c>
      <c r="AR326" s="47">
        <f t="shared" si="853"/>
        <v>11.582974949217782</v>
      </c>
      <c r="AS326" s="47">
        <f t="shared" si="853"/>
        <v>22.813162987938924</v>
      </c>
      <c r="AT326" s="48">
        <f t="shared" si="853"/>
        <v>0.35</v>
      </c>
      <c r="AU326" s="48">
        <f t="shared" si="853"/>
        <v>0.35</v>
      </c>
      <c r="AV326" s="49">
        <f t="shared" si="853"/>
        <v>3.0831646770916268</v>
      </c>
      <c r="AW326" s="49">
        <f t="shared" si="853"/>
        <v>3.0774297337275032</v>
      </c>
      <c r="AX326" s="50">
        <f t="shared" si="853"/>
        <v>3.4312858523527816</v>
      </c>
      <c r="AY326" s="50">
        <f t="shared" si="853"/>
        <v>3.3958625936355773</v>
      </c>
    </row>
    <row r="327" spans="6:51" x14ac:dyDescent="0.25">
      <c r="F327" s="3">
        <v>13</v>
      </c>
      <c r="G327" s="43">
        <f t="shared" ref="G327:X327" si="854">G$160+G255</f>
        <v>1.9836782495260112</v>
      </c>
      <c r="H327" s="43">
        <f t="shared" si="854"/>
        <v>3.418661129119374</v>
      </c>
      <c r="I327" s="43">
        <f t="shared" si="854"/>
        <v>2.5261949234394896</v>
      </c>
      <c r="J327" s="43">
        <f t="shared" si="854"/>
        <v>3.1198042734124893</v>
      </c>
      <c r="K327" s="43">
        <f t="shared" si="854"/>
        <v>1.5300499446211988</v>
      </c>
      <c r="L327" s="44">
        <f t="shared" si="854"/>
        <v>2.5475759393220452</v>
      </c>
      <c r="M327" s="45">
        <f t="shared" si="854"/>
        <v>2.8686703429693927</v>
      </c>
      <c r="N327" s="46">
        <f t="shared" si="854"/>
        <v>1.0434398809008987</v>
      </c>
      <c r="O327" s="46">
        <f t="shared" si="854"/>
        <v>1.0434398809008987</v>
      </c>
      <c r="P327" s="47">
        <f t="shared" si="854"/>
        <v>6.7735507051211776</v>
      </c>
      <c r="Q327" s="47">
        <f t="shared" si="854"/>
        <v>11.582974949217782</v>
      </c>
      <c r="R327" s="47">
        <f t="shared" si="854"/>
        <v>22.813162987938924</v>
      </c>
      <c r="S327" s="48">
        <f t="shared" si="854"/>
        <v>0.35</v>
      </c>
      <c r="T327" s="48">
        <f t="shared" si="854"/>
        <v>0.35</v>
      </c>
      <c r="U327" s="49">
        <f t="shared" si="854"/>
        <v>3.1698748329697946</v>
      </c>
      <c r="V327" s="49">
        <f t="shared" si="854"/>
        <v>3.1678063906523479</v>
      </c>
      <c r="W327" s="50">
        <f t="shared" si="854"/>
        <v>3.4322185814627026</v>
      </c>
      <c r="X327" s="50">
        <f t="shared" si="854"/>
        <v>3.4273807796113798</v>
      </c>
      <c r="AD327"/>
      <c r="AG327" s="3">
        <f t="shared" si="830"/>
        <v>9.5221367014538032</v>
      </c>
      <c r="AH327" s="43">
        <f t="shared" ref="AH327:AY327" si="855">AH$160+AH255</f>
        <v>1.6591583050474994</v>
      </c>
      <c r="AI327" s="43">
        <f t="shared" si="855"/>
        <v>3.3762094097183288</v>
      </c>
      <c r="AJ327" s="43">
        <f t="shared" si="855"/>
        <v>1.9420751097732385</v>
      </c>
      <c r="AK327" s="43">
        <f t="shared" si="855"/>
        <v>3.045479455312512</v>
      </c>
      <c r="AL327" s="43">
        <f t="shared" si="855"/>
        <v>1.5300499446211988</v>
      </c>
      <c r="AM327" s="44">
        <f t="shared" si="855"/>
        <v>1.5428420631434983</v>
      </c>
      <c r="AN327" s="45">
        <f t="shared" si="855"/>
        <v>2.8686703429693927</v>
      </c>
      <c r="AO327" s="46">
        <f t="shared" si="855"/>
        <v>1.0434398809008987</v>
      </c>
      <c r="AP327" s="46">
        <f t="shared" si="855"/>
        <v>1.0434398809008987</v>
      </c>
      <c r="AQ327" s="47">
        <f t="shared" si="855"/>
        <v>6.7735507051211776</v>
      </c>
      <c r="AR327" s="47">
        <f t="shared" si="855"/>
        <v>11.582974949217782</v>
      </c>
      <c r="AS327" s="47">
        <f t="shared" si="855"/>
        <v>22.813162987938924</v>
      </c>
      <c r="AT327" s="48">
        <f t="shared" si="855"/>
        <v>0.35</v>
      </c>
      <c r="AU327" s="48">
        <f t="shared" si="855"/>
        <v>0.35</v>
      </c>
      <c r="AV327" s="49">
        <f t="shared" si="855"/>
        <v>3.1012352816627042</v>
      </c>
      <c r="AW327" s="49">
        <f t="shared" si="855"/>
        <v>3.0960715522428117</v>
      </c>
      <c r="AX327" s="50">
        <f t="shared" si="855"/>
        <v>3.4316105668144599</v>
      </c>
      <c r="AY327" s="50">
        <f t="shared" si="855"/>
        <v>3.4036236760684848</v>
      </c>
    </row>
    <row r="328" spans="6:51" x14ac:dyDescent="0.25">
      <c r="F328" s="3">
        <v>14</v>
      </c>
      <c r="G328" s="43">
        <f t="shared" ref="G328:X328" si="856">G$160+G256</f>
        <v>2.0427449249258385</v>
      </c>
      <c r="H328" s="43">
        <f t="shared" si="856"/>
        <v>3.4232627200466137</v>
      </c>
      <c r="I328" s="43">
        <f t="shared" si="856"/>
        <v>2.705138099238237</v>
      </c>
      <c r="J328" s="43">
        <f t="shared" si="856"/>
        <v>3.1275407156934714</v>
      </c>
      <c r="K328" s="43">
        <f t="shared" si="856"/>
        <v>1.5300499446211988</v>
      </c>
      <c r="L328" s="44">
        <f t="shared" si="856"/>
        <v>2.7189570565031165</v>
      </c>
      <c r="M328" s="45">
        <f t="shared" si="856"/>
        <v>2.8686703429693927</v>
      </c>
      <c r="N328" s="46">
        <f t="shared" si="856"/>
        <v>1.0434398809008987</v>
      </c>
      <c r="O328" s="46">
        <f t="shared" si="856"/>
        <v>1.0434398809008987</v>
      </c>
      <c r="P328" s="47">
        <f t="shared" si="856"/>
        <v>6.7735507051211776</v>
      </c>
      <c r="Q328" s="47">
        <f t="shared" si="856"/>
        <v>11.582974949217782</v>
      </c>
      <c r="R328" s="47">
        <f t="shared" si="856"/>
        <v>22.813162987938924</v>
      </c>
      <c r="S328" s="48">
        <f t="shared" si="856"/>
        <v>0.35</v>
      </c>
      <c r="T328" s="48">
        <f t="shared" si="856"/>
        <v>0.35</v>
      </c>
      <c r="U328" s="49">
        <f t="shared" si="856"/>
        <v>3.1776039896476096</v>
      </c>
      <c r="V328" s="49">
        <f t="shared" si="856"/>
        <v>3.1760613985331303</v>
      </c>
      <c r="W328" s="50">
        <f t="shared" si="856"/>
        <v>3.4322381795091212</v>
      </c>
      <c r="X328" s="50">
        <f t="shared" si="856"/>
        <v>3.4292934805079476</v>
      </c>
      <c r="AD328"/>
      <c r="AG328" s="3">
        <f t="shared" si="830"/>
        <v>10.014251886730682</v>
      </c>
      <c r="AH328" s="43">
        <f t="shared" ref="AH328:AY328" si="857">AH$160+AH256</f>
        <v>1.712941503511284</v>
      </c>
      <c r="AI328" s="43">
        <f t="shared" si="857"/>
        <v>3.3862325888901319</v>
      </c>
      <c r="AJ328" s="43">
        <f t="shared" si="857"/>
        <v>1.9420751097732385</v>
      </c>
      <c r="AK328" s="43">
        <f t="shared" si="857"/>
        <v>3.0633447301050842</v>
      </c>
      <c r="AL328" s="43">
        <f t="shared" si="857"/>
        <v>1.5300499446211988</v>
      </c>
      <c r="AM328" s="44">
        <f t="shared" si="857"/>
        <v>1.7299438001375753</v>
      </c>
      <c r="AN328" s="45">
        <f t="shared" si="857"/>
        <v>2.8686703429693927</v>
      </c>
      <c r="AO328" s="46">
        <f t="shared" si="857"/>
        <v>1.0434398809008987</v>
      </c>
      <c r="AP328" s="46">
        <f t="shared" si="857"/>
        <v>1.0434398809008987</v>
      </c>
      <c r="AQ328" s="47">
        <f t="shared" si="857"/>
        <v>6.7735507051211776</v>
      </c>
      <c r="AR328" s="47">
        <f t="shared" si="857"/>
        <v>11.582974949217782</v>
      </c>
      <c r="AS328" s="47">
        <f t="shared" si="857"/>
        <v>22.813162987938924</v>
      </c>
      <c r="AT328" s="48">
        <f t="shared" si="857"/>
        <v>0.35</v>
      </c>
      <c r="AU328" s="48">
        <f t="shared" si="857"/>
        <v>0.35</v>
      </c>
      <c r="AV328" s="49">
        <f t="shared" si="857"/>
        <v>3.1171763908183703</v>
      </c>
      <c r="AW328" s="49">
        <f t="shared" si="857"/>
        <v>3.1125785901467991</v>
      </c>
      <c r="AX328" s="50">
        <f t="shared" si="857"/>
        <v>3.4318333003675652</v>
      </c>
      <c r="AY328" s="50">
        <f t="shared" si="857"/>
        <v>3.4100095977150593</v>
      </c>
    </row>
    <row r="329" spans="6:51" x14ac:dyDescent="0.25">
      <c r="F329" s="3">
        <v>15</v>
      </c>
      <c r="G329" s="43">
        <f t="shared" ref="G329:X329" si="858">G$160+G257</f>
        <v>2.0861994333373013</v>
      </c>
      <c r="H329" s="43">
        <f t="shared" si="858"/>
        <v>3.4263090345269323</v>
      </c>
      <c r="I329" s="43">
        <f t="shared" si="858"/>
        <v>2.833506724648772</v>
      </c>
      <c r="J329" s="43">
        <f t="shared" si="858"/>
        <v>3.1325881315346171</v>
      </c>
      <c r="K329" s="43">
        <f t="shared" si="858"/>
        <v>1.5300499446211988</v>
      </c>
      <c r="L329" s="44">
        <f t="shared" si="858"/>
        <v>2.8525197646079778</v>
      </c>
      <c r="M329" s="45">
        <f t="shared" si="858"/>
        <v>2.8686703429693927</v>
      </c>
      <c r="N329" s="46">
        <f t="shared" si="858"/>
        <v>1.0434398809008987</v>
      </c>
      <c r="O329" s="46">
        <f t="shared" si="858"/>
        <v>1.0434398809008987</v>
      </c>
      <c r="P329" s="47">
        <f t="shared" si="858"/>
        <v>6.7735507051211776</v>
      </c>
      <c r="Q329" s="47">
        <f t="shared" si="858"/>
        <v>11.582974949217782</v>
      </c>
      <c r="R329" s="47">
        <f t="shared" si="858"/>
        <v>22.813162987938924</v>
      </c>
      <c r="S329" s="48">
        <f t="shared" si="858"/>
        <v>0.35</v>
      </c>
      <c r="T329" s="48">
        <f t="shared" si="858"/>
        <v>0.35</v>
      </c>
      <c r="U329" s="49">
        <f t="shared" si="858"/>
        <v>3.1827961067538917</v>
      </c>
      <c r="V329" s="49">
        <f t="shared" si="858"/>
        <v>3.181655461993389</v>
      </c>
      <c r="W329" s="50">
        <f t="shared" si="858"/>
        <v>3.4322470786437012</v>
      </c>
      <c r="X329" s="50">
        <f t="shared" si="858"/>
        <v>3.4304423747212547</v>
      </c>
      <c r="AD329"/>
      <c r="AG329" s="3">
        <f t="shared" si="830"/>
        <v>10.531800161572754</v>
      </c>
      <c r="AH329" s="43">
        <f t="shared" ref="AH329:AY329" si="859">AH$160+AH257</f>
        <v>1.7679978272812809</v>
      </c>
      <c r="AI329" s="43">
        <f t="shared" si="859"/>
        <v>3.3949049504272191</v>
      </c>
      <c r="AJ329" s="43">
        <f t="shared" si="859"/>
        <v>1.9420751097732385</v>
      </c>
      <c r="AK329" s="43">
        <f t="shared" si="859"/>
        <v>3.0786747617639083</v>
      </c>
      <c r="AL329" s="43">
        <f t="shared" si="859"/>
        <v>1.5300499446211988</v>
      </c>
      <c r="AM329" s="44">
        <f t="shared" si="859"/>
        <v>1.9098671417229263</v>
      </c>
      <c r="AN329" s="45">
        <f t="shared" si="859"/>
        <v>2.8686703429693927</v>
      </c>
      <c r="AO329" s="46">
        <f t="shared" si="859"/>
        <v>1.0434398809008987</v>
      </c>
      <c r="AP329" s="46">
        <f t="shared" si="859"/>
        <v>1.0434398809008987</v>
      </c>
      <c r="AQ329" s="47">
        <f t="shared" si="859"/>
        <v>6.7735507051211776</v>
      </c>
      <c r="AR329" s="47">
        <f t="shared" si="859"/>
        <v>11.582974949217782</v>
      </c>
      <c r="AS329" s="47">
        <f t="shared" si="859"/>
        <v>22.813162987938924</v>
      </c>
      <c r="AT329" s="48">
        <f t="shared" si="859"/>
        <v>0.35</v>
      </c>
      <c r="AU329" s="48">
        <f t="shared" si="859"/>
        <v>0.35</v>
      </c>
      <c r="AV329" s="49">
        <f t="shared" si="859"/>
        <v>3.1310717643847101</v>
      </c>
      <c r="AW329" s="49">
        <f t="shared" si="859"/>
        <v>3.1270253380661561</v>
      </c>
      <c r="AX329" s="50">
        <f t="shared" si="859"/>
        <v>3.4319834279942421</v>
      </c>
      <c r="AY329" s="50">
        <f t="shared" si="859"/>
        <v>3.4151916804929079</v>
      </c>
    </row>
    <row r="330" spans="6:51" x14ac:dyDescent="0.25">
      <c r="F330" s="3">
        <v>16</v>
      </c>
      <c r="G330" s="43">
        <f t="shared" ref="G330:X330" si="860">G$160+G258</f>
        <v>2.1166458612134518</v>
      </c>
      <c r="H330" s="43">
        <f t="shared" si="860"/>
        <v>3.4283211101024</v>
      </c>
      <c r="I330" s="43">
        <f t="shared" si="860"/>
        <v>2.9227860798819512</v>
      </c>
      <c r="J330" s="43">
        <f t="shared" si="860"/>
        <v>3.1358755012234578</v>
      </c>
      <c r="K330" s="43">
        <f t="shared" si="860"/>
        <v>1.5300499446211988</v>
      </c>
      <c r="L330" s="44">
        <f t="shared" si="860"/>
        <v>2.9558885318306118</v>
      </c>
      <c r="M330" s="45">
        <f t="shared" si="860"/>
        <v>2.9166703048197955</v>
      </c>
      <c r="N330" s="46">
        <f t="shared" si="860"/>
        <v>1.0434398809008987</v>
      </c>
      <c r="O330" s="46">
        <f t="shared" si="860"/>
        <v>1.0434398809008987</v>
      </c>
      <c r="P330" s="47">
        <f t="shared" si="860"/>
        <v>6.7735507051211776</v>
      </c>
      <c r="Q330" s="47">
        <f t="shared" si="860"/>
        <v>11.582974949217782</v>
      </c>
      <c r="R330" s="47">
        <f t="shared" si="860"/>
        <v>22.813162987938924</v>
      </c>
      <c r="S330" s="48">
        <f t="shared" si="860"/>
        <v>0.35</v>
      </c>
      <c r="T330" s="48">
        <f t="shared" si="860"/>
        <v>0.35</v>
      </c>
      <c r="U330" s="49">
        <f t="shared" si="860"/>
        <v>3.1862755435289563</v>
      </c>
      <c r="V330" s="49">
        <f t="shared" si="860"/>
        <v>3.1854376183401727</v>
      </c>
      <c r="W330" s="50">
        <f t="shared" si="860"/>
        <v>3.4322512293069205</v>
      </c>
      <c r="X330" s="50">
        <f t="shared" si="860"/>
        <v>3.4311363347476274</v>
      </c>
      <c r="AD330"/>
      <c r="AG330" s="3">
        <f t="shared" si="830"/>
        <v>11.076095937857938</v>
      </c>
      <c r="AH330" s="43">
        <f t="shared" ref="AH330:AY330" si="861">AH$160+AH258</f>
        <v>1.823130134004223</v>
      </c>
      <c r="AI330" s="43">
        <f t="shared" si="861"/>
        <v>3.4023124488451337</v>
      </c>
      <c r="AJ330" s="43">
        <f t="shared" si="861"/>
        <v>1.9998753555577558</v>
      </c>
      <c r="AK330" s="43">
        <f t="shared" si="861"/>
        <v>3.0916565921094348</v>
      </c>
      <c r="AL330" s="43">
        <f t="shared" si="861"/>
        <v>1.5300499446211988</v>
      </c>
      <c r="AM330" s="44">
        <f t="shared" si="861"/>
        <v>2.0807526827056124</v>
      </c>
      <c r="AN330" s="45">
        <f t="shared" si="861"/>
        <v>2.8686703429693927</v>
      </c>
      <c r="AO330" s="46">
        <f t="shared" si="861"/>
        <v>1.0434398809008987</v>
      </c>
      <c r="AP330" s="46">
        <f t="shared" si="861"/>
        <v>1.0434398809008987</v>
      </c>
      <c r="AQ330" s="47">
        <f t="shared" si="861"/>
        <v>6.7735507051211776</v>
      </c>
      <c r="AR330" s="47">
        <f t="shared" si="861"/>
        <v>11.582974949217782</v>
      </c>
      <c r="AS330" s="47">
        <f t="shared" si="861"/>
        <v>22.813162987938924</v>
      </c>
      <c r="AT330" s="48">
        <f t="shared" si="861"/>
        <v>0.35</v>
      </c>
      <c r="AU330" s="48">
        <f t="shared" si="861"/>
        <v>0.35</v>
      </c>
      <c r="AV330" s="49">
        <f t="shared" si="861"/>
        <v>3.1430335853364584</v>
      </c>
      <c r="AW330" s="49">
        <f t="shared" si="861"/>
        <v>3.1395154687756559</v>
      </c>
      <c r="AX330" s="50">
        <f t="shared" si="861"/>
        <v>3.4320828657232987</v>
      </c>
      <c r="AY330" s="50">
        <f t="shared" si="861"/>
        <v>3.4193374159718157</v>
      </c>
    </row>
    <row r="331" spans="6:51" x14ac:dyDescent="0.25">
      <c r="F331" s="3">
        <v>17</v>
      </c>
      <c r="G331" s="43">
        <f t="shared" ref="G331:X331" si="862">G$160+G259</f>
        <v>2.1370823435818669</v>
      </c>
      <c r="H331" s="43">
        <f t="shared" si="862"/>
        <v>3.4296486368501169</v>
      </c>
      <c r="I331" s="43">
        <f t="shared" si="862"/>
        <v>2.9832087224860917</v>
      </c>
      <c r="J331" s="43">
        <f t="shared" si="862"/>
        <v>3.1380155180190741</v>
      </c>
      <c r="K331" s="43">
        <f t="shared" si="862"/>
        <v>1.5300499446211988</v>
      </c>
      <c r="L331" s="44">
        <f t="shared" si="862"/>
        <v>3.0355824798964486</v>
      </c>
      <c r="M331" s="45">
        <f t="shared" si="862"/>
        <v>2.9772068426393621</v>
      </c>
      <c r="N331" s="46">
        <f t="shared" si="862"/>
        <v>1.0434398809008987</v>
      </c>
      <c r="O331" s="46">
        <f t="shared" si="862"/>
        <v>1.0434398809008987</v>
      </c>
      <c r="P331" s="47">
        <f t="shared" si="862"/>
        <v>6.7735507051211776</v>
      </c>
      <c r="Q331" s="47">
        <f t="shared" si="862"/>
        <v>11.582974949217782</v>
      </c>
      <c r="R331" s="47">
        <f t="shared" si="862"/>
        <v>22.813162987938924</v>
      </c>
      <c r="S331" s="48">
        <f t="shared" si="862"/>
        <v>0.35</v>
      </c>
      <c r="T331" s="48">
        <f t="shared" si="862"/>
        <v>0.35</v>
      </c>
      <c r="U331" s="49">
        <f t="shared" si="862"/>
        <v>3.1886043865751335</v>
      </c>
      <c r="V331" s="49">
        <f t="shared" si="862"/>
        <v>3.1879918356551631</v>
      </c>
      <c r="W331" s="50">
        <f t="shared" si="862"/>
        <v>3.4322532184416628</v>
      </c>
      <c r="X331" s="50">
        <f t="shared" si="862"/>
        <v>3.4315583401599019</v>
      </c>
      <c r="AD331"/>
      <c r="AG331" s="3">
        <f t="shared" si="830"/>
        <v>11.648521557810575</v>
      </c>
      <c r="AH331" s="43">
        <f t="shared" ref="AH331:AY331" si="863">AH$160+AH259</f>
        <v>1.8770154004401935</v>
      </c>
      <c r="AI331" s="43">
        <f t="shared" si="863"/>
        <v>3.4085551377506773</v>
      </c>
      <c r="AJ331" s="43">
        <f t="shared" si="863"/>
        <v>2.1841424967700482</v>
      </c>
      <c r="AK331" s="43">
        <f t="shared" si="863"/>
        <v>3.1024997173421203</v>
      </c>
      <c r="AL331" s="43">
        <f t="shared" si="863"/>
        <v>1.5300499446211988</v>
      </c>
      <c r="AM331" s="44">
        <f t="shared" si="863"/>
        <v>2.2409969798744975</v>
      </c>
      <c r="AN331" s="45">
        <f t="shared" si="863"/>
        <v>2.8686703429693927</v>
      </c>
      <c r="AO331" s="46">
        <f t="shared" si="863"/>
        <v>1.0434398809008987</v>
      </c>
      <c r="AP331" s="46">
        <f t="shared" si="863"/>
        <v>1.0434398809008987</v>
      </c>
      <c r="AQ331" s="47">
        <f t="shared" si="863"/>
        <v>6.7735507051211776</v>
      </c>
      <c r="AR331" s="47">
        <f t="shared" si="863"/>
        <v>11.582974949217782</v>
      </c>
      <c r="AS331" s="47">
        <f t="shared" si="863"/>
        <v>22.813162987938924</v>
      </c>
      <c r="AT331" s="48">
        <f t="shared" si="863"/>
        <v>0.35</v>
      </c>
      <c r="AU331" s="48">
        <f t="shared" si="863"/>
        <v>0.35</v>
      </c>
      <c r="AV331" s="49">
        <f t="shared" si="863"/>
        <v>3.1531976889654363</v>
      </c>
      <c r="AW331" s="49">
        <f t="shared" si="863"/>
        <v>3.1501773940782809</v>
      </c>
      <c r="AX331" s="50">
        <f t="shared" si="863"/>
        <v>3.4321475982042591</v>
      </c>
      <c r="AY331" s="50">
        <f t="shared" si="863"/>
        <v>3.4226060487375807</v>
      </c>
    </row>
    <row r="332" spans="6:51" x14ac:dyDescent="0.25">
      <c r="F332" s="3">
        <v>18</v>
      </c>
      <c r="G332" s="43">
        <f t="shared" ref="G332:X332" si="864">G$160+G260</f>
        <v>2.1502997361431726</v>
      </c>
      <c r="H332" s="43">
        <f t="shared" si="864"/>
        <v>3.4305244749244128</v>
      </c>
      <c r="I332" s="43">
        <f t="shared" si="864"/>
        <v>3.0231396637604204</v>
      </c>
      <c r="J332" s="43">
        <f t="shared" si="864"/>
        <v>3.139409428612141</v>
      </c>
      <c r="K332" s="43">
        <f t="shared" si="864"/>
        <v>1.5300499446211988</v>
      </c>
      <c r="L332" s="44">
        <f t="shared" si="864"/>
        <v>3.0969452391196377</v>
      </c>
      <c r="M332" s="45">
        <f t="shared" si="864"/>
        <v>3.0303427975129824</v>
      </c>
      <c r="N332" s="46">
        <f t="shared" si="864"/>
        <v>1.0434398809008987</v>
      </c>
      <c r="O332" s="46">
        <f t="shared" si="864"/>
        <v>1.0434398809008987</v>
      </c>
      <c r="P332" s="47">
        <f t="shared" si="864"/>
        <v>6.7735507051211776</v>
      </c>
      <c r="Q332" s="47">
        <f t="shared" si="864"/>
        <v>11.582974949217782</v>
      </c>
      <c r="R332" s="47">
        <f t="shared" si="864"/>
        <v>22.813162987938924</v>
      </c>
      <c r="S332" s="48">
        <f t="shared" si="864"/>
        <v>0.35</v>
      </c>
      <c r="T332" s="48">
        <f t="shared" si="864"/>
        <v>0.35</v>
      </c>
      <c r="U332" s="49">
        <f t="shared" si="864"/>
        <v>3.1901627914683948</v>
      </c>
      <c r="V332" s="49">
        <f t="shared" si="864"/>
        <v>3.1897165413670256</v>
      </c>
      <c r="W332" s="50">
        <f t="shared" si="864"/>
        <v>3.432254197941444</v>
      </c>
      <c r="X332" s="50">
        <f t="shared" si="864"/>
        <v>3.4318169471165167</v>
      </c>
      <c r="AD332"/>
      <c r="AG332" s="3">
        <f t="shared" si="830"/>
        <v>12.250530804721352</v>
      </c>
      <c r="AH332" s="43">
        <f t="shared" ref="AH332:AY332" si="865">AH$160+AH260</f>
        <v>1.9282993975903349</v>
      </c>
      <c r="AI332" s="43">
        <f t="shared" si="865"/>
        <v>3.4137431734910022</v>
      </c>
      <c r="AJ332" s="43">
        <f t="shared" si="865"/>
        <v>2.3520370635904393</v>
      </c>
      <c r="AK332" s="43">
        <f t="shared" si="865"/>
        <v>3.1114279956855544</v>
      </c>
      <c r="AL332" s="43">
        <f t="shared" si="865"/>
        <v>1.5300499446211988</v>
      </c>
      <c r="AM332" s="44">
        <f t="shared" si="865"/>
        <v>2.3893177786118542</v>
      </c>
      <c r="AN332" s="45">
        <f t="shared" si="865"/>
        <v>2.8686703429693927</v>
      </c>
      <c r="AO332" s="46">
        <f t="shared" si="865"/>
        <v>1.0434398809008987</v>
      </c>
      <c r="AP332" s="46">
        <f t="shared" si="865"/>
        <v>1.0434398809008987</v>
      </c>
      <c r="AQ332" s="47">
        <f t="shared" si="865"/>
        <v>6.7735507051211776</v>
      </c>
      <c r="AR332" s="47">
        <f t="shared" si="865"/>
        <v>11.582974949217782</v>
      </c>
      <c r="AS332" s="47">
        <f t="shared" si="865"/>
        <v>22.813162987938924</v>
      </c>
      <c r="AT332" s="48">
        <f t="shared" si="865"/>
        <v>0.35</v>
      </c>
      <c r="AU332" s="48">
        <f t="shared" si="865"/>
        <v>0.35</v>
      </c>
      <c r="AV332" s="49">
        <f t="shared" si="865"/>
        <v>3.1617180154096434</v>
      </c>
      <c r="AW332" s="49">
        <f t="shared" si="865"/>
        <v>3.1591589859317049</v>
      </c>
      <c r="AX332" s="50">
        <f t="shared" si="865"/>
        <v>3.4321890250886575</v>
      </c>
      <c r="AY332" s="50">
        <f t="shared" si="865"/>
        <v>3.4251450635679928</v>
      </c>
    </row>
    <row r="333" spans="6:51" x14ac:dyDescent="0.25">
      <c r="F333" s="3">
        <v>19</v>
      </c>
      <c r="G333" s="43">
        <f t="shared" ref="G333:X333" si="866">G$160+G261</f>
        <v>2.1585824986868456</v>
      </c>
      <c r="H333" s="43">
        <f t="shared" si="866"/>
        <v>3.4311028047970362</v>
      </c>
      <c r="I333" s="43">
        <f t="shared" si="866"/>
        <v>3.0489913037370586</v>
      </c>
      <c r="J333" s="43">
        <f t="shared" si="866"/>
        <v>3.1403187065942095</v>
      </c>
      <c r="K333" s="43">
        <f t="shared" si="866"/>
        <v>1.5300499446211988</v>
      </c>
      <c r="L333" s="44">
        <f t="shared" si="866"/>
        <v>3.1442314517721996</v>
      </c>
      <c r="M333" s="45">
        <f t="shared" si="866"/>
        <v>3.0767471347038007</v>
      </c>
      <c r="N333" s="46">
        <f t="shared" si="866"/>
        <v>1.0434398809008987</v>
      </c>
      <c r="O333" s="46">
        <f t="shared" si="866"/>
        <v>1.0434398809008987</v>
      </c>
      <c r="P333" s="47">
        <f t="shared" si="866"/>
        <v>6.7735507051211776</v>
      </c>
      <c r="Q333" s="47">
        <f t="shared" si="866"/>
        <v>11.582974949217782</v>
      </c>
      <c r="R333" s="47">
        <f t="shared" si="866"/>
        <v>22.813162987938924</v>
      </c>
      <c r="S333" s="48">
        <f t="shared" si="866"/>
        <v>0.35</v>
      </c>
      <c r="T333" s="48">
        <f t="shared" si="866"/>
        <v>0.35</v>
      </c>
      <c r="U333" s="49">
        <f t="shared" si="866"/>
        <v>3.1912063345135566</v>
      </c>
      <c r="V333" s="49">
        <f t="shared" si="866"/>
        <v>3.1908819643803819</v>
      </c>
      <c r="W333" s="50">
        <f t="shared" si="866"/>
        <v>3.4322546934556808</v>
      </c>
      <c r="X333" s="50">
        <f t="shared" si="866"/>
        <v>3.4319767663309606</v>
      </c>
      <c r="AD333"/>
      <c r="AG333" s="3">
        <f t="shared" si="830"/>
        <v>12.883652595105344</v>
      </c>
      <c r="AH333" s="43">
        <f t="shared" ref="AH333:AY333" si="867">AH$160+AH261</f>
        <v>1.9757119898876589</v>
      </c>
      <c r="AI333" s="43">
        <f t="shared" si="867"/>
        <v>3.4179926354323298</v>
      </c>
      <c r="AJ333" s="43">
        <f t="shared" si="867"/>
        <v>2.5015566618944094</v>
      </c>
      <c r="AK333" s="43">
        <f t="shared" si="867"/>
        <v>3.1186715135279881</v>
      </c>
      <c r="AL333" s="43">
        <f t="shared" si="867"/>
        <v>1.5300499446211988</v>
      </c>
      <c r="AM333" s="44">
        <f t="shared" si="867"/>
        <v>2.52480024718776</v>
      </c>
      <c r="AN333" s="45">
        <f t="shared" si="867"/>
        <v>2.8686703429693927</v>
      </c>
      <c r="AO333" s="46">
        <f t="shared" si="867"/>
        <v>1.0434398809008987</v>
      </c>
      <c r="AP333" s="46">
        <f t="shared" si="867"/>
        <v>1.0434398809008987</v>
      </c>
      <c r="AQ333" s="47">
        <f t="shared" si="867"/>
        <v>6.7735507051211776</v>
      </c>
      <c r="AR333" s="47">
        <f t="shared" si="867"/>
        <v>11.582974949217782</v>
      </c>
      <c r="AS333" s="47">
        <f t="shared" si="867"/>
        <v>22.813162987938924</v>
      </c>
      <c r="AT333" s="48">
        <f t="shared" si="867"/>
        <v>0.35</v>
      </c>
      <c r="AU333" s="48">
        <f t="shared" si="867"/>
        <v>0.35</v>
      </c>
      <c r="AV333" s="49">
        <f t="shared" si="867"/>
        <v>3.1687606055717539</v>
      </c>
      <c r="AW333" s="49">
        <f t="shared" si="867"/>
        <v>3.1666217620290813</v>
      </c>
      <c r="AX333" s="50">
        <f t="shared" si="867"/>
        <v>3.4322150978253423</v>
      </c>
      <c r="AY333" s="50">
        <f t="shared" si="867"/>
        <v>3.427087672736564</v>
      </c>
    </row>
    <row r="334" spans="6:51" x14ac:dyDescent="0.25">
      <c r="F334" s="3">
        <v>20</v>
      </c>
      <c r="G334" s="43">
        <f t="shared" ref="G334:X334" si="868">G$160+G262</f>
        <v>2.1636385258387558</v>
      </c>
      <c r="H334" s="43">
        <f t="shared" si="868"/>
        <v>3.4314853084237322</v>
      </c>
      <c r="I334" s="43">
        <f t="shared" si="868"/>
        <v>3.0654369177094214</v>
      </c>
      <c r="J334" s="43">
        <f t="shared" si="868"/>
        <v>3.1409131935209751</v>
      </c>
      <c r="K334" s="43">
        <f t="shared" si="868"/>
        <v>1.5300499446211988</v>
      </c>
      <c r="L334" s="44">
        <f t="shared" si="868"/>
        <v>3.1807610384250506</v>
      </c>
      <c r="M334" s="45">
        <f t="shared" si="868"/>
        <v>3.1170988279147256</v>
      </c>
      <c r="N334" s="46">
        <f t="shared" si="868"/>
        <v>1.0434398809008987</v>
      </c>
      <c r="O334" s="46">
        <f t="shared" si="868"/>
        <v>1.0434398809008987</v>
      </c>
      <c r="P334" s="47">
        <f t="shared" si="868"/>
        <v>6.7735507051211776</v>
      </c>
      <c r="Q334" s="47">
        <f t="shared" si="868"/>
        <v>11.582974949217782</v>
      </c>
      <c r="R334" s="47">
        <f t="shared" si="868"/>
        <v>22.813162987938924</v>
      </c>
      <c r="S334" s="48">
        <f t="shared" si="868"/>
        <v>0.35</v>
      </c>
      <c r="T334" s="48">
        <f t="shared" si="868"/>
        <v>0.35</v>
      </c>
      <c r="U334" s="49">
        <f t="shared" si="868"/>
        <v>3.1919061121774659</v>
      </c>
      <c r="V334" s="49">
        <f t="shared" si="868"/>
        <v>3.1916706167226954</v>
      </c>
      <c r="W334" s="50">
        <f t="shared" si="868"/>
        <v>3.4322549508869753</v>
      </c>
      <c r="X334" s="50">
        <f t="shared" si="868"/>
        <v>3.4320764317061085</v>
      </c>
      <c r="AD334"/>
      <c r="AG334" s="3">
        <f t="shared" si="830"/>
        <v>13.549494861675118</v>
      </c>
      <c r="AH334" s="43">
        <f t="shared" ref="AH334:AY334" si="869">AH$160+AH262</f>
        <v>2.0181878937355755</v>
      </c>
      <c r="AI334" s="43">
        <f t="shared" si="869"/>
        <v>3.421421407318586</v>
      </c>
      <c r="AJ334" s="43">
        <f t="shared" si="869"/>
        <v>2.6314873359370861</v>
      </c>
      <c r="AK334" s="43">
        <f t="shared" si="869"/>
        <v>3.1244588768923913</v>
      </c>
      <c r="AL334" s="43">
        <f t="shared" si="869"/>
        <v>1.5300499446211988</v>
      </c>
      <c r="AM334" s="44">
        <f t="shared" si="869"/>
        <v>2.6469202315728912</v>
      </c>
      <c r="AN334" s="45">
        <f t="shared" si="869"/>
        <v>2.8686703429693927</v>
      </c>
      <c r="AO334" s="46">
        <f t="shared" si="869"/>
        <v>1.0434398809008987</v>
      </c>
      <c r="AP334" s="46">
        <f t="shared" si="869"/>
        <v>1.0434398809008987</v>
      </c>
      <c r="AQ334" s="47">
        <f t="shared" si="869"/>
        <v>6.7735507051211776</v>
      </c>
      <c r="AR334" s="47">
        <f t="shared" si="869"/>
        <v>11.582974949217782</v>
      </c>
      <c r="AS334" s="47">
        <f t="shared" si="869"/>
        <v>22.813162987938924</v>
      </c>
      <c r="AT334" s="48">
        <f t="shared" si="869"/>
        <v>0.35</v>
      </c>
      <c r="AU334" s="48">
        <f t="shared" si="869"/>
        <v>0.35</v>
      </c>
      <c r="AV334" s="49">
        <f t="shared" si="869"/>
        <v>3.1744974917480904</v>
      </c>
      <c r="AW334" s="49">
        <f t="shared" si="869"/>
        <v>3.1727348735425198</v>
      </c>
      <c r="AX334" s="50">
        <f t="shared" si="869"/>
        <v>3.4322312429189621</v>
      </c>
      <c r="AY334" s="50">
        <f t="shared" si="869"/>
        <v>3.4285513167326114</v>
      </c>
    </row>
    <row r="335" spans="6:51" x14ac:dyDescent="0.25">
      <c r="F335" s="3">
        <v>21</v>
      </c>
      <c r="G335" s="43">
        <f t="shared" ref="G335:X335" si="870">G$160+G263</f>
        <v>2.1666601344007295</v>
      </c>
      <c r="H335" s="43">
        <f t="shared" si="870"/>
        <v>3.4317388769168389</v>
      </c>
      <c r="I335" s="43">
        <f t="shared" si="870"/>
        <v>3.07574601465357</v>
      </c>
      <c r="J335" s="43">
        <f t="shared" si="870"/>
        <v>3.1413030139685039</v>
      </c>
      <c r="K335" s="43">
        <f t="shared" si="870"/>
        <v>1.5300499446211988</v>
      </c>
      <c r="L335" s="44">
        <f t="shared" si="870"/>
        <v>3.2090889953717161</v>
      </c>
      <c r="M335" s="45">
        <f t="shared" si="870"/>
        <v>3.1520606876197972</v>
      </c>
      <c r="N335" s="46">
        <f t="shared" si="870"/>
        <v>1.0434398809008987</v>
      </c>
      <c r="O335" s="46">
        <f t="shared" si="870"/>
        <v>1.0434398809008987</v>
      </c>
      <c r="P335" s="47">
        <f t="shared" si="870"/>
        <v>6.7735507051211776</v>
      </c>
      <c r="Q335" s="47">
        <f t="shared" si="870"/>
        <v>11.582974949217782</v>
      </c>
      <c r="R335" s="47">
        <f t="shared" si="870"/>
        <v>22.813162987938924</v>
      </c>
      <c r="S335" s="48">
        <f t="shared" si="870"/>
        <v>0.35</v>
      </c>
      <c r="T335" s="48">
        <f t="shared" si="870"/>
        <v>0.35</v>
      </c>
      <c r="U335" s="49">
        <f t="shared" si="870"/>
        <v>3.1923763473047568</v>
      </c>
      <c r="V335" s="49">
        <f t="shared" si="870"/>
        <v>3.1922054270065976</v>
      </c>
      <c r="W335" s="50">
        <f t="shared" si="870"/>
        <v>3.4322550881654976</v>
      </c>
      <c r="X335" s="50">
        <f t="shared" si="870"/>
        <v>3.4321391781122803</v>
      </c>
      <c r="AD335"/>
      <c r="AG335" s="3">
        <f t="shared" si="830"/>
        <v>14.249748636990411</v>
      </c>
      <c r="AH335" s="43">
        <f t="shared" ref="AH335:AY335" si="871">AH$160+AH263</f>
        <v>2.0549728816061683</v>
      </c>
      <c r="AI335" s="43">
        <f t="shared" si="871"/>
        <v>3.4241453529537842</v>
      </c>
      <c r="AJ335" s="43">
        <f t="shared" si="871"/>
        <v>2.7414764024153051</v>
      </c>
      <c r="AK335" s="43">
        <f t="shared" si="871"/>
        <v>3.1290103455355602</v>
      </c>
      <c r="AL335" s="43">
        <f t="shared" si="871"/>
        <v>1.5300499446211988</v>
      </c>
      <c r="AM335" s="44">
        <f t="shared" si="871"/>
        <v>2.7555428718281281</v>
      </c>
      <c r="AN335" s="45">
        <f t="shared" si="871"/>
        <v>2.8686703429693927</v>
      </c>
      <c r="AO335" s="46">
        <f t="shared" si="871"/>
        <v>1.0434398809008987</v>
      </c>
      <c r="AP335" s="46">
        <f t="shared" si="871"/>
        <v>1.0434398809008987</v>
      </c>
      <c r="AQ335" s="47">
        <f t="shared" si="871"/>
        <v>6.7735507051211776</v>
      </c>
      <c r="AR335" s="47">
        <f t="shared" si="871"/>
        <v>11.582974949217782</v>
      </c>
      <c r="AS335" s="47">
        <f t="shared" si="871"/>
        <v>22.813162987938924</v>
      </c>
      <c r="AT335" s="48">
        <f t="shared" si="871"/>
        <v>0.35</v>
      </c>
      <c r="AU335" s="48">
        <f t="shared" si="871"/>
        <v>0.35</v>
      </c>
      <c r="AV335" s="49">
        <f t="shared" si="871"/>
        <v>3.1791008350090855</v>
      </c>
      <c r="AW335" s="49">
        <f t="shared" si="871"/>
        <v>3.1776692414228087</v>
      </c>
      <c r="AX335" s="50">
        <f t="shared" si="871"/>
        <v>3.432241085342751</v>
      </c>
      <c r="AY335" s="50">
        <f t="shared" si="871"/>
        <v>3.4296371154759733</v>
      </c>
    </row>
    <row r="336" spans="6:51" x14ac:dyDescent="0.25">
      <c r="F336" s="3">
        <v>22</v>
      </c>
      <c r="G336" s="43">
        <f t="shared" ref="G336:X336" si="872">G$160+G264</f>
        <v>2.1684364102589049</v>
      </c>
      <c r="H336" s="43">
        <f t="shared" si="872"/>
        <v>3.4319074574999044</v>
      </c>
      <c r="I336" s="43">
        <f t="shared" si="872"/>
        <v>3.0821306771697645</v>
      </c>
      <c r="J336" s="43">
        <f t="shared" si="872"/>
        <v>3.1415595307952211</v>
      </c>
      <c r="K336" s="43">
        <f t="shared" si="872"/>
        <v>1.5300499446211988</v>
      </c>
      <c r="L336" s="44">
        <f t="shared" si="872"/>
        <v>3.2311638169534835</v>
      </c>
      <c r="M336" s="45">
        <f t="shared" si="872"/>
        <v>3.1822616764481229</v>
      </c>
      <c r="N336" s="46">
        <f t="shared" si="872"/>
        <v>1.0434398809008987</v>
      </c>
      <c r="O336" s="46">
        <f t="shared" si="872"/>
        <v>1.0434398809008987</v>
      </c>
      <c r="P336" s="47">
        <f t="shared" si="872"/>
        <v>6.7735507051211776</v>
      </c>
      <c r="Q336" s="47">
        <f t="shared" si="872"/>
        <v>11.582974949217782</v>
      </c>
      <c r="R336" s="47">
        <f t="shared" si="872"/>
        <v>22.813162987938924</v>
      </c>
      <c r="S336" s="48">
        <f t="shared" si="872"/>
        <v>0.35</v>
      </c>
      <c r="T336" s="48">
        <f t="shared" si="872"/>
        <v>0.35</v>
      </c>
      <c r="U336" s="49">
        <f t="shared" si="872"/>
        <v>3.192693174941835</v>
      </c>
      <c r="V336" s="49">
        <f t="shared" si="872"/>
        <v>3.1925690635481532</v>
      </c>
      <c r="W336" s="50">
        <f t="shared" si="872"/>
        <v>3.4322551632615901</v>
      </c>
      <c r="X336" s="50">
        <f t="shared" si="872"/>
        <v>3.4321790729818744</v>
      </c>
      <c r="AD336"/>
      <c r="AG336" s="3">
        <f t="shared" si="830"/>
        <v>14.986192348155662</v>
      </c>
      <c r="AH336" s="43">
        <f t="shared" ref="AH336:AY336" si="873">AH$160+AH264</f>
        <v>2.0856947864351199</v>
      </c>
      <c r="AI336" s="43">
        <f t="shared" si="873"/>
        <v>3.4262749872367415</v>
      </c>
      <c r="AJ336" s="43">
        <f t="shared" si="873"/>
        <v>2.8320258276890908</v>
      </c>
      <c r="AK336" s="43">
        <f t="shared" si="873"/>
        <v>3.1325321405510085</v>
      </c>
      <c r="AL336" s="43">
        <f t="shared" si="873"/>
        <v>1.5300499446211988</v>
      </c>
      <c r="AM336" s="44">
        <f t="shared" si="873"/>
        <v>2.8508975164304018</v>
      </c>
      <c r="AN336" s="45">
        <f t="shared" si="873"/>
        <v>2.8686703429693927</v>
      </c>
      <c r="AO336" s="46">
        <f t="shared" si="873"/>
        <v>1.0434398809008987</v>
      </c>
      <c r="AP336" s="46">
        <f t="shared" si="873"/>
        <v>1.0434398809008987</v>
      </c>
      <c r="AQ336" s="47">
        <f t="shared" si="873"/>
        <v>6.7735507051211776</v>
      </c>
      <c r="AR336" s="47">
        <f t="shared" si="873"/>
        <v>11.582974949217782</v>
      </c>
      <c r="AS336" s="47">
        <f t="shared" si="873"/>
        <v>22.813162987938924</v>
      </c>
      <c r="AT336" s="48">
        <f t="shared" si="873"/>
        <v>0.35</v>
      </c>
      <c r="AU336" s="48">
        <f t="shared" si="873"/>
        <v>0.35</v>
      </c>
      <c r="AV336" s="49">
        <f t="shared" si="873"/>
        <v>3.1827376305667734</v>
      </c>
      <c r="AW336" s="49">
        <f t="shared" si="873"/>
        <v>3.1815921656729529</v>
      </c>
      <c r="AX336" s="50">
        <f t="shared" si="873"/>
        <v>3.43224699665718</v>
      </c>
      <c r="AY336" s="50">
        <f t="shared" si="873"/>
        <v>3.4304301454118349</v>
      </c>
    </row>
    <row r="337" spans="6:51" x14ac:dyDescent="0.25">
      <c r="F337" s="3">
        <v>23</v>
      </c>
      <c r="G337" s="43">
        <f t="shared" ref="G337:X337" si="874">G$160+G265</f>
        <v>2.1694680365450951</v>
      </c>
      <c r="H337" s="43">
        <f t="shared" si="874"/>
        <v>3.432019915739045</v>
      </c>
      <c r="I337" s="43">
        <f t="shared" si="874"/>
        <v>3.0860467986416076</v>
      </c>
      <c r="J337" s="43">
        <f t="shared" si="874"/>
        <v>3.1417290087295755</v>
      </c>
      <c r="K337" s="43">
        <f t="shared" si="874"/>
        <v>1.5300499446211988</v>
      </c>
      <c r="L337" s="44">
        <f t="shared" si="874"/>
        <v>3.2484632876175406</v>
      </c>
      <c r="M337" s="45">
        <f t="shared" si="874"/>
        <v>3.2082859167797388</v>
      </c>
      <c r="N337" s="46">
        <f t="shared" si="874"/>
        <v>1.0434398809008987</v>
      </c>
      <c r="O337" s="46">
        <f t="shared" si="874"/>
        <v>1.0434398809008987</v>
      </c>
      <c r="P337" s="47">
        <f t="shared" si="874"/>
        <v>6.7735507051211776</v>
      </c>
      <c r="Q337" s="47">
        <f t="shared" si="874"/>
        <v>11.582974949217782</v>
      </c>
      <c r="R337" s="47">
        <f t="shared" si="874"/>
        <v>22.813162987938924</v>
      </c>
      <c r="S337" s="48">
        <f t="shared" si="874"/>
        <v>0.35</v>
      </c>
      <c r="T337" s="48">
        <f t="shared" si="874"/>
        <v>0.35</v>
      </c>
      <c r="U337" s="49">
        <f t="shared" si="874"/>
        <v>3.1929073154642609</v>
      </c>
      <c r="V337" s="49">
        <f t="shared" si="874"/>
        <v>3.1928170900448238</v>
      </c>
      <c r="W337" s="50">
        <f t="shared" si="874"/>
        <v>3.4322552053738957</v>
      </c>
      <c r="X337" s="50">
        <f t="shared" si="874"/>
        <v>3.4322046967128159</v>
      </c>
      <c r="AD337"/>
      <c r="AG337" s="3">
        <f t="shared" si="830"/>
        <v>15.760696333472486</v>
      </c>
      <c r="AH337" s="43">
        <f t="shared" ref="AH337:AY337" si="875">AH$160+AH265</f>
        <v>2.1103836734574255</v>
      </c>
      <c r="AI337" s="43">
        <f t="shared" si="875"/>
        <v>3.4279127938763545</v>
      </c>
      <c r="AJ337" s="43">
        <f t="shared" si="875"/>
        <v>2.9044038944682447</v>
      </c>
      <c r="AK337" s="43">
        <f t="shared" si="875"/>
        <v>3.135212143057224</v>
      </c>
      <c r="AL337" s="43">
        <f t="shared" si="875"/>
        <v>1.5300499446211988</v>
      </c>
      <c r="AM337" s="44">
        <f t="shared" si="875"/>
        <v>2.9335323312200048</v>
      </c>
      <c r="AN337" s="45">
        <f t="shared" si="875"/>
        <v>2.9010158117554807</v>
      </c>
      <c r="AO337" s="46">
        <f t="shared" si="875"/>
        <v>1.0434398809008987</v>
      </c>
      <c r="AP337" s="46">
        <f t="shared" si="875"/>
        <v>1.0434398809008987</v>
      </c>
      <c r="AQ337" s="47">
        <f t="shared" si="875"/>
        <v>6.7735507051211776</v>
      </c>
      <c r="AR337" s="47">
        <f t="shared" si="875"/>
        <v>11.582974949217782</v>
      </c>
      <c r="AS337" s="47">
        <f t="shared" si="875"/>
        <v>22.813162987938924</v>
      </c>
      <c r="AT337" s="48">
        <f t="shared" si="875"/>
        <v>0.35</v>
      </c>
      <c r="AU337" s="48">
        <f t="shared" si="875"/>
        <v>0.35</v>
      </c>
      <c r="AV337" s="49">
        <f t="shared" si="875"/>
        <v>3.185565243070966</v>
      </c>
      <c r="AW337" s="49">
        <f t="shared" si="875"/>
        <v>3.1846626813205239</v>
      </c>
      <c r="AX337" s="50">
        <f t="shared" si="875"/>
        <v>3.4322504973694619</v>
      </c>
      <c r="AY337" s="50">
        <f t="shared" si="875"/>
        <v>3.4310003758881447</v>
      </c>
    </row>
    <row r="338" spans="6:51" x14ac:dyDescent="0.25">
      <c r="F338" s="3">
        <v>24</v>
      </c>
      <c r="G338" s="43">
        <f t="shared" ref="G338:X338" si="876">G$160+G266</f>
        <v>2.1700623440210705</v>
      </c>
      <c r="H338" s="43">
        <f t="shared" si="876"/>
        <v>3.4320952228381483</v>
      </c>
      <c r="I338" s="43">
        <f t="shared" si="876"/>
        <v>3.0884310276352807</v>
      </c>
      <c r="J338" s="43">
        <f t="shared" si="876"/>
        <v>3.1418414803680061</v>
      </c>
      <c r="K338" s="43">
        <f t="shared" si="876"/>
        <v>1.5300499446211988</v>
      </c>
      <c r="L338" s="44">
        <f t="shared" si="876"/>
        <v>3.2621051113746886</v>
      </c>
      <c r="M338" s="45">
        <f t="shared" si="876"/>
        <v>3.2306667973215277</v>
      </c>
      <c r="N338" s="46">
        <f t="shared" si="876"/>
        <v>1.0434398809008987</v>
      </c>
      <c r="O338" s="46">
        <f t="shared" si="876"/>
        <v>1.0434398809008987</v>
      </c>
      <c r="P338" s="47">
        <f t="shared" si="876"/>
        <v>6.7735507051211776</v>
      </c>
      <c r="Q338" s="47">
        <f t="shared" si="876"/>
        <v>11.582974949217782</v>
      </c>
      <c r="R338" s="47">
        <f t="shared" si="876"/>
        <v>22.813162987938924</v>
      </c>
      <c r="S338" s="48">
        <f t="shared" si="876"/>
        <v>0.35</v>
      </c>
      <c r="T338" s="48">
        <f t="shared" si="876"/>
        <v>0.35</v>
      </c>
      <c r="U338" s="49">
        <f t="shared" si="876"/>
        <v>3.1930525696212451</v>
      </c>
      <c r="V338" s="49">
        <f t="shared" si="876"/>
        <v>3.1929868645368602</v>
      </c>
      <c r="W338" s="50">
        <f t="shared" si="876"/>
        <v>3.432255229565027</v>
      </c>
      <c r="X338" s="50">
        <f t="shared" si="876"/>
        <v>3.432221324847065</v>
      </c>
      <c r="AD338"/>
      <c r="AG338" s="3">
        <f t="shared" si="830"/>
        <v>16.575227592518086</v>
      </c>
      <c r="AH338" s="43">
        <f t="shared" ref="AH338:AY338" si="877">AH$160+AH266</f>
        <v>2.1294358064825007</v>
      </c>
      <c r="AI338" s="43">
        <f t="shared" si="877"/>
        <v>3.4291512797943895</v>
      </c>
      <c r="AJ338" s="43">
        <f t="shared" si="877"/>
        <v>2.9604860930079386</v>
      </c>
      <c r="AK338" s="43">
        <f t="shared" si="877"/>
        <v>3.1372170749632033</v>
      </c>
      <c r="AL338" s="43">
        <f t="shared" si="877"/>
        <v>1.5300499446211988</v>
      </c>
      <c r="AM338" s="44">
        <f t="shared" si="877"/>
        <v>3.0042539385202005</v>
      </c>
      <c r="AN338" s="45">
        <f t="shared" si="877"/>
        <v>2.9524343789281047</v>
      </c>
      <c r="AO338" s="46">
        <f t="shared" si="877"/>
        <v>1.0434398809008987</v>
      </c>
      <c r="AP338" s="46">
        <f t="shared" si="877"/>
        <v>1.0434398809008987</v>
      </c>
      <c r="AQ338" s="47">
        <f t="shared" si="877"/>
        <v>6.7735507051211776</v>
      </c>
      <c r="AR338" s="47">
        <f t="shared" si="877"/>
        <v>11.582974949217782</v>
      </c>
      <c r="AS338" s="47">
        <f t="shared" si="877"/>
        <v>22.813162987938924</v>
      </c>
      <c r="AT338" s="48">
        <f t="shared" si="877"/>
        <v>0.35</v>
      </c>
      <c r="AU338" s="48">
        <f t="shared" si="877"/>
        <v>0.35</v>
      </c>
      <c r="AV338" s="49">
        <f t="shared" si="877"/>
        <v>3.1877279527905462</v>
      </c>
      <c r="AW338" s="49">
        <f t="shared" si="877"/>
        <v>3.1870278610793288</v>
      </c>
      <c r="AX338" s="50">
        <f t="shared" si="877"/>
        <v>3.4322525435650291</v>
      </c>
      <c r="AY338" s="50">
        <f t="shared" si="877"/>
        <v>3.431404078041103</v>
      </c>
    </row>
    <row r="339" spans="6:51" x14ac:dyDescent="0.25">
      <c r="F339" s="3">
        <v>25</v>
      </c>
      <c r="G339" s="43">
        <f t="shared" ref="G339:X339" si="878">G$160+G267</f>
        <v>2.1704031848290031</v>
      </c>
      <c r="H339" s="43">
        <f t="shared" si="878"/>
        <v>3.4321458641624218</v>
      </c>
      <c r="I339" s="43">
        <f t="shared" si="878"/>
        <v>3.0898748296908867</v>
      </c>
      <c r="J339" s="43">
        <f t="shared" si="878"/>
        <v>3.1419164810327267</v>
      </c>
      <c r="K339" s="43">
        <f t="shared" si="878"/>
        <v>1.5300499446211988</v>
      </c>
      <c r="L339" s="44">
        <f t="shared" si="878"/>
        <v>3.2729341389881608</v>
      </c>
      <c r="M339" s="45">
        <f t="shared" si="878"/>
        <v>3.2498848277464392</v>
      </c>
      <c r="N339" s="46">
        <f t="shared" si="878"/>
        <v>1.0434398809008987</v>
      </c>
      <c r="O339" s="46">
        <f t="shared" si="878"/>
        <v>1.0434398809008987</v>
      </c>
      <c r="P339" s="47">
        <f t="shared" si="878"/>
        <v>6.7735507051211776</v>
      </c>
      <c r="Q339" s="47">
        <f t="shared" si="878"/>
        <v>11.582974949217782</v>
      </c>
      <c r="R339" s="47">
        <f t="shared" si="878"/>
        <v>22.813162987938924</v>
      </c>
      <c r="S339" s="48">
        <f t="shared" si="878"/>
        <v>0.35</v>
      </c>
      <c r="T339" s="48">
        <f t="shared" si="878"/>
        <v>0.35</v>
      </c>
      <c r="U339" s="49">
        <f t="shared" si="878"/>
        <v>3.193151487119271</v>
      </c>
      <c r="V339" s="49">
        <f t="shared" si="878"/>
        <v>3.1931035312397795</v>
      </c>
      <c r="W339" s="50">
        <f t="shared" si="878"/>
        <v>3.4322552437889642</v>
      </c>
      <c r="X339" s="50">
        <f t="shared" si="878"/>
        <v>3.4322322284410278</v>
      </c>
      <c r="AD339"/>
      <c r="AG339" s="3">
        <f t="shared" si="830"/>
        <v>17.431854781713245</v>
      </c>
      <c r="AH339" s="43">
        <f t="shared" ref="AH339:AY339" si="879">AH$160+AH267</f>
        <v>2.1435289332898297</v>
      </c>
      <c r="AI339" s="43">
        <f t="shared" si="879"/>
        <v>3.4300717906459481</v>
      </c>
      <c r="AJ339" s="43">
        <f t="shared" si="879"/>
        <v>3.002548131609208</v>
      </c>
      <c r="AK339" s="43">
        <f t="shared" si="879"/>
        <v>3.1386911279746412</v>
      </c>
      <c r="AL339" s="43">
        <f t="shared" si="879"/>
        <v>1.5300499446211988</v>
      </c>
      <c r="AM339" s="44">
        <f t="shared" si="879"/>
        <v>3.0640585528376709</v>
      </c>
      <c r="AN339" s="45">
        <f t="shared" si="879"/>
        <v>3.0010231853534135</v>
      </c>
      <c r="AO339" s="46">
        <f t="shared" si="879"/>
        <v>1.0434398809008987</v>
      </c>
      <c r="AP339" s="46">
        <f t="shared" si="879"/>
        <v>1.0434398809008987</v>
      </c>
      <c r="AQ339" s="47">
        <f t="shared" si="879"/>
        <v>6.7735507051211776</v>
      </c>
      <c r="AR339" s="47">
        <f t="shared" si="879"/>
        <v>11.582974949217782</v>
      </c>
      <c r="AS339" s="47">
        <f t="shared" si="879"/>
        <v>22.813162987938924</v>
      </c>
      <c r="AT339" s="48">
        <f t="shared" si="879"/>
        <v>0.35</v>
      </c>
      <c r="AU339" s="48">
        <f t="shared" si="879"/>
        <v>0.35</v>
      </c>
      <c r="AV339" s="49">
        <f t="shared" si="879"/>
        <v>3.1893546006188371</v>
      </c>
      <c r="AW339" s="49">
        <f t="shared" si="879"/>
        <v>3.1888201766139082</v>
      </c>
      <c r="AX339" s="50">
        <f t="shared" si="879"/>
        <v>3.4322537253621879</v>
      </c>
      <c r="AY339" s="50">
        <f t="shared" si="879"/>
        <v>3.4316855200333225</v>
      </c>
    </row>
    <row r="340" spans="6:51" x14ac:dyDescent="0.25">
      <c r="F340" s="3">
        <v>26</v>
      </c>
      <c r="G340" s="43">
        <f t="shared" ref="G340:X340" si="880">G$160+G268</f>
        <v>2.1705984193867316</v>
      </c>
      <c r="H340" s="43">
        <f t="shared" si="880"/>
        <v>3.4321800730927059</v>
      </c>
      <c r="I340" s="43">
        <f t="shared" si="880"/>
        <v>3.090746102565086</v>
      </c>
      <c r="J340" s="43">
        <f t="shared" si="880"/>
        <v>3.1419667518016574</v>
      </c>
      <c r="K340" s="43">
        <f t="shared" si="880"/>
        <v>1.5300499446211988</v>
      </c>
      <c r="L340" s="44">
        <f t="shared" si="880"/>
        <v>3.2815896621043192</v>
      </c>
      <c r="M340" s="45">
        <f t="shared" si="880"/>
        <v>3.2663681378704652</v>
      </c>
      <c r="N340" s="46">
        <f t="shared" si="880"/>
        <v>1.0434398809008987</v>
      </c>
      <c r="O340" s="46">
        <f t="shared" si="880"/>
        <v>1.0434398809008987</v>
      </c>
      <c r="P340" s="47">
        <f t="shared" si="880"/>
        <v>6.7735507051211776</v>
      </c>
      <c r="Q340" s="47">
        <f t="shared" si="880"/>
        <v>11.582974949217782</v>
      </c>
      <c r="R340" s="47">
        <f t="shared" si="880"/>
        <v>22.813162987938924</v>
      </c>
      <c r="S340" s="48">
        <f t="shared" si="880"/>
        <v>0.35</v>
      </c>
      <c r="T340" s="48">
        <f t="shared" si="880"/>
        <v>0.35</v>
      </c>
      <c r="U340" s="49">
        <f t="shared" si="880"/>
        <v>3.1932191376600834</v>
      </c>
      <c r="V340" s="49">
        <f t="shared" si="880"/>
        <v>3.1931840424082809</v>
      </c>
      <c r="W340" s="50">
        <f t="shared" si="880"/>
        <v>3.4322552523425731</v>
      </c>
      <c r="X340" s="50">
        <f t="shared" si="880"/>
        <v>3.4322394535565071</v>
      </c>
      <c r="AD340"/>
      <c r="AG340" s="3">
        <f t="shared" si="830"/>
        <v>18.332753468067196</v>
      </c>
      <c r="AH340" s="43">
        <f t="shared" ref="AH340:AY340" si="881">AH$160+AH268</f>
        <v>2.1535078015071729</v>
      </c>
      <c r="AI340" s="43">
        <f t="shared" si="881"/>
        <v>3.4307440497858823</v>
      </c>
      <c r="AJ340" s="43">
        <f t="shared" si="881"/>
        <v>3.0330416434061624</v>
      </c>
      <c r="AK340" s="43">
        <f t="shared" si="881"/>
        <v>3.1397558981184615</v>
      </c>
      <c r="AL340" s="43">
        <f t="shared" si="881"/>
        <v>1.5300499446211988</v>
      </c>
      <c r="AM340" s="44">
        <f t="shared" si="881"/>
        <v>3.1140612767247857</v>
      </c>
      <c r="AN340" s="45">
        <f t="shared" si="881"/>
        <v>3.0464977360209957</v>
      </c>
      <c r="AO340" s="46">
        <f t="shared" si="881"/>
        <v>1.0434398809008987</v>
      </c>
      <c r="AP340" s="46">
        <f t="shared" si="881"/>
        <v>1.0434398809008987</v>
      </c>
      <c r="AQ340" s="47">
        <f t="shared" si="881"/>
        <v>6.7735507051211776</v>
      </c>
      <c r="AR340" s="47">
        <f t="shared" si="881"/>
        <v>11.582974949217782</v>
      </c>
      <c r="AS340" s="47">
        <f t="shared" si="881"/>
        <v>22.813162987938924</v>
      </c>
      <c r="AT340" s="48">
        <f t="shared" si="881"/>
        <v>0.35</v>
      </c>
      <c r="AU340" s="48">
        <f t="shared" si="881"/>
        <v>0.35</v>
      </c>
      <c r="AV340" s="49">
        <f t="shared" si="881"/>
        <v>3.1905573258713638</v>
      </c>
      <c r="AW340" s="49">
        <f t="shared" si="881"/>
        <v>3.1901559383594722</v>
      </c>
      <c r="AX340" s="50">
        <f t="shared" si="881"/>
        <v>3.4322544006501134</v>
      </c>
      <c r="AY340" s="50">
        <f t="shared" si="881"/>
        <v>3.4318787803183608</v>
      </c>
    </row>
    <row r="341" spans="6:51" x14ac:dyDescent="0.25">
      <c r="F341" s="3">
        <v>27</v>
      </c>
      <c r="G341" s="43">
        <f t="shared" ref="G341:X341" si="882">G$160+G269</f>
        <v>2.170710435729541</v>
      </c>
      <c r="H341" s="43">
        <f t="shared" si="882"/>
        <v>3.4322032929698674</v>
      </c>
      <c r="I341" s="43">
        <f t="shared" si="882"/>
        <v>3.0912709517499488</v>
      </c>
      <c r="J341" s="43">
        <f t="shared" si="882"/>
        <v>3.1420006291619007</v>
      </c>
      <c r="K341" s="43">
        <f t="shared" si="882"/>
        <v>1.5300499446211988</v>
      </c>
      <c r="L341" s="44">
        <f t="shared" si="882"/>
        <v>3.2885565799159271</v>
      </c>
      <c r="M341" s="45">
        <f t="shared" si="882"/>
        <v>3.280494748803362</v>
      </c>
      <c r="N341" s="46">
        <f t="shared" si="882"/>
        <v>1.0434398809008987</v>
      </c>
      <c r="O341" s="46">
        <f t="shared" si="882"/>
        <v>1.0434398809008987</v>
      </c>
      <c r="P341" s="47">
        <f t="shared" si="882"/>
        <v>6.7735507051211776</v>
      </c>
      <c r="Q341" s="47">
        <f t="shared" si="882"/>
        <v>11.582974949217782</v>
      </c>
      <c r="R341" s="47">
        <f t="shared" si="882"/>
        <v>22.813162987938924</v>
      </c>
      <c r="S341" s="48">
        <f t="shared" si="882"/>
        <v>0.35</v>
      </c>
      <c r="T341" s="48">
        <f t="shared" si="882"/>
        <v>0.35</v>
      </c>
      <c r="U341" s="49">
        <f t="shared" si="882"/>
        <v>3.193265615098043</v>
      </c>
      <c r="V341" s="49">
        <f t="shared" si="882"/>
        <v>3.19323985284983</v>
      </c>
      <c r="W341" s="50">
        <f t="shared" si="882"/>
        <v>3.432255257598964</v>
      </c>
      <c r="X341" s="50">
        <f t="shared" si="882"/>
        <v>3.432244291618769</v>
      </c>
      <c r="AD341"/>
      <c r="AG341" s="3">
        <f t="shared" si="830"/>
        <v>19.280211654442091</v>
      </c>
      <c r="AH341" s="43">
        <f t="shared" ref="AH341:AY341" si="883">AH$160+AH269</f>
        <v>2.1602646757714172</v>
      </c>
      <c r="AI341" s="43">
        <f t="shared" si="883"/>
        <v>3.4312263312610076</v>
      </c>
      <c r="AJ341" s="43">
        <f t="shared" si="883"/>
        <v>3.0543844646198468</v>
      </c>
      <c r="AK341" s="43">
        <f t="shared" si="883"/>
        <v>3.1405114012271191</v>
      </c>
      <c r="AL341" s="43">
        <f t="shared" si="883"/>
        <v>1.5300499446211988</v>
      </c>
      <c r="AM341" s="44">
        <f t="shared" si="883"/>
        <v>3.1554295390403935</v>
      </c>
      <c r="AN341" s="45">
        <f t="shared" si="883"/>
        <v>3.0886355362055045</v>
      </c>
      <c r="AO341" s="46">
        <f t="shared" si="883"/>
        <v>1.0434398809008987</v>
      </c>
      <c r="AP341" s="46">
        <f t="shared" si="883"/>
        <v>1.0434398809008987</v>
      </c>
      <c r="AQ341" s="47">
        <f t="shared" si="883"/>
        <v>6.7735507051211776</v>
      </c>
      <c r="AR341" s="47">
        <f t="shared" si="883"/>
        <v>11.582974949217782</v>
      </c>
      <c r="AS341" s="47">
        <f t="shared" si="883"/>
        <v>22.813162987938924</v>
      </c>
      <c r="AT341" s="48">
        <f t="shared" si="883"/>
        <v>0.35</v>
      </c>
      <c r="AU341" s="48">
        <f t="shared" si="883"/>
        <v>0.35</v>
      </c>
      <c r="AV341" s="49">
        <f t="shared" si="883"/>
        <v>3.1914313066918498</v>
      </c>
      <c r="AW341" s="49">
        <f t="shared" si="883"/>
        <v>3.1911347486136612</v>
      </c>
      <c r="AX341" s="50">
        <f t="shared" si="883"/>
        <v>3.4322547829354768</v>
      </c>
      <c r="AY341" s="50">
        <f t="shared" si="883"/>
        <v>3.4320095403966797</v>
      </c>
    </row>
    <row r="342" spans="6:51" x14ac:dyDescent="0.25">
      <c r="F342" s="3">
        <v>28</v>
      </c>
      <c r="G342" s="43">
        <f t="shared" ref="G342:X342" si="884">G$160+G270</f>
        <v>2.1707749755911632</v>
      </c>
      <c r="H342" s="43">
        <f t="shared" si="884"/>
        <v>3.4322191334799137</v>
      </c>
      <c r="I342" s="43">
        <f t="shared" si="884"/>
        <v>3.0915870535924466</v>
      </c>
      <c r="J342" s="43">
        <f t="shared" si="884"/>
        <v>3.1420235876936156</v>
      </c>
      <c r="K342" s="43">
        <f t="shared" si="884"/>
        <v>1.5300499446211988</v>
      </c>
      <c r="L342" s="44">
        <f t="shared" si="884"/>
        <v>3.2942039357080146</v>
      </c>
      <c r="M342" s="45">
        <f t="shared" si="884"/>
        <v>3.2925959467682997</v>
      </c>
      <c r="N342" s="46">
        <f t="shared" si="884"/>
        <v>1.0434398809008987</v>
      </c>
      <c r="O342" s="46">
        <f t="shared" si="884"/>
        <v>1.0434398809008987</v>
      </c>
      <c r="P342" s="47">
        <f t="shared" si="884"/>
        <v>6.7735507051211776</v>
      </c>
      <c r="Q342" s="47">
        <f t="shared" si="884"/>
        <v>11.582974949217782</v>
      </c>
      <c r="R342" s="47">
        <f t="shared" si="884"/>
        <v>22.813162987938924</v>
      </c>
      <c r="S342" s="48">
        <f t="shared" si="884"/>
        <v>0.35</v>
      </c>
      <c r="T342" s="48">
        <f t="shared" si="884"/>
        <v>0.35</v>
      </c>
      <c r="U342" s="49">
        <f t="shared" si="884"/>
        <v>3.1932976990332347</v>
      </c>
      <c r="V342" s="49">
        <f t="shared" si="884"/>
        <v>3.1932787236343869</v>
      </c>
      <c r="W342" s="50">
        <f t="shared" si="884"/>
        <v>3.4322552608971453</v>
      </c>
      <c r="X342" s="50">
        <f t="shared" si="884"/>
        <v>3.4322475652820481</v>
      </c>
      <c r="AD342"/>
      <c r="AG342" s="3">
        <f t="shared" si="830"/>
        <v>20.276635590369683</v>
      </c>
      <c r="AH342" s="43">
        <f t="shared" ref="AH342:AY342" si="885">AH$160+AH270</f>
        <v>2.1646379756309266</v>
      </c>
      <c r="AI342" s="43">
        <f t="shared" si="885"/>
        <v>3.431566140988799</v>
      </c>
      <c r="AJ342" s="43">
        <f t="shared" si="885"/>
        <v>3.0687919267163437</v>
      </c>
      <c r="AK342" s="43">
        <f t="shared" si="885"/>
        <v>3.1410378964839554</v>
      </c>
      <c r="AL342" s="43">
        <f t="shared" si="885"/>
        <v>1.5300499446211988</v>
      </c>
      <c r="AM342" s="44">
        <f t="shared" si="885"/>
        <v>3.1893253084051345</v>
      </c>
      <c r="AN342" s="45">
        <f t="shared" si="885"/>
        <v>3.127282283153471</v>
      </c>
      <c r="AO342" s="46">
        <f t="shared" si="885"/>
        <v>1.0434398809008987</v>
      </c>
      <c r="AP342" s="46">
        <f t="shared" si="885"/>
        <v>1.0434398809008987</v>
      </c>
      <c r="AQ342" s="47">
        <f t="shared" si="885"/>
        <v>6.7735507051211776</v>
      </c>
      <c r="AR342" s="47">
        <f t="shared" si="885"/>
        <v>11.582974949217782</v>
      </c>
      <c r="AS342" s="47">
        <f t="shared" si="885"/>
        <v>22.813162987938924</v>
      </c>
      <c r="AT342" s="48">
        <f t="shared" si="885"/>
        <v>0.35</v>
      </c>
      <c r="AU342" s="48">
        <f t="shared" si="885"/>
        <v>0.35</v>
      </c>
      <c r="AV342" s="49">
        <f t="shared" si="885"/>
        <v>3.1920553473381639</v>
      </c>
      <c r="AW342" s="49">
        <f t="shared" si="885"/>
        <v>3.1918398332201718</v>
      </c>
      <c r="AX342" s="50">
        <f t="shared" si="885"/>
        <v>3.4322549976672923</v>
      </c>
      <c r="AY342" s="50">
        <f t="shared" si="885"/>
        <v>3.432096754446448</v>
      </c>
    </row>
    <row r="343" spans="6:51" x14ac:dyDescent="0.25">
      <c r="F343" s="3">
        <v>29</v>
      </c>
      <c r="G343" s="43">
        <f t="shared" ref="G343:X343" si="886">G$160+G271</f>
        <v>2.1708123999097415</v>
      </c>
      <c r="H343" s="43">
        <f t="shared" si="886"/>
        <v>3.4322299965905123</v>
      </c>
      <c r="I343" s="43">
        <f t="shared" si="886"/>
        <v>3.0917776633018876</v>
      </c>
      <c r="J343" s="43">
        <f t="shared" si="886"/>
        <v>3.142039237167916</v>
      </c>
      <c r="K343" s="43">
        <f t="shared" si="886"/>
        <v>1.5300499446211988</v>
      </c>
      <c r="L343" s="44">
        <f t="shared" si="886"/>
        <v>3.2988137719416946</v>
      </c>
      <c r="M343" s="45">
        <f t="shared" si="886"/>
        <v>3.3029602615268261</v>
      </c>
      <c r="N343" s="46">
        <f t="shared" si="886"/>
        <v>1.0434398809008987</v>
      </c>
      <c r="O343" s="46">
        <f t="shared" si="886"/>
        <v>1.0434398809008987</v>
      </c>
      <c r="P343" s="47">
        <f t="shared" si="886"/>
        <v>6.7735507051211776</v>
      </c>
      <c r="Q343" s="47">
        <f t="shared" si="886"/>
        <v>11.582974949217782</v>
      </c>
      <c r="R343" s="47">
        <f t="shared" si="886"/>
        <v>22.813162987938924</v>
      </c>
      <c r="S343" s="48">
        <f t="shared" si="886"/>
        <v>0.35</v>
      </c>
      <c r="T343" s="48">
        <f t="shared" si="886"/>
        <v>0.35</v>
      </c>
      <c r="U343" s="49">
        <f t="shared" si="886"/>
        <v>3.1933199574344822</v>
      </c>
      <c r="V343" s="49">
        <f t="shared" si="886"/>
        <v>3.1933059295257928</v>
      </c>
      <c r="W343" s="50">
        <f t="shared" si="886"/>
        <v>3.4322552630084475</v>
      </c>
      <c r="X343" s="50">
        <f t="shared" si="886"/>
        <v>3.4322498034947766</v>
      </c>
      <c r="AD343"/>
      <c r="AG343" s="3">
        <f t="shared" si="830"/>
        <v>21.324555883177815</v>
      </c>
      <c r="AH343" s="43">
        <f t="shared" ref="AH343:AY343" si="887">AH$160+AH271</f>
        <v>2.1673440598646523</v>
      </c>
      <c r="AI343" s="43">
        <f t="shared" si="887"/>
        <v>3.4318012615971321</v>
      </c>
      <c r="AJ343" s="43">
        <f t="shared" si="887"/>
        <v>3.078165077500036</v>
      </c>
      <c r="AK343" s="43">
        <f t="shared" si="887"/>
        <v>3.1413982314183793</v>
      </c>
      <c r="AL343" s="43">
        <f t="shared" si="887"/>
        <v>1.5300499446211988</v>
      </c>
      <c r="AM343" s="44">
        <f t="shared" si="887"/>
        <v>3.2168590014907048</v>
      </c>
      <c r="AN343" s="45">
        <f t="shared" si="887"/>
        <v>3.1623551823406335</v>
      </c>
      <c r="AO343" s="46">
        <f t="shared" si="887"/>
        <v>1.0434398809008987</v>
      </c>
      <c r="AP343" s="46">
        <f t="shared" si="887"/>
        <v>1.0434398809008987</v>
      </c>
      <c r="AQ343" s="47">
        <f t="shared" si="887"/>
        <v>6.7735507051211776</v>
      </c>
      <c r="AR343" s="47">
        <f t="shared" si="887"/>
        <v>11.582974949217782</v>
      </c>
      <c r="AS343" s="47">
        <f t="shared" si="887"/>
        <v>22.813162987938924</v>
      </c>
      <c r="AT343" s="48">
        <f t="shared" si="887"/>
        <v>0.35</v>
      </c>
      <c r="AU343" s="48">
        <f t="shared" si="887"/>
        <v>0.35</v>
      </c>
      <c r="AV343" s="49">
        <f t="shared" si="887"/>
        <v>3.1924931152150782</v>
      </c>
      <c r="AW343" s="49">
        <f t="shared" si="887"/>
        <v>3.1923390698826433</v>
      </c>
      <c r="AX343" s="50">
        <f t="shared" si="887"/>
        <v>3.4322551175410654</v>
      </c>
      <c r="AY343" s="50">
        <f t="shared" si="887"/>
        <v>3.4321541298345295</v>
      </c>
    </row>
    <row r="344" spans="6:51" x14ac:dyDescent="0.25">
      <c r="F344" s="3">
        <v>30</v>
      </c>
      <c r="G344" s="43">
        <f t="shared" ref="G344:X344" si="888">G$160+G272</f>
        <v>2.1708342815523594</v>
      </c>
      <c r="H344" s="43">
        <f t="shared" si="888"/>
        <v>3.4322374866952519</v>
      </c>
      <c r="I344" s="43">
        <f t="shared" si="888"/>
        <v>3.0918928866208093</v>
      </c>
      <c r="J344" s="43">
        <f t="shared" si="888"/>
        <v>3.142049968226992</v>
      </c>
      <c r="K344" s="43">
        <f t="shared" si="888"/>
        <v>1.5300499446211988</v>
      </c>
      <c r="L344" s="44">
        <f t="shared" si="888"/>
        <v>3.3026026688286887</v>
      </c>
      <c r="M344" s="45">
        <f t="shared" si="888"/>
        <v>3.3118376906529714</v>
      </c>
      <c r="N344" s="46">
        <f t="shared" si="888"/>
        <v>1.0434398809008987</v>
      </c>
      <c r="O344" s="46">
        <f t="shared" si="888"/>
        <v>1.0434398809008987</v>
      </c>
      <c r="P344" s="47">
        <f t="shared" si="888"/>
        <v>6.7735507051211776</v>
      </c>
      <c r="Q344" s="47">
        <f t="shared" si="888"/>
        <v>11.582974949217782</v>
      </c>
      <c r="R344" s="47">
        <f t="shared" si="888"/>
        <v>22.813162987938924</v>
      </c>
      <c r="S344" s="48">
        <f t="shared" si="888"/>
        <v>0.35</v>
      </c>
      <c r="T344" s="48">
        <f t="shared" si="888"/>
        <v>0.35</v>
      </c>
      <c r="U344" s="49">
        <f t="shared" si="888"/>
        <v>3.1933354789375241</v>
      </c>
      <c r="V344" s="49">
        <f t="shared" si="888"/>
        <v>3.1933250678652878</v>
      </c>
      <c r="W344" s="50">
        <f t="shared" si="888"/>
        <v>3.4322552643861615</v>
      </c>
      <c r="X344" s="50">
        <f t="shared" si="888"/>
        <v>3.4322513495654898</v>
      </c>
      <c r="AD344"/>
      <c r="AG344" s="3">
        <f t="shared" si="830"/>
        <v>22.426633924947051</v>
      </c>
      <c r="AH344" s="43">
        <f t="shared" ref="AH344:AY344" si="889">AH$160+AH272</f>
        <v>2.1689462094226126</v>
      </c>
      <c r="AI344" s="43">
        <f t="shared" si="889"/>
        <v>3.4319610151185254</v>
      </c>
      <c r="AJ344" s="43">
        <f t="shared" si="889"/>
        <v>3.0840392063804964</v>
      </c>
      <c r="AK344" s="43">
        <f t="shared" si="889"/>
        <v>3.1416404388381927</v>
      </c>
      <c r="AL344" s="43">
        <f t="shared" si="889"/>
        <v>1.5300499446211988</v>
      </c>
      <c r="AM344" s="44">
        <f t="shared" si="889"/>
        <v>3.2390562505299689</v>
      </c>
      <c r="AN344" s="45">
        <f t="shared" si="889"/>
        <v>3.1938431298115084</v>
      </c>
      <c r="AO344" s="46">
        <f t="shared" si="889"/>
        <v>1.0434398809008987</v>
      </c>
      <c r="AP344" s="46">
        <f t="shared" si="889"/>
        <v>1.0434398809008987</v>
      </c>
      <c r="AQ344" s="47">
        <f t="shared" si="889"/>
        <v>6.7735507051211776</v>
      </c>
      <c r="AR344" s="47">
        <f t="shared" si="889"/>
        <v>11.582974949217782</v>
      </c>
      <c r="AS344" s="47">
        <f t="shared" si="889"/>
        <v>22.813162987938924</v>
      </c>
      <c r="AT344" s="48">
        <f t="shared" si="889"/>
        <v>0.35</v>
      </c>
      <c r="AU344" s="48">
        <f t="shared" si="889"/>
        <v>0.35</v>
      </c>
      <c r="AV344" s="49">
        <f t="shared" si="889"/>
        <v>3.1927948148993677</v>
      </c>
      <c r="AW344" s="49">
        <f t="shared" si="889"/>
        <v>3.1926865086338259</v>
      </c>
      <c r="AX344" s="50">
        <f t="shared" si="889"/>
        <v>3.4322551841645019</v>
      </c>
      <c r="AY344" s="50">
        <f t="shared" si="889"/>
        <v>3.4321913855660156</v>
      </c>
    </row>
    <row r="345" spans="6:51" x14ac:dyDescent="0.25">
      <c r="F345" s="3">
        <v>31</v>
      </c>
      <c r="G345" s="43">
        <f t="shared" ref="G345:X345" si="890">G$160+G273</f>
        <v>2.1708472026720402</v>
      </c>
      <c r="H345" s="43">
        <f t="shared" si="890"/>
        <v>3.43224267984065</v>
      </c>
      <c r="I345" s="43">
        <f t="shared" si="890"/>
        <v>3.0919627914464343</v>
      </c>
      <c r="J345" s="43">
        <f t="shared" si="890"/>
        <v>3.142057371534877</v>
      </c>
      <c r="K345" s="43">
        <f t="shared" si="890"/>
        <v>1.5300499446211988</v>
      </c>
      <c r="L345" s="44">
        <f t="shared" si="890"/>
        <v>3.3057378045168924</v>
      </c>
      <c r="M345" s="45">
        <f t="shared" si="890"/>
        <v>3.3194439208822422</v>
      </c>
      <c r="N345" s="46">
        <f t="shared" si="890"/>
        <v>1.0434398809008987</v>
      </c>
      <c r="O345" s="46">
        <f t="shared" si="890"/>
        <v>1.0434398809008987</v>
      </c>
      <c r="P345" s="47">
        <f t="shared" si="890"/>
        <v>6.7735507051211776</v>
      </c>
      <c r="Q345" s="47">
        <f t="shared" si="890"/>
        <v>11.582974949217782</v>
      </c>
      <c r="R345" s="47">
        <f t="shared" si="890"/>
        <v>22.813162987938924</v>
      </c>
      <c r="S345" s="48">
        <f t="shared" si="890"/>
        <v>0.35</v>
      </c>
      <c r="T345" s="48">
        <f t="shared" si="890"/>
        <v>0.35</v>
      </c>
      <c r="U345" s="49">
        <f t="shared" si="890"/>
        <v>3.1933463599011445</v>
      </c>
      <c r="V345" s="49">
        <f t="shared" si="890"/>
        <v>3.1933386012062708</v>
      </c>
      <c r="W345" s="50">
        <f t="shared" si="890"/>
        <v>3.4322552653018508</v>
      </c>
      <c r="X345" s="50">
        <f t="shared" si="890"/>
        <v>3.4322524284198246</v>
      </c>
      <c r="AD345"/>
      <c r="AG345" s="3">
        <f t="shared" si="830"/>
        <v>23.585668651620018</v>
      </c>
      <c r="AH345" s="43">
        <f t="shared" ref="AH345:AY345" si="891">AH$160+AH273</f>
        <v>2.1698552236411262</v>
      </c>
      <c r="AI345" s="43">
        <f t="shared" si="891"/>
        <v>3.4320676111518051</v>
      </c>
      <c r="AJ345" s="43">
        <f t="shared" si="891"/>
        <v>3.0875849171468337</v>
      </c>
      <c r="AK345" s="43">
        <f t="shared" si="891"/>
        <v>3.1418003565727055</v>
      </c>
      <c r="AL345" s="43">
        <f t="shared" si="891"/>
        <v>1.5300499446211988</v>
      </c>
      <c r="AM345" s="44">
        <f t="shared" si="891"/>
        <v>3.2568371666351985</v>
      </c>
      <c r="AN345" s="45">
        <f t="shared" si="891"/>
        <v>3.2218037289574628</v>
      </c>
      <c r="AO345" s="46">
        <f t="shared" si="891"/>
        <v>1.0434398809008987</v>
      </c>
      <c r="AP345" s="46">
        <f t="shared" si="891"/>
        <v>1.0434398809008987</v>
      </c>
      <c r="AQ345" s="47">
        <f t="shared" si="891"/>
        <v>6.7735507051211776</v>
      </c>
      <c r="AR345" s="47">
        <f t="shared" si="891"/>
        <v>11.582974949217782</v>
      </c>
      <c r="AS345" s="47">
        <f t="shared" si="891"/>
        <v>22.813162987938924</v>
      </c>
      <c r="AT345" s="48">
        <f t="shared" si="891"/>
        <v>0.35</v>
      </c>
      <c r="AU345" s="48">
        <f t="shared" si="891"/>
        <v>0.35</v>
      </c>
      <c r="AV345" s="49">
        <f t="shared" si="891"/>
        <v>3.1929990944480564</v>
      </c>
      <c r="AW345" s="49">
        <f t="shared" si="891"/>
        <v>3.1929241811957638</v>
      </c>
      <c r="AX345" s="50">
        <f t="shared" si="891"/>
        <v>3.432255221096443</v>
      </c>
      <c r="AY345" s="50">
        <f t="shared" si="891"/>
        <v>3.4322152824772929</v>
      </c>
    </row>
    <row r="346" spans="6:51" x14ac:dyDescent="0.25">
      <c r="F346" s="3">
        <v>32</v>
      </c>
      <c r="G346" s="43">
        <f t="shared" ref="G346:X346" si="892">G$160+G274</f>
        <v>2.1708549186640416</v>
      </c>
      <c r="H346" s="43">
        <f t="shared" si="892"/>
        <v>3.4322463008610296</v>
      </c>
      <c r="I346" s="43">
        <f t="shared" si="892"/>
        <v>3.0920053988591096</v>
      </c>
      <c r="J346" s="43">
        <f t="shared" si="892"/>
        <v>3.1420625106832105</v>
      </c>
      <c r="K346" s="43">
        <f t="shared" si="892"/>
        <v>1.5300499446211988</v>
      </c>
      <c r="L346" s="44">
        <f t="shared" si="892"/>
        <v>3.3083489364771479</v>
      </c>
      <c r="M346" s="45">
        <f t="shared" si="892"/>
        <v>3.3259643822509175</v>
      </c>
      <c r="N346" s="46">
        <f t="shared" si="892"/>
        <v>1.0434398809008987</v>
      </c>
      <c r="O346" s="46">
        <f t="shared" si="892"/>
        <v>1.0434398809008987</v>
      </c>
      <c r="P346" s="47">
        <f t="shared" si="892"/>
        <v>6.7735507051211776</v>
      </c>
      <c r="Q346" s="47">
        <f t="shared" si="892"/>
        <v>11.582974949217782</v>
      </c>
      <c r="R346" s="47">
        <f t="shared" si="892"/>
        <v>22.813162987938924</v>
      </c>
      <c r="S346" s="48">
        <f t="shared" si="892"/>
        <v>0.35</v>
      </c>
      <c r="T346" s="48">
        <f t="shared" si="892"/>
        <v>0.35</v>
      </c>
      <c r="U346" s="49">
        <f t="shared" si="892"/>
        <v>3.1933540289949685</v>
      </c>
      <c r="V346" s="49">
        <f t="shared" si="892"/>
        <v>3.1933482220329052</v>
      </c>
      <c r="W346" s="50">
        <f t="shared" si="892"/>
        <v>3.4322552659212544</v>
      </c>
      <c r="X346" s="50">
        <f t="shared" si="892"/>
        <v>3.4322531888114636</v>
      </c>
      <c r="AD346"/>
      <c r="AG346" s="3">
        <f t="shared" si="830"/>
        <v>24.804603651429346</v>
      </c>
      <c r="AH346" s="43">
        <f t="shared" ref="AH346:AY346" si="893">AH$160+AH274</f>
        <v>2.1703506184687917</v>
      </c>
      <c r="AI346" s="43">
        <f t="shared" si="893"/>
        <v>3.4321374718997122</v>
      </c>
      <c r="AJ346" s="43">
        <f t="shared" si="893"/>
        <v>3.0896468302170614</v>
      </c>
      <c r="AK346" s="43">
        <f t="shared" si="893"/>
        <v>3.1419040951166091</v>
      </c>
      <c r="AL346" s="43">
        <f t="shared" si="893"/>
        <v>1.5300499446211988</v>
      </c>
      <c r="AM346" s="44">
        <f t="shared" si="893"/>
        <v>3.2710066080928568</v>
      </c>
      <c r="AN346" s="45">
        <f t="shared" si="893"/>
        <v>3.2463573505313201</v>
      </c>
      <c r="AO346" s="46">
        <f t="shared" si="893"/>
        <v>1.0434398809008987</v>
      </c>
      <c r="AP346" s="46">
        <f t="shared" si="893"/>
        <v>1.0434398809008987</v>
      </c>
      <c r="AQ346" s="47">
        <f t="shared" si="893"/>
        <v>6.7735507051211776</v>
      </c>
      <c r="AR346" s="47">
        <f t="shared" si="893"/>
        <v>11.582974949217782</v>
      </c>
      <c r="AS346" s="47">
        <f t="shared" si="893"/>
        <v>22.813162987938924</v>
      </c>
      <c r="AT346" s="48">
        <f t="shared" si="893"/>
        <v>0.35</v>
      </c>
      <c r="AU346" s="48">
        <f t="shared" si="893"/>
        <v>0.35</v>
      </c>
      <c r="AV346" s="49">
        <f t="shared" si="893"/>
        <v>3.1931350059157566</v>
      </c>
      <c r="AW346" s="49">
        <f t="shared" si="893"/>
        <v>3.1930840167594341</v>
      </c>
      <c r="AX346" s="50">
        <f t="shared" si="893"/>
        <v>3.4322552415552625</v>
      </c>
      <c r="AY346" s="50">
        <f t="shared" si="893"/>
        <v>3.4322304382433813</v>
      </c>
    </row>
    <row r="347" spans="6:51" x14ac:dyDescent="0.25">
      <c r="F347" s="3">
        <v>33</v>
      </c>
      <c r="G347" s="43">
        <f t="shared" ref="G347:X347" si="894">G$160+G275</f>
        <v>2.1708595833801931</v>
      </c>
      <c r="H347" s="43">
        <f t="shared" si="894"/>
        <v>3.4322488402444282</v>
      </c>
      <c r="I347" s="43">
        <f t="shared" si="894"/>
        <v>3.0920315122660145</v>
      </c>
      <c r="J347" s="43">
        <f t="shared" si="894"/>
        <v>3.1420661004819794</v>
      </c>
      <c r="K347" s="43">
        <f t="shared" si="894"/>
        <v>1.5300499446211988</v>
      </c>
      <c r="L347" s="44">
        <f t="shared" si="894"/>
        <v>3.3105373554162041</v>
      </c>
      <c r="M347" s="45">
        <f t="shared" si="894"/>
        <v>3.3315580339512088</v>
      </c>
      <c r="N347" s="46">
        <f t="shared" si="894"/>
        <v>1.0434398809008987</v>
      </c>
      <c r="O347" s="46">
        <f t="shared" si="894"/>
        <v>1.0434398809008987</v>
      </c>
      <c r="P347" s="47">
        <f t="shared" si="894"/>
        <v>6.7735507051211776</v>
      </c>
      <c r="Q347" s="47">
        <f t="shared" si="894"/>
        <v>11.582974949217782</v>
      </c>
      <c r="R347" s="47">
        <f t="shared" si="894"/>
        <v>22.813162987938924</v>
      </c>
      <c r="S347" s="48">
        <f t="shared" si="894"/>
        <v>0.35</v>
      </c>
      <c r="T347" s="48">
        <f t="shared" si="894"/>
        <v>0.35</v>
      </c>
      <c r="U347" s="49">
        <f t="shared" si="894"/>
        <v>3.1933594640427372</v>
      </c>
      <c r="V347" s="49">
        <f t="shared" si="894"/>
        <v>3.193355098476458</v>
      </c>
      <c r="W347" s="50">
        <f t="shared" si="894"/>
        <v>3.4322552663473411</v>
      </c>
      <c r="X347" s="50">
        <f t="shared" si="894"/>
        <v>3.4322537300401943</v>
      </c>
      <c r="AD347"/>
      <c r="AG347" s="3">
        <f t="shared" si="830"/>
        <v>26.08653464069765</v>
      </c>
      <c r="AH347" s="43">
        <f t="shared" ref="AH347:AY347" si="895">AH$160+AH275</f>
        <v>2.1706107482101107</v>
      </c>
      <c r="AI347" s="43">
        <f t="shared" si="895"/>
        <v>3.4321824546745576</v>
      </c>
      <c r="AJ347" s="43">
        <f t="shared" si="895"/>
        <v>3.0908027549835313</v>
      </c>
      <c r="AK347" s="43">
        <f t="shared" si="895"/>
        <v>3.1419702367858195</v>
      </c>
      <c r="AL347" s="43">
        <f t="shared" si="895"/>
        <v>1.5300499446211988</v>
      </c>
      <c r="AM347" s="44">
        <f t="shared" si="895"/>
        <v>3.2822532992092599</v>
      </c>
      <c r="AN347" s="45">
        <f t="shared" si="895"/>
        <v>3.2676786719513213</v>
      </c>
      <c r="AO347" s="46">
        <f t="shared" si="895"/>
        <v>1.0434398809008987</v>
      </c>
      <c r="AP347" s="46">
        <f t="shared" si="895"/>
        <v>1.0434398809008987</v>
      </c>
      <c r="AQ347" s="47">
        <f t="shared" si="895"/>
        <v>6.7735507051211776</v>
      </c>
      <c r="AR347" s="47">
        <f t="shared" si="895"/>
        <v>11.582974949217782</v>
      </c>
      <c r="AS347" s="47">
        <f t="shared" si="895"/>
        <v>22.813162987938924</v>
      </c>
      <c r="AT347" s="48">
        <f t="shared" si="895"/>
        <v>0.35</v>
      </c>
      <c r="AU347" s="48">
        <f t="shared" si="895"/>
        <v>0.35</v>
      </c>
      <c r="AV347" s="49">
        <f t="shared" si="895"/>
        <v>3.1932238804441408</v>
      </c>
      <c r="AW347" s="49">
        <f t="shared" si="895"/>
        <v>3.1931897159408376</v>
      </c>
      <c r="AX347" s="50">
        <f t="shared" si="895"/>
        <v>3.4322552529032517</v>
      </c>
      <c r="AY347" s="50">
        <f t="shared" si="895"/>
        <v>3.4322399521950588</v>
      </c>
    </row>
    <row r="348" spans="6:51" x14ac:dyDescent="0.25">
      <c r="F348" s="3">
        <v>34</v>
      </c>
      <c r="G348" s="43">
        <f t="shared" ref="G348:X348" si="896">G$160+G276</f>
        <v>2.1708624408015202</v>
      </c>
      <c r="H348" s="43">
        <f t="shared" si="896"/>
        <v>3.4322506314783863</v>
      </c>
      <c r="I348" s="43">
        <f t="shared" si="896"/>
        <v>3.0920476181370748</v>
      </c>
      <c r="J348" s="43">
        <f t="shared" si="896"/>
        <v>3.1420686238757844</v>
      </c>
      <c r="K348" s="43">
        <f t="shared" si="896"/>
        <v>1.5300499446211988</v>
      </c>
      <c r="L348" s="44">
        <f t="shared" si="896"/>
        <v>3.3123825945188914</v>
      </c>
      <c r="M348" s="45">
        <f t="shared" si="896"/>
        <v>3.336360826840274</v>
      </c>
      <c r="N348" s="46">
        <f t="shared" si="896"/>
        <v>1.0434398809008987</v>
      </c>
      <c r="O348" s="46">
        <f t="shared" si="896"/>
        <v>1.0434398809008987</v>
      </c>
      <c r="P348" s="47">
        <f t="shared" si="896"/>
        <v>6.7735507051211776</v>
      </c>
      <c r="Q348" s="47">
        <f t="shared" si="896"/>
        <v>11.582974949217782</v>
      </c>
      <c r="R348" s="47">
        <f t="shared" si="896"/>
        <v>22.813162987938924</v>
      </c>
      <c r="S348" s="48">
        <f t="shared" si="896"/>
        <v>0.35</v>
      </c>
      <c r="T348" s="48">
        <f t="shared" si="896"/>
        <v>0.35</v>
      </c>
      <c r="U348" s="49">
        <f t="shared" si="896"/>
        <v>3.1933633372971211</v>
      </c>
      <c r="V348" s="49">
        <f t="shared" si="896"/>
        <v>3.1933600403139768</v>
      </c>
      <c r="W348" s="50">
        <f t="shared" si="896"/>
        <v>3.4322552666451878</v>
      </c>
      <c r="X348" s="50">
        <f t="shared" si="896"/>
        <v>3.4322541190091438</v>
      </c>
      <c r="AD348"/>
      <c r="AG348" s="3">
        <f t="shared" si="830"/>
        <v>27.434717325995447</v>
      </c>
      <c r="AH348" s="43">
        <f t="shared" ref="AH348:AY348" si="897">AH$160+AH276</f>
        <v>2.1707428664985371</v>
      </c>
      <c r="AI348" s="43">
        <f t="shared" si="897"/>
        <v>3.432210922314217</v>
      </c>
      <c r="AJ348" s="43">
        <f t="shared" si="897"/>
        <v>3.091428158295864</v>
      </c>
      <c r="AK348" s="43">
        <f t="shared" si="897"/>
        <v>3.1420117047881395</v>
      </c>
      <c r="AL348" s="43">
        <f t="shared" si="897"/>
        <v>1.5300499446211988</v>
      </c>
      <c r="AM348" s="44">
        <f t="shared" si="897"/>
        <v>3.2911554145038826</v>
      </c>
      <c r="AN348" s="45">
        <f t="shared" si="897"/>
        <v>3.2859863192761085</v>
      </c>
      <c r="AO348" s="46">
        <f t="shared" si="897"/>
        <v>1.0434398809008987</v>
      </c>
      <c r="AP348" s="46">
        <f t="shared" si="897"/>
        <v>1.0434398809008987</v>
      </c>
      <c r="AQ348" s="47">
        <f t="shared" si="897"/>
        <v>6.7735507051211776</v>
      </c>
      <c r="AR348" s="47">
        <f t="shared" si="897"/>
        <v>11.582974949217782</v>
      </c>
      <c r="AS348" s="47">
        <f t="shared" si="897"/>
        <v>22.813162987938924</v>
      </c>
      <c r="AT348" s="48">
        <f t="shared" si="897"/>
        <v>0.35</v>
      </c>
      <c r="AU348" s="48">
        <f t="shared" si="897"/>
        <v>0.35</v>
      </c>
      <c r="AV348" s="49">
        <f t="shared" si="897"/>
        <v>3.1932810214095206</v>
      </c>
      <c r="AW348" s="49">
        <f t="shared" si="897"/>
        <v>3.1932584754919566</v>
      </c>
      <c r="AX348" s="50">
        <f t="shared" si="897"/>
        <v>3.4322552592184845</v>
      </c>
      <c r="AY348" s="50">
        <f t="shared" si="897"/>
        <v>3.4322458705735781</v>
      </c>
    </row>
    <row r="349" spans="6:51" x14ac:dyDescent="0.25">
      <c r="F349" s="3">
        <v>35</v>
      </c>
      <c r="G349" s="43">
        <f t="shared" ref="G349:X349" si="898">G$160+G277</f>
        <v>2.1708642155052722</v>
      </c>
      <c r="H349" s="43">
        <f t="shared" si="898"/>
        <v>3.4322519024180167</v>
      </c>
      <c r="I349" s="43">
        <f t="shared" si="898"/>
        <v>3.0920576214840967</v>
      </c>
      <c r="J349" s="43">
        <f t="shared" si="898"/>
        <v>3.1420704089248885</v>
      </c>
      <c r="K349" s="43">
        <f t="shared" si="898"/>
        <v>1.5300499446211988</v>
      </c>
      <c r="L349" s="44">
        <f t="shared" si="898"/>
        <v>3.3139474737431724</v>
      </c>
      <c r="M349" s="45">
        <f t="shared" si="898"/>
        <v>3.3404888200311178</v>
      </c>
      <c r="N349" s="46">
        <f t="shared" si="898"/>
        <v>1.0434398809008987</v>
      </c>
      <c r="O349" s="46">
        <f t="shared" si="898"/>
        <v>1.0434398809008987</v>
      </c>
      <c r="P349" s="47">
        <f t="shared" si="898"/>
        <v>6.7735507051211776</v>
      </c>
      <c r="Q349" s="47">
        <f t="shared" si="898"/>
        <v>11.582974949217782</v>
      </c>
      <c r="R349" s="47">
        <f t="shared" si="898"/>
        <v>22.813162987938924</v>
      </c>
      <c r="S349" s="48">
        <f t="shared" si="898"/>
        <v>0.35</v>
      </c>
      <c r="T349" s="48">
        <f t="shared" si="898"/>
        <v>0.35</v>
      </c>
      <c r="U349" s="49">
        <f t="shared" si="898"/>
        <v>3.1933661130759448</v>
      </c>
      <c r="V349" s="49">
        <f t="shared" si="898"/>
        <v>3.1933636114583317</v>
      </c>
      <c r="W349" s="50">
        <f t="shared" si="898"/>
        <v>3.4322552668566053</v>
      </c>
      <c r="X349" s="50">
        <f t="shared" si="898"/>
        <v>3.4322544012085157</v>
      </c>
      <c r="AD349"/>
      <c r="AG349" s="3">
        <f t="shared" si="830"/>
        <v>28.852575672624699</v>
      </c>
      <c r="AH349" s="43">
        <f t="shared" ref="AH349:AY349" si="899">AH$160+AH277</f>
        <v>2.1708080685179887</v>
      </c>
      <c r="AI349" s="43">
        <f t="shared" si="899"/>
        <v>3.4322286387254874</v>
      </c>
      <c r="AJ349" s="43">
        <f t="shared" si="899"/>
        <v>3.0917552332043865</v>
      </c>
      <c r="AK349" s="43">
        <f t="shared" si="899"/>
        <v>3.142037286104375</v>
      </c>
      <c r="AL349" s="43">
        <f t="shared" si="899"/>
        <v>1.5300499446211988</v>
      </c>
      <c r="AM349" s="44">
        <f t="shared" si="899"/>
        <v>3.2981903516628583</v>
      </c>
      <c r="AN349" s="45">
        <f t="shared" si="899"/>
        <v>3.3015313602341889</v>
      </c>
      <c r="AO349" s="46">
        <f t="shared" si="899"/>
        <v>1.0434398809008987</v>
      </c>
      <c r="AP349" s="46">
        <f t="shared" si="899"/>
        <v>1.0434398809008987</v>
      </c>
      <c r="AQ349" s="47">
        <f t="shared" si="899"/>
        <v>6.7735507051211776</v>
      </c>
      <c r="AR349" s="47">
        <f t="shared" si="899"/>
        <v>11.582974949217782</v>
      </c>
      <c r="AS349" s="47">
        <f t="shared" si="899"/>
        <v>22.813162987938924</v>
      </c>
      <c r="AT349" s="48">
        <f t="shared" si="899"/>
        <v>0.35</v>
      </c>
      <c r="AU349" s="48">
        <f t="shared" si="899"/>
        <v>0.35</v>
      </c>
      <c r="AV349" s="49">
        <f t="shared" si="899"/>
        <v>3.1933171606892605</v>
      </c>
      <c r="AW349" s="49">
        <f t="shared" si="899"/>
        <v>3.1933024974407855</v>
      </c>
      <c r="AX349" s="50">
        <f t="shared" si="899"/>
        <v>3.4322552627516889</v>
      </c>
      <c r="AY349" s="50">
        <f t="shared" si="899"/>
        <v>3.4322495237073829</v>
      </c>
    </row>
    <row r="350" spans="6:51" x14ac:dyDescent="0.25">
      <c r="F350" s="3">
        <v>36</v>
      </c>
      <c r="G350" s="43">
        <f t="shared" ref="G350:X350" si="900">G$160+G278</f>
        <v>2.1708653336279853</v>
      </c>
      <c r="H350" s="43">
        <f t="shared" si="900"/>
        <v>3.4322528095295928</v>
      </c>
      <c r="I350" s="43">
        <f t="shared" si="900"/>
        <v>3.0920638819185058</v>
      </c>
      <c r="J350" s="43">
        <f t="shared" si="900"/>
        <v>3.1420716797110604</v>
      </c>
      <c r="K350" s="43">
        <f t="shared" si="900"/>
        <v>1.5300499446211988</v>
      </c>
      <c r="L350" s="44">
        <f t="shared" si="900"/>
        <v>3.3152819072462933</v>
      </c>
      <c r="M350" s="45">
        <f t="shared" si="900"/>
        <v>3.3440409511102285</v>
      </c>
      <c r="N350" s="46">
        <f t="shared" si="900"/>
        <v>1.0434398809008987</v>
      </c>
      <c r="O350" s="46">
        <f t="shared" si="900"/>
        <v>1.0434398809008987</v>
      </c>
      <c r="P350" s="47">
        <f t="shared" si="900"/>
        <v>6.7735507051211776</v>
      </c>
      <c r="Q350" s="47">
        <f t="shared" si="900"/>
        <v>11.582974949217782</v>
      </c>
      <c r="R350" s="47">
        <f t="shared" si="900"/>
        <v>22.813162987938924</v>
      </c>
      <c r="S350" s="48">
        <f t="shared" si="900"/>
        <v>0.35</v>
      </c>
      <c r="T350" s="48">
        <f t="shared" si="900"/>
        <v>0.35</v>
      </c>
      <c r="U350" s="49">
        <f t="shared" si="900"/>
        <v>3.1933681136086456</v>
      </c>
      <c r="V350" s="49">
        <f t="shared" si="900"/>
        <v>3.1933662064448809</v>
      </c>
      <c r="W350" s="50">
        <f t="shared" si="900"/>
        <v>3.4322552670088822</v>
      </c>
      <c r="X350" s="50">
        <f t="shared" si="900"/>
        <v>3.4322546078495062</v>
      </c>
      <c r="AD350"/>
      <c r="AG350" s="3">
        <f t="shared" si="830"/>
        <v>30.343710600427304</v>
      </c>
      <c r="AH350" s="43">
        <f t="shared" ref="AH350:AY350" si="901">AH$160+AH278</f>
        <v>2.1708394995019131</v>
      </c>
      <c r="AI350" s="43">
        <f t="shared" si="901"/>
        <v>3.432239488093666</v>
      </c>
      <c r="AJ350" s="43">
        <f t="shared" si="901"/>
        <v>3.0919209205694189</v>
      </c>
      <c r="AK350" s="43">
        <f t="shared" si="901"/>
        <v>3.1420528254696123</v>
      </c>
      <c r="AL350" s="43">
        <f t="shared" si="901"/>
        <v>1.5300499446211988</v>
      </c>
      <c r="AM350" s="44">
        <f t="shared" si="901"/>
        <v>3.3037467451301112</v>
      </c>
      <c r="AN350" s="45">
        <f t="shared" si="901"/>
        <v>3.3145854451284711</v>
      </c>
      <c r="AO350" s="46">
        <f t="shared" si="901"/>
        <v>1.0434398809008987</v>
      </c>
      <c r="AP350" s="46">
        <f t="shared" si="901"/>
        <v>1.0434398809008987</v>
      </c>
      <c r="AQ350" s="47">
        <f t="shared" si="901"/>
        <v>6.7735507051211776</v>
      </c>
      <c r="AR350" s="47">
        <f t="shared" si="901"/>
        <v>11.582974949217782</v>
      </c>
      <c r="AS350" s="47">
        <f t="shared" si="901"/>
        <v>22.813162987938924</v>
      </c>
      <c r="AT350" s="48">
        <f t="shared" si="901"/>
        <v>0.35</v>
      </c>
      <c r="AU350" s="48">
        <f t="shared" si="901"/>
        <v>0.35</v>
      </c>
      <c r="AV350" s="49">
        <f t="shared" si="901"/>
        <v>3.1933396585967717</v>
      </c>
      <c r="AW350" s="49">
        <f t="shared" si="901"/>
        <v>3.1933302528087824</v>
      </c>
      <c r="AX350" s="50">
        <f t="shared" si="901"/>
        <v>3.4322552647429432</v>
      </c>
      <c r="AY350" s="50">
        <f t="shared" si="901"/>
        <v>3.4322517642814092</v>
      </c>
    </row>
    <row r="351" spans="6:51" x14ac:dyDescent="0.25">
      <c r="F351" s="3">
        <v>37</v>
      </c>
      <c r="G351" s="43">
        <f t="shared" ref="G351:X351" si="902">G$160+G279</f>
        <v>2.1708660484634392</v>
      </c>
      <c r="H351" s="43">
        <f t="shared" si="902"/>
        <v>3.4322534608096911</v>
      </c>
      <c r="I351" s="43">
        <f t="shared" si="902"/>
        <v>3.0920678317794064</v>
      </c>
      <c r="J351" s="43">
        <f t="shared" si="902"/>
        <v>3.142072590153457</v>
      </c>
      <c r="K351" s="43">
        <f t="shared" si="902"/>
        <v>1.5300499446211988</v>
      </c>
      <c r="L351" s="44">
        <f t="shared" si="902"/>
        <v>3.316425789709986</v>
      </c>
      <c r="M351" s="45">
        <f t="shared" si="902"/>
        <v>3.347101473871001</v>
      </c>
      <c r="N351" s="46">
        <f t="shared" si="902"/>
        <v>1.0434398809008987</v>
      </c>
      <c r="O351" s="46">
        <f t="shared" si="902"/>
        <v>1.0434398809008987</v>
      </c>
      <c r="P351" s="47">
        <f t="shared" si="902"/>
        <v>6.7735507051211776</v>
      </c>
      <c r="Q351" s="47">
        <f t="shared" si="902"/>
        <v>11.582974949217782</v>
      </c>
      <c r="R351" s="47">
        <f t="shared" si="902"/>
        <v>22.813162987938924</v>
      </c>
      <c r="S351" s="48">
        <f t="shared" si="902"/>
        <v>0.35</v>
      </c>
      <c r="T351" s="48">
        <f t="shared" si="902"/>
        <v>0.35</v>
      </c>
      <c r="U351" s="49">
        <f t="shared" si="902"/>
        <v>3.1933695636081674</v>
      </c>
      <c r="V351" s="49">
        <f t="shared" si="902"/>
        <v>3.1933681026259855</v>
      </c>
      <c r="W351" s="50">
        <f t="shared" si="902"/>
        <v>3.432255267120099</v>
      </c>
      <c r="X351" s="50">
        <f t="shared" si="902"/>
        <v>3.4322547605376412</v>
      </c>
      <c r="AD351"/>
      <c r="AG351" s="3">
        <f t="shared" si="830"/>
        <v>31.911909129003085</v>
      </c>
      <c r="AH351" s="43">
        <f t="shared" ref="AH351:AY351" si="903">AH$160+AH279</f>
        <v>2.1708543850731004</v>
      </c>
      <c r="AI351" s="43">
        <f t="shared" si="903"/>
        <v>3.4322460311972418</v>
      </c>
      <c r="AJ351" s="43">
        <f t="shared" si="903"/>
        <v>3.0920024289221431</v>
      </c>
      <c r="AK351" s="43">
        <f t="shared" si="903"/>
        <v>3.1420621287271739</v>
      </c>
      <c r="AL351" s="43">
        <f t="shared" si="903"/>
        <v>1.5300499446211988</v>
      </c>
      <c r="AM351" s="44">
        <f t="shared" si="903"/>
        <v>3.3081372052798113</v>
      </c>
      <c r="AN351" s="45">
        <f t="shared" si="903"/>
        <v>3.3254293607451548</v>
      </c>
      <c r="AO351" s="46">
        <f t="shared" si="903"/>
        <v>1.0434398809008987</v>
      </c>
      <c r="AP351" s="46">
        <f t="shared" si="903"/>
        <v>1.0434398809008987</v>
      </c>
      <c r="AQ351" s="47">
        <f t="shared" si="903"/>
        <v>6.7735507051211776</v>
      </c>
      <c r="AR351" s="47">
        <f t="shared" si="903"/>
        <v>11.582974949217782</v>
      </c>
      <c r="AS351" s="47">
        <f t="shared" si="903"/>
        <v>22.813162987938924</v>
      </c>
      <c r="AT351" s="48">
        <f t="shared" si="903"/>
        <v>0.35</v>
      </c>
      <c r="AU351" s="48">
        <f t="shared" si="903"/>
        <v>0.35</v>
      </c>
      <c r="AV351" s="49">
        <f t="shared" si="903"/>
        <v>3.1933534549230975</v>
      </c>
      <c r="AW351" s="49">
        <f t="shared" si="903"/>
        <v>3.1933474988831665</v>
      </c>
      <c r="AX351" s="50">
        <f t="shared" si="903"/>
        <v>3.4322552658756371</v>
      </c>
      <c r="AY351" s="50">
        <f t="shared" si="903"/>
        <v>3.4322531318123772</v>
      </c>
    </row>
    <row r="352" spans="6:51" x14ac:dyDescent="0.25">
      <c r="F352" s="3">
        <v>38</v>
      </c>
      <c r="G352" s="43">
        <f t="shared" ref="G352:X352" si="904">G$160+G280</f>
        <v>2.1708665122910435</v>
      </c>
      <c r="H352" s="43">
        <f t="shared" si="904"/>
        <v>3.4322539311893672</v>
      </c>
      <c r="I352" s="43">
        <f t="shared" si="904"/>
        <v>3.0920703451880818</v>
      </c>
      <c r="J352" s="43">
        <f t="shared" si="904"/>
        <v>3.1420732465781107</v>
      </c>
      <c r="K352" s="43">
        <f t="shared" si="904"/>
        <v>1.5300499446211988</v>
      </c>
      <c r="L352" s="44">
        <f t="shared" si="904"/>
        <v>3.3174111945724589</v>
      </c>
      <c r="M352" s="45">
        <f t="shared" si="904"/>
        <v>3.3497420861085838</v>
      </c>
      <c r="N352" s="46">
        <f t="shared" si="904"/>
        <v>1.0434398809008987</v>
      </c>
      <c r="O352" s="46">
        <f t="shared" si="904"/>
        <v>1.0434398809008987</v>
      </c>
      <c r="P352" s="47">
        <f t="shared" si="904"/>
        <v>6.7735507051211776</v>
      </c>
      <c r="Q352" s="47">
        <f t="shared" si="904"/>
        <v>11.582974949217782</v>
      </c>
      <c r="R352" s="47">
        <f t="shared" si="904"/>
        <v>22.813162987938924</v>
      </c>
      <c r="S352" s="48">
        <f t="shared" si="904"/>
        <v>0.35</v>
      </c>
      <c r="T352" s="48">
        <f t="shared" si="904"/>
        <v>0.35</v>
      </c>
      <c r="U352" s="49">
        <f t="shared" si="904"/>
        <v>3.1933706205601222</v>
      </c>
      <c r="V352" s="49">
        <f t="shared" si="904"/>
        <v>3.193369495924697</v>
      </c>
      <c r="W352" s="50">
        <f t="shared" si="904"/>
        <v>3.4322552672024118</v>
      </c>
      <c r="X352" s="50">
        <f t="shared" si="904"/>
        <v>3.4322548743603938</v>
      </c>
      <c r="AD352"/>
      <c r="AG352" s="3">
        <f t="shared" si="830"/>
        <v>33.561153995563402</v>
      </c>
      <c r="AH352" s="43">
        <f t="shared" ref="AH352:AY352" si="905">AH$160+AH280</f>
        <v>2.1708613541644515</v>
      </c>
      <c r="AI352" s="43">
        <f t="shared" si="905"/>
        <v>3.4322499209575135</v>
      </c>
      <c r="AJ352" s="43">
        <f t="shared" si="905"/>
        <v>3.0920414874098512</v>
      </c>
      <c r="AK352" s="43">
        <f t="shared" si="905"/>
        <v>3.1420676239109033</v>
      </c>
      <c r="AL352" s="43">
        <f t="shared" si="905"/>
        <v>1.5300499446211988</v>
      </c>
      <c r="AM352" s="44">
        <f t="shared" si="905"/>
        <v>3.3116107140880304</v>
      </c>
      <c r="AN352" s="45">
        <f t="shared" si="905"/>
        <v>3.334342658271984</v>
      </c>
      <c r="AO352" s="46">
        <f t="shared" si="905"/>
        <v>1.0434398809008987</v>
      </c>
      <c r="AP352" s="46">
        <f t="shared" si="905"/>
        <v>1.0434398809008987</v>
      </c>
      <c r="AQ352" s="47">
        <f t="shared" si="905"/>
        <v>6.7735507051211776</v>
      </c>
      <c r="AR352" s="47">
        <f t="shared" si="905"/>
        <v>11.582974949217782</v>
      </c>
      <c r="AS352" s="47">
        <f t="shared" si="905"/>
        <v>22.813162987938924</v>
      </c>
      <c r="AT352" s="48">
        <f t="shared" si="905"/>
        <v>0.35</v>
      </c>
      <c r="AU352" s="48">
        <f t="shared" si="905"/>
        <v>0.35</v>
      </c>
      <c r="AV352" s="49">
        <f t="shared" si="905"/>
        <v>3.1933617961947363</v>
      </c>
      <c r="AW352" s="49">
        <f t="shared" si="905"/>
        <v>3.1933580690593524</v>
      </c>
      <c r="AX352" s="50">
        <f t="shared" si="905"/>
        <v>3.4322552665271777</v>
      </c>
      <c r="AY352" s="50">
        <f t="shared" si="905"/>
        <v>3.4322539637497531</v>
      </c>
    </row>
    <row r="353" spans="6:51" x14ac:dyDescent="0.25">
      <c r="F353" s="3">
        <v>39</v>
      </c>
      <c r="G353" s="43">
        <f t="shared" ref="G353:X353" si="906">G$160+G281</f>
        <v>2.170866817761727</v>
      </c>
      <c r="H353" s="43">
        <f t="shared" si="906"/>
        <v>3.4322542729327203</v>
      </c>
      <c r="I353" s="43">
        <f t="shared" si="906"/>
        <v>3.0920719588131491</v>
      </c>
      <c r="J353" s="43">
        <f t="shared" si="906"/>
        <v>3.1420737228547955</v>
      </c>
      <c r="K353" s="43">
        <f t="shared" si="906"/>
        <v>1.5300499446211988</v>
      </c>
      <c r="L353" s="44">
        <f t="shared" si="906"/>
        <v>3.3182640563546082</v>
      </c>
      <c r="M353" s="45">
        <f t="shared" si="906"/>
        <v>3.3520237746212453</v>
      </c>
      <c r="N353" s="46">
        <f t="shared" si="906"/>
        <v>1.0434398809008987</v>
      </c>
      <c r="O353" s="46">
        <f t="shared" si="906"/>
        <v>1.0434398809008987</v>
      </c>
      <c r="P353" s="47">
        <f t="shared" si="906"/>
        <v>6.7735507051211776</v>
      </c>
      <c r="Q353" s="47">
        <f t="shared" si="906"/>
        <v>11.582974949217782</v>
      </c>
      <c r="R353" s="47">
        <f t="shared" si="906"/>
        <v>22.813162987938924</v>
      </c>
      <c r="S353" s="48">
        <f t="shared" si="906"/>
        <v>0.35</v>
      </c>
      <c r="T353" s="48">
        <f t="shared" si="906"/>
        <v>0.35</v>
      </c>
      <c r="U353" s="49">
        <f t="shared" si="906"/>
        <v>3.1933713953902725</v>
      </c>
      <c r="V353" s="49">
        <f t="shared" si="906"/>
        <v>3.1933705254242355</v>
      </c>
      <c r="W353" s="50">
        <f t="shared" si="906"/>
        <v>3.4322552672641069</v>
      </c>
      <c r="X353" s="50">
        <f t="shared" si="906"/>
        <v>3.4322549599444097</v>
      </c>
      <c r="AD353"/>
      <c r="AG353" s="3">
        <f t="shared" si="830"/>
        <v>35.295633769846724</v>
      </c>
      <c r="AH353" s="43">
        <f t="shared" ref="AH353:AY353" si="907">AH$160+AH281</f>
        <v>2.1708646005102326</v>
      </c>
      <c r="AI353" s="43">
        <f t="shared" si="907"/>
        <v>3.4322522028464877</v>
      </c>
      <c r="AJ353" s="43">
        <f t="shared" si="907"/>
        <v>3.0920597838098645</v>
      </c>
      <c r="AK353" s="43">
        <f t="shared" si="907"/>
        <v>3.1420708301250269</v>
      </c>
      <c r="AL353" s="43">
        <f t="shared" si="907"/>
        <v>1.5300499446211988</v>
      </c>
      <c r="AM353" s="44">
        <f t="shared" si="907"/>
        <v>3.314364006547021</v>
      </c>
      <c r="AN353" s="45">
        <f t="shared" si="907"/>
        <v>3.3415948571089142</v>
      </c>
      <c r="AO353" s="46">
        <f t="shared" si="907"/>
        <v>1.0434398809008987</v>
      </c>
      <c r="AP353" s="46">
        <f t="shared" si="907"/>
        <v>1.0434398809008987</v>
      </c>
      <c r="AQ353" s="47">
        <f t="shared" si="907"/>
        <v>6.7735507051211776</v>
      </c>
      <c r="AR353" s="47">
        <f t="shared" si="907"/>
        <v>11.582974949217782</v>
      </c>
      <c r="AS353" s="47">
        <f t="shared" si="907"/>
        <v>22.813162987938924</v>
      </c>
      <c r="AT353" s="48">
        <f t="shared" si="907"/>
        <v>0.35</v>
      </c>
      <c r="AU353" s="48">
        <f t="shared" si="907"/>
        <v>0.35</v>
      </c>
      <c r="AV353" s="49">
        <f t="shared" si="907"/>
        <v>3.1933667735573841</v>
      </c>
      <c r="AW353" s="49">
        <f t="shared" si="907"/>
        <v>3.1933644659102853</v>
      </c>
      <c r="AX353" s="50">
        <f t="shared" si="907"/>
        <v>3.4322552669068269</v>
      </c>
      <c r="AY353" s="50">
        <f t="shared" si="907"/>
        <v>3.4322544690421419</v>
      </c>
    </row>
    <row r="354" spans="6:51" x14ac:dyDescent="0.25">
      <c r="F354" s="3">
        <v>40</v>
      </c>
      <c r="G354" s="43">
        <f t="shared" ref="G354:X354" si="908">G$160+G282</f>
        <v>2.170867021948824</v>
      </c>
      <c r="H354" s="43">
        <f t="shared" si="908"/>
        <v>3.4322545226881229</v>
      </c>
      <c r="I354" s="43">
        <f t="shared" si="908"/>
        <v>3.0920730043173257</v>
      </c>
      <c r="J354" s="43">
        <f t="shared" si="908"/>
        <v>3.142074070599751</v>
      </c>
      <c r="K354" s="43">
        <f t="shared" si="908"/>
        <v>1.5300499446211988</v>
      </c>
      <c r="L354" s="44">
        <f t="shared" si="908"/>
        <v>3.319005464613932</v>
      </c>
      <c r="M354" s="45">
        <f t="shared" si="908"/>
        <v>3.3539984063525514</v>
      </c>
      <c r="N354" s="46">
        <f t="shared" si="908"/>
        <v>1.0434398809008987</v>
      </c>
      <c r="O354" s="46">
        <f t="shared" si="908"/>
        <v>1.0434398809008987</v>
      </c>
      <c r="P354" s="47">
        <f t="shared" si="908"/>
        <v>6.7735507051211776</v>
      </c>
      <c r="Q354" s="47">
        <f t="shared" si="908"/>
        <v>11.582974949217782</v>
      </c>
      <c r="R354" s="47">
        <f t="shared" si="908"/>
        <v>22.813162987938924</v>
      </c>
      <c r="S354" s="48">
        <f t="shared" si="908"/>
        <v>0.35</v>
      </c>
      <c r="T354" s="48">
        <f t="shared" si="908"/>
        <v>0.35</v>
      </c>
      <c r="U354" s="49">
        <f t="shared" si="908"/>
        <v>3.1933719666265801</v>
      </c>
      <c r="V354" s="49">
        <f t="shared" si="908"/>
        <v>3.1933712903493912</v>
      </c>
      <c r="W354" s="50">
        <f t="shared" si="908"/>
        <v>3.4322552673109072</v>
      </c>
      <c r="X354" s="50">
        <f t="shared" si="908"/>
        <v>3.4322550248376742</v>
      </c>
      <c r="AD354"/>
      <c r="AG354" s="3">
        <f t="shared" si="830"/>
        <v>37.119753491784877</v>
      </c>
      <c r="AH354" s="43">
        <f t="shared" ref="AH354:AY354" si="909">AH$160+AH282</f>
        <v>2.1708661149829984</v>
      </c>
      <c r="AI354" s="43">
        <f t="shared" si="909"/>
        <v>3.4322535254689428</v>
      </c>
      <c r="AJ354" s="43">
        <f t="shared" si="909"/>
        <v>3.0920681954486571</v>
      </c>
      <c r="AK354" s="43">
        <f t="shared" si="909"/>
        <v>3.1420726804452093</v>
      </c>
      <c r="AL354" s="43">
        <f t="shared" si="909"/>
        <v>1.5300499446211988</v>
      </c>
      <c r="AM354" s="44">
        <f t="shared" si="909"/>
        <v>3.3165515868927784</v>
      </c>
      <c r="AN354" s="45">
        <f t="shared" si="909"/>
        <v>3.3474385362038812</v>
      </c>
      <c r="AO354" s="46">
        <f t="shared" si="909"/>
        <v>1.0434398809008987</v>
      </c>
      <c r="AP354" s="46">
        <f t="shared" si="909"/>
        <v>1.0434398809008987</v>
      </c>
      <c r="AQ354" s="47">
        <f t="shared" si="909"/>
        <v>6.7735507051211776</v>
      </c>
      <c r="AR354" s="47">
        <f t="shared" si="909"/>
        <v>11.582974949217782</v>
      </c>
      <c r="AS354" s="47">
        <f t="shared" si="909"/>
        <v>22.813162987938924</v>
      </c>
      <c r="AT354" s="48">
        <f t="shared" si="909"/>
        <v>0.35</v>
      </c>
      <c r="AU354" s="48">
        <f t="shared" si="909"/>
        <v>0.35</v>
      </c>
      <c r="AV354" s="49">
        <f t="shared" si="909"/>
        <v>3.1933697083508426</v>
      </c>
      <c r="AW354" s="49">
        <f t="shared" si="909"/>
        <v>3.1933682928001721</v>
      </c>
      <c r="AX354" s="50">
        <f t="shared" si="909"/>
        <v>3.4322552671312869</v>
      </c>
      <c r="AY354" s="50">
        <f t="shared" si="909"/>
        <v>3.4322547759729143</v>
      </c>
    </row>
    <row r="355" spans="6:51" x14ac:dyDescent="0.25">
      <c r="F355" s="3">
        <v>41</v>
      </c>
      <c r="G355" s="43">
        <f t="shared" ref="G355:X355" si="910">G$160+G283</f>
        <v>2.1708671604577066</v>
      </c>
      <c r="H355" s="43">
        <f t="shared" si="910"/>
        <v>3.4322547062917899</v>
      </c>
      <c r="I355" s="43">
        <f t="shared" si="910"/>
        <v>3.09207368812136</v>
      </c>
      <c r="J355" s="43">
        <f t="shared" si="910"/>
        <v>3.1420743260877142</v>
      </c>
      <c r="K355" s="43">
        <f t="shared" si="910"/>
        <v>1.5300499446211988</v>
      </c>
      <c r="L355" s="44">
        <f t="shared" si="910"/>
        <v>3.3196526642628981</v>
      </c>
      <c r="M355" s="45">
        <f t="shared" si="910"/>
        <v>3.3557100945212262</v>
      </c>
      <c r="N355" s="46">
        <f t="shared" si="910"/>
        <v>1.0434398809008987</v>
      </c>
      <c r="O355" s="46">
        <f t="shared" si="910"/>
        <v>1.0434398809008987</v>
      </c>
      <c r="P355" s="47">
        <f t="shared" si="910"/>
        <v>6.7735507051211776</v>
      </c>
      <c r="Q355" s="47">
        <f t="shared" si="910"/>
        <v>11.582974949217782</v>
      </c>
      <c r="R355" s="47">
        <f t="shared" si="910"/>
        <v>22.813162987938924</v>
      </c>
      <c r="S355" s="48">
        <f t="shared" si="910"/>
        <v>0.35</v>
      </c>
      <c r="T355" s="48">
        <f t="shared" si="910"/>
        <v>0.35</v>
      </c>
      <c r="U355" s="49">
        <f t="shared" si="910"/>
        <v>3.1933723901458784</v>
      </c>
      <c r="V355" s="49">
        <f t="shared" si="910"/>
        <v>3.1933718618438465</v>
      </c>
      <c r="W355" s="50">
        <f t="shared" si="910"/>
        <v>3.4322552673468167</v>
      </c>
      <c r="X355" s="50">
        <f t="shared" si="910"/>
        <v>3.4322550744458082</v>
      </c>
      <c r="AD355"/>
      <c r="AG355" s="3">
        <f t="shared" si="830"/>
        <v>38.85778775562828</v>
      </c>
      <c r="AH355" s="43">
        <f t="shared" ref="AH355:AY355" si="911">AH$160+AH283</f>
        <v>2.1708667815421032</v>
      </c>
      <c r="AI355" s="43">
        <f t="shared" si="911"/>
        <v>3.4322542306595216</v>
      </c>
      <c r="AJ355" s="43">
        <f t="shared" si="911"/>
        <v>3.0920717700557403</v>
      </c>
      <c r="AK355" s="43">
        <f t="shared" si="911"/>
        <v>3.1420736639690547</v>
      </c>
      <c r="AL355" s="43">
        <f t="shared" si="911"/>
        <v>1.5300499446211988</v>
      </c>
      <c r="AM355" s="44">
        <f t="shared" si="911"/>
        <v>3.3181500111756126</v>
      </c>
      <c r="AN355" s="45">
        <f t="shared" si="911"/>
        <v>3.3517191341944663</v>
      </c>
      <c r="AO355" s="46">
        <f t="shared" si="911"/>
        <v>1.0434398809008987</v>
      </c>
      <c r="AP355" s="46">
        <f t="shared" si="911"/>
        <v>1.0434398809008987</v>
      </c>
      <c r="AQ355" s="47">
        <f t="shared" si="911"/>
        <v>6.7735507051211776</v>
      </c>
      <c r="AR355" s="47">
        <f t="shared" si="911"/>
        <v>11.582974949217782</v>
      </c>
      <c r="AS355" s="47">
        <f t="shared" si="911"/>
        <v>22.813162987938924</v>
      </c>
      <c r="AT355" s="48">
        <f t="shared" si="911"/>
        <v>0.35</v>
      </c>
      <c r="AU355" s="48">
        <f t="shared" si="911"/>
        <v>0.35</v>
      </c>
      <c r="AV355" s="49">
        <f t="shared" si="911"/>
        <v>3.1933712991599688</v>
      </c>
      <c r="AW355" s="49">
        <f t="shared" si="911"/>
        <v>3.1933703971103862</v>
      </c>
      <c r="AX355" s="50">
        <f t="shared" si="911"/>
        <v>3.4322552672563527</v>
      </c>
      <c r="AY355" s="50">
        <f t="shared" si="911"/>
        <v>3.4322549491839474</v>
      </c>
    </row>
    <row r="356" spans="6:51" x14ac:dyDescent="0.25">
      <c r="F356" s="3">
        <v>42</v>
      </c>
      <c r="G356" s="43">
        <f t="shared" ref="G356:X356" si="912">G$160+G284</f>
        <v>2.1708672557877113</v>
      </c>
      <c r="H356" s="43">
        <f t="shared" si="912"/>
        <v>3.43225484205563</v>
      </c>
      <c r="I356" s="43">
        <f t="shared" si="912"/>
        <v>3.0920741396606535</v>
      </c>
      <c r="J356" s="43">
        <f t="shared" si="912"/>
        <v>3.1420745149588409</v>
      </c>
      <c r="K356" s="43">
        <f t="shared" si="912"/>
        <v>1.5300499446211988</v>
      </c>
      <c r="L356" s="44">
        <f t="shared" si="912"/>
        <v>3.3202198328671715</v>
      </c>
      <c r="M356" s="45">
        <f t="shared" si="912"/>
        <v>3.3571963673063077</v>
      </c>
      <c r="N356" s="46">
        <f t="shared" si="912"/>
        <v>1.0434398809008987</v>
      </c>
      <c r="O356" s="46">
        <f t="shared" si="912"/>
        <v>1.0434398809008987</v>
      </c>
      <c r="P356" s="47">
        <f t="shared" si="912"/>
        <v>6.7735507051211776</v>
      </c>
      <c r="Q356" s="47">
        <f t="shared" si="912"/>
        <v>11.582974949217782</v>
      </c>
      <c r="R356" s="47">
        <f t="shared" si="912"/>
        <v>22.813162987938924</v>
      </c>
      <c r="S356" s="48">
        <f t="shared" si="912"/>
        <v>0.35</v>
      </c>
      <c r="T356" s="48">
        <f t="shared" si="912"/>
        <v>0.35</v>
      </c>
      <c r="U356" s="49">
        <f t="shared" si="912"/>
        <v>3.1933727059117354</v>
      </c>
      <c r="V356" s="49">
        <f t="shared" si="912"/>
        <v>3.1933722911739055</v>
      </c>
      <c r="W356" s="50">
        <f t="shared" si="912"/>
        <v>3.4322552673746709</v>
      </c>
      <c r="X356" s="50">
        <f t="shared" si="912"/>
        <v>3.4322551126714806</v>
      </c>
      <c r="AD356"/>
      <c r="AG356" s="3">
        <f t="shared" si="830"/>
        <v>40.467341024247702</v>
      </c>
      <c r="AH356" s="43">
        <f t="shared" ref="AH356:AY356" si="913">AH$160+AH284</f>
        <v>2.1708670932488587</v>
      </c>
      <c r="AI356" s="43">
        <f t="shared" si="913"/>
        <v>3.4322546154671119</v>
      </c>
      <c r="AJ356" s="43">
        <f t="shared" si="913"/>
        <v>3.0920733596385688</v>
      </c>
      <c r="AK356" s="43">
        <f t="shared" si="913"/>
        <v>3.1420741997166268</v>
      </c>
      <c r="AL356" s="43">
        <f t="shared" si="913"/>
        <v>1.5300499446211988</v>
      </c>
      <c r="AM356" s="44">
        <f t="shared" si="913"/>
        <v>3.3193187264457729</v>
      </c>
      <c r="AN356" s="45">
        <f t="shared" si="913"/>
        <v>3.3548286501620463</v>
      </c>
      <c r="AO356" s="46">
        <f t="shared" si="913"/>
        <v>1.0434398809008987</v>
      </c>
      <c r="AP356" s="46">
        <f t="shared" si="913"/>
        <v>1.0434398809008987</v>
      </c>
      <c r="AQ356" s="47">
        <f t="shared" si="913"/>
        <v>6.7735507051211776</v>
      </c>
      <c r="AR356" s="47">
        <f t="shared" si="913"/>
        <v>11.582974949217782</v>
      </c>
      <c r="AS356" s="47">
        <f t="shared" si="913"/>
        <v>22.813162987938924</v>
      </c>
      <c r="AT356" s="48">
        <f t="shared" si="913"/>
        <v>0.35</v>
      </c>
      <c r="AU356" s="48">
        <f t="shared" si="913"/>
        <v>0.35</v>
      </c>
      <c r="AV356" s="49">
        <f t="shared" si="913"/>
        <v>3.1933721801983053</v>
      </c>
      <c r="AW356" s="49">
        <f t="shared" si="913"/>
        <v>3.193371577999113</v>
      </c>
      <c r="AX356" s="50">
        <f t="shared" si="913"/>
        <v>3.4322552673288498</v>
      </c>
      <c r="AY356" s="50">
        <f t="shared" si="913"/>
        <v>3.4322550496572855</v>
      </c>
    </row>
    <row r="357" spans="6:51" x14ac:dyDescent="0.25">
      <c r="F357" s="3">
        <v>43</v>
      </c>
      <c r="G357" s="43">
        <f t="shared" ref="G357:X357" si="914">G$160+G285</f>
        <v>2.1708673223409254</v>
      </c>
      <c r="H357" s="43">
        <f t="shared" si="914"/>
        <v>3.4322549430284663</v>
      </c>
      <c r="I357" s="43">
        <f t="shared" si="914"/>
        <v>3.0920744407331524</v>
      </c>
      <c r="J357" s="43">
        <f t="shared" si="914"/>
        <v>3.142074655440779</v>
      </c>
      <c r="K357" s="43">
        <f t="shared" si="914"/>
        <v>1.5300499446211988</v>
      </c>
      <c r="L357" s="44">
        <f t="shared" si="914"/>
        <v>3.3207186877597539</v>
      </c>
      <c r="M357" s="45">
        <f t="shared" si="914"/>
        <v>3.3584891646753374</v>
      </c>
      <c r="N357" s="46">
        <f t="shared" si="914"/>
        <v>1.0434398809008987</v>
      </c>
      <c r="O357" s="46">
        <f t="shared" si="914"/>
        <v>1.0434398809008987</v>
      </c>
      <c r="P357" s="47">
        <f t="shared" si="914"/>
        <v>6.7735507051211776</v>
      </c>
      <c r="Q357" s="47">
        <f t="shared" si="914"/>
        <v>11.582974949217782</v>
      </c>
      <c r="R357" s="47">
        <f t="shared" si="914"/>
        <v>22.813162987938924</v>
      </c>
      <c r="S357" s="48">
        <f t="shared" si="914"/>
        <v>0.35</v>
      </c>
      <c r="T357" s="48">
        <f t="shared" si="914"/>
        <v>0.35</v>
      </c>
      <c r="U357" s="49">
        <f t="shared" si="914"/>
        <v>3.1933729426535202</v>
      </c>
      <c r="V357" s="49">
        <f t="shared" si="914"/>
        <v>3.1933726154683764</v>
      </c>
      <c r="W357" s="50">
        <f t="shared" si="914"/>
        <v>3.432255267396501</v>
      </c>
      <c r="X357" s="50">
        <f t="shared" si="914"/>
        <v>3.432255142354574</v>
      </c>
      <c r="AD357"/>
      <c r="AG357" s="3">
        <f t="shared" si="830"/>
        <v>41.95047391357199</v>
      </c>
      <c r="AH357" s="43">
        <f t="shared" ref="AH357:AY357" si="915">AH$160+AH285</f>
        <v>2.170867251838124</v>
      </c>
      <c r="AI357" s="43">
        <f t="shared" si="915"/>
        <v>3.4322548362411069</v>
      </c>
      <c r="AJ357" s="43">
        <f t="shared" si="915"/>
        <v>3.0920741213707426</v>
      </c>
      <c r="AK357" s="43">
        <f t="shared" si="915"/>
        <v>3.1420745068699354</v>
      </c>
      <c r="AL357" s="43">
        <f t="shared" si="915"/>
        <v>1.5300499446211988</v>
      </c>
      <c r="AM357" s="44">
        <f t="shared" si="915"/>
        <v>3.3201934389235683</v>
      </c>
      <c r="AN357" s="45">
        <f t="shared" si="915"/>
        <v>3.3571275544702464</v>
      </c>
      <c r="AO357" s="46">
        <f t="shared" si="915"/>
        <v>1.0434398809008987</v>
      </c>
      <c r="AP357" s="46">
        <f t="shared" si="915"/>
        <v>1.0434398809008987</v>
      </c>
      <c r="AQ357" s="47">
        <f t="shared" si="915"/>
        <v>6.7735507051211776</v>
      </c>
      <c r="AR357" s="47">
        <f t="shared" si="915"/>
        <v>11.582974949217782</v>
      </c>
      <c r="AS357" s="47">
        <f t="shared" si="915"/>
        <v>22.813162987938924</v>
      </c>
      <c r="AT357" s="48">
        <f t="shared" si="915"/>
        <v>0.35</v>
      </c>
      <c r="AU357" s="48">
        <f t="shared" si="915"/>
        <v>0.35</v>
      </c>
      <c r="AV357" s="49">
        <f t="shared" si="915"/>
        <v>3.1933726923331531</v>
      </c>
      <c r="AW357" s="49">
        <f t="shared" si="915"/>
        <v>3.1933722726426779</v>
      </c>
      <c r="AX357" s="50">
        <f t="shared" si="915"/>
        <v>3.4322552673734474</v>
      </c>
      <c r="AY357" s="50">
        <f t="shared" si="915"/>
        <v>3.4322551109993031</v>
      </c>
    </row>
    <row r="358" spans="6:51" x14ac:dyDescent="0.25">
      <c r="F358" s="3">
        <v>44</v>
      </c>
      <c r="G358" s="43">
        <f t="shared" ref="G358:X358" si="916">G$160+G286</f>
        <v>2.1708673694558107</v>
      </c>
      <c r="H358" s="43">
        <f t="shared" si="916"/>
        <v>3.4322550185587506</v>
      </c>
      <c r="I358" s="43">
        <f t="shared" si="916"/>
        <v>3.0920746434511988</v>
      </c>
      <c r="J358" s="43">
        <f t="shared" si="916"/>
        <v>3.1420747605659471</v>
      </c>
      <c r="K358" s="43">
        <f t="shared" si="916"/>
        <v>1.5300499446211988</v>
      </c>
      <c r="L358" s="44">
        <f t="shared" si="916"/>
        <v>3.3211589626659661</v>
      </c>
      <c r="M358" s="45">
        <f t="shared" si="916"/>
        <v>3.359615686606785</v>
      </c>
      <c r="N358" s="46">
        <f t="shared" si="916"/>
        <v>1.0434398809008987</v>
      </c>
      <c r="O358" s="46">
        <f t="shared" si="916"/>
        <v>1.0434398809008987</v>
      </c>
      <c r="P358" s="47">
        <f t="shared" si="916"/>
        <v>6.7735507051211776</v>
      </c>
      <c r="Q358" s="47">
        <f t="shared" si="916"/>
        <v>11.582974949217782</v>
      </c>
      <c r="R358" s="47">
        <f t="shared" si="916"/>
        <v>22.813162987938924</v>
      </c>
      <c r="S358" s="48">
        <f t="shared" si="916"/>
        <v>0.35</v>
      </c>
      <c r="T358" s="48">
        <f t="shared" si="916"/>
        <v>0.35</v>
      </c>
      <c r="U358" s="49">
        <f t="shared" si="916"/>
        <v>3.1933731211307399</v>
      </c>
      <c r="V358" s="49">
        <f t="shared" si="916"/>
        <v>3.1933728617526951</v>
      </c>
      <c r="W358" s="50">
        <f t="shared" si="916"/>
        <v>3.4322552674137792</v>
      </c>
      <c r="X358" s="50">
        <f t="shared" si="916"/>
        <v>3.432255165577569</v>
      </c>
      <c r="AD358"/>
      <c r="AG358" s="3">
        <f t="shared" si="830"/>
        <v>43.317115956604354</v>
      </c>
      <c r="AH358" s="43">
        <f t="shared" ref="AH358:AY358" si="917">AH$160+AH286</f>
        <v>2.1708673390437925</v>
      </c>
      <c r="AI358" s="43">
        <f t="shared" si="917"/>
        <v>3.4322549693709141</v>
      </c>
      <c r="AJ358" s="43">
        <f t="shared" si="917"/>
        <v>3.0920745137806041</v>
      </c>
      <c r="AK358" s="43">
        <f t="shared" si="917"/>
        <v>3.1420746920987406</v>
      </c>
      <c r="AL358" s="43">
        <f t="shared" si="917"/>
        <v>1.5300499446211988</v>
      </c>
      <c r="AM358" s="44">
        <f t="shared" si="917"/>
        <v>3.3208642334036123</v>
      </c>
      <c r="AN358" s="45">
        <f t="shared" si="917"/>
        <v>3.3588632302619601</v>
      </c>
      <c r="AO358" s="46">
        <f t="shared" si="917"/>
        <v>1.0434398809008987</v>
      </c>
      <c r="AP358" s="46">
        <f t="shared" si="917"/>
        <v>1.0434398809008987</v>
      </c>
      <c r="AQ358" s="47">
        <f t="shared" si="917"/>
        <v>6.7735507051211776</v>
      </c>
      <c r="AR358" s="47">
        <f t="shared" si="917"/>
        <v>11.582974949217782</v>
      </c>
      <c r="AS358" s="47">
        <f t="shared" si="917"/>
        <v>22.813162987938924</v>
      </c>
      <c r="AT358" s="48">
        <f t="shared" si="917"/>
        <v>0.35</v>
      </c>
      <c r="AU358" s="48">
        <f t="shared" si="917"/>
        <v>0.35</v>
      </c>
      <c r="AV358" s="49">
        <f t="shared" si="917"/>
        <v>3.1933730047470616</v>
      </c>
      <c r="AW358" s="49">
        <f t="shared" si="917"/>
        <v>3.193372700952398</v>
      </c>
      <c r="AX358" s="50">
        <f t="shared" si="917"/>
        <v>3.4322552674024154</v>
      </c>
      <c r="AY358" s="50">
        <f t="shared" si="917"/>
        <v>3.4322551503360259</v>
      </c>
    </row>
    <row r="359" spans="6:51" x14ac:dyDescent="0.25">
      <c r="F359" s="3">
        <v>45</v>
      </c>
      <c r="G359" s="43">
        <f t="shared" ref="G359:X359" si="918">G$160+G287</f>
        <v>2.1708674032654827</v>
      </c>
      <c r="H359" s="43">
        <f t="shared" si="918"/>
        <v>3.4322550753798553</v>
      </c>
      <c r="I359" s="43">
        <f t="shared" si="918"/>
        <v>3.0920747812914708</v>
      </c>
      <c r="J359" s="43">
        <f t="shared" si="918"/>
        <v>3.1420748397054412</v>
      </c>
      <c r="K359" s="43">
        <f t="shared" si="918"/>
        <v>1.5300499446211988</v>
      </c>
      <c r="L359" s="44">
        <f t="shared" si="918"/>
        <v>3.3215487837897082</v>
      </c>
      <c r="M359" s="45">
        <f t="shared" si="918"/>
        <v>3.3605991134984983</v>
      </c>
      <c r="N359" s="46">
        <f t="shared" si="918"/>
        <v>1.0434398809008987</v>
      </c>
      <c r="O359" s="46">
        <f t="shared" si="918"/>
        <v>1.0434398809008987</v>
      </c>
      <c r="P359" s="47">
        <f t="shared" si="918"/>
        <v>6.7735507051211776</v>
      </c>
      <c r="Q359" s="47">
        <f t="shared" si="918"/>
        <v>11.582974949217782</v>
      </c>
      <c r="R359" s="47">
        <f t="shared" si="918"/>
        <v>22.813162987938924</v>
      </c>
      <c r="S359" s="48">
        <f t="shared" si="918"/>
        <v>0.35</v>
      </c>
      <c r="T359" s="48">
        <f t="shared" si="918"/>
        <v>0.35</v>
      </c>
      <c r="U359" s="49">
        <f t="shared" si="918"/>
        <v>3.1933732564210171</v>
      </c>
      <c r="V359" s="49">
        <f t="shared" si="918"/>
        <v>3.1933730497971275</v>
      </c>
      <c r="W359" s="50">
        <f t="shared" si="918"/>
        <v>3.4322552674275819</v>
      </c>
      <c r="X359" s="50">
        <f t="shared" si="918"/>
        <v>3.4322551838790583</v>
      </c>
      <c r="AD359"/>
      <c r="AG359" s="3">
        <f t="shared" si="830"/>
        <v>44.576416783406593</v>
      </c>
      <c r="AH359" s="43">
        <f t="shared" ref="AH359:AY359" si="919">AH$160+AH287</f>
        <v>2.1708673902700486</v>
      </c>
      <c r="AI359" s="43">
        <f t="shared" si="919"/>
        <v>3.432255053247351</v>
      </c>
      <c r="AJ359" s="43">
        <f t="shared" si="919"/>
        <v>3.0920747292241124</v>
      </c>
      <c r="AK359" s="43">
        <f t="shared" si="919"/>
        <v>3.1420748088716861</v>
      </c>
      <c r="AL359" s="43">
        <f t="shared" si="919"/>
        <v>1.5300499446211988</v>
      </c>
      <c r="AM359" s="44">
        <f t="shared" si="919"/>
        <v>3.321389357366189</v>
      </c>
      <c r="AN359" s="45">
        <f t="shared" si="919"/>
        <v>3.3601986797695051</v>
      </c>
      <c r="AO359" s="46">
        <f t="shared" si="919"/>
        <v>1.0434398809008987</v>
      </c>
      <c r="AP359" s="46">
        <f t="shared" si="919"/>
        <v>1.0434398809008987</v>
      </c>
      <c r="AQ359" s="47">
        <f t="shared" si="919"/>
        <v>6.7735507051211776</v>
      </c>
      <c r="AR359" s="47">
        <f t="shared" si="919"/>
        <v>11.582974949217782</v>
      </c>
      <c r="AS359" s="47">
        <f t="shared" si="919"/>
        <v>22.813162987938924</v>
      </c>
      <c r="AT359" s="48">
        <f t="shared" si="919"/>
        <v>0.35</v>
      </c>
      <c r="AU359" s="48">
        <f t="shared" si="919"/>
        <v>0.35</v>
      </c>
      <c r="AV359" s="49">
        <f t="shared" si="919"/>
        <v>3.1933732036028228</v>
      </c>
      <c r="AW359" s="49">
        <f t="shared" si="919"/>
        <v>3.1933729762218626</v>
      </c>
      <c r="AX359" s="50">
        <f t="shared" si="919"/>
        <v>3.4322552674221027</v>
      </c>
      <c r="AY359" s="50">
        <f t="shared" si="919"/>
        <v>3.4322551766466574</v>
      </c>
    </row>
    <row r="360" spans="6:51" x14ac:dyDescent="0.25">
      <c r="F360" s="3">
        <v>46</v>
      </c>
      <c r="G360" s="43">
        <f t="shared" ref="G360:X360" si="920">G$160+G288</f>
        <v>2.1708674278491733</v>
      </c>
      <c r="H360" s="43">
        <f t="shared" si="920"/>
        <v>3.4322551183675141</v>
      </c>
      <c r="I360" s="43">
        <f t="shared" si="920"/>
        <v>3.0920748759420125</v>
      </c>
      <c r="J360" s="43">
        <f t="shared" si="920"/>
        <v>3.1420748996358334</v>
      </c>
      <c r="K360" s="43">
        <f t="shared" si="920"/>
        <v>1.5300499446211988</v>
      </c>
      <c r="L360" s="44">
        <f t="shared" si="920"/>
        <v>3.3218949680596053</v>
      </c>
      <c r="M360" s="45">
        <f t="shared" si="920"/>
        <v>3.3614592171246565</v>
      </c>
      <c r="N360" s="46">
        <f t="shared" si="920"/>
        <v>1.0434398809008987</v>
      </c>
      <c r="O360" s="46">
        <f t="shared" si="920"/>
        <v>1.0434398809008987</v>
      </c>
      <c r="P360" s="47">
        <f t="shared" si="920"/>
        <v>6.7735507051211776</v>
      </c>
      <c r="Q360" s="47">
        <f t="shared" si="920"/>
        <v>11.582974949217782</v>
      </c>
      <c r="R360" s="47">
        <f t="shared" si="920"/>
        <v>22.813162987938924</v>
      </c>
      <c r="S360" s="48">
        <f t="shared" si="920"/>
        <v>0.35</v>
      </c>
      <c r="T360" s="48">
        <f t="shared" si="920"/>
        <v>0.35</v>
      </c>
      <c r="U360" s="49">
        <f t="shared" si="920"/>
        <v>3.1933733595312668</v>
      </c>
      <c r="V360" s="49">
        <f t="shared" si="920"/>
        <v>3.1933731941369121</v>
      </c>
      <c r="W360" s="50">
        <f t="shared" si="920"/>
        <v>3.4322552674387068</v>
      </c>
      <c r="X360" s="50">
        <f t="shared" si="920"/>
        <v>3.4322551984041456</v>
      </c>
      <c r="AD360"/>
      <c r="AG360" s="3">
        <f t="shared" si="830"/>
        <v>45.736807377615186</v>
      </c>
      <c r="AH360" s="43">
        <f t="shared" ref="AH360:AY360" si="921">AH$160+AH288</f>
        <v>2.1708674221008399</v>
      </c>
      <c r="AI360" s="43">
        <f t="shared" si="921"/>
        <v>3.4322551081761334</v>
      </c>
      <c r="AJ360" s="43">
        <f t="shared" si="921"/>
        <v>3.0920748543201046</v>
      </c>
      <c r="AK360" s="43">
        <f t="shared" si="921"/>
        <v>3.1420748854214815</v>
      </c>
      <c r="AL360" s="43">
        <f t="shared" si="921"/>
        <v>1.5300499446211988</v>
      </c>
      <c r="AM360" s="44">
        <f t="shared" si="921"/>
        <v>3.3218077464842146</v>
      </c>
      <c r="AN360" s="45">
        <f t="shared" si="921"/>
        <v>3.361243807439521</v>
      </c>
      <c r="AO360" s="46">
        <f t="shared" si="921"/>
        <v>1.0434398809008987</v>
      </c>
      <c r="AP360" s="46">
        <f t="shared" si="921"/>
        <v>1.0434398809008987</v>
      </c>
      <c r="AQ360" s="47">
        <f t="shared" si="921"/>
        <v>6.7735507051211776</v>
      </c>
      <c r="AR360" s="47">
        <f t="shared" si="921"/>
        <v>11.582974949217782</v>
      </c>
      <c r="AS360" s="47">
        <f t="shared" si="921"/>
        <v>22.813162987938924</v>
      </c>
      <c r="AT360" s="48">
        <f t="shared" si="921"/>
        <v>0.35</v>
      </c>
      <c r="AU360" s="48">
        <f t="shared" si="921"/>
        <v>0.35</v>
      </c>
      <c r="AV360" s="49">
        <f t="shared" si="921"/>
        <v>3.1933733350171689</v>
      </c>
      <c r="AW360" s="49">
        <f t="shared" si="921"/>
        <v>3.1933731597264785</v>
      </c>
      <c r="AX360" s="50">
        <f t="shared" si="921"/>
        <v>3.4322552674360018</v>
      </c>
      <c r="AY360" s="50">
        <f t="shared" si="921"/>
        <v>3.4322551948949789</v>
      </c>
    </row>
    <row r="361" spans="6:51" x14ac:dyDescent="0.25">
      <c r="F361" s="3">
        <v>47</v>
      </c>
      <c r="G361" s="43">
        <f t="shared" ref="G361:X361" si="922">G$160+G289</f>
        <v>2.1708674459540247</v>
      </c>
      <c r="H361" s="43">
        <f t="shared" si="922"/>
        <v>3.4322551510710753</v>
      </c>
      <c r="I361" s="43">
        <f t="shared" si="922"/>
        <v>3.0920749415747064</v>
      </c>
      <c r="J361" s="43">
        <f t="shared" si="922"/>
        <v>3.1420749452850543</v>
      </c>
      <c r="K361" s="43">
        <f t="shared" si="922"/>
        <v>1.5300499446211988</v>
      </c>
      <c r="L361" s="44">
        <f t="shared" si="922"/>
        <v>3.3222032608159293</v>
      </c>
      <c r="M361" s="45">
        <f t="shared" si="922"/>
        <v>3.3622128781993426</v>
      </c>
      <c r="N361" s="46">
        <f t="shared" si="922"/>
        <v>1.0434398809008987</v>
      </c>
      <c r="O361" s="46">
        <f t="shared" si="922"/>
        <v>1.0434398809008987</v>
      </c>
      <c r="P361" s="47">
        <f t="shared" si="922"/>
        <v>6.7735507051211776</v>
      </c>
      <c r="Q361" s="47">
        <f t="shared" si="922"/>
        <v>11.582974949217782</v>
      </c>
      <c r="R361" s="47">
        <f t="shared" si="922"/>
        <v>22.813162987938924</v>
      </c>
      <c r="S361" s="48">
        <f t="shared" si="922"/>
        <v>0.35</v>
      </c>
      <c r="T361" s="48">
        <f t="shared" si="922"/>
        <v>0.35</v>
      </c>
      <c r="U361" s="49">
        <f t="shared" si="922"/>
        <v>3.1933734385376336</v>
      </c>
      <c r="V361" s="49">
        <f t="shared" si="922"/>
        <v>3.1933733055117099</v>
      </c>
      <c r="W361" s="50">
        <f t="shared" si="922"/>
        <v>3.4322552674477489</v>
      </c>
      <c r="X361" s="50">
        <f t="shared" si="922"/>
        <v>3.4322552100111858</v>
      </c>
      <c r="AD361"/>
      <c r="AG361" s="3">
        <f t="shared" si="830"/>
        <v>46.806056521639796</v>
      </c>
      <c r="AH361" s="43">
        <f t="shared" ref="AH361:AY361" si="923">AH$160+AH289</f>
        <v>2.1708674428513897</v>
      </c>
      <c r="AI361" s="43">
        <f t="shared" si="923"/>
        <v>3.4322551453990364</v>
      </c>
      <c r="AJ361" s="43">
        <f t="shared" si="923"/>
        <v>3.0920749306219877</v>
      </c>
      <c r="AK361" s="43">
        <f t="shared" si="923"/>
        <v>3.1420749373630761</v>
      </c>
      <c r="AL361" s="43">
        <f t="shared" si="923"/>
        <v>1.5300499446211988</v>
      </c>
      <c r="AM361" s="44">
        <f t="shared" si="923"/>
        <v>3.3221461912605772</v>
      </c>
      <c r="AN361" s="45">
        <f t="shared" si="923"/>
        <v>3.3620743203232881</v>
      </c>
      <c r="AO361" s="46">
        <f t="shared" si="923"/>
        <v>1.0434398809008987</v>
      </c>
      <c r="AP361" s="46">
        <f t="shared" si="923"/>
        <v>1.0434398809008987</v>
      </c>
      <c r="AQ361" s="47">
        <f t="shared" si="923"/>
        <v>6.7735507051211776</v>
      </c>
      <c r="AR361" s="47">
        <f t="shared" si="923"/>
        <v>11.582974949217782</v>
      </c>
      <c r="AS361" s="47">
        <f t="shared" si="923"/>
        <v>22.813162987938924</v>
      </c>
      <c r="AT361" s="48">
        <f t="shared" si="923"/>
        <v>0.35</v>
      </c>
      <c r="AU361" s="48">
        <f t="shared" si="923"/>
        <v>0.35</v>
      </c>
      <c r="AV361" s="49">
        <f t="shared" si="923"/>
        <v>3.1933734247940055</v>
      </c>
      <c r="AW361" s="49">
        <f t="shared" si="923"/>
        <v>3.1933732860804271</v>
      </c>
      <c r="AX361" s="50">
        <f t="shared" si="923"/>
        <v>3.4322552674461351</v>
      </c>
      <c r="AY361" s="50">
        <f t="shared" si="923"/>
        <v>3.4322552079552038</v>
      </c>
    </row>
    <row r="362" spans="6:51" x14ac:dyDescent="0.25">
      <c r="F362" s="3">
        <v>48</v>
      </c>
      <c r="G362" s="43">
        <f t="shared" ref="G362:X362" si="924">G$160+G290</f>
        <v>2.170867459452817</v>
      </c>
      <c r="H362" s="43">
        <f t="shared" si="924"/>
        <v>3.4322551760879607</v>
      </c>
      <c r="I362" s="43">
        <f t="shared" si="924"/>
        <v>3.0920749875306752</v>
      </c>
      <c r="J362" s="43">
        <f t="shared" si="924"/>
        <v>3.1420749802566545</v>
      </c>
      <c r="K362" s="43">
        <f t="shared" si="924"/>
        <v>1.5300499446211988</v>
      </c>
      <c r="L362" s="44">
        <f t="shared" si="924"/>
        <v>3.3224785261551735</v>
      </c>
      <c r="M362" s="45">
        <f t="shared" si="924"/>
        <v>3.3628745244792522</v>
      </c>
      <c r="N362" s="46">
        <f t="shared" si="924"/>
        <v>1.0434398809008987</v>
      </c>
      <c r="O362" s="46">
        <f t="shared" si="924"/>
        <v>1.0434398809008987</v>
      </c>
      <c r="P362" s="47">
        <f t="shared" si="924"/>
        <v>6.7735507051211776</v>
      </c>
      <c r="Q362" s="47">
        <f t="shared" si="924"/>
        <v>11.582974949217782</v>
      </c>
      <c r="R362" s="47">
        <f t="shared" si="924"/>
        <v>22.813162987938924</v>
      </c>
      <c r="S362" s="48">
        <f t="shared" si="924"/>
        <v>0.35</v>
      </c>
      <c r="T362" s="48">
        <f t="shared" si="924"/>
        <v>0.35</v>
      </c>
      <c r="U362" s="49">
        <f t="shared" si="924"/>
        <v>3.1933734993958409</v>
      </c>
      <c r="V362" s="49">
        <f t="shared" si="924"/>
        <v>3.1933733918960208</v>
      </c>
      <c r="W362" s="50">
        <f t="shared" si="924"/>
        <v>3.4322552674551572</v>
      </c>
      <c r="X362" s="50">
        <f t="shared" si="924"/>
        <v>3.4322552193480758</v>
      </c>
      <c r="AD362"/>
      <c r="AG362" s="3">
        <f t="shared" si="830"/>
        <v>47.791322808443105</v>
      </c>
      <c r="AH362" s="43">
        <f t="shared" ref="AH362:AY362" si="925">AH$160+AH290</f>
        <v>2.1708674569457052</v>
      </c>
      <c r="AI362" s="43">
        <f t="shared" si="925"/>
        <v>3.4322551713994924</v>
      </c>
      <c r="AJ362" s="43">
        <f t="shared" si="925"/>
        <v>3.0920749792229598</v>
      </c>
      <c r="AK362" s="43">
        <f t="shared" si="925"/>
        <v>3.1420749736981</v>
      </c>
      <c r="AL362" s="43">
        <f t="shared" si="925"/>
        <v>1.5300499446211988</v>
      </c>
      <c r="AM362" s="44">
        <f t="shared" si="925"/>
        <v>3.3224235978375076</v>
      </c>
      <c r="AN362" s="45">
        <f t="shared" si="925"/>
        <v>3.3627434143497887</v>
      </c>
      <c r="AO362" s="46">
        <f t="shared" si="925"/>
        <v>1.0434398809008987</v>
      </c>
      <c r="AP362" s="46">
        <f t="shared" si="925"/>
        <v>1.0434398809008987</v>
      </c>
      <c r="AQ362" s="47">
        <f t="shared" si="925"/>
        <v>6.7735507051211776</v>
      </c>
      <c r="AR362" s="47">
        <f t="shared" si="925"/>
        <v>11.582974949217782</v>
      </c>
      <c r="AS362" s="47">
        <f t="shared" si="925"/>
        <v>22.813162987938924</v>
      </c>
      <c r="AT362" s="48">
        <f t="shared" si="925"/>
        <v>0.35</v>
      </c>
      <c r="AU362" s="48">
        <f t="shared" si="925"/>
        <v>0.35</v>
      </c>
      <c r="AV362" s="49">
        <f t="shared" si="925"/>
        <v>3.1933734879578157</v>
      </c>
      <c r="AW362" s="49">
        <f t="shared" si="925"/>
        <v>3.1933733756143985</v>
      </c>
      <c r="AX362" s="50">
        <f t="shared" si="925"/>
        <v>3.4322552674537277</v>
      </c>
      <c r="AY362" s="50">
        <f t="shared" si="925"/>
        <v>3.4322552175608942</v>
      </c>
    </row>
    <row r="363" spans="6:51" x14ac:dyDescent="0.25">
      <c r="F363" s="3">
        <v>49</v>
      </c>
      <c r="G363" s="43">
        <f t="shared" ref="G363:X363" si="926">G$160+G291</f>
        <v>2.1708674696375949</v>
      </c>
      <c r="H363" s="43">
        <f t="shared" si="926"/>
        <v>3.4322551953289175</v>
      </c>
      <c r="I363" s="43">
        <f t="shared" si="926"/>
        <v>3.0920750200208169</v>
      </c>
      <c r="J363" s="43">
        <f t="shared" si="926"/>
        <v>3.1420750072002597</v>
      </c>
      <c r="K363" s="43">
        <f t="shared" si="926"/>
        <v>1.5356357734031301</v>
      </c>
      <c r="L363" s="44">
        <f t="shared" si="926"/>
        <v>3.3227249000877332</v>
      </c>
      <c r="M363" s="45">
        <f t="shared" si="926"/>
        <v>3.3634565014169198</v>
      </c>
      <c r="N363" s="46">
        <f t="shared" si="926"/>
        <v>1.0434398809008987</v>
      </c>
      <c r="O363" s="46">
        <f t="shared" si="926"/>
        <v>1.0434398809008987</v>
      </c>
      <c r="P363" s="47">
        <f t="shared" si="926"/>
        <v>6.7735507051211776</v>
      </c>
      <c r="Q363" s="47">
        <f t="shared" si="926"/>
        <v>11.582974949217782</v>
      </c>
      <c r="R363" s="47">
        <f t="shared" si="926"/>
        <v>22.813162987938924</v>
      </c>
      <c r="S363" s="48">
        <f t="shared" si="926"/>
        <v>0.35</v>
      </c>
      <c r="T363" s="48">
        <f t="shared" si="926"/>
        <v>0.35</v>
      </c>
      <c r="U363" s="49">
        <f t="shared" si="926"/>
        <v>3.1933735465199664</v>
      </c>
      <c r="V363" s="49">
        <f t="shared" si="926"/>
        <v>3.1933734592402194</v>
      </c>
      <c r="W363" s="50">
        <f t="shared" si="926"/>
        <v>3.4322552674612727</v>
      </c>
      <c r="X363" s="50">
        <f t="shared" si="926"/>
        <v>3.432255226907178</v>
      </c>
      <c r="AD363"/>
      <c r="AG363" s="3">
        <f t="shared" si="830"/>
        <v>48.699202568119411</v>
      </c>
      <c r="AH363" s="43">
        <f t="shared" ref="AH363:AY363" si="927">AH$160+AH291</f>
        <v>2.1708674668627763</v>
      </c>
      <c r="AI363" s="43">
        <f t="shared" si="927"/>
        <v>3.4322551900564702</v>
      </c>
      <c r="AJ363" s="43">
        <f t="shared" si="927"/>
        <v>3.0920750113846758</v>
      </c>
      <c r="AK363" s="43">
        <f t="shared" si="927"/>
        <v>3.1420749998120692</v>
      </c>
      <c r="AL363" s="43">
        <f t="shared" si="927"/>
        <v>1.5300499446211988</v>
      </c>
      <c r="AM363" s="44">
        <f t="shared" si="927"/>
        <v>3.3226536087087943</v>
      </c>
      <c r="AN363" s="45">
        <f t="shared" si="927"/>
        <v>3.3632891609298241</v>
      </c>
      <c r="AO363" s="46">
        <f t="shared" si="927"/>
        <v>1.0434398809008987</v>
      </c>
      <c r="AP363" s="46">
        <f t="shared" si="927"/>
        <v>1.0434398809008987</v>
      </c>
      <c r="AQ363" s="47">
        <f t="shared" si="927"/>
        <v>6.7735507051211776</v>
      </c>
      <c r="AR363" s="47">
        <f t="shared" si="927"/>
        <v>11.582974949217782</v>
      </c>
      <c r="AS363" s="47">
        <f t="shared" si="927"/>
        <v>22.813162987938924</v>
      </c>
      <c r="AT363" s="48">
        <f t="shared" si="927"/>
        <v>0.35</v>
      </c>
      <c r="AU363" s="48">
        <f t="shared" si="927"/>
        <v>0.35</v>
      </c>
      <c r="AV363" s="49">
        <f t="shared" si="927"/>
        <v>3.1933735335752869</v>
      </c>
      <c r="AW363" s="49">
        <f t="shared" si="927"/>
        <v>3.1933734406954697</v>
      </c>
      <c r="AX363" s="50">
        <f t="shared" si="927"/>
        <v>3.4322552674595523</v>
      </c>
      <c r="AY363" s="50">
        <f t="shared" si="927"/>
        <v>3.4322552247960347</v>
      </c>
    </row>
    <row r="364" spans="6:51" x14ac:dyDescent="0.25">
      <c r="F364" s="3">
        <v>50</v>
      </c>
      <c r="G364" s="43">
        <f t="shared" ref="G364:X364" si="928">G$160+G292</f>
        <v>2.1708674774101899</v>
      </c>
      <c r="H364" s="43">
        <f t="shared" si="928"/>
        <v>3.4322552102068395</v>
      </c>
      <c r="I364" s="43">
        <f t="shared" si="928"/>
        <v>3.0920750432109383</v>
      </c>
      <c r="J364" s="43">
        <f t="shared" si="928"/>
        <v>3.1420750280747063</v>
      </c>
      <c r="K364" s="43">
        <f t="shared" si="928"/>
        <v>1.601799167579129</v>
      </c>
      <c r="L364" s="44">
        <f t="shared" si="928"/>
        <v>3.3229459143480029</v>
      </c>
      <c r="M364" s="45">
        <f t="shared" si="928"/>
        <v>3.3639693856659849</v>
      </c>
      <c r="N364" s="46">
        <f t="shared" si="928"/>
        <v>1.0434398809008987</v>
      </c>
      <c r="O364" s="46">
        <f t="shared" si="928"/>
        <v>1.0434398809008987</v>
      </c>
      <c r="P364" s="47">
        <f t="shared" si="928"/>
        <v>6.7735507051211776</v>
      </c>
      <c r="Q364" s="47">
        <f t="shared" si="928"/>
        <v>11.582974949217782</v>
      </c>
      <c r="R364" s="47">
        <f t="shared" si="928"/>
        <v>22.813162987938924</v>
      </c>
      <c r="S364" s="48">
        <f t="shared" si="928"/>
        <v>0.35</v>
      </c>
      <c r="T364" s="48">
        <f t="shared" si="928"/>
        <v>0.35</v>
      </c>
      <c r="U364" s="49">
        <f t="shared" si="928"/>
        <v>3.1933735831977859</v>
      </c>
      <c r="V364" s="49">
        <f t="shared" si="928"/>
        <v>3.1933735120059477</v>
      </c>
      <c r="W364" s="50">
        <f t="shared" si="928"/>
        <v>3.432255267466358</v>
      </c>
      <c r="X364" s="50">
        <f t="shared" si="928"/>
        <v>3.4322552330651295</v>
      </c>
      <c r="AD364"/>
      <c r="AG364" s="3">
        <f t="shared" si="830"/>
        <v>49.535774030139265</v>
      </c>
      <c r="AH364" s="43">
        <f t="shared" ref="AH364:AY364" si="929">AH$160+AH292</f>
        <v>2.1708674740563594</v>
      </c>
      <c r="AI364" s="43">
        <f t="shared" si="929"/>
        <v>3.432255203768702</v>
      </c>
      <c r="AJ364" s="43">
        <f t="shared" si="929"/>
        <v>3.0920750333974762</v>
      </c>
      <c r="AK364" s="43">
        <f t="shared" si="929"/>
        <v>3.1420750190364055</v>
      </c>
      <c r="AL364" s="43">
        <f t="shared" si="929"/>
        <v>1.5720684163613718</v>
      </c>
      <c r="AM364" s="44">
        <f t="shared" si="929"/>
        <v>3.3228462640587195</v>
      </c>
      <c r="AN364" s="45">
        <f t="shared" si="929"/>
        <v>3.3637392740284811</v>
      </c>
      <c r="AO364" s="46">
        <f t="shared" si="929"/>
        <v>1.0434398809008987</v>
      </c>
      <c r="AP364" s="46">
        <f t="shared" si="929"/>
        <v>1.0434398809008987</v>
      </c>
      <c r="AQ364" s="47">
        <f t="shared" si="929"/>
        <v>6.7735507051211776</v>
      </c>
      <c r="AR364" s="47">
        <f t="shared" si="929"/>
        <v>11.582974949217782</v>
      </c>
      <c r="AS364" s="47">
        <f t="shared" si="929"/>
        <v>22.813162987938924</v>
      </c>
      <c r="AT364" s="48">
        <f t="shared" si="929"/>
        <v>0.35</v>
      </c>
      <c r="AU364" s="48">
        <f t="shared" si="929"/>
        <v>0.35</v>
      </c>
      <c r="AV364" s="49">
        <f t="shared" si="929"/>
        <v>3.1933735672970522</v>
      </c>
      <c r="AW364" s="49">
        <f t="shared" si="929"/>
        <v>3.1933734890878425</v>
      </c>
      <c r="AX364" s="50">
        <f t="shared" si="929"/>
        <v>3.4322552674641114</v>
      </c>
      <c r="AY364" s="50">
        <f t="shared" si="929"/>
        <v>3.4322552303605001</v>
      </c>
    </row>
    <row r="365" spans="6:51" x14ac:dyDescent="0.25">
      <c r="F365" s="3">
        <v>51</v>
      </c>
      <c r="G365" s="43">
        <f t="shared" ref="G365:X365" si="930">G$160+G293</f>
        <v>2.1708674834072448</v>
      </c>
      <c r="H365" s="43">
        <f t="shared" si="930"/>
        <v>3.4322552217718463</v>
      </c>
      <c r="I365" s="43">
        <f t="shared" si="930"/>
        <v>3.0920750599195932</v>
      </c>
      <c r="J365" s="43">
        <f t="shared" si="930"/>
        <v>3.1420750443359351</v>
      </c>
      <c r="K365" s="43">
        <f t="shared" si="930"/>
        <v>1.6605781111018061</v>
      </c>
      <c r="L365" s="44">
        <f t="shared" si="930"/>
        <v>3.3231445969361912</v>
      </c>
      <c r="M365" s="45">
        <f t="shared" si="930"/>
        <v>3.3644222502362533</v>
      </c>
      <c r="N365" s="46">
        <f t="shared" si="930"/>
        <v>1.0434398809008987</v>
      </c>
      <c r="O365" s="46">
        <f t="shared" si="930"/>
        <v>1.0434398809008987</v>
      </c>
      <c r="P365" s="47">
        <f t="shared" si="930"/>
        <v>6.7735507051211776</v>
      </c>
      <c r="Q365" s="47">
        <f t="shared" si="930"/>
        <v>11.582974949217782</v>
      </c>
      <c r="R365" s="47">
        <f t="shared" si="930"/>
        <v>22.813162987938924</v>
      </c>
      <c r="S365" s="48">
        <f t="shared" si="930"/>
        <v>0.35</v>
      </c>
      <c r="T365" s="48">
        <f t="shared" si="930"/>
        <v>0.35</v>
      </c>
      <c r="U365" s="49">
        <f t="shared" si="930"/>
        <v>3.1933736118902329</v>
      </c>
      <c r="V365" s="49">
        <f t="shared" si="930"/>
        <v>3.1933735535547072</v>
      </c>
      <c r="W365" s="50">
        <f t="shared" si="930"/>
        <v>3.4322552674706155</v>
      </c>
      <c r="X365" s="50">
        <f t="shared" si="930"/>
        <v>3.4322552381118934</v>
      </c>
      <c r="AD365"/>
      <c r="AG365" s="3">
        <f t="shared" si="830"/>
        <v>50.306638016924872</v>
      </c>
      <c r="AH365" s="43">
        <f t="shared" ref="AH365:AY365" si="931">AH$160+AH293</f>
        <v>2.1708674794138458</v>
      </c>
      <c r="AI365" s="43">
        <f t="shared" si="931"/>
        <v>3.4322552140644897</v>
      </c>
      <c r="AJ365" s="43">
        <f t="shared" si="931"/>
        <v>3.092075048920035</v>
      </c>
      <c r="AK365" s="43">
        <f t="shared" si="931"/>
        <v>3.1420750334948515</v>
      </c>
      <c r="AL365" s="43">
        <f t="shared" si="931"/>
        <v>1.6205595436865046</v>
      </c>
      <c r="AM365" s="44">
        <f t="shared" si="931"/>
        <v>3.3230090836861623</v>
      </c>
      <c r="AN365" s="45">
        <f t="shared" si="931"/>
        <v>3.3641142475005186</v>
      </c>
      <c r="AO365" s="46">
        <f t="shared" si="931"/>
        <v>1.0434398809008987</v>
      </c>
      <c r="AP365" s="46">
        <f t="shared" si="931"/>
        <v>1.0434398809008987</v>
      </c>
      <c r="AQ365" s="47">
        <f t="shared" si="931"/>
        <v>6.7735507051211776</v>
      </c>
      <c r="AR365" s="47">
        <f t="shared" si="931"/>
        <v>11.582974949217782</v>
      </c>
      <c r="AS365" s="47">
        <f t="shared" si="931"/>
        <v>22.813162987938924</v>
      </c>
      <c r="AT365" s="48">
        <f t="shared" si="931"/>
        <v>0.35</v>
      </c>
      <c r="AU365" s="48">
        <f t="shared" si="931"/>
        <v>0.35</v>
      </c>
      <c r="AV365" s="49">
        <f t="shared" si="931"/>
        <v>3.1933735927488418</v>
      </c>
      <c r="AW365" s="49">
        <f t="shared" si="931"/>
        <v>3.1933735258071083</v>
      </c>
      <c r="AX365" s="50">
        <f t="shared" si="931"/>
        <v>3.4322552674677436</v>
      </c>
      <c r="AY365" s="50">
        <f t="shared" si="931"/>
        <v>3.4322552347192654</v>
      </c>
    </row>
    <row r="366" spans="6:51" x14ac:dyDescent="0.25">
      <c r="F366" s="3">
        <v>52</v>
      </c>
      <c r="G366" s="43">
        <f t="shared" ref="G366:X366" si="932">G$160+G294</f>
        <v>2.1708674880831653</v>
      </c>
      <c r="H366" s="43">
        <f t="shared" si="932"/>
        <v>3.4322552308083911</v>
      </c>
      <c r="I366" s="43">
        <f t="shared" si="932"/>
        <v>3.0920750720703953</v>
      </c>
      <c r="J366" s="43">
        <f t="shared" si="932"/>
        <v>3.142075057071851</v>
      </c>
      <c r="K366" s="43">
        <f t="shared" si="932"/>
        <v>1.7129501075414695</v>
      </c>
      <c r="L366" s="44">
        <f t="shared" si="932"/>
        <v>3.3233235541278572</v>
      </c>
      <c r="M366" s="45">
        <f t="shared" si="932"/>
        <v>3.3648228887862532</v>
      </c>
      <c r="N366" s="46">
        <f t="shared" si="932"/>
        <v>1.0434398809008987</v>
      </c>
      <c r="O366" s="46">
        <f t="shared" si="932"/>
        <v>1.0434398809008987</v>
      </c>
      <c r="P366" s="47">
        <f t="shared" si="932"/>
        <v>6.7735507051211776</v>
      </c>
      <c r="Q366" s="47">
        <f t="shared" si="932"/>
        <v>11.582974949217782</v>
      </c>
      <c r="R366" s="47">
        <f t="shared" si="932"/>
        <v>22.813162987938924</v>
      </c>
      <c r="S366" s="48">
        <f t="shared" si="932"/>
        <v>0.35</v>
      </c>
      <c r="T366" s="48">
        <f t="shared" si="932"/>
        <v>0.35</v>
      </c>
      <c r="U366" s="49">
        <f t="shared" si="932"/>
        <v>3.193373634448327</v>
      </c>
      <c r="V366" s="49">
        <f t="shared" si="932"/>
        <v>3.1933735864312114</v>
      </c>
      <c r="W366" s="50">
        <f t="shared" si="932"/>
        <v>3.4322552674742028</v>
      </c>
      <c r="X366" s="50">
        <f t="shared" si="932"/>
        <v>3.4322552422720989</v>
      </c>
      <c r="AD366"/>
      <c r="AG366" s="3">
        <f t="shared" si="830"/>
        <v>51.016955441198782</v>
      </c>
      <c r="AH366" s="43">
        <f t="shared" ref="AH366:AY366" si="933">AH$160+AH294</f>
        <v>2.1708674834964596</v>
      </c>
      <c r="AI366" s="43">
        <f t="shared" si="933"/>
        <v>3.4322552219442328</v>
      </c>
      <c r="AJ366" s="43">
        <f t="shared" si="933"/>
        <v>3.0920750601591527</v>
      </c>
      <c r="AK366" s="43">
        <f t="shared" si="933"/>
        <v>3.142075044578617</v>
      </c>
      <c r="AL366" s="43">
        <f t="shared" si="933"/>
        <v>1.6615169638285252</v>
      </c>
      <c r="AM366" s="44">
        <f t="shared" si="933"/>
        <v>3.3231477888016734</v>
      </c>
      <c r="AN366" s="45">
        <f t="shared" si="933"/>
        <v>3.3644294581227299</v>
      </c>
      <c r="AO366" s="46">
        <f t="shared" si="933"/>
        <v>1.0434398809008987</v>
      </c>
      <c r="AP366" s="46">
        <f t="shared" si="933"/>
        <v>1.0434398809008987</v>
      </c>
      <c r="AQ366" s="47">
        <f t="shared" si="933"/>
        <v>6.7735507051211776</v>
      </c>
      <c r="AR366" s="47">
        <f t="shared" si="933"/>
        <v>11.582974949217782</v>
      </c>
      <c r="AS366" s="47">
        <f t="shared" si="933"/>
        <v>22.813162987938924</v>
      </c>
      <c r="AT366" s="48">
        <f t="shared" si="933"/>
        <v>0.35</v>
      </c>
      <c r="AU366" s="48">
        <f t="shared" si="933"/>
        <v>0.35</v>
      </c>
      <c r="AV366" s="49">
        <f t="shared" si="933"/>
        <v>3.1933736123193288</v>
      </c>
      <c r="AW366" s="49">
        <f t="shared" si="933"/>
        <v>3.193373554178196</v>
      </c>
      <c r="AX366" s="50">
        <f t="shared" si="933"/>
        <v>3.4322552674706817</v>
      </c>
      <c r="AY366" s="50">
        <f t="shared" si="933"/>
        <v>3.4322552381892635</v>
      </c>
    </row>
    <row r="367" spans="6:51" x14ac:dyDescent="0.25">
      <c r="F367" s="3">
        <v>53</v>
      </c>
      <c r="G367" s="43">
        <f t="shared" ref="G367:X367" si="934">G$160+G295</f>
        <v>2.170867491765764</v>
      </c>
      <c r="H367" s="43">
        <f t="shared" si="934"/>
        <v>3.4322552379054079</v>
      </c>
      <c r="I367" s="43">
        <f t="shared" si="934"/>
        <v>3.0920750809875264</v>
      </c>
      <c r="J367" s="43">
        <f t="shared" si="934"/>
        <v>3.1420750670996132</v>
      </c>
      <c r="K367" s="43">
        <f t="shared" si="934"/>
        <v>1.7597433357835173</v>
      </c>
      <c r="L367" s="44">
        <f t="shared" si="934"/>
        <v>3.3234850376573633</v>
      </c>
      <c r="M367" s="45">
        <f t="shared" si="934"/>
        <v>3.3651780054082141</v>
      </c>
      <c r="N367" s="46">
        <f t="shared" si="934"/>
        <v>1.0434398809008987</v>
      </c>
      <c r="O367" s="46">
        <f t="shared" si="934"/>
        <v>1.0434398809008987</v>
      </c>
      <c r="P367" s="47">
        <f t="shared" si="934"/>
        <v>6.7735507051211776</v>
      </c>
      <c r="Q367" s="47">
        <f t="shared" si="934"/>
        <v>11.582974949217782</v>
      </c>
      <c r="R367" s="47">
        <f t="shared" si="934"/>
        <v>22.813162987938924</v>
      </c>
      <c r="S367" s="48">
        <f t="shared" si="934"/>
        <v>0.35</v>
      </c>
      <c r="T367" s="48">
        <f t="shared" si="934"/>
        <v>0.35</v>
      </c>
      <c r="U367" s="49">
        <f t="shared" si="934"/>
        <v>3.1933736522710472</v>
      </c>
      <c r="V367" s="49">
        <f t="shared" si="934"/>
        <v>3.1933736125709289</v>
      </c>
      <c r="W367" s="50">
        <f t="shared" si="934"/>
        <v>3.4322552674772444</v>
      </c>
      <c r="X367" s="50">
        <f t="shared" si="934"/>
        <v>3.4322552457208202</v>
      </c>
      <c r="AD367"/>
      <c r="AG367" s="3">
        <f t="shared" si="830"/>
        <v>51.671481858149477</v>
      </c>
      <c r="AH367" s="43">
        <f t="shared" ref="AH367:AY367" si="935">AH$160+AH295</f>
        <v>2.1708674866705002</v>
      </c>
      <c r="AI367" s="43">
        <f t="shared" si="935"/>
        <v>3.4322552280790442</v>
      </c>
      <c r="AJ367" s="43">
        <f t="shared" si="935"/>
        <v>3.0920750684902005</v>
      </c>
      <c r="AK367" s="43">
        <f t="shared" si="935"/>
        <v>3.1420750532218236</v>
      </c>
      <c r="AL367" s="43">
        <f t="shared" si="935"/>
        <v>1.6963979815225092</v>
      </c>
      <c r="AM367" s="44">
        <f t="shared" si="935"/>
        <v>3.3232667941306548</v>
      </c>
      <c r="AN367" s="45">
        <f t="shared" si="935"/>
        <v>3.3646965997653835</v>
      </c>
      <c r="AO367" s="46">
        <f t="shared" si="935"/>
        <v>1.0434398809008987</v>
      </c>
      <c r="AP367" s="46">
        <f t="shared" si="935"/>
        <v>1.0434398809008987</v>
      </c>
      <c r="AQ367" s="47">
        <f t="shared" si="935"/>
        <v>6.7735507051211776</v>
      </c>
      <c r="AR367" s="47">
        <f t="shared" si="935"/>
        <v>11.582974949217782</v>
      </c>
      <c r="AS367" s="47">
        <f t="shared" si="935"/>
        <v>22.813162987938924</v>
      </c>
      <c r="AT367" s="48">
        <f t="shared" si="935"/>
        <v>0.35</v>
      </c>
      <c r="AU367" s="48">
        <f t="shared" si="935"/>
        <v>0.35</v>
      </c>
      <c r="AV367" s="49">
        <f t="shared" si="935"/>
        <v>3.193373627620395</v>
      </c>
      <c r="AW367" s="49">
        <f t="shared" si="935"/>
        <v>3.1933735764576912</v>
      </c>
      <c r="AX367" s="50">
        <f t="shared" si="935"/>
        <v>3.43225526747309</v>
      </c>
      <c r="AY367" s="50">
        <f t="shared" si="935"/>
        <v>3.4322552409915525</v>
      </c>
    </row>
    <row r="368" spans="6:51" x14ac:dyDescent="0.25">
      <c r="F368" s="3">
        <v>54</v>
      </c>
      <c r="G368" s="43">
        <f t="shared" ref="G368:X368" si="936">G$160+G296</f>
        <v>2.1708674946939812</v>
      </c>
      <c r="H368" s="43">
        <f t="shared" si="936"/>
        <v>3.4322552435072331</v>
      </c>
      <c r="I368" s="43">
        <f t="shared" si="936"/>
        <v>3.0920750875903291</v>
      </c>
      <c r="J368" s="43">
        <f t="shared" si="936"/>
        <v>3.142075075036189</v>
      </c>
      <c r="K368" s="43">
        <f t="shared" si="936"/>
        <v>1.8016621232139101</v>
      </c>
      <c r="L368" s="44">
        <f t="shared" si="936"/>
        <v>3.3236309999884837</v>
      </c>
      <c r="M368" s="45">
        <f t="shared" si="936"/>
        <v>3.3654933752869063</v>
      </c>
      <c r="N368" s="46">
        <f t="shared" si="936"/>
        <v>1.0434398809008987</v>
      </c>
      <c r="O368" s="46">
        <f t="shared" si="936"/>
        <v>1.0434398809008987</v>
      </c>
      <c r="P368" s="47">
        <f t="shared" si="936"/>
        <v>6.7735507051211776</v>
      </c>
      <c r="Q368" s="47">
        <f t="shared" si="936"/>
        <v>11.582974949217782</v>
      </c>
      <c r="R368" s="47">
        <f t="shared" si="936"/>
        <v>22.813162987938924</v>
      </c>
      <c r="S368" s="48">
        <f t="shared" si="936"/>
        <v>0.35</v>
      </c>
      <c r="T368" s="48">
        <f t="shared" si="936"/>
        <v>0.35</v>
      </c>
      <c r="U368" s="49">
        <f t="shared" si="936"/>
        <v>3.1933736664207624</v>
      </c>
      <c r="V368" s="49">
        <f t="shared" si="936"/>
        <v>3.1933736334528042</v>
      </c>
      <c r="W368" s="50">
        <f t="shared" si="936"/>
        <v>3.4322552674798379</v>
      </c>
      <c r="X368" s="50">
        <f t="shared" si="936"/>
        <v>3.4322552485953124</v>
      </c>
      <c r="AD368"/>
      <c r="AG368" s="3">
        <f t="shared" si="830"/>
        <v>52.274599303739727</v>
      </c>
      <c r="AH368" s="43">
        <f t="shared" ref="AH368:AY368" si="937">AH$160+AH296</f>
        <v>2.1708674891818545</v>
      </c>
      <c r="AI368" s="43">
        <f t="shared" si="937"/>
        <v>3.4322552329293092</v>
      </c>
      <c r="AJ368" s="43">
        <f t="shared" si="937"/>
        <v>3.0920750747960772</v>
      </c>
      <c r="AK368" s="43">
        <f t="shared" si="937"/>
        <v>3.1420750600659191</v>
      </c>
      <c r="AL368" s="43">
        <f t="shared" si="937"/>
        <v>1.7263232490902829</v>
      </c>
      <c r="AM368" s="44">
        <f t="shared" si="937"/>
        <v>3.3233695500512908</v>
      </c>
      <c r="AN368" s="45">
        <f t="shared" si="937"/>
        <v>3.3649246773029797</v>
      </c>
      <c r="AO368" s="46">
        <f t="shared" si="937"/>
        <v>1.0434398809008987</v>
      </c>
      <c r="AP368" s="46">
        <f t="shared" si="937"/>
        <v>1.0434398809008987</v>
      </c>
      <c r="AQ368" s="47">
        <f t="shared" si="937"/>
        <v>6.7735507051211776</v>
      </c>
      <c r="AR368" s="47">
        <f t="shared" si="937"/>
        <v>11.582974949217782</v>
      </c>
      <c r="AS368" s="47">
        <f t="shared" si="937"/>
        <v>22.813162987938924</v>
      </c>
      <c r="AT368" s="48">
        <f t="shared" si="937"/>
        <v>0.35</v>
      </c>
      <c r="AU368" s="48">
        <f t="shared" si="937"/>
        <v>0.35</v>
      </c>
      <c r="AV368" s="49">
        <f t="shared" si="937"/>
        <v>3.1933736397637671</v>
      </c>
      <c r="AW368" s="49">
        <f t="shared" si="937"/>
        <v>3.1933735942102754</v>
      </c>
      <c r="AX368" s="50">
        <f t="shared" si="937"/>
        <v>3.4322552674750879</v>
      </c>
      <c r="AY368" s="50">
        <f t="shared" si="937"/>
        <v>3.4322552432835614</v>
      </c>
    </row>
    <row r="369" spans="6:51" x14ac:dyDescent="0.25">
      <c r="F369" s="3">
        <v>55</v>
      </c>
      <c r="G369" s="43">
        <f t="shared" ref="G369:X369" si="938">G$160+G297</f>
        <v>2.1708674970437283</v>
      </c>
      <c r="H369" s="43">
        <f t="shared" si="938"/>
        <v>3.4322552479507471</v>
      </c>
      <c r="I369" s="43">
        <f t="shared" si="938"/>
        <v>3.0920750925224794</v>
      </c>
      <c r="J369" s="43">
        <f t="shared" si="938"/>
        <v>3.1420750813497627</v>
      </c>
      <c r="K369" s="43">
        <f t="shared" si="938"/>
        <v>1.8393076881704866</v>
      </c>
      <c r="L369" s="44">
        <f t="shared" si="938"/>
        <v>3.3237631399721255</v>
      </c>
      <c r="M369" s="45">
        <f t="shared" si="938"/>
        <v>3.3657739807813316</v>
      </c>
      <c r="N369" s="46">
        <f t="shared" si="938"/>
        <v>1.0434398809008987</v>
      </c>
      <c r="O369" s="46">
        <f t="shared" si="938"/>
        <v>1.0434398809008987</v>
      </c>
      <c r="P369" s="47">
        <f t="shared" si="938"/>
        <v>6.7735507051211776</v>
      </c>
      <c r="Q369" s="47">
        <f t="shared" si="938"/>
        <v>11.582974949217782</v>
      </c>
      <c r="R369" s="47">
        <f t="shared" si="938"/>
        <v>22.813162987938924</v>
      </c>
      <c r="S369" s="48">
        <f t="shared" si="938"/>
        <v>0.35</v>
      </c>
      <c r="T369" s="48">
        <f t="shared" si="938"/>
        <v>0.35</v>
      </c>
      <c r="U369" s="49">
        <f t="shared" si="938"/>
        <v>3.1933736777080188</v>
      </c>
      <c r="V369" s="49">
        <f t="shared" si="938"/>
        <v>3.1933736502121306</v>
      </c>
      <c r="W369" s="50">
        <f t="shared" si="938"/>
        <v>3.4322552674820619</v>
      </c>
      <c r="X369" s="50">
        <f t="shared" si="938"/>
        <v>3.4322552510037996</v>
      </c>
      <c r="AD369"/>
      <c r="AG369" s="3">
        <f t="shared" si="830"/>
        <v>52.830345632314121</v>
      </c>
      <c r="AH369" s="43">
        <f t="shared" ref="AH369:AY369" si="939">AH$160+AH297</f>
        <v>2.1708674911997834</v>
      </c>
      <c r="AI369" s="43">
        <f t="shared" si="939"/>
        <v>3.4322552368173618</v>
      </c>
      <c r="AJ369" s="43">
        <f t="shared" si="939"/>
        <v>3.0920750796589171</v>
      </c>
      <c r="AK369" s="43">
        <f t="shared" si="939"/>
        <v>3.1420750655604879</v>
      </c>
      <c r="AL369" s="43">
        <f t="shared" si="939"/>
        <v>1.7521659398538683</v>
      </c>
      <c r="AM369" s="44">
        <f t="shared" si="939"/>
        <v>3.3234587847249077</v>
      </c>
      <c r="AN369" s="45">
        <f t="shared" si="939"/>
        <v>3.3651207058692134</v>
      </c>
      <c r="AO369" s="46">
        <f t="shared" si="939"/>
        <v>1.0434398809008987</v>
      </c>
      <c r="AP369" s="46">
        <f t="shared" si="939"/>
        <v>1.0434398809008987</v>
      </c>
      <c r="AQ369" s="47">
        <f t="shared" si="939"/>
        <v>6.7735507051211776</v>
      </c>
      <c r="AR369" s="47">
        <f t="shared" si="939"/>
        <v>11.582974949217782</v>
      </c>
      <c r="AS369" s="47">
        <f t="shared" si="939"/>
        <v>22.813162987938924</v>
      </c>
      <c r="AT369" s="48">
        <f t="shared" si="939"/>
        <v>0.35</v>
      </c>
      <c r="AU369" s="48">
        <f t="shared" si="939"/>
        <v>0.35</v>
      </c>
      <c r="AV369" s="49">
        <f t="shared" si="939"/>
        <v>3.1933736495316691</v>
      </c>
      <c r="AW369" s="49">
        <f t="shared" si="939"/>
        <v>3.1933736085423186</v>
      </c>
      <c r="AX369" s="50">
        <f t="shared" si="939"/>
        <v>3.4322552674767621</v>
      </c>
      <c r="AY369" s="50">
        <f t="shared" si="939"/>
        <v>3.4322552451795385</v>
      </c>
    </row>
    <row r="370" spans="6:51" x14ac:dyDescent="0.25">
      <c r="F370" s="3">
        <v>56</v>
      </c>
      <c r="G370" s="43">
        <f t="shared" ref="G370:X370" si="940">G$160+G298</f>
        <v>2.1708674989457646</v>
      </c>
      <c r="H370" s="43">
        <f t="shared" si="940"/>
        <v>3.4322552514925881</v>
      </c>
      <c r="I370" s="43">
        <f t="shared" si="940"/>
        <v>3.092075096238406</v>
      </c>
      <c r="J370" s="43">
        <f t="shared" si="940"/>
        <v>3.1420750863973992</v>
      </c>
      <c r="K370" s="43">
        <f t="shared" si="940"/>
        <v>1.8731950914725921</v>
      </c>
      <c r="L370" s="44">
        <f t="shared" si="940"/>
        <v>3.3238829407147854</v>
      </c>
      <c r="M370" s="45">
        <f t="shared" si="940"/>
        <v>3.3660241267692133</v>
      </c>
      <c r="N370" s="46">
        <f t="shared" si="940"/>
        <v>1.0434398809008987</v>
      </c>
      <c r="O370" s="46">
        <f t="shared" si="940"/>
        <v>1.0434398809008987</v>
      </c>
      <c r="P370" s="47">
        <f t="shared" si="940"/>
        <v>6.7735507051211776</v>
      </c>
      <c r="Q370" s="47">
        <f t="shared" si="940"/>
        <v>11.582974949217782</v>
      </c>
      <c r="R370" s="47">
        <f t="shared" si="940"/>
        <v>22.813162987938924</v>
      </c>
      <c r="S370" s="48">
        <f t="shared" si="940"/>
        <v>0.35</v>
      </c>
      <c r="T370" s="48">
        <f t="shared" si="940"/>
        <v>0.35</v>
      </c>
      <c r="U370" s="49">
        <f t="shared" si="940"/>
        <v>3.1933736867540983</v>
      </c>
      <c r="V370" s="49">
        <f t="shared" si="940"/>
        <v>3.1933736637243539</v>
      </c>
      <c r="W370" s="50">
        <f t="shared" si="940"/>
        <v>3.4322552674839795</v>
      </c>
      <c r="X370" s="50">
        <f t="shared" si="940"/>
        <v>3.43225525303209</v>
      </c>
      <c r="AD370"/>
      <c r="AG370" s="3">
        <f t="shared" si="830"/>
        <v>53.342441549920437</v>
      </c>
      <c r="AH370" s="43">
        <f t="shared" ref="AH370:AY370" si="941">AH$160+AH298</f>
        <v>2.1708674928434659</v>
      </c>
      <c r="AI370" s="43">
        <f t="shared" si="941"/>
        <v>3.4322552399731325</v>
      </c>
      <c r="AJ370" s="43">
        <f t="shared" si="941"/>
        <v>3.0920750834719755</v>
      </c>
      <c r="AK370" s="43">
        <f t="shared" si="941"/>
        <v>3.1420750700265936</v>
      </c>
      <c r="AL370" s="43">
        <f t="shared" si="941"/>
        <v>1.7746146102746376</v>
      </c>
      <c r="AM370" s="44">
        <f t="shared" si="941"/>
        <v>3.3235366782364046</v>
      </c>
      <c r="AN370" s="45">
        <f t="shared" si="941"/>
        <v>3.3652902097949422</v>
      </c>
      <c r="AO370" s="46">
        <f t="shared" si="941"/>
        <v>1.0434398809008987</v>
      </c>
      <c r="AP370" s="46">
        <f t="shared" si="941"/>
        <v>1.0434398809008987</v>
      </c>
      <c r="AQ370" s="47">
        <f t="shared" si="941"/>
        <v>6.7735507051211776</v>
      </c>
      <c r="AR370" s="47">
        <f t="shared" si="941"/>
        <v>11.582974949217782</v>
      </c>
      <c r="AS370" s="47">
        <f t="shared" si="941"/>
        <v>22.813162987938924</v>
      </c>
      <c r="AT370" s="48">
        <f t="shared" si="941"/>
        <v>0.35</v>
      </c>
      <c r="AU370" s="48">
        <f t="shared" si="941"/>
        <v>0.35</v>
      </c>
      <c r="AV370" s="49">
        <f t="shared" si="941"/>
        <v>3.1933736574846332</v>
      </c>
      <c r="AW370" s="49">
        <f t="shared" si="941"/>
        <v>3.1933736202502745</v>
      </c>
      <c r="AX370" s="50">
        <f t="shared" si="941"/>
        <v>3.4322552674781783</v>
      </c>
      <c r="AY370" s="50">
        <f t="shared" si="941"/>
        <v>3.4322552467638308</v>
      </c>
    </row>
    <row r="371" spans="6:51" x14ac:dyDescent="0.25">
      <c r="F371" s="3">
        <v>57</v>
      </c>
      <c r="G371" s="43">
        <f t="shared" ref="G371:X371" si="942">G$160+G299</f>
        <v>2.170867500498197</v>
      </c>
      <c r="H371" s="43">
        <f t="shared" si="942"/>
        <v>3.4322552543291969</v>
      </c>
      <c r="I371" s="43">
        <f t="shared" si="942"/>
        <v>3.0920750990615686</v>
      </c>
      <c r="J371" s="43">
        <f t="shared" si="942"/>
        <v>3.1420750904527548</v>
      </c>
      <c r="K371" s="43">
        <f t="shared" si="942"/>
        <v>1.903767139675278</v>
      </c>
      <c r="L371" s="44">
        <f t="shared" si="942"/>
        <v>3.3239917011097377</v>
      </c>
      <c r="M371" s="45">
        <f t="shared" si="942"/>
        <v>3.3662475384923676</v>
      </c>
      <c r="N371" s="46">
        <f t="shared" si="942"/>
        <v>1.0434398809008987</v>
      </c>
      <c r="O371" s="46">
        <f t="shared" si="942"/>
        <v>1.0434398809008987</v>
      </c>
      <c r="P371" s="47">
        <f t="shared" si="942"/>
        <v>6.7735507051211776</v>
      </c>
      <c r="Q371" s="47">
        <f t="shared" si="942"/>
        <v>11.582974949217782</v>
      </c>
      <c r="R371" s="47">
        <f t="shared" si="942"/>
        <v>22.813162987938924</v>
      </c>
      <c r="S371" s="48">
        <f t="shared" si="942"/>
        <v>0.35</v>
      </c>
      <c r="T371" s="48">
        <f t="shared" si="942"/>
        <v>0.35</v>
      </c>
      <c r="U371" s="49">
        <f t="shared" si="942"/>
        <v>3.1933736940373905</v>
      </c>
      <c r="V371" s="49">
        <f t="shared" si="942"/>
        <v>3.1933736746675621</v>
      </c>
      <c r="W371" s="50">
        <f t="shared" si="942"/>
        <v>3.4322552674856404</v>
      </c>
      <c r="X371" s="50">
        <f t="shared" si="942"/>
        <v>3.4322552547485854</v>
      </c>
      <c r="AD371"/>
      <c r="AG371" s="3">
        <f t="shared" si="830"/>
        <v>53.814315524332059</v>
      </c>
      <c r="AH371" s="43">
        <f t="shared" ref="AH371:AY371" si="943">AH$160+AH299</f>
        <v>2.1708674941985469</v>
      </c>
      <c r="AI371" s="43">
        <f t="shared" si="943"/>
        <v>3.4322552425634729</v>
      </c>
      <c r="AJ371" s="43">
        <f t="shared" si="943"/>
        <v>3.0920750865068465</v>
      </c>
      <c r="AK371" s="43">
        <f t="shared" si="943"/>
        <v>3.1420750736974856</v>
      </c>
      <c r="AL371" s="43">
        <f t="shared" si="943"/>
        <v>1.7942182288656585</v>
      </c>
      <c r="AM371" s="44">
        <f t="shared" si="943"/>
        <v>3.3236049896919884</v>
      </c>
      <c r="AN371" s="45">
        <f t="shared" si="943"/>
        <v>3.3654375833456123</v>
      </c>
      <c r="AO371" s="46">
        <f t="shared" si="943"/>
        <v>1.0434398809008987</v>
      </c>
      <c r="AP371" s="46">
        <f t="shared" si="943"/>
        <v>1.0434398809008987</v>
      </c>
      <c r="AQ371" s="47">
        <f t="shared" si="943"/>
        <v>6.7735507051211776</v>
      </c>
      <c r="AR371" s="47">
        <f t="shared" si="943"/>
        <v>11.582974949217782</v>
      </c>
      <c r="AS371" s="47">
        <f t="shared" si="943"/>
        <v>22.813162987938924</v>
      </c>
      <c r="AT371" s="48">
        <f t="shared" si="943"/>
        <v>0.35</v>
      </c>
      <c r="AU371" s="48">
        <f t="shared" si="943"/>
        <v>0.35</v>
      </c>
      <c r="AV371" s="49">
        <f t="shared" si="943"/>
        <v>3.1933736640311254</v>
      </c>
      <c r="AW371" s="49">
        <f t="shared" si="943"/>
        <v>3.193373629917013</v>
      </c>
      <c r="AX371" s="50">
        <f t="shared" si="943"/>
        <v>3.4322552674793863</v>
      </c>
      <c r="AY371" s="50">
        <f t="shared" si="943"/>
        <v>3.4322552480996906</v>
      </c>
    </row>
    <row r="372" spans="6:51" x14ac:dyDescent="0.25">
      <c r="F372" s="3">
        <v>58</v>
      </c>
      <c r="G372" s="43">
        <f t="shared" ref="G372:X372" si="944">G$160+G300</f>
        <v>2.1708675017752945</v>
      </c>
      <c r="H372" s="43">
        <f t="shared" si="944"/>
        <v>3.4322552566116373</v>
      </c>
      <c r="I372" s="43">
        <f t="shared" si="944"/>
        <v>3.0920751012240633</v>
      </c>
      <c r="J372" s="43">
        <f t="shared" si="944"/>
        <v>3.1420750937265778</v>
      </c>
      <c r="K372" s="43">
        <f t="shared" si="944"/>
        <v>1.9314058287531084</v>
      </c>
      <c r="L372" s="44">
        <f t="shared" si="944"/>
        <v>3.3240905621918557</v>
      </c>
      <c r="M372" s="45">
        <f t="shared" si="944"/>
        <v>3.366447444631425</v>
      </c>
      <c r="N372" s="46">
        <f t="shared" si="944"/>
        <v>1.0434398809008987</v>
      </c>
      <c r="O372" s="46">
        <f t="shared" si="944"/>
        <v>1.0434398809008987</v>
      </c>
      <c r="P372" s="47">
        <f t="shared" si="944"/>
        <v>6.7735507051211776</v>
      </c>
      <c r="Q372" s="47">
        <f t="shared" si="944"/>
        <v>11.582974949217782</v>
      </c>
      <c r="R372" s="47">
        <f t="shared" si="944"/>
        <v>22.813162987938924</v>
      </c>
      <c r="S372" s="48">
        <f t="shared" si="944"/>
        <v>0.35</v>
      </c>
      <c r="T372" s="48">
        <f t="shared" si="944"/>
        <v>0.35</v>
      </c>
      <c r="U372" s="49">
        <f t="shared" si="944"/>
        <v>3.1933736999279194</v>
      </c>
      <c r="V372" s="49">
        <f t="shared" si="944"/>
        <v>3.1933736835692903</v>
      </c>
      <c r="W372" s="50">
        <f t="shared" si="944"/>
        <v>3.4322552674870859</v>
      </c>
      <c r="X372" s="50">
        <f t="shared" si="944"/>
        <v>3.4322552562081001</v>
      </c>
      <c r="AD372"/>
      <c r="AG372" s="3">
        <f t="shared" si="830"/>
        <v>54.249126738543261</v>
      </c>
      <c r="AH372" s="43">
        <f t="shared" ref="AH372:AY372" si="945">AH$160+AH300</f>
        <v>2.1708674953277209</v>
      </c>
      <c r="AI372" s="43">
        <f t="shared" si="945"/>
        <v>3.4322552447113823</v>
      </c>
      <c r="AJ372" s="43">
        <f t="shared" si="945"/>
        <v>3.092075088954922</v>
      </c>
      <c r="AK372" s="43">
        <f t="shared" si="945"/>
        <v>3.1420750767453125</v>
      </c>
      <c r="AL372" s="43">
        <f t="shared" si="945"/>
        <v>1.8114189090649806</v>
      </c>
      <c r="AM372" s="44">
        <f t="shared" si="945"/>
        <v>3.3236651512397577</v>
      </c>
      <c r="AN372" s="45">
        <f t="shared" si="945"/>
        <v>3.3655663547851677</v>
      </c>
      <c r="AO372" s="46">
        <f t="shared" si="945"/>
        <v>1.0434398809008987</v>
      </c>
      <c r="AP372" s="46">
        <f t="shared" si="945"/>
        <v>1.0434398809008987</v>
      </c>
      <c r="AQ372" s="47">
        <f t="shared" si="945"/>
        <v>6.7735507051211776</v>
      </c>
      <c r="AR372" s="47">
        <f t="shared" si="945"/>
        <v>11.582974949217782</v>
      </c>
      <c r="AS372" s="47">
        <f t="shared" si="945"/>
        <v>22.813162987938924</v>
      </c>
      <c r="AT372" s="48">
        <f t="shared" si="945"/>
        <v>0.35</v>
      </c>
      <c r="AU372" s="48">
        <f t="shared" si="945"/>
        <v>0.35</v>
      </c>
      <c r="AV372" s="49">
        <f t="shared" si="945"/>
        <v>3.193373669473432</v>
      </c>
      <c r="AW372" s="49">
        <f t="shared" si="945"/>
        <v>3.1933736379756086</v>
      </c>
      <c r="AX372" s="50">
        <f t="shared" si="945"/>
        <v>3.4322552674804241</v>
      </c>
      <c r="AY372" s="50">
        <f t="shared" si="945"/>
        <v>3.4322552492352365</v>
      </c>
    </row>
    <row r="373" spans="6:51" x14ac:dyDescent="0.25">
      <c r="F373" s="3">
        <v>59</v>
      </c>
      <c r="G373" s="43">
        <f t="shared" ref="G373:X373" si="946">G$160+G301</f>
        <v>2.1708675028337687</v>
      </c>
      <c r="H373" s="43">
        <f t="shared" si="946"/>
        <v>3.4322552584566139</v>
      </c>
      <c r="I373" s="43">
        <f t="shared" si="946"/>
        <v>3.0920751028937521</v>
      </c>
      <c r="J373" s="43">
        <f t="shared" si="946"/>
        <v>3.1420750963819444</v>
      </c>
      <c r="K373" s="43">
        <f t="shared" si="946"/>
        <v>1.9564417963926588</v>
      </c>
      <c r="L373" s="44">
        <f t="shared" si="946"/>
        <v>3.32418052924797</v>
      </c>
      <c r="M373" s="45">
        <f t="shared" si="946"/>
        <v>3.3666266479078426</v>
      </c>
      <c r="N373" s="46">
        <f t="shared" si="946"/>
        <v>1.0434398809008987</v>
      </c>
      <c r="O373" s="46">
        <f t="shared" si="946"/>
        <v>1.0434398809008987</v>
      </c>
      <c r="P373" s="47">
        <f t="shared" si="946"/>
        <v>6.7735507051211776</v>
      </c>
      <c r="Q373" s="47">
        <f t="shared" si="946"/>
        <v>11.582974949217782</v>
      </c>
      <c r="R373" s="47">
        <f t="shared" si="946"/>
        <v>22.813162987938924</v>
      </c>
      <c r="S373" s="48">
        <f t="shared" si="946"/>
        <v>0.35</v>
      </c>
      <c r="T373" s="48">
        <f t="shared" si="946"/>
        <v>0.35</v>
      </c>
      <c r="U373" s="49">
        <f t="shared" si="946"/>
        <v>3.1933737047131592</v>
      </c>
      <c r="V373" s="49">
        <f t="shared" si="946"/>
        <v>3.1933736908417258</v>
      </c>
      <c r="W373" s="50">
        <f t="shared" si="946"/>
        <v>3.4322552674883502</v>
      </c>
      <c r="X373" s="50">
        <f t="shared" si="946"/>
        <v>3.4322552574547833</v>
      </c>
      <c r="AD373"/>
      <c r="AG373" s="3">
        <f t="shared" si="830"/>
        <v>54.649786241410681</v>
      </c>
      <c r="AH373" s="43">
        <f t="shared" ref="AH373:AY373" si="947">AH$160+AH301</f>
        <v>2.1708674962776575</v>
      </c>
      <c r="AI373" s="43">
        <f t="shared" si="947"/>
        <v>3.43225524650886</v>
      </c>
      <c r="AJ373" s="43">
        <f t="shared" si="947"/>
        <v>3.092075090953581</v>
      </c>
      <c r="AK373" s="43">
        <f t="shared" si="947"/>
        <v>3.142075079298988</v>
      </c>
      <c r="AL373" s="43">
        <f t="shared" si="947"/>
        <v>1.8265760287020805</v>
      </c>
      <c r="AM373" s="44">
        <f t="shared" si="947"/>
        <v>3.3237183384867448</v>
      </c>
      <c r="AN373" s="45">
        <f t="shared" si="947"/>
        <v>3.3656793819300823</v>
      </c>
      <c r="AO373" s="46">
        <f t="shared" si="947"/>
        <v>1.0434398809008987</v>
      </c>
      <c r="AP373" s="46">
        <f t="shared" si="947"/>
        <v>1.0434398809008987</v>
      </c>
      <c r="AQ373" s="47">
        <f t="shared" si="947"/>
        <v>6.7735507051211776</v>
      </c>
      <c r="AR373" s="47">
        <f t="shared" si="947"/>
        <v>11.582974949217782</v>
      </c>
      <c r="AS373" s="47">
        <f t="shared" si="947"/>
        <v>22.813162987938924</v>
      </c>
      <c r="AT373" s="48">
        <f t="shared" si="947"/>
        <v>0.35</v>
      </c>
      <c r="AU373" s="48">
        <f t="shared" si="947"/>
        <v>0.35</v>
      </c>
      <c r="AV373" s="49">
        <f t="shared" si="947"/>
        <v>3.1933736740384693</v>
      </c>
      <c r="AW373" s="49">
        <f t="shared" si="947"/>
        <v>3.1933736447523673</v>
      </c>
      <c r="AX373" s="50">
        <f t="shared" si="947"/>
        <v>3.4322552674813211</v>
      </c>
      <c r="AY373" s="50">
        <f t="shared" si="947"/>
        <v>3.4322552502075565</v>
      </c>
    </row>
    <row r="374" spans="6:51" x14ac:dyDescent="0.25">
      <c r="F374" s="3">
        <v>60</v>
      </c>
      <c r="G374" s="43">
        <f t="shared" ref="G374:X374" si="948">G$160+G302</f>
        <v>2.1708675037172842</v>
      </c>
      <c r="H374" s="43">
        <f t="shared" si="948"/>
        <v>3.432255259954696</v>
      </c>
      <c r="I374" s="43">
        <f t="shared" si="948"/>
        <v>3.0920751041929844</v>
      </c>
      <c r="J374" s="43">
        <f t="shared" si="948"/>
        <v>3.1420750985456305</v>
      </c>
      <c r="K374" s="43">
        <f t="shared" si="948"/>
        <v>1.9791621564357862</v>
      </c>
      <c r="L374" s="44">
        <f t="shared" si="948"/>
        <v>3.3242624904337625</v>
      </c>
      <c r="M374" s="45">
        <f t="shared" si="948"/>
        <v>3.3667875851480353</v>
      </c>
      <c r="N374" s="46">
        <f t="shared" si="948"/>
        <v>1.0434398809008987</v>
      </c>
      <c r="O374" s="46">
        <f t="shared" si="948"/>
        <v>1.0434398809008987</v>
      </c>
      <c r="P374" s="47">
        <f t="shared" si="948"/>
        <v>6.7735507051211776</v>
      </c>
      <c r="Q374" s="47">
        <f t="shared" si="948"/>
        <v>11.582974949217782</v>
      </c>
      <c r="R374" s="47">
        <f t="shared" si="948"/>
        <v>22.813162987938924</v>
      </c>
      <c r="S374" s="48">
        <f t="shared" si="948"/>
        <v>0.35</v>
      </c>
      <c r="T374" s="48">
        <f t="shared" si="948"/>
        <v>0.35</v>
      </c>
      <c r="U374" s="49">
        <f t="shared" si="948"/>
        <v>3.1933737086174259</v>
      </c>
      <c r="V374" s="49">
        <f t="shared" si="948"/>
        <v>3.1933736968083046</v>
      </c>
      <c r="W374" s="50">
        <f t="shared" si="948"/>
        <v>3.43225526748946</v>
      </c>
      <c r="X374" s="50">
        <f t="shared" si="948"/>
        <v>3.4322552585243704</v>
      </c>
      <c r="AD374"/>
      <c r="AG374" s="3">
        <f t="shared" si="830"/>
        <v>55.01897643704347</v>
      </c>
      <c r="AH374" s="43">
        <f t="shared" ref="AH374:AY374" si="949">AH$160+AH302</f>
        <v>2.1708674970836346</v>
      </c>
      <c r="AI374" s="43">
        <f t="shared" si="949"/>
        <v>3.4322552480256467</v>
      </c>
      <c r="AJ374" s="43">
        <f t="shared" si="949"/>
        <v>3.0920750926031175</v>
      </c>
      <c r="AK374" s="43">
        <f t="shared" si="949"/>
        <v>3.1420750814563516</v>
      </c>
      <c r="AL374" s="43">
        <f t="shared" si="949"/>
        <v>1.8399842267622146</v>
      </c>
      <c r="AM374" s="44">
        <f t="shared" si="949"/>
        <v>3.323765523842205</v>
      </c>
      <c r="AN374" s="45">
        <f t="shared" si="949"/>
        <v>3.365778998554569</v>
      </c>
      <c r="AO374" s="46">
        <f t="shared" si="949"/>
        <v>1.0434398809008987</v>
      </c>
      <c r="AP374" s="46">
        <f t="shared" si="949"/>
        <v>1.0434398809008987</v>
      </c>
      <c r="AQ374" s="47">
        <f t="shared" si="949"/>
        <v>6.7735507051211776</v>
      </c>
      <c r="AR374" s="47">
        <f t="shared" si="949"/>
        <v>11.582974949217782</v>
      </c>
      <c r="AS374" s="47">
        <f t="shared" si="949"/>
        <v>22.813162987938924</v>
      </c>
      <c r="AT374" s="48">
        <f t="shared" si="949"/>
        <v>0.35</v>
      </c>
      <c r="AU374" s="48">
        <f t="shared" si="949"/>
        <v>0.35</v>
      </c>
      <c r="AV374" s="49">
        <f t="shared" si="949"/>
        <v>3.1933736778988315</v>
      </c>
      <c r="AW374" s="49">
        <f t="shared" si="949"/>
        <v>3.1933736504963499</v>
      </c>
      <c r="AX374" s="50">
        <f t="shared" si="949"/>
        <v>3.432255267482101</v>
      </c>
      <c r="AY374" s="50">
        <f t="shared" si="949"/>
        <v>3.4322552510455875</v>
      </c>
    </row>
    <row r="375" spans="6:51" x14ac:dyDescent="0.25">
      <c r="F375" s="3">
        <v>61</v>
      </c>
      <c r="G375" s="43">
        <f t="shared" ref="G375:X375" si="950">G$160+G303</f>
        <v>2.1708675044597312</v>
      </c>
      <c r="H375" s="43">
        <f t="shared" si="950"/>
        <v>3.4322552611764827</v>
      </c>
      <c r="I375" s="43">
        <f t="shared" si="950"/>
        <v>3.0920751052116158</v>
      </c>
      <c r="J375" s="43">
        <f t="shared" si="950"/>
        <v>3.1420751003166463</v>
      </c>
      <c r="K375" s="43">
        <f t="shared" si="950"/>
        <v>1.9998170144854035</v>
      </c>
      <c r="L375" s="44">
        <f t="shared" si="950"/>
        <v>3.3243372325047753</v>
      </c>
      <c r="M375" s="45">
        <f t="shared" si="950"/>
        <v>3.3669323784385634</v>
      </c>
      <c r="N375" s="46">
        <f t="shared" si="950"/>
        <v>1.0434398809008987</v>
      </c>
      <c r="O375" s="46">
        <f t="shared" si="950"/>
        <v>1.0434398809008987</v>
      </c>
      <c r="P375" s="47">
        <f t="shared" si="950"/>
        <v>6.7735507051211776</v>
      </c>
      <c r="Q375" s="47">
        <f t="shared" si="950"/>
        <v>11.582974949217782</v>
      </c>
      <c r="R375" s="47">
        <f t="shared" si="950"/>
        <v>22.813162987938924</v>
      </c>
      <c r="S375" s="48">
        <f t="shared" si="950"/>
        <v>0.35</v>
      </c>
      <c r="T375" s="48">
        <f t="shared" si="950"/>
        <v>0.35</v>
      </c>
      <c r="U375" s="49">
        <f t="shared" si="950"/>
        <v>3.1933737118165069</v>
      </c>
      <c r="V375" s="49">
        <f t="shared" si="950"/>
        <v>3.1933737017238859</v>
      </c>
      <c r="W375" s="50">
        <f t="shared" si="950"/>
        <v>3.4322552674904383</v>
      </c>
      <c r="X375" s="50">
        <f t="shared" si="950"/>
        <v>3.4322552594459244</v>
      </c>
      <c r="AD375"/>
      <c r="AG375" s="3">
        <f t="shared" si="830"/>
        <v>55.359169043423464</v>
      </c>
      <c r="AH375" s="43">
        <f t="shared" ref="AH375:AY375" si="951">AH$160+AH303</f>
        <v>2.1708674977726936</v>
      </c>
      <c r="AI375" s="43">
        <f t="shared" si="951"/>
        <v>3.4322552493152738</v>
      </c>
      <c r="AJ375" s="43">
        <f t="shared" si="951"/>
        <v>3.0920750939778934</v>
      </c>
      <c r="AK375" s="43">
        <f t="shared" si="951"/>
        <v>3.1420750832925881</v>
      </c>
      <c r="AL375" s="43">
        <f t="shared" si="951"/>
        <v>1.8518869884693598</v>
      </c>
      <c r="AM375" s="44">
        <f t="shared" si="951"/>
        <v>3.3238075173546355</v>
      </c>
      <c r="AN375" s="45">
        <f t="shared" si="951"/>
        <v>3.3658671251279162</v>
      </c>
      <c r="AO375" s="46">
        <f t="shared" si="951"/>
        <v>1.0434398809008987</v>
      </c>
      <c r="AP375" s="46">
        <f t="shared" si="951"/>
        <v>1.0434398809008987</v>
      </c>
      <c r="AQ375" s="47">
        <f t="shared" si="951"/>
        <v>6.7735507051211776</v>
      </c>
      <c r="AR375" s="47">
        <f t="shared" si="951"/>
        <v>11.582974949217782</v>
      </c>
      <c r="AS375" s="47">
        <f t="shared" si="951"/>
        <v>22.813162987938924</v>
      </c>
      <c r="AT375" s="48">
        <f t="shared" si="951"/>
        <v>0.35</v>
      </c>
      <c r="AU375" s="48">
        <f t="shared" si="951"/>
        <v>0.35</v>
      </c>
      <c r="AV375" s="49">
        <f t="shared" si="951"/>
        <v>3.1933736811874067</v>
      </c>
      <c r="AW375" s="49">
        <f t="shared" si="951"/>
        <v>3.1933736553999466</v>
      </c>
      <c r="AX375" s="50">
        <f t="shared" si="951"/>
        <v>3.4322552674827831</v>
      </c>
      <c r="AY375" s="50">
        <f t="shared" si="951"/>
        <v>3.4322552517721574</v>
      </c>
    </row>
    <row r="376" spans="6:51" x14ac:dyDescent="0.25">
      <c r="F376" s="3">
        <v>62</v>
      </c>
      <c r="G376" s="43">
        <f t="shared" ref="G376:X376" si="952">G$160+G304</f>
        <v>2.1708675050876147</v>
      </c>
      <c r="H376" s="43">
        <f t="shared" si="952"/>
        <v>3.4322552621772475</v>
      </c>
      <c r="I376" s="43">
        <f t="shared" si="952"/>
        <v>3.0920751060161322</v>
      </c>
      <c r="J376" s="43">
        <f t="shared" si="952"/>
        <v>3.1420751017726642</v>
      </c>
      <c r="K376" s="43">
        <f t="shared" si="952"/>
        <v>2.018624904810931</v>
      </c>
      <c r="L376" s="44">
        <f t="shared" si="952"/>
        <v>3.3244054541548858</v>
      </c>
      <c r="M376" s="45">
        <f t="shared" si="952"/>
        <v>3.3670628787439609</v>
      </c>
      <c r="N376" s="46">
        <f t="shared" si="952"/>
        <v>1.0434398809008987</v>
      </c>
      <c r="O376" s="46">
        <f t="shared" si="952"/>
        <v>1.0434398809008987</v>
      </c>
      <c r="P376" s="47">
        <f t="shared" si="952"/>
        <v>6.7735507051211776</v>
      </c>
      <c r="Q376" s="47">
        <f t="shared" si="952"/>
        <v>11.582974949217782</v>
      </c>
      <c r="R376" s="47">
        <f t="shared" si="952"/>
        <v>22.813162987938924</v>
      </c>
      <c r="S376" s="48">
        <f t="shared" si="952"/>
        <v>0.35</v>
      </c>
      <c r="T376" s="48">
        <f t="shared" si="952"/>
        <v>0.35</v>
      </c>
      <c r="U376" s="49">
        <f t="shared" si="952"/>
        <v>3.1933737144487422</v>
      </c>
      <c r="V376" s="49">
        <f t="shared" si="952"/>
        <v>3.1933737057901208</v>
      </c>
      <c r="W376" s="50">
        <f t="shared" si="952"/>
        <v>3.4322552674913047</v>
      </c>
      <c r="X376" s="50">
        <f t="shared" si="952"/>
        <v>3.4322552602431937</v>
      </c>
      <c r="AD376"/>
      <c r="AG376" s="3">
        <f t="shared" si="830"/>
        <v>55.672641640487548</v>
      </c>
      <c r="AH376" s="43">
        <f t="shared" ref="AH376:AY376" si="953">AH$160+AH304</f>
        <v>2.1708674983658298</v>
      </c>
      <c r="AI376" s="43">
        <f t="shared" si="953"/>
        <v>3.432255250419304</v>
      </c>
      <c r="AJ376" s="43">
        <f t="shared" si="953"/>
        <v>3.0920750951338403</v>
      </c>
      <c r="AK376" s="43">
        <f t="shared" si="953"/>
        <v>3.142075084866141</v>
      </c>
      <c r="AL376" s="43">
        <f t="shared" si="953"/>
        <v>1.8624870112492853</v>
      </c>
      <c r="AM376" s="44">
        <f t="shared" si="953"/>
        <v>3.3238449982811895</v>
      </c>
      <c r="AN376" s="45">
        <f t="shared" si="953"/>
        <v>3.3659453533846562</v>
      </c>
      <c r="AO376" s="46">
        <f t="shared" si="953"/>
        <v>1.0434398809008987</v>
      </c>
      <c r="AP376" s="46">
        <f t="shared" si="953"/>
        <v>1.0434398809008987</v>
      </c>
      <c r="AQ376" s="47">
        <f t="shared" si="953"/>
        <v>6.7735507051211776</v>
      </c>
      <c r="AR376" s="47">
        <f t="shared" si="953"/>
        <v>11.582974949217782</v>
      </c>
      <c r="AS376" s="47">
        <f t="shared" si="953"/>
        <v>22.813162987938924</v>
      </c>
      <c r="AT376" s="48">
        <f t="shared" si="953"/>
        <v>0.35</v>
      </c>
      <c r="AU376" s="48">
        <f t="shared" si="953"/>
        <v>0.35</v>
      </c>
      <c r="AV376" s="49">
        <f t="shared" si="953"/>
        <v>3.1933736840076778</v>
      </c>
      <c r="AW376" s="49">
        <f t="shared" si="953"/>
        <v>3.1933736596134339</v>
      </c>
      <c r="AX376" s="50">
        <f t="shared" si="953"/>
        <v>3.4322552674833822</v>
      </c>
      <c r="AY376" s="50">
        <f t="shared" si="953"/>
        <v>3.4322552524054633</v>
      </c>
    </row>
    <row r="377" spans="6:51" x14ac:dyDescent="0.25">
      <c r="F377" s="3">
        <v>63</v>
      </c>
      <c r="G377" s="43">
        <f t="shared" ref="G377:X377" si="954">G$160+G305</f>
        <v>2.1708675056218194</v>
      </c>
      <c r="H377" s="43">
        <f t="shared" si="954"/>
        <v>3.4322552630004513</v>
      </c>
      <c r="I377" s="43">
        <f t="shared" si="954"/>
        <v>3.0920751066560852</v>
      </c>
      <c r="J377" s="43">
        <f t="shared" si="954"/>
        <v>3.1420751029748888</v>
      </c>
      <c r="K377" s="43">
        <f t="shared" si="954"/>
        <v>2.0357773420397987</v>
      </c>
      <c r="L377" s="44">
        <f t="shared" si="954"/>
        <v>3.3244677773643394</v>
      </c>
      <c r="M377" s="45">
        <f t="shared" si="954"/>
        <v>3.3671807031423491</v>
      </c>
      <c r="N377" s="46">
        <f t="shared" si="954"/>
        <v>1.0434398809008987</v>
      </c>
      <c r="O377" s="46">
        <f t="shared" si="954"/>
        <v>1.0434398809008987</v>
      </c>
      <c r="P377" s="47">
        <f t="shared" si="954"/>
        <v>6.7735507051211776</v>
      </c>
      <c r="Q377" s="47">
        <f t="shared" si="954"/>
        <v>11.582974949217782</v>
      </c>
      <c r="R377" s="47">
        <f t="shared" si="954"/>
        <v>22.813162987938924</v>
      </c>
      <c r="S377" s="48">
        <f t="shared" si="954"/>
        <v>0.35</v>
      </c>
      <c r="T377" s="48">
        <f t="shared" si="954"/>
        <v>0.35</v>
      </c>
      <c r="U377" s="49">
        <f t="shared" si="954"/>
        <v>3.1933737166234533</v>
      </c>
      <c r="V377" s="49">
        <f t="shared" si="954"/>
        <v>3.1933737091672101</v>
      </c>
      <c r="W377" s="50">
        <f t="shared" si="954"/>
        <v>3.4322552674920739</v>
      </c>
      <c r="X377" s="50">
        <f t="shared" si="954"/>
        <v>3.43225526093567</v>
      </c>
      <c r="AD377"/>
      <c r="AG377" s="3">
        <f t="shared" si="830"/>
        <v>55.961492918461353</v>
      </c>
      <c r="AH377" s="43">
        <f t="shared" ref="AH377:AY377" si="955">AH$160+AH305</f>
        <v>2.1708674988795389</v>
      </c>
      <c r="AI377" s="43">
        <f t="shared" si="955"/>
        <v>3.4322552513703575</v>
      </c>
      <c r="AJ377" s="43">
        <f t="shared" si="955"/>
        <v>3.0920750961135877</v>
      </c>
      <c r="AK377" s="43">
        <f t="shared" si="955"/>
        <v>3.1420750862229321</v>
      </c>
      <c r="AL377" s="43">
        <f t="shared" si="955"/>
        <v>1.8719541940657021</v>
      </c>
      <c r="AM377" s="44">
        <f t="shared" si="955"/>
        <v>3.3238785397151354</v>
      </c>
      <c r="AN377" s="45">
        <f t="shared" si="955"/>
        <v>3.3660150114999765</v>
      </c>
      <c r="AO377" s="46">
        <f t="shared" si="955"/>
        <v>1.0434398809008987</v>
      </c>
      <c r="AP377" s="46">
        <f t="shared" si="955"/>
        <v>1.0434398809008987</v>
      </c>
      <c r="AQ377" s="47">
        <f t="shared" si="955"/>
        <v>6.7735507051211776</v>
      </c>
      <c r="AR377" s="47">
        <f t="shared" si="955"/>
        <v>11.582974949217782</v>
      </c>
      <c r="AS377" s="47">
        <f t="shared" si="955"/>
        <v>22.813162987938924</v>
      </c>
      <c r="AT377" s="48">
        <f t="shared" si="955"/>
        <v>0.35</v>
      </c>
      <c r="AU377" s="48">
        <f t="shared" si="955"/>
        <v>0.35</v>
      </c>
      <c r="AV377" s="49">
        <f t="shared" si="955"/>
        <v>3.1933736864410802</v>
      </c>
      <c r="AW377" s="49">
        <f t="shared" si="955"/>
        <v>3.1933736632554162</v>
      </c>
      <c r="AX377" s="50">
        <f t="shared" si="955"/>
        <v>3.4322552674839106</v>
      </c>
      <c r="AY377" s="50">
        <f t="shared" si="955"/>
        <v>3.4322552529601498</v>
      </c>
    </row>
    <row r="378" spans="6:51" x14ac:dyDescent="0.25">
      <c r="F378" s="3">
        <v>64</v>
      </c>
      <c r="G378" s="43">
        <f t="shared" ref="G378:X378" si="956">G$160+G306</f>
        <v>2.170867506078916</v>
      </c>
      <c r="H378" s="43">
        <f t="shared" si="956"/>
        <v>3.4322552636804122</v>
      </c>
      <c r="I378" s="43">
        <f t="shared" si="956"/>
        <v>3.0920751071686694</v>
      </c>
      <c r="J378" s="43">
        <f t="shared" si="956"/>
        <v>3.1420751039717576</v>
      </c>
      <c r="K378" s="43">
        <f t="shared" si="956"/>
        <v>2.0514426440409443</v>
      </c>
      <c r="L378" s="44">
        <f t="shared" si="956"/>
        <v>3.324524757086198</v>
      </c>
      <c r="M378" s="45">
        <f t="shared" si="956"/>
        <v>3.3672872666520663</v>
      </c>
      <c r="N378" s="46">
        <f t="shared" si="956"/>
        <v>1.0434398809008987</v>
      </c>
      <c r="O378" s="46">
        <f t="shared" si="956"/>
        <v>1.0434398809008987</v>
      </c>
      <c r="P378" s="47">
        <f t="shared" si="956"/>
        <v>6.7735507051211776</v>
      </c>
      <c r="Q378" s="47">
        <f t="shared" si="956"/>
        <v>11.582974949217782</v>
      </c>
      <c r="R378" s="47">
        <f t="shared" si="956"/>
        <v>22.813162987938924</v>
      </c>
      <c r="S378" s="48">
        <f t="shared" si="956"/>
        <v>0.35</v>
      </c>
      <c r="T378" s="48">
        <f t="shared" si="956"/>
        <v>0.35</v>
      </c>
      <c r="U378" s="49">
        <f t="shared" si="956"/>
        <v>3.193373718427384</v>
      </c>
      <c r="V378" s="49">
        <f t="shared" si="956"/>
        <v>3.1933737119829297</v>
      </c>
      <c r="W378" s="50">
        <f t="shared" si="956"/>
        <v>3.4322552674927591</v>
      </c>
      <c r="X378" s="50">
        <f t="shared" si="956"/>
        <v>3.4322552615394235</v>
      </c>
      <c r="AD378"/>
      <c r="AG378" s="3">
        <f t="shared" si="830"/>
        <v>56.227656728531329</v>
      </c>
      <c r="AH378" s="43">
        <f t="shared" ref="AH378:AY378" si="957">AH$160+AH306</f>
        <v>2.170867499326921</v>
      </c>
      <c r="AI378" s="43">
        <f t="shared" si="957"/>
        <v>3.4322552521942922</v>
      </c>
      <c r="AJ378" s="43">
        <f t="shared" si="957"/>
        <v>3.0920750969500248</v>
      </c>
      <c r="AK378" s="43">
        <f t="shared" si="957"/>
        <v>3.1420750873994026</v>
      </c>
      <c r="AL378" s="43">
        <f t="shared" si="957"/>
        <v>1.88043185285291</v>
      </c>
      <c r="AM378" s="44">
        <f t="shared" si="957"/>
        <v>3.3239086279610603</v>
      </c>
      <c r="AN378" s="45">
        <f t="shared" si="957"/>
        <v>3.366077214750347</v>
      </c>
      <c r="AO378" s="46">
        <f t="shared" si="957"/>
        <v>1.0434398809008987</v>
      </c>
      <c r="AP378" s="46">
        <f t="shared" si="957"/>
        <v>1.0434398809008987</v>
      </c>
      <c r="AQ378" s="47">
        <f t="shared" si="957"/>
        <v>6.7735507051211776</v>
      </c>
      <c r="AR378" s="47">
        <f t="shared" si="957"/>
        <v>11.582974949217782</v>
      </c>
      <c r="AS378" s="47">
        <f t="shared" si="957"/>
        <v>22.813162987938924</v>
      </c>
      <c r="AT378" s="48">
        <f t="shared" si="957"/>
        <v>0.35</v>
      </c>
      <c r="AU378" s="48">
        <f t="shared" si="957"/>
        <v>0.35</v>
      </c>
      <c r="AV378" s="49">
        <f t="shared" si="957"/>
        <v>3.1933736885523318</v>
      </c>
      <c r="AW378" s="49">
        <f t="shared" si="957"/>
        <v>3.1933736664204071</v>
      </c>
      <c r="AX378" s="50">
        <f t="shared" si="957"/>
        <v>3.4322552674843783</v>
      </c>
      <c r="AY378" s="50">
        <f t="shared" si="957"/>
        <v>3.4322552534481074</v>
      </c>
    </row>
    <row r="379" spans="6:51" x14ac:dyDescent="0.25">
      <c r="F379" s="3">
        <v>65</v>
      </c>
      <c r="G379" s="43">
        <f t="shared" ref="G379:X379" si="958">G$160+G307</f>
        <v>2.1708675064721463</v>
      </c>
      <c r="H379" s="43">
        <f t="shared" si="958"/>
        <v>3.4322552642443416</v>
      </c>
      <c r="I379" s="43">
        <f t="shared" si="958"/>
        <v>3.092075107581997</v>
      </c>
      <c r="J379" s="43">
        <f t="shared" si="958"/>
        <v>3.1420751048017661</v>
      </c>
      <c r="K379" s="43">
        <f t="shared" si="958"/>
        <v>2.0657691528403852</v>
      </c>
      <c r="L379" s="44">
        <f t="shared" si="958"/>
        <v>3.324576889541115</v>
      </c>
      <c r="M379" s="45">
        <f t="shared" si="958"/>
        <v>3.3673838094697168</v>
      </c>
      <c r="N379" s="46">
        <f t="shared" si="958"/>
        <v>1.0434398809008987</v>
      </c>
      <c r="O379" s="46">
        <f t="shared" si="958"/>
        <v>1.0434398809008987</v>
      </c>
      <c r="P379" s="47">
        <f t="shared" si="958"/>
        <v>6.7735507051211776</v>
      </c>
      <c r="Q379" s="47">
        <f t="shared" si="958"/>
        <v>11.582974949217782</v>
      </c>
      <c r="R379" s="47">
        <f t="shared" si="958"/>
        <v>22.813162987938924</v>
      </c>
      <c r="S379" s="48">
        <f t="shared" si="958"/>
        <v>0.35</v>
      </c>
      <c r="T379" s="48">
        <f t="shared" si="958"/>
        <v>0.35</v>
      </c>
      <c r="U379" s="49">
        <f t="shared" si="958"/>
        <v>3.1933737199296384</v>
      </c>
      <c r="V379" s="49">
        <f t="shared" si="958"/>
        <v>3.1933737143395944</v>
      </c>
      <c r="W379" s="50">
        <f t="shared" si="958"/>
        <v>3.4322552674933724</v>
      </c>
      <c r="X379" s="50">
        <f t="shared" si="958"/>
        <v>3.4322552620677578</v>
      </c>
      <c r="AD379"/>
      <c r="AG379" s="3">
        <f t="shared" ref="AG379:AG384" si="959">AE79</f>
        <v>56.472915029924017</v>
      </c>
      <c r="AH379" s="43">
        <f t="shared" ref="AH379:AY379" si="960">AH$160+AH307</f>
        <v>2.1708674997184865</v>
      </c>
      <c r="AI379" s="43">
        <f t="shared" si="960"/>
        <v>3.4322552529117978</v>
      </c>
      <c r="AJ379" s="43">
        <f t="shared" si="960"/>
        <v>3.0920750976688161</v>
      </c>
      <c r="AK379" s="43">
        <f t="shared" si="960"/>
        <v>3.142075088424741</v>
      </c>
      <c r="AL379" s="43">
        <f t="shared" si="960"/>
        <v>1.8880415983372172</v>
      </c>
      <c r="AM379" s="44">
        <f t="shared" si="960"/>
        <v>3.323935677899005</v>
      </c>
      <c r="AN379" s="45">
        <f t="shared" si="960"/>
        <v>3.3661329052117659</v>
      </c>
      <c r="AO379" s="46">
        <f t="shared" si="960"/>
        <v>1.0434398809008987</v>
      </c>
      <c r="AP379" s="46">
        <f t="shared" si="960"/>
        <v>1.0434398809008987</v>
      </c>
      <c r="AQ379" s="47">
        <f t="shared" si="960"/>
        <v>6.7735507051211776</v>
      </c>
      <c r="AR379" s="47">
        <f t="shared" si="960"/>
        <v>11.582974949217782</v>
      </c>
      <c r="AS379" s="47">
        <f t="shared" si="960"/>
        <v>22.813162987938924</v>
      </c>
      <c r="AT379" s="48">
        <f t="shared" si="960"/>
        <v>0.35</v>
      </c>
      <c r="AU379" s="48">
        <f t="shared" si="960"/>
        <v>0.35</v>
      </c>
      <c r="AV379" s="49">
        <f t="shared" si="960"/>
        <v>3.1933736903933392</v>
      </c>
      <c r="AW379" s="49">
        <f t="shared" si="960"/>
        <v>3.1933736691844032</v>
      </c>
      <c r="AX379" s="50">
        <f t="shared" si="960"/>
        <v>3.4322552674847939</v>
      </c>
      <c r="AY379" s="50">
        <f t="shared" si="960"/>
        <v>3.432255253879072</v>
      </c>
    </row>
    <row r="380" spans="6:51" x14ac:dyDescent="0.25">
      <c r="F380" s="3">
        <v>66</v>
      </c>
      <c r="G380" s="43">
        <f t="shared" ref="G380:X380" si="961">G$160+G308</f>
        <v>2.1708675068121561</v>
      </c>
      <c r="H380" s="43">
        <f t="shared" si="961"/>
        <v>3.4322552647139011</v>
      </c>
      <c r="I380" s="43">
        <f t="shared" si="961"/>
        <v>3.0920751079174611</v>
      </c>
      <c r="J380" s="43">
        <f t="shared" si="961"/>
        <v>3.1420751054956382</v>
      </c>
      <c r="K380" s="43">
        <f t="shared" si="961"/>
        <v>2.0788879567611285</v>
      </c>
      <c r="L380" s="44">
        <f t="shared" si="961"/>
        <v>3.3246246193427087</v>
      </c>
      <c r="M380" s="45">
        <f t="shared" si="961"/>
        <v>3.3674714203115883</v>
      </c>
      <c r="N380" s="46">
        <f t="shared" si="961"/>
        <v>1.0434398809008987</v>
      </c>
      <c r="O380" s="46">
        <f t="shared" si="961"/>
        <v>1.0434398809008987</v>
      </c>
      <c r="P380" s="47">
        <f t="shared" si="961"/>
        <v>6.7735507051211776</v>
      </c>
      <c r="Q380" s="47">
        <f t="shared" si="961"/>
        <v>11.582974949217782</v>
      </c>
      <c r="R380" s="47">
        <f t="shared" si="961"/>
        <v>22.813162987938924</v>
      </c>
      <c r="S380" s="48">
        <f t="shared" si="961"/>
        <v>0.35</v>
      </c>
      <c r="T380" s="48">
        <f t="shared" si="961"/>
        <v>0.35</v>
      </c>
      <c r="U380" s="49">
        <f t="shared" si="961"/>
        <v>3.1933737211854867</v>
      </c>
      <c r="V380" s="49">
        <f t="shared" si="961"/>
        <v>3.1933737163194471</v>
      </c>
      <c r="W380" s="50">
        <f t="shared" si="961"/>
        <v>3.4322552674939222</v>
      </c>
      <c r="X380" s="50">
        <f t="shared" si="961"/>
        <v>3.4322552625317329</v>
      </c>
      <c r="AD380"/>
      <c r="AG380" s="3">
        <f t="shared" si="959"/>
        <v>56.698909820073034</v>
      </c>
      <c r="AH380" s="43">
        <f t="shared" ref="AH380:AY380" si="962">AH$160+AH308</f>
        <v>2.1708675000627458</v>
      </c>
      <c r="AI380" s="43">
        <f t="shared" si="962"/>
        <v>3.4322552535395721</v>
      </c>
      <c r="AJ380" s="43">
        <f t="shared" si="962"/>
        <v>3.0920750982902003</v>
      </c>
      <c r="AK380" s="43">
        <f t="shared" si="962"/>
        <v>3.1420750893225327</v>
      </c>
      <c r="AL380" s="43">
        <f t="shared" si="962"/>
        <v>1.8948871955608497</v>
      </c>
      <c r="AM380" s="44">
        <f t="shared" si="962"/>
        <v>3.323960045258552</v>
      </c>
      <c r="AN380" s="45">
        <f t="shared" si="962"/>
        <v>3.3661828831067493</v>
      </c>
      <c r="AO380" s="46">
        <f t="shared" si="962"/>
        <v>1.0434398809008987</v>
      </c>
      <c r="AP380" s="46">
        <f t="shared" si="962"/>
        <v>1.0434398809008987</v>
      </c>
      <c r="AQ380" s="47">
        <f t="shared" si="962"/>
        <v>6.7735507051211776</v>
      </c>
      <c r="AR380" s="47">
        <f t="shared" si="962"/>
        <v>11.582974949217782</v>
      </c>
      <c r="AS380" s="47">
        <f t="shared" si="962"/>
        <v>22.813162987938924</v>
      </c>
      <c r="AT380" s="48">
        <f t="shared" si="962"/>
        <v>0.35</v>
      </c>
      <c r="AU380" s="48">
        <f t="shared" si="962"/>
        <v>0.35</v>
      </c>
      <c r="AV380" s="49">
        <f t="shared" si="962"/>
        <v>3.19337369200609</v>
      </c>
      <c r="AW380" s="49">
        <f t="shared" si="962"/>
        <v>3.1933736716090313</v>
      </c>
      <c r="AX380" s="50">
        <f t="shared" si="962"/>
        <v>3.4322552674851643</v>
      </c>
      <c r="AY380" s="50">
        <f t="shared" si="962"/>
        <v>3.4322552542610758</v>
      </c>
    </row>
    <row r="381" spans="6:51" x14ac:dyDescent="0.25">
      <c r="F381" s="3">
        <v>67</v>
      </c>
      <c r="G381" s="43">
        <f t="shared" ref="G381:X381" si="963">G$160+G309</f>
        <v>2.1708675071075643</v>
      </c>
      <c r="H381" s="43">
        <f t="shared" si="963"/>
        <v>3.4322552651064075</v>
      </c>
      <c r="I381" s="43">
        <f t="shared" si="963"/>
        <v>3.0920751081914486</v>
      </c>
      <c r="J381" s="43">
        <f t="shared" si="963"/>
        <v>3.1420751060779932</v>
      </c>
      <c r="K381" s="43">
        <f t="shared" si="963"/>
        <v>2.0909151980058391</v>
      </c>
      <c r="L381" s="44">
        <f t="shared" si="963"/>
        <v>3.3246683456371731</v>
      </c>
      <c r="M381" s="45">
        <f t="shared" si="963"/>
        <v>3.3675510564424922</v>
      </c>
      <c r="N381" s="46">
        <f t="shared" si="963"/>
        <v>1.0434398809008987</v>
      </c>
      <c r="O381" s="46">
        <f t="shared" si="963"/>
        <v>1.0434398809008987</v>
      </c>
      <c r="P381" s="47">
        <f t="shared" si="963"/>
        <v>6.7735507051211776</v>
      </c>
      <c r="Q381" s="47">
        <f t="shared" si="963"/>
        <v>11.582974949217782</v>
      </c>
      <c r="R381" s="47">
        <f t="shared" si="963"/>
        <v>22.813162987938924</v>
      </c>
      <c r="S381" s="48">
        <f t="shared" si="963"/>
        <v>0.35</v>
      </c>
      <c r="T381" s="48">
        <f t="shared" si="963"/>
        <v>0.35</v>
      </c>
      <c r="U381" s="49">
        <f t="shared" si="963"/>
        <v>3.1933737222393042</v>
      </c>
      <c r="V381" s="49">
        <f t="shared" si="963"/>
        <v>3.1933737179888437</v>
      </c>
      <c r="W381" s="50">
        <f t="shared" si="963"/>
        <v>3.4322552674944169</v>
      </c>
      <c r="X381" s="50">
        <f t="shared" si="963"/>
        <v>3.4322552629405814</v>
      </c>
      <c r="AD381"/>
      <c r="AG381" s="3">
        <f t="shared" si="959"/>
        <v>56.907154127745713</v>
      </c>
      <c r="AH381" s="43">
        <f t="shared" ref="AH381:AY381" si="964">AH$160+AH309</f>
        <v>2.1708675003666498</v>
      </c>
      <c r="AI381" s="43">
        <f t="shared" si="964"/>
        <v>3.4322552540912041</v>
      </c>
      <c r="AJ381" s="43">
        <f t="shared" si="964"/>
        <v>3.0920750988302945</v>
      </c>
      <c r="AK381" s="43">
        <f t="shared" si="964"/>
        <v>3.1420750901119883</v>
      </c>
      <c r="AL381" s="43">
        <f t="shared" si="964"/>
        <v>1.9010576412312918</v>
      </c>
      <c r="AM381" s="44">
        <f t="shared" si="964"/>
        <v>3.32398203649291</v>
      </c>
      <c r="AN381" s="45">
        <f t="shared" si="964"/>
        <v>3.3662278317369791</v>
      </c>
      <c r="AO381" s="46">
        <f t="shared" si="964"/>
        <v>1.0434398809008987</v>
      </c>
      <c r="AP381" s="46">
        <f t="shared" si="964"/>
        <v>1.0434398809008987</v>
      </c>
      <c r="AQ381" s="47">
        <f t="shared" si="964"/>
        <v>6.7735507051211776</v>
      </c>
      <c r="AR381" s="47">
        <f t="shared" si="964"/>
        <v>11.582974949217782</v>
      </c>
      <c r="AS381" s="47">
        <f t="shared" si="964"/>
        <v>22.813162987938924</v>
      </c>
      <c r="AT381" s="48">
        <f t="shared" si="964"/>
        <v>0.35</v>
      </c>
      <c r="AU381" s="48">
        <f t="shared" si="964"/>
        <v>0.35</v>
      </c>
      <c r="AV381" s="49">
        <f t="shared" si="964"/>
        <v>3.1933736934248245</v>
      </c>
      <c r="AW381" s="49">
        <f t="shared" si="964"/>
        <v>3.1933736737446585</v>
      </c>
      <c r="AX381" s="50">
        <f t="shared" si="964"/>
        <v>3.4322552674854956</v>
      </c>
      <c r="AY381" s="50">
        <f t="shared" si="964"/>
        <v>3.4322552546007929</v>
      </c>
    </row>
    <row r="382" spans="6:51" x14ac:dyDescent="0.25">
      <c r="F382" s="3">
        <v>68</v>
      </c>
      <c r="G382" s="43">
        <f t="shared" ref="G382:X382" si="965">G$160+G310</f>
        <v>2.1708675073653856</v>
      </c>
      <c r="H382" s="43">
        <f t="shared" si="965"/>
        <v>3.4322552654357565</v>
      </c>
      <c r="I382" s="43">
        <f t="shared" si="965"/>
        <v>3.0920751084165916</v>
      </c>
      <c r="J382" s="43">
        <f t="shared" si="965"/>
        <v>3.1420751065686403</v>
      </c>
      <c r="K382" s="43">
        <f t="shared" si="965"/>
        <v>2.101954034629832</v>
      </c>
      <c r="L382" s="44">
        <f t="shared" si="965"/>
        <v>3.324708427409349</v>
      </c>
      <c r="M382" s="45">
        <f t="shared" si="965"/>
        <v>3.3676235608853622</v>
      </c>
      <c r="N382" s="46">
        <f t="shared" si="965"/>
        <v>1.0434398809008987</v>
      </c>
      <c r="O382" s="46">
        <f t="shared" si="965"/>
        <v>1.0434398809008987</v>
      </c>
      <c r="P382" s="47">
        <f t="shared" si="965"/>
        <v>6.7735507051211776</v>
      </c>
      <c r="Q382" s="47">
        <f t="shared" si="965"/>
        <v>11.582974949217782</v>
      </c>
      <c r="R382" s="47">
        <f t="shared" si="965"/>
        <v>22.813162987938924</v>
      </c>
      <c r="S382" s="48">
        <f t="shared" si="965"/>
        <v>0.35</v>
      </c>
      <c r="T382" s="48">
        <f t="shared" si="965"/>
        <v>0.35</v>
      </c>
      <c r="U382" s="49">
        <f t="shared" si="965"/>
        <v>3.1933737231268555</v>
      </c>
      <c r="V382" s="49">
        <f t="shared" si="965"/>
        <v>3.1933737194015239</v>
      </c>
      <c r="W382" s="50">
        <f t="shared" si="965"/>
        <v>3.4322552674948632</v>
      </c>
      <c r="X382" s="50">
        <f t="shared" si="965"/>
        <v>3.4322552633020385</v>
      </c>
      <c r="AD382"/>
      <c r="AG382" s="3">
        <f t="shared" si="959"/>
        <v>57.099042142728173</v>
      </c>
      <c r="AH382" s="43">
        <f t="shared" ref="AH382:AY382" si="966">AH$160+AH310</f>
        <v>2.1708675006359215</v>
      </c>
      <c r="AI382" s="43">
        <f t="shared" si="966"/>
        <v>3.4322552545778358</v>
      </c>
      <c r="AJ382" s="43">
        <f t="shared" si="966"/>
        <v>3.0920750993020527</v>
      </c>
      <c r="AK382" s="43">
        <f t="shared" si="966"/>
        <v>3.142075090808877</v>
      </c>
      <c r="AL382" s="43">
        <f t="shared" si="966"/>
        <v>1.9066296352014729</v>
      </c>
      <c r="AM382" s="44">
        <f t="shared" si="966"/>
        <v>3.3240019167745944</v>
      </c>
      <c r="AN382" s="45">
        <f t="shared" si="966"/>
        <v>3.3662683374509332</v>
      </c>
      <c r="AO382" s="46">
        <f t="shared" si="966"/>
        <v>1.0434398809008987</v>
      </c>
      <c r="AP382" s="46">
        <f t="shared" si="966"/>
        <v>1.0434398809008987</v>
      </c>
      <c r="AQ382" s="47">
        <f t="shared" si="966"/>
        <v>6.7735507051211776</v>
      </c>
      <c r="AR382" s="47">
        <f t="shared" si="966"/>
        <v>11.582974949217782</v>
      </c>
      <c r="AS382" s="47">
        <f t="shared" si="966"/>
        <v>22.813162987938924</v>
      </c>
      <c r="AT382" s="48">
        <f t="shared" si="966"/>
        <v>0.35</v>
      </c>
      <c r="AU382" s="48">
        <f t="shared" si="966"/>
        <v>0.35</v>
      </c>
      <c r="AV382" s="49">
        <f t="shared" si="966"/>
        <v>3.1933736946776734</v>
      </c>
      <c r="AW382" s="49">
        <f t="shared" si="966"/>
        <v>3.1933736756327571</v>
      </c>
      <c r="AX382" s="50">
        <f t="shared" si="966"/>
        <v>3.4322552674857922</v>
      </c>
      <c r="AY382" s="50">
        <f t="shared" si="966"/>
        <v>3.4322552549038079</v>
      </c>
    </row>
    <row r="383" spans="6:51" x14ac:dyDescent="0.25">
      <c r="F383" s="3">
        <v>69</v>
      </c>
      <c r="G383" s="43">
        <f t="shared" ref="G383:X383" si="967">G$160+G311</f>
        <v>2.1708675075913666</v>
      </c>
      <c r="H383" s="43">
        <f t="shared" si="967"/>
        <v>3.4322552657131409</v>
      </c>
      <c r="I383" s="43">
        <f t="shared" si="967"/>
        <v>3.0920751086026907</v>
      </c>
      <c r="J383" s="43">
        <f t="shared" si="967"/>
        <v>3.1420751069835786</v>
      </c>
      <c r="K383" s="43">
        <f t="shared" si="967"/>
        <v>2.1120963135233217</v>
      </c>
      <c r="L383" s="44">
        <f t="shared" si="967"/>
        <v>3.3247451880818133</v>
      </c>
      <c r="M383" s="45">
        <f t="shared" si="967"/>
        <v>3.3676896772286891</v>
      </c>
      <c r="N383" s="46">
        <f t="shared" si="967"/>
        <v>1.0434398809008987</v>
      </c>
      <c r="O383" s="46">
        <f t="shared" si="967"/>
        <v>1.0434398809008987</v>
      </c>
      <c r="P383" s="47">
        <f t="shared" si="967"/>
        <v>6.7735507051211776</v>
      </c>
      <c r="Q383" s="47">
        <f t="shared" si="967"/>
        <v>11.582974949217782</v>
      </c>
      <c r="R383" s="47">
        <f t="shared" si="967"/>
        <v>22.813162987938924</v>
      </c>
      <c r="S383" s="48">
        <f t="shared" si="967"/>
        <v>0.35</v>
      </c>
      <c r="T383" s="48">
        <f t="shared" si="967"/>
        <v>0.35</v>
      </c>
      <c r="U383" s="49">
        <f t="shared" si="967"/>
        <v>3.1933737238770723</v>
      </c>
      <c r="V383" s="49">
        <f t="shared" si="967"/>
        <v>3.1933737206011656</v>
      </c>
      <c r="W383" s="50">
        <f t="shared" si="967"/>
        <v>3.4322552674952673</v>
      </c>
      <c r="X383" s="50">
        <f t="shared" si="967"/>
        <v>3.4322552636226109</v>
      </c>
      <c r="AD383"/>
      <c r="AG383" s="3">
        <f t="shared" si="959"/>
        <v>57.275858549886756</v>
      </c>
      <c r="AH383" s="43">
        <f t="shared" ref="AH383:AY383" si="968">AH$160+AH311</f>
        <v>2.1708675008753082</v>
      </c>
      <c r="AI383" s="43">
        <f t="shared" si="968"/>
        <v>3.4322552550086689</v>
      </c>
      <c r="AJ383" s="43">
        <f t="shared" si="968"/>
        <v>3.0920750997159745</v>
      </c>
      <c r="AK383" s="43">
        <f t="shared" si="968"/>
        <v>3.1420750914262339</v>
      </c>
      <c r="AL383" s="43">
        <f t="shared" si="968"/>
        <v>1.911669578926515</v>
      </c>
      <c r="AM383" s="44">
        <f t="shared" si="968"/>
        <v>3.3240199165103155</v>
      </c>
      <c r="AN383" s="45">
        <f t="shared" si="968"/>
        <v>3.3663049057399856</v>
      </c>
      <c r="AO383" s="46">
        <f t="shared" si="968"/>
        <v>1.0434398809008987</v>
      </c>
      <c r="AP383" s="46">
        <f t="shared" si="968"/>
        <v>1.0434398809008987</v>
      </c>
      <c r="AQ383" s="47">
        <f t="shared" si="968"/>
        <v>6.7735507051211776</v>
      </c>
      <c r="AR383" s="47">
        <f t="shared" si="968"/>
        <v>11.582974949217782</v>
      </c>
      <c r="AS383" s="47">
        <f t="shared" si="968"/>
        <v>22.813162987938924</v>
      </c>
      <c r="AT383" s="48">
        <f t="shared" si="968"/>
        <v>0.35</v>
      </c>
      <c r="AU383" s="48">
        <f t="shared" si="968"/>
        <v>0.35</v>
      </c>
      <c r="AV383" s="49">
        <f t="shared" si="968"/>
        <v>3.1933736957879129</v>
      </c>
      <c r="AW383" s="49">
        <f t="shared" si="968"/>
        <v>3.1933736773077124</v>
      </c>
      <c r="AX383" s="50">
        <f t="shared" si="968"/>
        <v>3.4322552674860591</v>
      </c>
      <c r="AY383" s="50">
        <f t="shared" si="968"/>
        <v>3.4322552551748227</v>
      </c>
    </row>
    <row r="384" spans="6:51" x14ac:dyDescent="0.25">
      <c r="F384" s="3">
        <v>70</v>
      </c>
      <c r="G384" s="43">
        <f t="shared" ref="G384:X384" si="969">G$160+G312</f>
        <v>2.1708675077902377</v>
      </c>
      <c r="H384" s="43">
        <f t="shared" si="969"/>
        <v>3.4322552659476115</v>
      </c>
      <c r="I384" s="43">
        <f t="shared" si="969"/>
        <v>3.092075108757395</v>
      </c>
      <c r="J384" s="43">
        <f t="shared" si="969"/>
        <v>3.1420751073357822</v>
      </c>
      <c r="K384" s="43">
        <f t="shared" si="969"/>
        <v>2.1214240010380712</v>
      </c>
      <c r="L384" s="44">
        <f t="shared" si="969"/>
        <v>3.3247789195125428</v>
      </c>
      <c r="M384" s="45">
        <f t="shared" si="969"/>
        <v>3.3677500623847205</v>
      </c>
      <c r="N384" s="46">
        <f t="shared" si="969"/>
        <v>1.0434398809008987</v>
      </c>
      <c r="O384" s="46">
        <f t="shared" si="969"/>
        <v>1.0434398809008987</v>
      </c>
      <c r="P384" s="47">
        <f t="shared" si="969"/>
        <v>6.7735507051211776</v>
      </c>
      <c r="Q384" s="47">
        <f t="shared" si="969"/>
        <v>11.582974949217782</v>
      </c>
      <c r="R384" s="47">
        <f t="shared" si="969"/>
        <v>22.813162987938924</v>
      </c>
      <c r="S384" s="48">
        <f t="shared" si="969"/>
        <v>0.35</v>
      </c>
      <c r="T384" s="48">
        <f t="shared" si="969"/>
        <v>0.35</v>
      </c>
      <c r="U384" s="49">
        <f t="shared" si="969"/>
        <v>3.1933737245134441</v>
      </c>
      <c r="V384" s="49">
        <f t="shared" si="969"/>
        <v>3.1933737216233964</v>
      </c>
      <c r="W384" s="50">
        <f t="shared" si="969"/>
        <v>3.4322552674956333</v>
      </c>
      <c r="X384" s="50">
        <f t="shared" si="969"/>
        <v>3.4322552639077912</v>
      </c>
      <c r="AD384"/>
      <c r="AG384" s="3">
        <f t="shared" si="959"/>
        <v>57.43878713009709</v>
      </c>
      <c r="AH384" s="43">
        <f t="shared" ref="AH384:AY384" si="970">AH$160+AH312</f>
        <v>2.1708675010887761</v>
      </c>
      <c r="AI384" s="43">
        <f t="shared" si="970"/>
        <v>3.4322552553913557</v>
      </c>
      <c r="AJ384" s="43">
        <f t="shared" si="970"/>
        <v>3.0920751000806397</v>
      </c>
      <c r="AK384" s="43">
        <f t="shared" si="970"/>
        <v>3.1420750919749088</v>
      </c>
      <c r="AL384" s="43">
        <f t="shared" si="970"/>
        <v>1.9162352018577882</v>
      </c>
      <c r="AM384" s="44">
        <f t="shared" si="970"/>
        <v>3.324036236680568</v>
      </c>
      <c r="AN384" s="45">
        <f t="shared" si="970"/>
        <v>3.3663379742944519</v>
      </c>
      <c r="AO384" s="46">
        <f t="shared" si="970"/>
        <v>1.0434398809008987</v>
      </c>
      <c r="AP384" s="46">
        <f t="shared" si="970"/>
        <v>1.0434398809008987</v>
      </c>
      <c r="AQ384" s="47">
        <f t="shared" si="970"/>
        <v>6.7735507051211776</v>
      </c>
      <c r="AR384" s="47">
        <f t="shared" si="970"/>
        <v>11.582974949217782</v>
      </c>
      <c r="AS384" s="47">
        <f t="shared" si="970"/>
        <v>22.813162987938924</v>
      </c>
      <c r="AT384" s="48">
        <f t="shared" si="970"/>
        <v>0.35</v>
      </c>
      <c r="AU384" s="48">
        <f t="shared" si="970"/>
        <v>0.35</v>
      </c>
      <c r="AV384" s="49">
        <f t="shared" si="970"/>
        <v>3.1933736967749313</v>
      </c>
      <c r="AW384" s="49">
        <f t="shared" si="970"/>
        <v>3.1933736787982219</v>
      </c>
      <c r="AX384" s="50">
        <f t="shared" si="970"/>
        <v>3.4322552674862989</v>
      </c>
      <c r="AY384" s="50">
        <f t="shared" si="970"/>
        <v>3.4322552554178181</v>
      </c>
    </row>
    <row r="385" spans="3:51" x14ac:dyDescent="0.25">
      <c r="AD385"/>
    </row>
    <row r="386" spans="3:51" x14ac:dyDescent="0.25">
      <c r="C386" t="s">
        <v>31</v>
      </c>
      <c r="D386" s="3">
        <v>1</v>
      </c>
      <c r="E386" s="3" t="s">
        <v>143</v>
      </c>
      <c r="F386" s="3">
        <v>0</v>
      </c>
      <c r="G386" s="43">
        <f>300*G314*G86</f>
        <v>0</v>
      </c>
      <c r="H386" s="43">
        <f t="shared" ref="H386:X386" si="971">300*H314*H86</f>
        <v>0</v>
      </c>
      <c r="I386" s="43">
        <f t="shared" si="971"/>
        <v>0</v>
      </c>
      <c r="J386" s="43">
        <f t="shared" si="971"/>
        <v>0</v>
      </c>
      <c r="K386" s="43">
        <f t="shared" si="971"/>
        <v>0</v>
      </c>
      <c r="L386" s="44">
        <f t="shared" si="971"/>
        <v>0</v>
      </c>
      <c r="M386" s="45">
        <f t="shared" si="971"/>
        <v>0</v>
      </c>
      <c r="N386" s="46">
        <f t="shared" si="971"/>
        <v>0</v>
      </c>
      <c r="O386" s="46">
        <f t="shared" si="971"/>
        <v>0</v>
      </c>
      <c r="P386" s="47">
        <f t="shared" si="971"/>
        <v>0</v>
      </c>
      <c r="Q386" s="47">
        <f t="shared" si="971"/>
        <v>0</v>
      </c>
      <c r="R386" s="47">
        <f t="shared" si="971"/>
        <v>0</v>
      </c>
      <c r="S386" s="48">
        <f t="shared" si="971"/>
        <v>0</v>
      </c>
      <c r="T386" s="48">
        <f t="shared" si="971"/>
        <v>0</v>
      </c>
      <c r="U386" s="49">
        <f t="shared" si="971"/>
        <v>0</v>
      </c>
      <c r="V386" s="49">
        <f t="shared" si="971"/>
        <v>0</v>
      </c>
      <c r="W386" s="50">
        <f t="shared" si="971"/>
        <v>0</v>
      </c>
      <c r="X386" s="50">
        <f t="shared" si="971"/>
        <v>0</v>
      </c>
      <c r="AD386" t="s">
        <v>31</v>
      </c>
      <c r="AE386" s="3">
        <v>1</v>
      </c>
      <c r="AF386" s="3" t="s">
        <v>143</v>
      </c>
      <c r="AG386" s="3">
        <f>AE14</f>
        <v>4.9458521066739074</v>
      </c>
      <c r="AH386" s="43">
        <f>300*AH314*AH86</f>
        <v>113.34670930134939</v>
      </c>
      <c r="AI386" s="43">
        <f t="shared" ref="AI386:AY386" si="972">300*AI314*AI86</f>
        <v>4860.5648590944138</v>
      </c>
      <c r="AJ386" s="43">
        <f t="shared" si="972"/>
        <v>496.43851976888232</v>
      </c>
      <c r="AK386" s="43">
        <f t="shared" si="972"/>
        <v>4189.2073434011963</v>
      </c>
      <c r="AL386" s="43">
        <f t="shared" si="972"/>
        <v>102.32750629778164</v>
      </c>
      <c r="AM386" s="44">
        <f t="shared" si="972"/>
        <v>484.48629157133206</v>
      </c>
      <c r="AN386" s="45">
        <f t="shared" si="972"/>
        <v>723.4472759695276</v>
      </c>
      <c r="AO386" s="46">
        <f t="shared" si="972"/>
        <v>291.80290807706689</v>
      </c>
      <c r="AP386" s="46">
        <f t="shared" si="972"/>
        <v>0</v>
      </c>
      <c r="AQ386" s="47">
        <f t="shared" si="972"/>
        <v>13409.831072005099</v>
      </c>
      <c r="AR386" s="47">
        <f t="shared" si="972"/>
        <v>8674.4692920702073</v>
      </c>
      <c r="AS386" s="47">
        <f t="shared" si="972"/>
        <v>14683.815287428397</v>
      </c>
      <c r="AT386" s="48">
        <f t="shared" si="972"/>
        <v>1039.5888210955579</v>
      </c>
      <c r="AU386" s="48">
        <f t="shared" si="972"/>
        <v>921.22297845047694</v>
      </c>
      <c r="AV386" s="49">
        <f t="shared" si="972"/>
        <v>4061.0636862469232</v>
      </c>
      <c r="AW386" s="49">
        <f t="shared" si="972"/>
        <v>3972.7931763880524</v>
      </c>
      <c r="AX386" s="50">
        <f t="shared" si="972"/>
        <v>16376.163338931072</v>
      </c>
      <c r="AY386" s="50">
        <f t="shared" si="972"/>
        <v>7143.6654719290273</v>
      </c>
    </row>
    <row r="387" spans="3:51" x14ac:dyDescent="0.25">
      <c r="D387" s="3">
        <v>2</v>
      </c>
      <c r="F387" s="3">
        <v>1</v>
      </c>
      <c r="G387" s="43">
        <f t="shared" ref="G387:X387" si="973">300*G315*G87</f>
        <v>0.14877212633732609</v>
      </c>
      <c r="H387" s="43">
        <f t="shared" si="973"/>
        <v>404.49547282828161</v>
      </c>
      <c r="I387" s="43">
        <f t="shared" si="973"/>
        <v>5.3059383824468389</v>
      </c>
      <c r="J387" s="43">
        <f t="shared" si="973"/>
        <v>313.64010187767536</v>
      </c>
      <c r="K387" s="43">
        <f t="shared" si="973"/>
        <v>0.29085118534209398</v>
      </c>
      <c r="L387" s="44">
        <f t="shared" si="973"/>
        <v>6.3104049498793175</v>
      </c>
      <c r="M387" s="45">
        <f t="shared" si="973"/>
        <v>33.296731281656918</v>
      </c>
      <c r="N387" s="46">
        <f t="shared" si="973"/>
        <v>24.307696448539581</v>
      </c>
      <c r="O387" s="46">
        <f t="shared" si="973"/>
        <v>0</v>
      </c>
      <c r="P387" s="47">
        <f t="shared" si="973"/>
        <v>1809.2781475842091</v>
      </c>
      <c r="Q387" s="47">
        <f t="shared" si="973"/>
        <v>661.37624114843038</v>
      </c>
      <c r="R387" s="47">
        <f t="shared" si="973"/>
        <v>145.62784622805736</v>
      </c>
      <c r="S387" s="48">
        <f t="shared" si="973"/>
        <v>120.65335804043551</v>
      </c>
      <c r="T387" s="48">
        <f t="shared" si="973"/>
        <v>68.273535486624567</v>
      </c>
      <c r="U387" s="49">
        <f t="shared" si="973"/>
        <v>364.18796113532699</v>
      </c>
      <c r="V387" s="49">
        <f t="shared" si="973"/>
        <v>358.6079899535909</v>
      </c>
      <c r="W387" s="50">
        <f t="shared" si="973"/>
        <v>1577.3322206401945</v>
      </c>
      <c r="X387" s="50">
        <f t="shared" si="973"/>
        <v>628.8688459299542</v>
      </c>
      <c r="AD387"/>
      <c r="AE387" s="3">
        <v>2</v>
      </c>
      <c r="AG387" s="3">
        <f t="shared" ref="AG387:AG450" si="974">AE15</f>
        <v>5.2014595403979236</v>
      </c>
      <c r="AH387" s="43">
        <f t="shared" ref="AH387:AY387" si="975">300*AH315*AH87</f>
        <v>137.26673133599022</v>
      </c>
      <c r="AI387" s="43">
        <f t="shared" si="975"/>
        <v>5257.6980652007542</v>
      </c>
      <c r="AJ387" s="43">
        <f t="shared" si="975"/>
        <v>568.07008474119482</v>
      </c>
      <c r="AK387" s="43">
        <f t="shared" si="975"/>
        <v>4580.5010117951597</v>
      </c>
      <c r="AL387" s="43">
        <f t="shared" si="975"/>
        <v>121.04986481591435</v>
      </c>
      <c r="AM387" s="44">
        <f t="shared" si="975"/>
        <v>547.66048866729909</v>
      </c>
      <c r="AN387" s="45">
        <f t="shared" si="975"/>
        <v>794.102567280465</v>
      </c>
      <c r="AO387" s="46">
        <f t="shared" si="975"/>
        <v>314.83590810717089</v>
      </c>
      <c r="AP387" s="46">
        <f t="shared" si="975"/>
        <v>0</v>
      </c>
      <c r="AQ387" s="47">
        <f t="shared" si="975"/>
        <v>14248.967951693721</v>
      </c>
      <c r="AR387" s="47">
        <f t="shared" si="975"/>
        <v>9364.0983540296711</v>
      </c>
      <c r="AS387" s="47">
        <f t="shared" si="975"/>
        <v>16717.562646432969</v>
      </c>
      <c r="AT387" s="48">
        <f t="shared" si="975"/>
        <v>1109.5670891401157</v>
      </c>
      <c r="AU387" s="48">
        <f t="shared" si="975"/>
        <v>996.23754905871999</v>
      </c>
      <c r="AV387" s="49">
        <f t="shared" si="975"/>
        <v>4418.9466363947386</v>
      </c>
      <c r="AW387" s="49">
        <f t="shared" si="975"/>
        <v>4322.7846066233888</v>
      </c>
      <c r="AX387" s="50">
        <f t="shared" si="975"/>
        <v>17446.386003883556</v>
      </c>
      <c r="AY387" s="50">
        <f t="shared" si="975"/>
        <v>7717.8641436570915</v>
      </c>
    </row>
    <row r="388" spans="3:51" x14ac:dyDescent="0.25">
      <c r="D388" s="3">
        <v>3</v>
      </c>
      <c r="F388" s="3">
        <v>2</v>
      </c>
      <c r="G388" s="43">
        <f t="shared" ref="G388:X388" si="976">300*G316*G88</f>
        <v>2.9158654039802503</v>
      </c>
      <c r="H388" s="43">
        <f t="shared" si="976"/>
        <v>1146.8189822953868</v>
      </c>
      <c r="I388" s="43">
        <f t="shared" si="976"/>
        <v>39.741953137161012</v>
      </c>
      <c r="J388" s="43">
        <f t="shared" si="976"/>
        <v>867.96629923776527</v>
      </c>
      <c r="K388" s="43">
        <f t="shared" si="976"/>
        <v>4.0579330480755482</v>
      </c>
      <c r="L388" s="44">
        <f t="shared" si="976"/>
        <v>44.882176334428721</v>
      </c>
      <c r="M388" s="45">
        <f t="shared" si="976"/>
        <v>129.21609360078003</v>
      </c>
      <c r="N388" s="46">
        <f t="shared" si="976"/>
        <v>72.339922917035508</v>
      </c>
      <c r="O388" s="46">
        <f t="shared" si="976"/>
        <v>0</v>
      </c>
      <c r="P388" s="47">
        <f t="shared" si="976"/>
        <v>4370.4134749547293</v>
      </c>
      <c r="Q388" s="47">
        <f t="shared" si="976"/>
        <v>2071.1322568628839</v>
      </c>
      <c r="R388" s="47">
        <f t="shared" si="976"/>
        <v>1175.2468904380203</v>
      </c>
      <c r="S388" s="48">
        <f t="shared" si="976"/>
        <v>311.62353654981405</v>
      </c>
      <c r="T388" s="48">
        <f t="shared" si="976"/>
        <v>215.37543683125659</v>
      </c>
      <c r="U388" s="49">
        <f t="shared" si="976"/>
        <v>1009.823586053395</v>
      </c>
      <c r="V388" s="49">
        <f t="shared" si="976"/>
        <v>993.21754170770305</v>
      </c>
      <c r="W388" s="50">
        <f t="shared" si="976"/>
        <v>4462.4335391940867</v>
      </c>
      <c r="X388" s="50">
        <f t="shared" si="976"/>
        <v>1703.0677782920045</v>
      </c>
      <c r="AD388"/>
      <c r="AE388" s="3">
        <v>3</v>
      </c>
      <c r="AG388" s="3">
        <f t="shared" si="974"/>
        <v>5.4702770658848543</v>
      </c>
      <c r="AH388" s="43">
        <f t="shared" ref="AH388:AY388" si="977">300*AH316*AH88</f>
        <v>165.95023930974176</v>
      </c>
      <c r="AI388" s="43">
        <f t="shared" si="977"/>
        <v>5684.3130890810289</v>
      </c>
      <c r="AJ388" s="43">
        <f t="shared" si="977"/>
        <v>649.50972499405748</v>
      </c>
      <c r="AK388" s="43">
        <f t="shared" si="977"/>
        <v>5002.593188183595</v>
      </c>
      <c r="AL388" s="43">
        <f t="shared" si="977"/>
        <v>142.9659996447599</v>
      </c>
      <c r="AM388" s="44">
        <f t="shared" si="977"/>
        <v>618.22687481974947</v>
      </c>
      <c r="AN388" s="45">
        <f t="shared" si="977"/>
        <v>871.32582291243079</v>
      </c>
      <c r="AO388" s="46">
        <f t="shared" si="977"/>
        <v>339.60705724573802</v>
      </c>
      <c r="AP388" s="46">
        <f t="shared" si="977"/>
        <v>0</v>
      </c>
      <c r="AQ388" s="47">
        <f t="shared" si="977"/>
        <v>15136.9529341786</v>
      </c>
      <c r="AR388" s="47">
        <f t="shared" si="977"/>
        <v>10103.960289385906</v>
      </c>
      <c r="AS388" s="47">
        <f t="shared" si="977"/>
        <v>19004.42837255315</v>
      </c>
      <c r="AT388" s="48">
        <f t="shared" si="977"/>
        <v>1183.9346410989581</v>
      </c>
      <c r="AU388" s="48">
        <f t="shared" si="977"/>
        <v>1076.9628579504174</v>
      </c>
      <c r="AV388" s="49">
        <f t="shared" si="977"/>
        <v>4804.8528870909249</v>
      </c>
      <c r="AW388" s="49">
        <f t="shared" si="977"/>
        <v>4700.2488270287076</v>
      </c>
      <c r="AX388" s="50">
        <f t="shared" si="977"/>
        <v>18570.068351435162</v>
      </c>
      <c r="AY388" s="50">
        <f t="shared" si="977"/>
        <v>8329.2364275757645</v>
      </c>
    </row>
    <row r="389" spans="3:51" x14ac:dyDescent="0.25">
      <c r="D389" s="3">
        <v>4</v>
      </c>
      <c r="F389" s="3">
        <v>3</v>
      </c>
      <c r="G389" s="43">
        <f t="shared" ref="G389:X389" si="978">300*G317*G89</f>
        <v>15.684635468389386</v>
      </c>
      <c r="H389" s="43">
        <f t="shared" si="978"/>
        <v>2192.9180052316524</v>
      </c>
      <c r="I389" s="43">
        <f t="shared" si="978"/>
        <v>125.6417426906896</v>
      </c>
      <c r="J389" s="43">
        <f t="shared" si="978"/>
        <v>1655.7175569704791</v>
      </c>
      <c r="K389" s="43">
        <f t="shared" si="978"/>
        <v>17.942648097868567</v>
      </c>
      <c r="L389" s="44">
        <f t="shared" si="978"/>
        <v>134.88644903073256</v>
      </c>
      <c r="M389" s="45">
        <f t="shared" si="978"/>
        <v>282.11193601182532</v>
      </c>
      <c r="N389" s="46">
        <f t="shared" si="978"/>
        <v>135.87559667775164</v>
      </c>
      <c r="O389" s="46">
        <f t="shared" si="978"/>
        <v>0</v>
      </c>
      <c r="P389" s="47">
        <f t="shared" si="978"/>
        <v>7263.7493753800427</v>
      </c>
      <c r="Q389" s="47">
        <f t="shared" si="978"/>
        <v>3978.2237744171193</v>
      </c>
      <c r="R389" s="47">
        <f t="shared" si="978"/>
        <v>3784.4659874767995</v>
      </c>
      <c r="S389" s="48">
        <f t="shared" si="978"/>
        <v>538.09076789176424</v>
      </c>
      <c r="T389" s="48">
        <f t="shared" si="978"/>
        <v>416.69611014000282</v>
      </c>
      <c r="U389" s="49">
        <f t="shared" si="978"/>
        <v>1818.1058803064809</v>
      </c>
      <c r="V389" s="49">
        <f t="shared" si="978"/>
        <v>1786.9148575220654</v>
      </c>
      <c r="W389" s="50">
        <f t="shared" si="978"/>
        <v>8290.7353296093788</v>
      </c>
      <c r="X389" s="50">
        <f t="shared" si="978"/>
        <v>3167.5576712449697</v>
      </c>
      <c r="AD389"/>
      <c r="AE389" s="3">
        <v>4</v>
      </c>
      <c r="AG389" s="3">
        <f t="shared" si="974"/>
        <v>5.7529873961600746</v>
      </c>
      <c r="AH389" s="43">
        <f t="shared" ref="AH389:AY389" si="979">300*AH317*AH89</f>
        <v>200.26880884731858</v>
      </c>
      <c r="AI389" s="43">
        <f t="shared" si="979"/>
        <v>6142.0082700886996</v>
      </c>
      <c r="AJ389" s="43">
        <f t="shared" si="979"/>
        <v>741.99341381529325</v>
      </c>
      <c r="AK389" s="43">
        <f t="shared" si="979"/>
        <v>5456.884296842617</v>
      </c>
      <c r="AL389" s="43">
        <f t="shared" si="979"/>
        <v>168.56468308536418</v>
      </c>
      <c r="AM389" s="44">
        <f t="shared" si="979"/>
        <v>696.89176878701016</v>
      </c>
      <c r="AN389" s="45">
        <f t="shared" si="979"/>
        <v>955.67621577900638</v>
      </c>
      <c r="AO389" s="46">
        <f t="shared" si="979"/>
        <v>366.23673918232333</v>
      </c>
      <c r="AP389" s="46">
        <f t="shared" si="979"/>
        <v>0</v>
      </c>
      <c r="AQ389" s="47">
        <f t="shared" si="979"/>
        <v>16076.197753525026</v>
      </c>
      <c r="AR389" s="47">
        <f t="shared" si="979"/>
        <v>10897.091118166236</v>
      </c>
      <c r="AS389" s="47">
        <f t="shared" si="979"/>
        <v>21570.320360340978</v>
      </c>
      <c r="AT389" s="48">
        <f t="shared" si="979"/>
        <v>1262.927323070061</v>
      </c>
      <c r="AU389" s="48">
        <f t="shared" si="979"/>
        <v>1163.7789429688787</v>
      </c>
      <c r="AV389" s="49">
        <f t="shared" si="979"/>
        <v>5220.2512426755866</v>
      </c>
      <c r="AW389" s="49">
        <f t="shared" si="979"/>
        <v>5106.6381739654944</v>
      </c>
      <c r="AX389" s="50">
        <f t="shared" si="979"/>
        <v>19749.132296108051</v>
      </c>
      <c r="AY389" s="50">
        <f t="shared" si="979"/>
        <v>8979.0383289008878</v>
      </c>
    </row>
    <row r="390" spans="3:51" x14ac:dyDescent="0.25">
      <c r="D390" s="3">
        <v>5</v>
      </c>
      <c r="F390" s="3">
        <v>4</v>
      </c>
      <c r="G390" s="43">
        <f t="shared" ref="G390:X390" si="980">300*G318*G90</f>
        <v>49.737011041402184</v>
      </c>
      <c r="H390" s="43">
        <f t="shared" si="980"/>
        <v>3475.9141741193616</v>
      </c>
      <c r="I390" s="43">
        <f t="shared" si="980"/>
        <v>279.10972789000346</v>
      </c>
      <c r="J390" s="43">
        <f t="shared" si="980"/>
        <v>2845.5853467329916</v>
      </c>
      <c r="K390" s="43">
        <f t="shared" si="980"/>
        <v>49.608926531032282</v>
      </c>
      <c r="L390" s="44">
        <f t="shared" si="980"/>
        <v>285.166172415348</v>
      </c>
      <c r="M390" s="45">
        <f t="shared" si="980"/>
        <v>486.73051566116408</v>
      </c>
      <c r="N390" s="46">
        <f t="shared" si="980"/>
        <v>211.39368553335819</v>
      </c>
      <c r="O390" s="46">
        <f t="shared" si="980"/>
        <v>0</v>
      </c>
      <c r="P390" s="47">
        <f t="shared" si="980"/>
        <v>10359.585540434477</v>
      </c>
      <c r="Q390" s="47">
        <f t="shared" si="980"/>
        <v>6256.4679557380878</v>
      </c>
      <c r="R390" s="47">
        <f t="shared" si="980"/>
        <v>8375.0119719723862</v>
      </c>
      <c r="S390" s="48">
        <f t="shared" si="980"/>
        <v>787.98140409103496</v>
      </c>
      <c r="T390" s="48">
        <f t="shared" si="980"/>
        <v>660.0225278305146</v>
      </c>
      <c r="U390" s="49">
        <f t="shared" si="980"/>
        <v>2827.6536898745971</v>
      </c>
      <c r="V390" s="49">
        <f t="shared" si="980"/>
        <v>2767.0023583524585</v>
      </c>
      <c r="W390" s="50">
        <f t="shared" si="980"/>
        <v>12414.083203067214</v>
      </c>
      <c r="X390" s="50">
        <f t="shared" si="980"/>
        <v>5103.1275759772852</v>
      </c>
      <c r="AD390"/>
      <c r="AE390" s="3">
        <v>5</v>
      </c>
      <c r="AG390" s="3">
        <f t="shared" si="974"/>
        <v>6.0503085276582826</v>
      </c>
      <c r="AH390" s="43">
        <f t="shared" ref="AH390:AY390" si="981">300*AH318*AH90</f>
        <v>241.2331670674202</v>
      </c>
      <c r="AI390" s="43">
        <f t="shared" si="981"/>
        <v>6632.3943473093186</v>
      </c>
      <c r="AJ390" s="43">
        <f t="shared" si="981"/>
        <v>846.89148509097606</v>
      </c>
      <c r="AK390" s="43">
        <f t="shared" si="981"/>
        <v>5944.7194397034882</v>
      </c>
      <c r="AL390" s="43">
        <f t="shared" si="981"/>
        <v>198.39628546522295</v>
      </c>
      <c r="AM390" s="44">
        <f t="shared" si="981"/>
        <v>784.39968689558009</v>
      </c>
      <c r="AN390" s="45">
        <f t="shared" si="981"/>
        <v>1047.752609205128</v>
      </c>
      <c r="AO390" s="46">
        <f t="shared" si="981"/>
        <v>394.85221617989879</v>
      </c>
      <c r="AP390" s="46">
        <f t="shared" si="981"/>
        <v>0</v>
      </c>
      <c r="AQ390" s="47">
        <f t="shared" si="981"/>
        <v>17069.181475617515</v>
      </c>
      <c r="AR390" s="47">
        <f t="shared" si="981"/>
        <v>11746.625100806223</v>
      </c>
      <c r="AS390" s="47">
        <f t="shared" si="981"/>
        <v>24442.723970638577</v>
      </c>
      <c r="AT390" s="48">
        <f t="shared" si="981"/>
        <v>1346.7887427178759</v>
      </c>
      <c r="AU390" s="48">
        <f t="shared" si="981"/>
        <v>1257.0835692793767</v>
      </c>
      <c r="AV390" s="49">
        <f t="shared" si="981"/>
        <v>5666.5922564872308</v>
      </c>
      <c r="AW390" s="49">
        <f t="shared" si="981"/>
        <v>5543.3874299077461</v>
      </c>
      <c r="AX390" s="50">
        <f t="shared" si="981"/>
        <v>20985.537394975705</v>
      </c>
      <c r="AY390" s="50">
        <f t="shared" si="981"/>
        <v>9668.5008752799858</v>
      </c>
    </row>
    <row r="391" spans="3:51" x14ac:dyDescent="0.25">
      <c r="D391" s="3">
        <v>6</v>
      </c>
      <c r="F391" s="3">
        <v>5</v>
      </c>
      <c r="G391" s="43">
        <f t="shared" ref="G391:X391" si="982">300*G319*G91</f>
        <v>118.151521969059</v>
      </c>
      <c r="H391" s="43">
        <f t="shared" si="982"/>
        <v>4943.9632734518655</v>
      </c>
      <c r="I391" s="43">
        <f t="shared" si="982"/>
        <v>511.14429909850668</v>
      </c>
      <c r="J391" s="43">
        <f t="shared" si="982"/>
        <v>4271.2247282602357</v>
      </c>
      <c r="K391" s="43">
        <f t="shared" si="982"/>
        <v>106.12525651314401</v>
      </c>
      <c r="L391" s="44">
        <f t="shared" si="982"/>
        <v>497.54551069885059</v>
      </c>
      <c r="M391" s="45">
        <f t="shared" si="982"/>
        <v>738.18552542607961</v>
      </c>
      <c r="N391" s="46">
        <f t="shared" si="982"/>
        <v>296.6386614402623</v>
      </c>
      <c r="O391" s="46">
        <f t="shared" si="982"/>
        <v>0</v>
      </c>
      <c r="P391" s="47">
        <f t="shared" si="982"/>
        <v>13587.139716927148</v>
      </c>
      <c r="Q391" s="47">
        <f t="shared" si="982"/>
        <v>8819.3841508208789</v>
      </c>
      <c r="R391" s="47">
        <f t="shared" si="982"/>
        <v>15103.091604089628</v>
      </c>
      <c r="S391" s="48">
        <f t="shared" si="982"/>
        <v>1054.3500840131182</v>
      </c>
      <c r="T391" s="48">
        <f t="shared" si="982"/>
        <v>936.96751791552015</v>
      </c>
      <c r="U391" s="49">
        <f t="shared" si="982"/>
        <v>4136.0986098188787</v>
      </c>
      <c r="V391" s="49">
        <f t="shared" si="982"/>
        <v>4046.1686037767745</v>
      </c>
      <c r="W391" s="50">
        <f t="shared" si="982"/>
        <v>16602.991981411018</v>
      </c>
      <c r="X391" s="50">
        <f t="shared" si="982"/>
        <v>7264.6584393822941</v>
      </c>
      <c r="AD391"/>
      <c r="AE391" s="3">
        <v>6</v>
      </c>
      <c r="AG391" s="3">
        <f t="shared" si="974"/>
        <v>6.3629955637114666</v>
      </c>
      <c r="AH391" s="43">
        <f t="shared" ref="AH391:AY391" si="983">300*AH319*AH91</f>
        <v>290.01016730017204</v>
      </c>
      <c r="AI391" s="43">
        <f t="shared" si="983"/>
        <v>7157.0907427980283</v>
      </c>
      <c r="AJ391" s="43">
        <f t="shared" si="983"/>
        <v>965.71897718657851</v>
      </c>
      <c r="AK391" s="43">
        <f t="shared" si="983"/>
        <v>6467.3840842236286</v>
      </c>
      <c r="AL391" s="43">
        <f t="shared" si="983"/>
        <v>233.07747214026398</v>
      </c>
      <c r="AM391" s="44">
        <f t="shared" si="983"/>
        <v>881.52974186204074</v>
      </c>
      <c r="AN391" s="45">
        <f t="shared" si="983"/>
        <v>1148.1951323270619</v>
      </c>
      <c r="AO391" s="46">
        <f t="shared" si="983"/>
        <v>425.58781904008367</v>
      </c>
      <c r="AP391" s="46">
        <f t="shared" si="983"/>
        <v>0</v>
      </c>
      <c r="AQ391" s="47">
        <f t="shared" si="983"/>
        <v>18118.445594356119</v>
      </c>
      <c r="AR391" s="47">
        <f t="shared" si="983"/>
        <v>12655.785201997118</v>
      </c>
      <c r="AS391" s="47">
        <f t="shared" si="983"/>
        <v>27650.584096964962</v>
      </c>
      <c r="AT391" s="48">
        <f t="shared" si="983"/>
        <v>1435.7698642030791</v>
      </c>
      <c r="AU391" s="48">
        <f t="shared" si="983"/>
        <v>1357.2919557124185</v>
      </c>
      <c r="AV391" s="49">
        <f t="shared" si="983"/>
        <v>6145.3016980545244</v>
      </c>
      <c r="AW391" s="49">
        <f t="shared" si="983"/>
        <v>6011.9067362692185</v>
      </c>
      <c r="AX391" s="50">
        <f t="shared" si="983"/>
        <v>22281.251852694673</v>
      </c>
      <c r="AY391" s="50">
        <f t="shared" si="983"/>
        <v>10398.840096030541</v>
      </c>
    </row>
    <row r="392" spans="3:51" x14ac:dyDescent="0.25">
      <c r="D392" s="3">
        <v>7</v>
      </c>
      <c r="F392" s="3">
        <v>6</v>
      </c>
      <c r="G392" s="43">
        <f t="shared" ref="G392:X392" si="984">300*G320*G92</f>
        <v>233.93858376795922</v>
      </c>
      <c r="H392" s="43">
        <f t="shared" si="984"/>
        <v>6548.807627274512</v>
      </c>
      <c r="I392" s="43">
        <f t="shared" si="984"/>
        <v>828.58921532835132</v>
      </c>
      <c r="J392" s="43">
        <f t="shared" si="984"/>
        <v>5861.5097269327043</v>
      </c>
      <c r="K392" s="43">
        <f t="shared" si="984"/>
        <v>193.13527893743094</v>
      </c>
      <c r="L392" s="44">
        <f t="shared" si="984"/>
        <v>769.25553237836414</v>
      </c>
      <c r="M392" s="45">
        <f t="shared" si="984"/>
        <v>1031.9346519340995</v>
      </c>
      <c r="N392" s="46">
        <f t="shared" si="984"/>
        <v>389.96767934468062</v>
      </c>
      <c r="O392" s="46">
        <f t="shared" si="984"/>
        <v>0</v>
      </c>
      <c r="P392" s="47">
        <f t="shared" si="984"/>
        <v>16900.819354433715</v>
      </c>
      <c r="Q392" s="47">
        <f t="shared" si="984"/>
        <v>11601.820422643199</v>
      </c>
      <c r="R392" s="47">
        <f t="shared" si="984"/>
        <v>23944.363348275278</v>
      </c>
      <c r="S392" s="48">
        <f t="shared" si="984"/>
        <v>1332.5455537413804</v>
      </c>
      <c r="T392" s="48">
        <f t="shared" si="984"/>
        <v>1241.1568254924878</v>
      </c>
      <c r="U392" s="49">
        <f t="shared" si="984"/>
        <v>5590.432555233132</v>
      </c>
      <c r="V392" s="49">
        <f t="shared" si="984"/>
        <v>5468.8580550444294</v>
      </c>
      <c r="W392" s="50">
        <f t="shared" si="984"/>
        <v>20776.613884812341</v>
      </c>
      <c r="X392" s="50">
        <f t="shared" si="984"/>
        <v>9551.4615810096784</v>
      </c>
      <c r="AD392"/>
      <c r="AE392" s="3">
        <v>7</v>
      </c>
      <c r="AG392" s="3">
        <f t="shared" si="974"/>
        <v>6.6918426322768392</v>
      </c>
      <c r="AH392" s="43">
        <f t="shared" ref="AH392:AY392" si="985">300*AH320*AH92</f>
        <v>347.94047812080828</v>
      </c>
      <c r="AI392" s="43">
        <f t="shared" si="985"/>
        <v>7717.7234148345888</v>
      </c>
      <c r="AJ392" s="43">
        <f t="shared" si="985"/>
        <v>1100.1458891904031</v>
      </c>
      <c r="AK392" s="43">
        <f t="shared" si="985"/>
        <v>7026.1039555209854</v>
      </c>
      <c r="AL392" s="43">
        <f t="shared" si="985"/>
        <v>273.29551305902868</v>
      </c>
      <c r="AM392" s="44">
        <f t="shared" si="985"/>
        <v>989.09067561679615</v>
      </c>
      <c r="AN392" s="45">
        <f t="shared" si="985"/>
        <v>1257.6866034991467</v>
      </c>
      <c r="AO392" s="46">
        <f t="shared" si="985"/>
        <v>458.58511039565019</v>
      </c>
      <c r="AP392" s="46">
        <f t="shared" si="985"/>
        <v>0</v>
      </c>
      <c r="AQ392" s="47">
        <f t="shared" si="985"/>
        <v>19226.588004886002</v>
      </c>
      <c r="AR392" s="47">
        <f t="shared" si="985"/>
        <v>13627.871199069621</v>
      </c>
      <c r="AS392" s="47">
        <f t="shared" si="985"/>
        <v>31224.133619537988</v>
      </c>
      <c r="AT392" s="48">
        <f t="shared" si="985"/>
        <v>1530.1284887962436</v>
      </c>
      <c r="AU392" s="48">
        <f t="shared" si="985"/>
        <v>1464.836295585626</v>
      </c>
      <c r="AV392" s="49">
        <f t="shared" si="985"/>
        <v>6657.7763394951871</v>
      </c>
      <c r="AW392" s="49">
        <f t="shared" si="985"/>
        <v>6513.5766275365995</v>
      </c>
      <c r="AX392" s="50">
        <f t="shared" si="985"/>
        <v>23638.217577880609</v>
      </c>
      <c r="AY392" s="50">
        <f t="shared" si="985"/>
        <v>11171.269049984925</v>
      </c>
    </row>
    <row r="393" spans="3:51" x14ac:dyDescent="0.25">
      <c r="D393" s="3">
        <v>8</v>
      </c>
      <c r="F393" s="3">
        <v>7</v>
      </c>
      <c r="G393" s="43">
        <f t="shared" ref="G393:X393" si="986">300*G321*G93</f>
        <v>408.68633386792391</v>
      </c>
      <c r="H393" s="43">
        <f t="shared" si="986"/>
        <v>8250.3480730592546</v>
      </c>
      <c r="I393" s="43">
        <f t="shared" si="986"/>
        <v>1234.9373872977576</v>
      </c>
      <c r="J393" s="43">
        <f t="shared" si="986"/>
        <v>7556.7448759944218</v>
      </c>
      <c r="K393" s="43">
        <f t="shared" si="986"/>
        <v>314.53124172251586</v>
      </c>
      <c r="L393" s="44">
        <f t="shared" si="986"/>
        <v>1094.6920879687746</v>
      </c>
      <c r="M393" s="45">
        <f t="shared" si="986"/>
        <v>1363.7575718197456</v>
      </c>
      <c r="N393" s="46">
        <f t="shared" si="986"/>
        <v>490.10087970168524</v>
      </c>
      <c r="O393" s="46">
        <f t="shared" si="986"/>
        <v>0</v>
      </c>
      <c r="P393" s="47">
        <f t="shared" si="986"/>
        <v>20268.617171099264</v>
      </c>
      <c r="Q393" s="47">
        <f t="shared" si="986"/>
        <v>14552.347809895202</v>
      </c>
      <c r="R393" s="47">
        <f t="shared" si="986"/>
        <v>34751.742463286449</v>
      </c>
      <c r="S393" s="48">
        <f t="shared" si="986"/>
        <v>1619.1968871565537</v>
      </c>
      <c r="T393" s="48">
        <f t="shared" si="986"/>
        <v>1567.4922784216631</v>
      </c>
      <c r="U393" s="49">
        <f t="shared" si="986"/>
        <v>7145.321824456616</v>
      </c>
      <c r="V393" s="49">
        <f t="shared" si="986"/>
        <v>6990.9342892030336</v>
      </c>
      <c r="W393" s="50">
        <f t="shared" si="986"/>
        <v>24903.938744792169</v>
      </c>
      <c r="X393" s="50">
        <f t="shared" si="986"/>
        <v>11897.993746170416</v>
      </c>
      <c r="AD393"/>
      <c r="AE393" s="3">
        <v>8</v>
      </c>
      <c r="AG393" s="3">
        <f t="shared" si="974"/>
        <v>7.0376849027752071</v>
      </c>
      <c r="AH393" s="43">
        <f t="shared" ref="AH393:AY393" si="987">300*AH321*AH93</f>
        <v>416.55661924463641</v>
      </c>
      <c r="AI393" s="43">
        <f t="shared" si="987"/>
        <v>8315.9245800679291</v>
      </c>
      <c r="AJ393" s="43">
        <f t="shared" si="987"/>
        <v>1252.007117466276</v>
      </c>
      <c r="AK393" s="43">
        <f t="shared" si="987"/>
        <v>7622.0496766034476</v>
      </c>
      <c r="AL393" s="43">
        <f t="shared" si="987"/>
        <v>319.81197191900543</v>
      </c>
      <c r="AM393" s="44">
        <f t="shared" si="987"/>
        <v>1107.9143577268349</v>
      </c>
      <c r="AN393" s="45">
        <f t="shared" si="987"/>
        <v>1376.9537541981908</v>
      </c>
      <c r="AO393" s="46">
        <f t="shared" si="987"/>
        <v>493.99301514976463</v>
      </c>
      <c r="AP393" s="46">
        <f t="shared" si="987"/>
        <v>0</v>
      </c>
      <c r="AQ393" s="47">
        <f t="shared" si="987"/>
        <v>20396.255736973682</v>
      </c>
      <c r="AR393" s="47">
        <f t="shared" si="987"/>
        <v>14666.245186079683</v>
      </c>
      <c r="AS393" s="47">
        <f t="shared" si="987"/>
        <v>35194.660975924831</v>
      </c>
      <c r="AT393" s="48">
        <f t="shared" si="987"/>
        <v>1630.1286081817227</v>
      </c>
      <c r="AU393" s="48">
        <f t="shared" si="987"/>
        <v>1580.1650421318841</v>
      </c>
      <c r="AV393" s="49">
        <f t="shared" si="987"/>
        <v>7205.3826067862074</v>
      </c>
      <c r="AW393" s="49">
        <f t="shared" si="987"/>
        <v>7049.7457399199902</v>
      </c>
      <c r="AX393" s="50">
        <f t="shared" si="987"/>
        <v>25058.31040923997</v>
      </c>
      <c r="AY393" s="50">
        <f t="shared" si="987"/>
        <v>11987.010910384</v>
      </c>
    </row>
    <row r="394" spans="3:51" x14ac:dyDescent="0.25">
      <c r="D394" s="3">
        <v>9</v>
      </c>
      <c r="F394" s="3">
        <v>8</v>
      </c>
      <c r="G394" s="43">
        <f t="shared" ref="G394:X394" si="988">300*G322*G94</f>
        <v>685.80539814531051</v>
      </c>
      <c r="H394" s="43">
        <f t="shared" si="988"/>
        <v>10017.909975187564</v>
      </c>
      <c r="I394" s="43">
        <f t="shared" si="988"/>
        <v>1731.0080119588354</v>
      </c>
      <c r="J394" s="43">
        <f t="shared" si="988"/>
        <v>9313.1305544883526</v>
      </c>
      <c r="K394" s="43">
        <f t="shared" si="988"/>
        <v>472.4344496441679</v>
      </c>
      <c r="L394" s="44">
        <f t="shared" si="988"/>
        <v>1466.6715825940228</v>
      </c>
      <c r="M394" s="45">
        <f t="shared" si="988"/>
        <v>1729.7352995759179</v>
      </c>
      <c r="N394" s="46">
        <f t="shared" si="988"/>
        <v>595.99927013083686</v>
      </c>
      <c r="O394" s="46">
        <f t="shared" si="988"/>
        <v>0</v>
      </c>
      <c r="P394" s="47">
        <f t="shared" si="988"/>
        <v>23666.857497142879</v>
      </c>
      <c r="Q394" s="47">
        <f t="shared" si="988"/>
        <v>17629.266305103873</v>
      </c>
      <c r="R394" s="47">
        <f t="shared" si="988"/>
        <v>47301.729496715663</v>
      </c>
      <c r="S394" s="48">
        <f t="shared" si="988"/>
        <v>1911.7409945870204</v>
      </c>
      <c r="T394" s="48">
        <f t="shared" si="988"/>
        <v>1911.7718811808825</v>
      </c>
      <c r="U394" s="49">
        <f t="shared" si="988"/>
        <v>8765.5501463803012</v>
      </c>
      <c r="V394" s="49">
        <f t="shared" si="988"/>
        <v>8577.8240698955142</v>
      </c>
      <c r="W394" s="50">
        <f t="shared" si="988"/>
        <v>28966.280052958697</v>
      </c>
      <c r="X394" s="50">
        <f t="shared" si="988"/>
        <v>14265.546107768354</v>
      </c>
      <c r="AD394"/>
      <c r="AE394" s="3">
        <v>9</v>
      </c>
      <c r="AG394" s="3">
        <f t="shared" si="974"/>
        <v>7.4014007071619208</v>
      </c>
      <c r="AH394" s="43">
        <f t="shared" ref="AH394:AY394" si="989">300*AH322*AH94</f>
        <v>503.10706598296611</v>
      </c>
      <c r="AI394" s="43">
        <f t="shared" si="989"/>
        <v>8953.3344872010566</v>
      </c>
      <c r="AJ394" s="43">
        <f t="shared" si="989"/>
        <v>1423.3117898250734</v>
      </c>
      <c r="AK394" s="43">
        <f t="shared" si="989"/>
        <v>8256.3464198013771</v>
      </c>
      <c r="AL394" s="43">
        <f t="shared" si="989"/>
        <v>373.46549881026436</v>
      </c>
      <c r="AM394" s="44">
        <f t="shared" si="989"/>
        <v>1238.8475899758109</v>
      </c>
      <c r="AN394" s="45">
        <f t="shared" si="989"/>
        <v>1506.7681993559336</v>
      </c>
      <c r="AO394" s="46">
        <f t="shared" si="989"/>
        <v>531.96791114518749</v>
      </c>
      <c r="AP394" s="46">
        <f t="shared" si="989"/>
        <v>0</v>
      </c>
      <c r="AQ394" s="47">
        <f t="shared" si="989"/>
        <v>21630.13632654797</v>
      </c>
      <c r="AR394" s="47">
        <f t="shared" si="989"/>
        <v>15774.314221076223</v>
      </c>
      <c r="AS394" s="47">
        <f t="shared" si="989"/>
        <v>39594.209867326528</v>
      </c>
      <c r="AT394" s="48">
        <f t="shared" si="989"/>
        <v>1736.0396167997355</v>
      </c>
      <c r="AU394" s="48">
        <f t="shared" si="989"/>
        <v>1703.7419265534297</v>
      </c>
      <c r="AV394" s="49">
        <f t="shared" si="989"/>
        <v>7789.4585121126347</v>
      </c>
      <c r="AW394" s="49">
        <f t="shared" si="989"/>
        <v>7621.7316363714426</v>
      </c>
      <c r="AX394" s="50">
        <f t="shared" si="989"/>
        <v>26543.296839625389</v>
      </c>
      <c r="AY394" s="50">
        <f t="shared" si="989"/>
        <v>12847.311837559477</v>
      </c>
    </row>
    <row r="395" spans="3:51" x14ac:dyDescent="0.25">
      <c r="D395" s="3">
        <v>10</v>
      </c>
      <c r="F395" s="3">
        <v>9</v>
      </c>
      <c r="G395" s="43">
        <f t="shared" ref="G395:X395" si="990">300*G323*G95</f>
        <v>1093.0999861063674</v>
      </c>
      <c r="H395" s="43">
        <f t="shared" si="990"/>
        <v>11829.302932741884</v>
      </c>
      <c r="I395" s="43">
        <f t="shared" si="990"/>
        <v>2315.5151895814261</v>
      </c>
      <c r="J395" s="43">
        <f t="shared" si="990"/>
        <v>11101.434411872888</v>
      </c>
      <c r="K395" s="43">
        <f t="shared" si="990"/>
        <v>667.35064423587926</v>
      </c>
      <c r="L395" s="44">
        <f t="shared" si="990"/>
        <v>1877.3114835586196</v>
      </c>
      <c r="M395" s="45">
        <f t="shared" si="990"/>
        <v>2126.2308055304434</v>
      </c>
      <c r="N395" s="46">
        <f t="shared" si="990"/>
        <v>706.79587797466479</v>
      </c>
      <c r="O395" s="46">
        <f t="shared" si="990"/>
        <v>0</v>
      </c>
      <c r="P395" s="47">
        <f t="shared" si="990"/>
        <v>27077.415157411106</v>
      </c>
      <c r="Q395" s="47">
        <f t="shared" si="990"/>
        <v>20798.197494047308</v>
      </c>
      <c r="R395" s="47">
        <f t="shared" si="990"/>
        <v>61329.575663888536</v>
      </c>
      <c r="S395" s="48">
        <f t="shared" si="990"/>
        <v>2208.1663807485816</v>
      </c>
      <c r="T395" s="48">
        <f t="shared" si="990"/>
        <v>2270.4648368085054</v>
      </c>
      <c r="U395" s="49">
        <f t="shared" si="990"/>
        <v>10425.847694612921</v>
      </c>
      <c r="V395" s="49">
        <f t="shared" si="990"/>
        <v>10204.49141024165</v>
      </c>
      <c r="W395" s="50">
        <f t="shared" si="990"/>
        <v>32947.891341461247</v>
      </c>
      <c r="X395" s="50">
        <f t="shared" si="990"/>
        <v>16632.354952727972</v>
      </c>
      <c r="AD395"/>
      <c r="AE395" s="3">
        <v>10</v>
      </c>
      <c r="AG395" s="3">
        <f t="shared" si="974"/>
        <v>7.7839137706172403</v>
      </c>
      <c r="AH395" s="43">
        <f t="shared" ref="AH395:AY395" si="991">300*AH323*AH95</f>
        <v>614.98780070165594</v>
      </c>
      <c r="AI395" s="43">
        <f t="shared" si="991"/>
        <v>9631.6052617835157</v>
      </c>
      <c r="AJ395" s="43">
        <f t="shared" si="991"/>
        <v>1616.251658978282</v>
      </c>
      <c r="AK395" s="43">
        <f t="shared" si="991"/>
        <v>8930.0884654083384</v>
      </c>
      <c r="AL395" s="43">
        <f t="shared" si="991"/>
        <v>435.17340654842502</v>
      </c>
      <c r="AM395" s="44">
        <f t="shared" si="991"/>
        <v>1382.7420751336699</v>
      </c>
      <c r="AN395" s="45">
        <f t="shared" si="991"/>
        <v>1647.947093103237</v>
      </c>
      <c r="AO395" s="46">
        <f t="shared" si="991"/>
        <v>572.67367236885821</v>
      </c>
      <c r="AP395" s="46">
        <f t="shared" si="991"/>
        <v>0</v>
      </c>
      <c r="AQ395" s="47">
        <f t="shared" si="991"/>
        <v>22930.947699258246</v>
      </c>
      <c r="AR395" s="47">
        <f t="shared" si="991"/>
        <v>16955.509864991411</v>
      </c>
      <c r="AS395" s="47">
        <f t="shared" si="991"/>
        <v>44455.204773625963</v>
      </c>
      <c r="AT395" s="48">
        <f t="shared" si="991"/>
        <v>1848.1353690125295</v>
      </c>
      <c r="AU395" s="48">
        <f t="shared" si="991"/>
        <v>1836.0446747866711</v>
      </c>
      <c r="AV395" s="49">
        <f t="shared" si="991"/>
        <v>8411.3190853126471</v>
      </c>
      <c r="AW395" s="49">
        <f t="shared" si="991"/>
        <v>8230.825012007499</v>
      </c>
      <c r="AX395" s="50">
        <f t="shared" si="991"/>
        <v>28094.788636176028</v>
      </c>
      <c r="AY395" s="50">
        <f t="shared" si="991"/>
        <v>13753.452163299038</v>
      </c>
    </row>
    <row r="396" spans="3:51" x14ac:dyDescent="0.25">
      <c r="D396" s="3">
        <v>11</v>
      </c>
      <c r="F396" s="3">
        <v>10</v>
      </c>
      <c r="G396" s="43">
        <f t="shared" ref="G396:X396" si="992">300*G324*G96</f>
        <v>1645.8659086699338</v>
      </c>
      <c r="H396" s="43">
        <f t="shared" si="992"/>
        <v>13668.980461415065</v>
      </c>
      <c r="I396" s="43">
        <f t="shared" si="992"/>
        <v>2985.5436907656758</v>
      </c>
      <c r="J396" s="43">
        <f t="shared" si="992"/>
        <v>12903.501436333694</v>
      </c>
      <c r="K396" s="43">
        <f t="shared" si="992"/>
        <v>898.41317587258607</v>
      </c>
      <c r="L396" s="44">
        <f t="shared" si="992"/>
        <v>3646.1159620830936</v>
      </c>
      <c r="M396" s="45">
        <f t="shared" si="992"/>
        <v>2549.8708273440752</v>
      </c>
      <c r="N396" s="46">
        <f t="shared" si="992"/>
        <v>821.75307236481422</v>
      </c>
      <c r="O396" s="46">
        <f t="shared" si="992"/>
        <v>0</v>
      </c>
      <c r="P396" s="47">
        <f t="shared" si="992"/>
        <v>30486.082678149964</v>
      </c>
      <c r="Q396" s="47">
        <f t="shared" si="992"/>
        <v>24030.495290699102</v>
      </c>
      <c r="R396" s="47">
        <f t="shared" si="992"/>
        <v>76554.899651437416</v>
      </c>
      <c r="S396" s="48">
        <f t="shared" si="992"/>
        <v>2506.8594855155643</v>
      </c>
      <c r="T396" s="48">
        <f t="shared" si="992"/>
        <v>2640.5654207093276</v>
      </c>
      <c r="U396" s="49">
        <f t="shared" si="992"/>
        <v>12109.064680144784</v>
      </c>
      <c r="V396" s="49">
        <f t="shared" si="992"/>
        <v>11853.784671994223</v>
      </c>
      <c r="W396" s="50">
        <f t="shared" si="992"/>
        <v>36834.996246896008</v>
      </c>
      <c r="X396" s="50">
        <f t="shared" si="992"/>
        <v>18986.084766226446</v>
      </c>
      <c r="AD396"/>
      <c r="AE396" s="3">
        <v>11</v>
      </c>
      <c r="AG396" s="3">
        <f t="shared" si="974"/>
        <v>8.1861955575214029</v>
      </c>
      <c r="AH396" s="43">
        <f t="shared" ref="AH396:AY396" si="993">300*AH324*AH96</f>
        <v>751.48856188062439</v>
      </c>
      <c r="AI396" s="43">
        <f t="shared" si="993"/>
        <v>10352.406636746242</v>
      </c>
      <c r="AJ396" s="43">
        <f t="shared" si="993"/>
        <v>1833.2081568981052</v>
      </c>
      <c r="AK396" s="43">
        <f t="shared" si="993"/>
        <v>9644.3581279130703</v>
      </c>
      <c r="AL396" s="43">
        <f t="shared" si="993"/>
        <v>505.9316688527137</v>
      </c>
      <c r="AM396" s="44">
        <f t="shared" si="993"/>
        <v>1540.442435505754</v>
      </c>
      <c r="AN396" s="45">
        <f t="shared" si="993"/>
        <v>1801.3534016542692</v>
      </c>
      <c r="AO396" s="46">
        <f t="shared" si="993"/>
        <v>616.28165618381945</v>
      </c>
      <c r="AP396" s="46">
        <f t="shared" si="993"/>
        <v>0</v>
      </c>
      <c r="AQ396" s="47">
        <f t="shared" si="993"/>
        <v>24301.426436961596</v>
      </c>
      <c r="AR396" s="47">
        <f t="shared" si="993"/>
        <v>18213.264367307525</v>
      </c>
      <c r="AS396" s="47">
        <f t="shared" si="993"/>
        <v>49809.997040332782</v>
      </c>
      <c r="AT396" s="48">
        <f t="shared" si="993"/>
        <v>1966.6930664483543</v>
      </c>
      <c r="AU396" s="48">
        <f t="shared" si="993"/>
        <v>1977.5633873897277</v>
      </c>
      <c r="AV396" s="49">
        <f t="shared" si="993"/>
        <v>9072.2652584018833</v>
      </c>
      <c r="AW396" s="49">
        <f t="shared" si="993"/>
        <v>8878.2973008497665</v>
      </c>
      <c r="AX396" s="50">
        <f t="shared" si="993"/>
        <v>29714.196685592797</v>
      </c>
      <c r="AY396" s="50">
        <f t="shared" si="993"/>
        <v>14706.75430878185</v>
      </c>
    </row>
    <row r="397" spans="3:51" x14ac:dyDescent="0.25">
      <c r="D397" s="3">
        <v>12</v>
      </c>
      <c r="F397" s="3">
        <v>11</v>
      </c>
      <c r="G397" s="43">
        <f t="shared" ref="G397:X397" si="994">300*G325*G97</f>
        <v>2355.414730949979</v>
      </c>
      <c r="H397" s="43">
        <f t="shared" si="994"/>
        <v>15526.139157114896</v>
      </c>
      <c r="I397" s="43">
        <f t="shared" si="994"/>
        <v>3797.4757594214329</v>
      </c>
      <c r="J397" s="43">
        <f t="shared" si="994"/>
        <v>14708.634074652087</v>
      </c>
      <c r="K397" s="43">
        <f t="shared" si="994"/>
        <v>1163.6581497735444</v>
      </c>
      <c r="L397" s="44">
        <f t="shared" si="994"/>
        <v>7220.8117065745337</v>
      </c>
      <c r="M397" s="45">
        <f t="shared" si="994"/>
        <v>2997.52880300265</v>
      </c>
      <c r="N397" s="46">
        <f t="shared" si="994"/>
        <v>940.23423382391968</v>
      </c>
      <c r="O397" s="46">
        <f t="shared" si="994"/>
        <v>0</v>
      </c>
      <c r="P397" s="47">
        <f t="shared" si="994"/>
        <v>33881.537812836454</v>
      </c>
      <c r="Q397" s="47">
        <f t="shared" si="994"/>
        <v>27302.127086475823</v>
      </c>
      <c r="R397" s="47">
        <f t="shared" si="994"/>
        <v>92699.607082627466</v>
      </c>
      <c r="S397" s="48">
        <f t="shared" si="994"/>
        <v>2806.5056462404223</v>
      </c>
      <c r="T397" s="48">
        <f t="shared" si="994"/>
        <v>3019.4915739515736</v>
      </c>
      <c r="U397" s="49">
        <f t="shared" si="994"/>
        <v>13803.962278266457</v>
      </c>
      <c r="V397" s="49">
        <f t="shared" si="994"/>
        <v>13514.366264530037</v>
      </c>
      <c r="W397" s="50">
        <f t="shared" si="994"/>
        <v>40616.229495861575</v>
      </c>
      <c r="X397" s="50">
        <f t="shared" si="994"/>
        <v>21319.166852229617</v>
      </c>
      <c r="AD397"/>
      <c r="AE397" s="3">
        <v>12</v>
      </c>
      <c r="AG397" s="3">
        <f t="shared" si="974"/>
        <v>8.6092677386724414</v>
      </c>
      <c r="AH397" s="43">
        <f t="shared" ref="AH397:AY397" si="995">300*AH325*AH97</f>
        <v>917.63382379876907</v>
      </c>
      <c r="AI397" s="43">
        <f t="shared" si="995"/>
        <v>11117.433148010748</v>
      </c>
      <c r="AJ397" s="43">
        <f t="shared" si="995"/>
        <v>2076.7576482882014</v>
      </c>
      <c r="AK397" s="43">
        <f t="shared" si="995"/>
        <v>10400.248037010315</v>
      </c>
      <c r="AL397" s="43">
        <f t="shared" si="995"/>
        <v>586.81294099755189</v>
      </c>
      <c r="AM397" s="44">
        <f t="shared" si="995"/>
        <v>1712.7722059847006</v>
      </c>
      <c r="AN397" s="45">
        <f t="shared" si="995"/>
        <v>1967.895717603107</v>
      </c>
      <c r="AO397" s="46">
        <f t="shared" si="995"/>
        <v>662.97062523957993</v>
      </c>
      <c r="AP397" s="46">
        <f t="shared" si="995"/>
        <v>0</v>
      </c>
      <c r="AQ397" s="47">
        <f t="shared" si="995"/>
        <v>25744.314296668021</v>
      </c>
      <c r="AR397" s="47">
        <f t="shared" si="995"/>
        <v>19550.983267340871</v>
      </c>
      <c r="AS397" s="47">
        <f t="shared" si="995"/>
        <v>55690.327894992275</v>
      </c>
      <c r="AT397" s="48">
        <f t="shared" si="995"/>
        <v>2091.9919606137023</v>
      </c>
      <c r="AU397" s="48">
        <f t="shared" si="995"/>
        <v>2128.7985456582151</v>
      </c>
      <c r="AV397" s="49">
        <f t="shared" si="995"/>
        <v>9773.5958388910967</v>
      </c>
      <c r="AW397" s="49">
        <f t="shared" si="995"/>
        <v>9565.4114056188264</v>
      </c>
      <c r="AX397" s="50">
        <f t="shared" si="995"/>
        <v>31402.685207062717</v>
      </c>
      <c r="AY397" s="50">
        <f t="shared" si="995"/>
        <v>15708.585887453826</v>
      </c>
    </row>
    <row r="398" spans="3:51" x14ac:dyDescent="0.25">
      <c r="D398" s="3">
        <v>13</v>
      </c>
      <c r="F398" s="3">
        <v>12</v>
      </c>
      <c r="G398" s="43">
        <f t="shared" ref="G398:X398" si="996">300*G326*G98</f>
        <v>3220.9943996739316</v>
      </c>
      <c r="H398" s="43">
        <f t="shared" si="996"/>
        <v>17393.144607094742</v>
      </c>
      <c r="I398" s="43">
        <f t="shared" si="996"/>
        <v>5371.4253287302263</v>
      </c>
      <c r="J398" s="43">
        <f t="shared" si="996"/>
        <v>16510.686635494923</v>
      </c>
      <c r="K398" s="43">
        <f t="shared" si="996"/>
        <v>1460.297289878702</v>
      </c>
      <c r="L398" s="44">
        <f t="shared" si="996"/>
        <v>11133.640710001409</v>
      </c>
      <c r="M398" s="45">
        <f t="shared" si="996"/>
        <v>3466.3088575805245</v>
      </c>
      <c r="N398" s="46">
        <f t="shared" si="996"/>
        <v>1061.6839454567087</v>
      </c>
      <c r="O398" s="46">
        <f t="shared" si="996"/>
        <v>0</v>
      </c>
      <c r="P398" s="47">
        <f t="shared" si="996"/>
        <v>37254.653054375187</v>
      </c>
      <c r="Q398" s="47">
        <f t="shared" si="996"/>
        <v>30592.847886702806</v>
      </c>
      <c r="R398" s="47">
        <f t="shared" si="996"/>
        <v>109499.82766664361</v>
      </c>
      <c r="S398" s="48">
        <f t="shared" si="996"/>
        <v>3106.021692398625</v>
      </c>
      <c r="T398" s="48">
        <f t="shared" si="996"/>
        <v>3405.0109526558394</v>
      </c>
      <c r="U398" s="49">
        <f t="shared" si="996"/>
        <v>15503.256904808341</v>
      </c>
      <c r="V398" s="49">
        <f t="shared" si="996"/>
        <v>15178.844530447221</v>
      </c>
      <c r="W398" s="50">
        <f t="shared" si="996"/>
        <v>44282.836880108669</v>
      </c>
      <c r="X398" s="50">
        <f t="shared" si="996"/>
        <v>23626.286605168993</v>
      </c>
      <c r="AD398"/>
      <c r="AE398" s="3">
        <v>13</v>
      </c>
      <c r="AG398" s="3">
        <f t="shared" si="974"/>
        <v>9.0542047860126846</v>
      </c>
      <c r="AH398" s="43">
        <f t="shared" ref="AH398:AY398" si="997">300*AH326*AH98</f>
        <v>1119.1815795090947</v>
      </c>
      <c r="AI398" s="43">
        <f t="shared" si="997"/>
        <v>11928.412127047859</v>
      </c>
      <c r="AJ398" s="43">
        <f t="shared" si="997"/>
        <v>2349.6743560554551</v>
      </c>
      <c r="AK398" s="43">
        <f t="shared" si="997"/>
        <v>11198.885293093788</v>
      </c>
      <c r="AL398" s="43">
        <f t="shared" si="997"/>
        <v>678.96217413267925</v>
      </c>
      <c r="AM398" s="44">
        <f t="shared" si="997"/>
        <v>1900.5177783291188</v>
      </c>
      <c r="AN398" s="45">
        <f t="shared" si="997"/>
        <v>2148.5275323934152</v>
      </c>
      <c r="AO398" s="46">
        <f t="shared" si="997"/>
        <v>712.92659385478839</v>
      </c>
      <c r="AP398" s="46">
        <f t="shared" si="997"/>
        <v>0</v>
      </c>
      <c r="AQ398" s="47">
        <f t="shared" si="997"/>
        <v>27262.342852030521</v>
      </c>
      <c r="AR398" s="47">
        <f t="shared" si="997"/>
        <v>20972.014201967875</v>
      </c>
      <c r="AS398" s="47">
        <f t="shared" si="997"/>
        <v>62126.706909103399</v>
      </c>
      <c r="AT398" s="48">
        <f t="shared" si="997"/>
        <v>2224.3118558148494</v>
      </c>
      <c r="AU398" s="48">
        <f t="shared" si="997"/>
        <v>2290.2586062570654</v>
      </c>
      <c r="AV398" s="49">
        <f t="shared" si="997"/>
        <v>10516.621856416941</v>
      </c>
      <c r="AW398" s="49">
        <f t="shared" si="997"/>
        <v>10293.434935578509</v>
      </c>
      <c r="AX398" s="50">
        <f t="shared" si="997"/>
        <v>33161.127210259539</v>
      </c>
      <c r="AY398" s="50">
        <f t="shared" si="997"/>
        <v>16760.356619124424</v>
      </c>
    </row>
    <row r="399" spans="3:51" x14ac:dyDescent="0.25">
      <c r="D399" s="3">
        <v>14</v>
      </c>
      <c r="F399" s="3">
        <v>13</v>
      </c>
      <c r="G399" s="43">
        <f t="shared" ref="G399:X399" si="998">300*G327*G99</f>
        <v>4231.0830346118828</v>
      </c>
      <c r="H399" s="43">
        <f t="shared" si="998"/>
        <v>19264.382630899756</v>
      </c>
      <c r="I399" s="43">
        <f t="shared" si="998"/>
        <v>7106.1466139460017</v>
      </c>
      <c r="J399" s="43">
        <f t="shared" si="998"/>
        <v>18306.04516112485</v>
      </c>
      <c r="K399" s="43">
        <f t="shared" si="998"/>
        <v>1784.9688767045081</v>
      </c>
      <c r="L399" s="44">
        <f t="shared" si="998"/>
        <v>15053.025621199738</v>
      </c>
      <c r="M399" s="45">
        <f t="shared" si="998"/>
        <v>3953.5307801007716</v>
      </c>
      <c r="N399" s="46">
        <f t="shared" si="998"/>
        <v>1185.6135655815276</v>
      </c>
      <c r="O399" s="46">
        <f t="shared" si="998"/>
        <v>0</v>
      </c>
      <c r="P399" s="47">
        <f t="shared" si="998"/>
        <v>40598.013174733947</v>
      </c>
      <c r="Q399" s="47">
        <f t="shared" si="998"/>
        <v>33885.568450371597</v>
      </c>
      <c r="R399" s="47">
        <f t="shared" si="998"/>
        <v>126713.33058008429</v>
      </c>
      <c r="S399" s="48">
        <f t="shared" si="998"/>
        <v>3404.5080738474676</v>
      </c>
      <c r="T399" s="48">
        <f t="shared" si="998"/>
        <v>3795.1848951871434</v>
      </c>
      <c r="U399" s="49">
        <f t="shared" si="998"/>
        <v>17202.135283605581</v>
      </c>
      <c r="V399" s="49">
        <f t="shared" si="998"/>
        <v>16842.332172759954</v>
      </c>
      <c r="W399" s="50">
        <f t="shared" si="998"/>
        <v>47828.534951056259</v>
      </c>
      <c r="X399" s="50">
        <f t="shared" si="998"/>
        <v>25903.189206590501</v>
      </c>
      <c r="AD399"/>
      <c r="AE399" s="3">
        <v>14</v>
      </c>
      <c r="AG399" s="3">
        <f t="shared" si="974"/>
        <v>9.5221367014538032</v>
      </c>
      <c r="AH399" s="43">
        <f t="shared" ref="AH399:AY399" si="999">300*AH327*AH99</f>
        <v>1362.5816156110016</v>
      </c>
      <c r="AI399" s="43">
        <f t="shared" si="999"/>
        <v>12787.111586857067</v>
      </c>
      <c r="AJ399" s="43">
        <f t="shared" si="999"/>
        <v>2654.9303665184002</v>
      </c>
      <c r="AK399" s="43">
        <f t="shared" si="999"/>
        <v>12041.455607740436</v>
      </c>
      <c r="AL399" s="43">
        <f t="shared" si="999"/>
        <v>783.58937739469206</v>
      </c>
      <c r="AM399" s="44">
        <f t="shared" si="999"/>
        <v>2181.334565787246</v>
      </c>
      <c r="AN399" s="45">
        <f t="shared" si="999"/>
        <v>2344.2458763407531</v>
      </c>
      <c r="AO399" s="46">
        <f t="shared" si="999"/>
        <v>766.34258780686571</v>
      </c>
      <c r="AP399" s="46">
        <f t="shared" si="999"/>
        <v>0</v>
      </c>
      <c r="AQ399" s="47">
        <f t="shared" si="999"/>
        <v>28858.21613039709</v>
      </c>
      <c r="AR399" s="47">
        <f t="shared" si="999"/>
        <v>22479.611742308629</v>
      </c>
      <c r="AS399" s="47">
        <f t="shared" si="999"/>
        <v>69147.707187782828</v>
      </c>
      <c r="AT399" s="48">
        <f t="shared" si="999"/>
        <v>2363.9313976443709</v>
      </c>
      <c r="AU399" s="48">
        <f t="shared" si="999"/>
        <v>2462.4571464663854</v>
      </c>
      <c r="AV399" s="49">
        <f t="shared" si="999"/>
        <v>11302.682213808788</v>
      </c>
      <c r="AW399" s="49">
        <f t="shared" si="999"/>
        <v>11063.654990901581</v>
      </c>
      <c r="AX399" s="50">
        <f t="shared" si="999"/>
        <v>34990.0617811349</v>
      </c>
      <c r="AY399" s="50">
        <f t="shared" si="999"/>
        <v>17863.507998832258</v>
      </c>
    </row>
    <row r="400" spans="3:51" x14ac:dyDescent="0.25">
      <c r="D400" s="3">
        <v>15</v>
      </c>
      <c r="F400" s="3">
        <v>14</v>
      </c>
      <c r="G400" s="43">
        <f t="shared" ref="G400:X400" si="1000">300*G328*G100</f>
        <v>5367.2492536953869</v>
      </c>
      <c r="H400" s="43">
        <f t="shared" si="1000"/>
        <v>21135.49254823909</v>
      </c>
      <c r="I400" s="43">
        <f t="shared" si="1000"/>
        <v>8950.7435513614801</v>
      </c>
      <c r="J400" s="43">
        <f t="shared" si="1000"/>
        <v>20092.366125200169</v>
      </c>
      <c r="K400" s="43">
        <f t="shared" si="1000"/>
        <v>2133.9568159691703</v>
      </c>
      <c r="L400" s="44">
        <f t="shared" si="1000"/>
        <v>18767.440351789093</v>
      </c>
      <c r="M400" s="45">
        <f t="shared" si="1000"/>
        <v>4456.7159306251269</v>
      </c>
      <c r="N400" s="46">
        <f t="shared" si="1000"/>
        <v>1311.5903682924934</v>
      </c>
      <c r="O400" s="46">
        <f t="shared" si="1000"/>
        <v>0</v>
      </c>
      <c r="P400" s="47">
        <f t="shared" si="1000"/>
        <v>43905.566045568354</v>
      </c>
      <c r="Q400" s="47">
        <f t="shared" si="1000"/>
        <v>37165.858257397762</v>
      </c>
      <c r="R400" s="47">
        <f t="shared" si="1000"/>
        <v>144123.60707339365</v>
      </c>
      <c r="S400" s="48">
        <f t="shared" si="1000"/>
        <v>3701.2136806496055</v>
      </c>
      <c r="T400" s="48">
        <f t="shared" si="1000"/>
        <v>4188.3246639243534</v>
      </c>
      <c r="U400" s="49">
        <f t="shared" si="1000"/>
        <v>18897.2372849188</v>
      </c>
      <c r="V400" s="49">
        <f t="shared" si="1000"/>
        <v>18501.44241463075</v>
      </c>
      <c r="W400" s="50">
        <f t="shared" si="1000"/>
        <v>51249.198350754654</v>
      </c>
      <c r="X400" s="50">
        <f t="shared" si="1000"/>
        <v>28146.188755727777</v>
      </c>
      <c r="AD400"/>
      <c r="AE400" s="3">
        <v>15</v>
      </c>
      <c r="AG400" s="3">
        <f t="shared" si="974"/>
        <v>10.014251886730682</v>
      </c>
      <c r="AH400" s="43">
        <f t="shared" ref="AH400:AY400" si="1001">300*AH328*AH100</f>
        <v>1654.8643736399779</v>
      </c>
      <c r="AI400" s="43">
        <f t="shared" si="1001"/>
        <v>13695.34690270747</v>
      </c>
      <c r="AJ400" s="43">
        <f t="shared" si="1001"/>
        <v>2995.692059789797</v>
      </c>
      <c r="AK400" s="43">
        <f t="shared" si="1001"/>
        <v>12929.225245159845</v>
      </c>
      <c r="AL400" s="43">
        <f t="shared" si="1001"/>
        <v>901.95908210810762</v>
      </c>
      <c r="AM400" s="44">
        <f t="shared" si="1001"/>
        <v>3692.7534700557503</v>
      </c>
      <c r="AN400" s="45">
        <f t="shared" si="1001"/>
        <v>2556.0892285702175</v>
      </c>
      <c r="AO400" s="46">
        <f t="shared" si="1001"/>
        <v>823.41830562005168</v>
      </c>
      <c r="AP400" s="46">
        <f t="shared" si="1001"/>
        <v>0</v>
      </c>
      <c r="AQ400" s="47">
        <f t="shared" si="1001"/>
        <v>30534.591124219096</v>
      </c>
      <c r="AR400" s="47">
        <f t="shared" si="1001"/>
        <v>24076.898124740317</v>
      </c>
      <c r="AS400" s="47">
        <f t="shared" si="1001"/>
        <v>76779.181962772185</v>
      </c>
      <c r="AT400" s="48">
        <f t="shared" si="1001"/>
        <v>2511.1261328238052</v>
      </c>
      <c r="AU400" s="48">
        <f t="shared" si="1001"/>
        <v>2645.9095227356656</v>
      </c>
      <c r="AV400" s="49">
        <f t="shared" si="1001"/>
        <v>12133.15925631615</v>
      </c>
      <c r="AW400" s="49">
        <f t="shared" si="1001"/>
        <v>11877.393211274564</v>
      </c>
      <c r="AX400" s="50">
        <f t="shared" si="1001"/>
        <v>36889.653503957154</v>
      </c>
      <c r="AY400" s="50">
        <f t="shared" si="1001"/>
        <v>19019.495101403711</v>
      </c>
    </row>
    <row r="401" spans="4:51" x14ac:dyDescent="0.25">
      <c r="D401" s="3">
        <v>16</v>
      </c>
      <c r="F401" s="3">
        <v>15</v>
      </c>
      <c r="G401" s="43">
        <f t="shared" ref="G401:X401" si="1002">300*G329*G101</f>
        <v>6608.6495256035942</v>
      </c>
      <c r="H401" s="43">
        <f t="shared" si="1002"/>
        <v>23002.890995699672</v>
      </c>
      <c r="I401" s="43">
        <f t="shared" si="1002"/>
        <v>10865.30371643499</v>
      </c>
      <c r="J401" s="43">
        <f t="shared" si="1002"/>
        <v>21867.864006784137</v>
      </c>
      <c r="K401" s="43">
        <f t="shared" si="1002"/>
        <v>2503.3741575781187</v>
      </c>
      <c r="L401" s="44">
        <f t="shared" si="1002"/>
        <v>22167.484469832703</v>
      </c>
      <c r="M401" s="45">
        <f t="shared" si="1002"/>
        <v>4973.5740212878436</v>
      </c>
      <c r="N401" s="46">
        <f t="shared" si="1002"/>
        <v>1439.2291453157156</v>
      </c>
      <c r="O401" s="46">
        <f t="shared" si="1002"/>
        <v>0</v>
      </c>
      <c r="P401" s="47">
        <f t="shared" si="1002"/>
        <v>47172.362527498284</v>
      </c>
      <c r="Q401" s="47">
        <f t="shared" si="1002"/>
        <v>40421.545907163629</v>
      </c>
      <c r="R401" s="47">
        <f t="shared" si="1002"/>
        <v>161541.56038851404</v>
      </c>
      <c r="S401" s="48">
        <f t="shared" si="1002"/>
        <v>3995.5092569863596</v>
      </c>
      <c r="T401" s="48">
        <f t="shared" si="1002"/>
        <v>4582.9564347427295</v>
      </c>
      <c r="U401" s="49">
        <f t="shared" si="1002"/>
        <v>20586.01486739533</v>
      </c>
      <c r="V401" s="49">
        <f t="shared" si="1002"/>
        <v>20153.644557457013</v>
      </c>
      <c r="W401" s="50">
        <f t="shared" si="1002"/>
        <v>54542.504151248053</v>
      </c>
      <c r="X401" s="50">
        <f t="shared" si="1002"/>
        <v>30352.006891972462</v>
      </c>
      <c r="AD401"/>
      <c r="AE401" s="3">
        <v>16</v>
      </c>
      <c r="AG401" s="3">
        <f t="shared" si="974"/>
        <v>10.531800161572754</v>
      </c>
      <c r="AH401" s="43">
        <f t="shared" ref="AH401:AY401" si="1003">300*AH329*AH101</f>
        <v>2003.4506439028758</v>
      </c>
      <c r="AI401" s="43">
        <f t="shared" si="1003"/>
        <v>14654.985063132408</v>
      </c>
      <c r="AJ401" s="43">
        <f t="shared" si="1003"/>
        <v>3375.3122547477101</v>
      </c>
      <c r="AK401" s="43">
        <f t="shared" si="1003"/>
        <v>13863.558453183619</v>
      </c>
      <c r="AL401" s="43">
        <f t="shared" si="1003"/>
        <v>1035.3760851443176</v>
      </c>
      <c r="AM401" s="44">
        <f t="shared" si="1003"/>
        <v>5480.4456979116949</v>
      </c>
      <c r="AN401" s="45">
        <f t="shared" si="1003"/>
        <v>2785.1345928675719</v>
      </c>
      <c r="AO401" s="46">
        <f t="shared" si="1003"/>
        <v>884.35966863855504</v>
      </c>
      <c r="AP401" s="46">
        <f t="shared" si="1003"/>
        <v>0</v>
      </c>
      <c r="AQ401" s="47">
        <f t="shared" si="1003"/>
        <v>32294.056064764594</v>
      </c>
      <c r="AR401" s="47">
        <f t="shared" si="1003"/>
        <v>25766.819797112799</v>
      </c>
      <c r="AS401" s="47">
        <f t="shared" si="1003"/>
        <v>85043.411271078701</v>
      </c>
      <c r="AT401" s="48">
        <f t="shared" si="1003"/>
        <v>2666.1663271119542</v>
      </c>
      <c r="AU401" s="48">
        <f t="shared" si="1003"/>
        <v>2841.1290067984328</v>
      </c>
      <c r="AV401" s="49">
        <f t="shared" si="1003"/>
        <v>13009.49263324138</v>
      </c>
      <c r="AW401" s="49">
        <f t="shared" si="1003"/>
        <v>12736.01955160995</v>
      </c>
      <c r="AX401" s="50">
        <f t="shared" si="1003"/>
        <v>38859.654116770078</v>
      </c>
      <c r="AY401" s="50">
        <f t="shared" si="1003"/>
        <v>20229.760419624719</v>
      </c>
    </row>
    <row r="402" spans="4:51" x14ac:dyDescent="0.25">
      <c r="D402" s="3">
        <v>17</v>
      </c>
      <c r="F402" s="3">
        <v>16</v>
      </c>
      <c r="G402" s="43">
        <f t="shared" ref="G402:X402" si="1004">300*G330*G102</f>
        <v>7935.4900751231635</v>
      </c>
      <c r="H402" s="43">
        <f t="shared" si="1004"/>
        <v>24863.494519039068</v>
      </c>
      <c r="I402" s="43">
        <f t="shared" si="1004"/>
        <v>12822.374985533375</v>
      </c>
      <c r="J402" s="43">
        <f t="shared" si="1004"/>
        <v>23630.953283906423</v>
      </c>
      <c r="K402" s="43">
        <f t="shared" si="1004"/>
        <v>2889.311268987472</v>
      </c>
      <c r="L402" s="44">
        <f t="shared" si="1004"/>
        <v>25215.876659416772</v>
      </c>
      <c r="M402" s="45">
        <f t="shared" si="1004"/>
        <v>5594.0526540288638</v>
      </c>
      <c r="N402" s="46">
        <f t="shared" si="1004"/>
        <v>1568.1855627398443</v>
      </c>
      <c r="O402" s="46">
        <f t="shared" si="1004"/>
        <v>0</v>
      </c>
      <c r="P402" s="47">
        <f t="shared" si="1004"/>
        <v>50394.358000007516</v>
      </c>
      <c r="Q402" s="47">
        <f t="shared" si="1004"/>
        <v>43642.392211811995</v>
      </c>
      <c r="R402" s="47">
        <f t="shared" si="1004"/>
        <v>178805.53017454012</v>
      </c>
      <c r="S402" s="48">
        <f t="shared" si="1004"/>
        <v>4286.8668376265668</v>
      </c>
      <c r="T402" s="48">
        <f t="shared" si="1004"/>
        <v>4977.7927284232665</v>
      </c>
      <c r="U402" s="49">
        <f t="shared" si="1004"/>
        <v>22266.358711596127</v>
      </c>
      <c r="V402" s="49">
        <f t="shared" si="1004"/>
        <v>21796.880124968215</v>
      </c>
      <c r="W402" s="50">
        <f t="shared" si="1004"/>
        <v>57707.597127001551</v>
      </c>
      <c r="X402" s="50">
        <f t="shared" si="1004"/>
        <v>32517.741997686884</v>
      </c>
      <c r="AD402"/>
      <c r="AE402" s="3">
        <v>17</v>
      </c>
      <c r="AG402" s="3">
        <f t="shared" si="974"/>
        <v>11.076095937857938</v>
      </c>
      <c r="AH402" s="43">
        <f t="shared" ref="AH402:AY402" si="1005">300*AH330*AH102</f>
        <v>2415.8844004468729</v>
      </c>
      <c r="AI402" s="43">
        <f t="shared" si="1005"/>
        <v>15667.945235659374</v>
      </c>
      <c r="AJ402" s="43">
        <f t="shared" si="1005"/>
        <v>3910.3334738130825</v>
      </c>
      <c r="AK402" s="43">
        <f t="shared" si="1005"/>
        <v>14845.928151708182</v>
      </c>
      <c r="AL402" s="43">
        <f t="shared" si="1005"/>
        <v>1185.1670994219035</v>
      </c>
      <c r="AM402" s="44">
        <f t="shared" si="1005"/>
        <v>7511.5837728951656</v>
      </c>
      <c r="AN402" s="45">
        <f t="shared" si="1005"/>
        <v>3032.4936300750214</v>
      </c>
      <c r="AO402" s="46">
        <f t="shared" si="1005"/>
        <v>949.37824643227736</v>
      </c>
      <c r="AP402" s="46">
        <f t="shared" si="1005"/>
        <v>0</v>
      </c>
      <c r="AQ402" s="47">
        <f t="shared" si="1005"/>
        <v>34139.106359183228</v>
      </c>
      <c r="AR402" s="47">
        <f t="shared" si="1005"/>
        <v>27552.099770607554</v>
      </c>
      <c r="AS402" s="47">
        <f t="shared" si="1005"/>
        <v>93958.191964823185</v>
      </c>
      <c r="AT402" s="48">
        <f t="shared" si="1005"/>
        <v>2829.3145293573193</v>
      </c>
      <c r="AU402" s="48">
        <f t="shared" si="1005"/>
        <v>3048.622366310773</v>
      </c>
      <c r="AV402" s="49">
        <f t="shared" si="1005"/>
        <v>13933.189704852233</v>
      </c>
      <c r="AW402" s="49">
        <f t="shared" si="1005"/>
        <v>13640.963098590371</v>
      </c>
      <c r="AX402" s="50">
        <f t="shared" si="1005"/>
        <v>40899.366377408805</v>
      </c>
      <c r="AY402" s="50">
        <f t="shared" si="1005"/>
        <v>21495.700176154289</v>
      </c>
    </row>
    <row r="403" spans="4:51" x14ac:dyDescent="0.25">
      <c r="D403" s="3">
        <v>18</v>
      </c>
      <c r="F403" s="3">
        <v>17</v>
      </c>
      <c r="G403" s="43">
        <f t="shared" ref="G403:X403" si="1006">300*G331*G103</f>
        <v>9330.7579127164281</v>
      </c>
      <c r="H403" s="43">
        <f t="shared" si="1006"/>
        <v>26714.567464853182</v>
      </c>
      <c r="I403" s="43">
        <f t="shared" si="1006"/>
        <v>14805.336717714563</v>
      </c>
      <c r="J403" s="43">
        <f t="shared" si="1006"/>
        <v>25380.098241617452</v>
      </c>
      <c r="K403" s="43">
        <f t="shared" si="1006"/>
        <v>3287.9511300674276</v>
      </c>
      <c r="L403" s="44">
        <f t="shared" si="1006"/>
        <v>27919.272462440778</v>
      </c>
      <c r="M403" s="45">
        <f t="shared" si="1006"/>
        <v>6268.5407736922207</v>
      </c>
      <c r="N403" s="46">
        <f t="shared" si="1006"/>
        <v>1698.1508043822109</v>
      </c>
      <c r="O403" s="46">
        <f t="shared" si="1006"/>
        <v>0</v>
      </c>
      <c r="P403" s="47">
        <f t="shared" si="1006"/>
        <v>53568.257826625057</v>
      </c>
      <c r="Q403" s="47">
        <f t="shared" si="1006"/>
        <v>46819.818983708174</v>
      </c>
      <c r="R403" s="47">
        <f t="shared" si="1006"/>
        <v>195780.20350918168</v>
      </c>
      <c r="S403" s="48">
        <f t="shared" si="1006"/>
        <v>4574.8435287433467</v>
      </c>
      <c r="T403" s="48">
        <f t="shared" si="1006"/>
        <v>5371.7087184570146</v>
      </c>
      <c r="U403" s="49">
        <f t="shared" si="1006"/>
        <v>23936.399029407465</v>
      </c>
      <c r="V403" s="49">
        <f t="shared" si="1006"/>
        <v>23429.351838508501</v>
      </c>
      <c r="W403" s="50">
        <f t="shared" si="1006"/>
        <v>60744.798949499811</v>
      </c>
      <c r="X403" s="50">
        <f t="shared" si="1006"/>
        <v>34640.875458611205</v>
      </c>
      <c r="AD403"/>
      <c r="AE403" s="3">
        <v>18</v>
      </c>
      <c r="AG403" s="3">
        <f t="shared" si="974"/>
        <v>11.648521557810575</v>
      </c>
      <c r="AH403" s="43">
        <f t="shared" ref="AH403:AY403" si="1007">300*AH331*AH103</f>
        <v>2899.508689157175</v>
      </c>
      <c r="AI403" s="43">
        <f t="shared" si="1007"/>
        <v>16736.194473004634</v>
      </c>
      <c r="AJ403" s="43">
        <f t="shared" si="1007"/>
        <v>4797.0421166911538</v>
      </c>
      <c r="AK403" s="43">
        <f t="shared" si="1007"/>
        <v>15877.917950479925</v>
      </c>
      <c r="AL403" s="43">
        <f t="shared" si="1007"/>
        <v>1352.658023968708</v>
      </c>
      <c r="AM403" s="44">
        <f t="shared" si="1007"/>
        <v>9743.1714453407094</v>
      </c>
      <c r="AN403" s="45">
        <f t="shared" si="1007"/>
        <v>3299.3077337027576</v>
      </c>
      <c r="AO403" s="46">
        <f t="shared" si="1007"/>
        <v>1018.6905434414472</v>
      </c>
      <c r="AP403" s="46">
        <f t="shared" si="1007"/>
        <v>0</v>
      </c>
      <c r="AQ403" s="47">
        <f t="shared" si="1007"/>
        <v>36072.11810962329</v>
      </c>
      <c r="AR403" s="47">
        <f t="shared" si="1007"/>
        <v>29435.185852638162</v>
      </c>
      <c r="AS403" s="47">
        <f t="shared" si="1007"/>
        <v>103535.88930898935</v>
      </c>
      <c r="AT403" s="48">
        <f t="shared" si="1007"/>
        <v>3000.8228716652034</v>
      </c>
      <c r="AU403" s="48">
        <f t="shared" si="1007"/>
        <v>3268.884861047979</v>
      </c>
      <c r="AV403" s="49">
        <f t="shared" si="1007"/>
        <v>14905.830776100793</v>
      </c>
      <c r="AW403" s="49">
        <f t="shared" si="1007"/>
        <v>14593.71823169253</v>
      </c>
      <c r="AX403" s="50">
        <f t="shared" si="1007"/>
        <v>43007.610099162761</v>
      </c>
      <c r="AY403" s="50">
        <f t="shared" si="1007"/>
        <v>22818.624055888646</v>
      </c>
    </row>
    <row r="404" spans="4:51" x14ac:dyDescent="0.25">
      <c r="D404" s="3">
        <v>19</v>
      </c>
      <c r="F404" s="3">
        <v>18</v>
      </c>
      <c r="G404" s="43">
        <f t="shared" ref="G404:X404" si="1008">300*G332*G104</f>
        <v>10780.448262553362</v>
      </c>
      <c r="H404" s="43">
        <f t="shared" si="1008"/>
        <v>28553.643230738176</v>
      </c>
      <c r="I404" s="43">
        <f t="shared" si="1008"/>
        <v>16805.369795687548</v>
      </c>
      <c r="J404" s="43">
        <f t="shared" si="1008"/>
        <v>27113.772770139651</v>
      </c>
      <c r="K404" s="43">
        <f t="shared" si="1008"/>
        <v>3695.6553953182565</v>
      </c>
      <c r="L404" s="44">
        <f t="shared" si="1008"/>
        <v>30307.090272960802</v>
      </c>
      <c r="M404" s="45">
        <f t="shared" si="1008"/>
        <v>6957.0186964393688</v>
      </c>
      <c r="N404" s="46">
        <f t="shared" si="1008"/>
        <v>1828.8471813479871</v>
      </c>
      <c r="O404" s="46">
        <f t="shared" si="1008"/>
        <v>0</v>
      </c>
      <c r="P404" s="47">
        <f t="shared" si="1008"/>
        <v>56691.394934698124</v>
      </c>
      <c r="Q404" s="47">
        <f t="shared" si="1008"/>
        <v>49946.681447107221</v>
      </c>
      <c r="R404" s="47">
        <f t="shared" si="1008"/>
        <v>212354.82433207668</v>
      </c>
      <c r="S404" s="48">
        <f t="shared" si="1008"/>
        <v>4859.0685009413146</v>
      </c>
      <c r="T404" s="48">
        <f t="shared" si="1008"/>
        <v>5763.7223175286881</v>
      </c>
      <c r="U404" s="49">
        <f t="shared" si="1008"/>
        <v>25594.411059650414</v>
      </c>
      <c r="V404" s="49">
        <f t="shared" si="1008"/>
        <v>25049.418783984485</v>
      </c>
      <c r="W404" s="50">
        <f t="shared" si="1008"/>
        <v>63655.364704297048</v>
      </c>
      <c r="X404" s="50">
        <f t="shared" si="1008"/>
        <v>36719.277416657358</v>
      </c>
      <c r="AD404"/>
      <c r="AE404" s="3">
        <v>19</v>
      </c>
      <c r="AG404" s="3">
        <f t="shared" si="974"/>
        <v>12.250530804721352</v>
      </c>
      <c r="AH404" s="43">
        <f t="shared" ref="AH404:AY404" si="1009">300*AH332*AH104</f>
        <v>3461.1246245954235</v>
      </c>
      <c r="AI404" s="43">
        <f t="shared" si="1009"/>
        <v>17861.73758392717</v>
      </c>
      <c r="AJ404" s="43">
        <f t="shared" si="1009"/>
        <v>5793.0735933876049</v>
      </c>
      <c r="AK404" s="43">
        <f t="shared" si="1009"/>
        <v>16961.214086076347</v>
      </c>
      <c r="AL404" s="43">
        <f t="shared" si="1009"/>
        <v>1539.1466686271824</v>
      </c>
      <c r="AM404" s="44">
        <f t="shared" si="1009"/>
        <v>12125.227528716898</v>
      </c>
      <c r="AN404" s="45">
        <f t="shared" si="1009"/>
        <v>3586.7419333484404</v>
      </c>
      <c r="AO404" s="46">
        <f t="shared" si="1009"/>
        <v>1092.5171322616734</v>
      </c>
      <c r="AP404" s="46">
        <f t="shared" si="1009"/>
        <v>0</v>
      </c>
      <c r="AQ404" s="47">
        <f t="shared" si="1009"/>
        <v>38095.319155951642</v>
      </c>
      <c r="AR404" s="47">
        <f t="shared" si="1009"/>
        <v>31418.194937645811</v>
      </c>
      <c r="AS404" s="47">
        <f t="shared" si="1009"/>
        <v>113782.47371406763</v>
      </c>
      <c r="AT404" s="48">
        <f t="shared" si="1009"/>
        <v>3180.9300981412621</v>
      </c>
      <c r="AU404" s="48">
        <f t="shared" si="1009"/>
        <v>3502.3946313403567</v>
      </c>
      <c r="AV404" s="49">
        <f t="shared" si="1009"/>
        <v>15929.067634315026</v>
      </c>
      <c r="AW404" s="49">
        <f t="shared" si="1009"/>
        <v>15595.844581774318</v>
      </c>
      <c r="AX404" s="50">
        <f t="shared" si="1009"/>
        <v>45182.690392724086</v>
      </c>
      <c r="AY404" s="50">
        <f t="shared" si="1009"/>
        <v>24199.709718643888</v>
      </c>
    </row>
    <row r="405" spans="4:51" x14ac:dyDescent="0.25">
      <c r="D405" s="3">
        <v>20</v>
      </c>
      <c r="F405" s="3">
        <v>19</v>
      </c>
      <c r="G405" s="43">
        <f t="shared" ref="G405:X405" si="1010">300*G333*G105</f>
        <v>12272.95074624394</v>
      </c>
      <c r="H405" s="43">
        <f t="shared" si="1010"/>
        <v>30378.485260960235</v>
      </c>
      <c r="I405" s="43">
        <f t="shared" si="1010"/>
        <v>18818.333725642009</v>
      </c>
      <c r="J405" s="43">
        <f t="shared" si="1010"/>
        <v>28830.470734495109</v>
      </c>
      <c r="K405" s="43">
        <f t="shared" si="1010"/>
        <v>4109.0253411184203</v>
      </c>
      <c r="L405" s="44">
        <f t="shared" si="1010"/>
        <v>32417.699416459487</v>
      </c>
      <c r="M405" s="45">
        <f t="shared" si="1010"/>
        <v>7655.5876856144214</v>
      </c>
      <c r="N405" s="46">
        <f t="shared" si="1010"/>
        <v>1960.024482370234</v>
      </c>
      <c r="O405" s="46">
        <f t="shared" si="1010"/>
        <v>0</v>
      </c>
      <c r="P405" s="47">
        <f t="shared" si="1010"/>
        <v>59761.631386135632</v>
      </c>
      <c r="Q405" s="47">
        <f t="shared" si="1010"/>
        <v>53017.075462079702</v>
      </c>
      <c r="R405" s="47">
        <f t="shared" si="1010"/>
        <v>228441.00278686665</v>
      </c>
      <c r="S405" s="48">
        <f t="shared" si="1010"/>
        <v>5139.2324086572762</v>
      </c>
      <c r="T405" s="48">
        <f t="shared" si="1010"/>
        <v>6152.9772512956561</v>
      </c>
      <c r="U405" s="49">
        <f t="shared" si="1010"/>
        <v>27238.778425051045</v>
      </c>
      <c r="V405" s="49">
        <f t="shared" si="1010"/>
        <v>26655.5519503949</v>
      </c>
      <c r="W405" s="50">
        <f t="shared" si="1010"/>
        <v>66441.282439261093</v>
      </c>
      <c r="X405" s="50">
        <f t="shared" si="1010"/>
        <v>38751.200964392257</v>
      </c>
      <c r="AD405"/>
      <c r="AE405" s="3">
        <v>20</v>
      </c>
      <c r="AG405" s="3">
        <f t="shared" si="974"/>
        <v>12.883652595105344</v>
      </c>
      <c r="AH405" s="43">
        <f t="shared" ref="AH405:AY405" si="1011">300*AH333*AH105</f>
        <v>4106.6902001363696</v>
      </c>
      <c r="AI405" s="43">
        <f t="shared" si="1011"/>
        <v>19046.600498158172</v>
      </c>
      <c r="AJ405" s="43">
        <f t="shared" si="1011"/>
        <v>6897.7796504919388</v>
      </c>
      <c r="AK405" s="43">
        <f t="shared" si="1011"/>
        <v>18097.586557771134</v>
      </c>
      <c r="AL405" s="43">
        <f t="shared" si="1011"/>
        <v>1745.8709327748481</v>
      </c>
      <c r="AM405" s="44">
        <f t="shared" si="1011"/>
        <v>14604.531516322288</v>
      </c>
      <c r="AN405" s="45">
        <f t="shared" si="1011"/>
        <v>3895.9775108603212</v>
      </c>
      <c r="AO405" s="46">
        <f t="shared" si="1011"/>
        <v>1171.0816186470677</v>
      </c>
      <c r="AP405" s="46">
        <f t="shared" si="1011"/>
        <v>0</v>
      </c>
      <c r="AQ405" s="47">
        <f t="shared" si="1011"/>
        <v>40210.75761233089</v>
      </c>
      <c r="AR405" s="47">
        <f t="shared" si="1011"/>
        <v>33502.85365139832</v>
      </c>
      <c r="AS405" s="47">
        <f t="shared" si="1011"/>
        <v>124696.57148629169</v>
      </c>
      <c r="AT405" s="48">
        <f t="shared" si="1011"/>
        <v>3369.8583178419076</v>
      </c>
      <c r="AU405" s="48">
        <f t="shared" si="1011"/>
        <v>3749.6064628729659</v>
      </c>
      <c r="AV405" s="49">
        <f t="shared" si="1011"/>
        <v>17004.614227232229</v>
      </c>
      <c r="AW405" s="49">
        <f t="shared" si="1011"/>
        <v>16648.959551169064</v>
      </c>
      <c r="AX405" s="50">
        <f t="shared" si="1011"/>
        <v>47422.368304299453</v>
      </c>
      <c r="AY405" s="50">
        <f t="shared" si="1011"/>
        <v>25639.953726776763</v>
      </c>
    </row>
    <row r="406" spans="4:51" x14ac:dyDescent="0.25">
      <c r="D406" s="3">
        <v>21</v>
      </c>
      <c r="F406" s="3">
        <v>20</v>
      </c>
      <c r="G406" s="43">
        <f t="shared" ref="G406:X406" si="1012">300*G334*G106</f>
        <v>13798.224308953173</v>
      </c>
      <c r="H406" s="43">
        <f t="shared" si="1012"/>
        <v>32187.067602770752</v>
      </c>
      <c r="I406" s="43">
        <f t="shared" si="1012"/>
        <v>20842.269495491539</v>
      </c>
      <c r="J406" s="43">
        <f t="shared" si="1012"/>
        <v>30528.733918413327</v>
      </c>
      <c r="K406" s="43">
        <f t="shared" si="1012"/>
        <v>4524.9418430954893</v>
      </c>
      <c r="L406" s="44">
        <f t="shared" si="1012"/>
        <v>34290.422542921013</v>
      </c>
      <c r="M406" s="45">
        <f t="shared" si="1012"/>
        <v>8360.8308412461265</v>
      </c>
      <c r="N406" s="46">
        <f t="shared" si="1012"/>
        <v>2091.4569025247943</v>
      </c>
      <c r="O406" s="46">
        <f t="shared" si="1012"/>
        <v>0</v>
      </c>
      <c r="P406" s="47">
        <f t="shared" si="1012"/>
        <v>62777.278214090387</v>
      </c>
      <c r="Q406" s="47">
        <f t="shared" si="1012"/>
        <v>56026.172969946711</v>
      </c>
      <c r="R406" s="47">
        <f t="shared" si="1012"/>
        <v>243970.34057752488</v>
      </c>
      <c r="S406" s="48">
        <f t="shared" si="1012"/>
        <v>5415.0786767832133</v>
      </c>
      <c r="T406" s="48">
        <f t="shared" si="1012"/>
        <v>6538.7285349306858</v>
      </c>
      <c r="U406" s="49">
        <f t="shared" si="1012"/>
        <v>28867.985180957618</v>
      </c>
      <c r="V406" s="49">
        <f t="shared" si="1012"/>
        <v>28246.320978006155</v>
      </c>
      <c r="W406" s="50">
        <f t="shared" si="1012"/>
        <v>69105.109292833658</v>
      </c>
      <c r="X406" s="50">
        <f t="shared" si="1012"/>
        <v>40735.264649826771</v>
      </c>
      <c r="AD406"/>
      <c r="AE406" s="3">
        <v>21</v>
      </c>
      <c r="AG406" s="3">
        <f t="shared" si="974"/>
        <v>13.549494861675118</v>
      </c>
      <c r="AH406" s="43">
        <f t="shared" ref="AH406:AY406" si="1013">300*AH334*AH106</f>
        <v>4841.1206541012562</v>
      </c>
      <c r="AI406" s="43">
        <f t="shared" si="1013"/>
        <v>20292.806840254892</v>
      </c>
      <c r="AJ406" s="43">
        <f t="shared" si="1013"/>
        <v>8108.9861562201386</v>
      </c>
      <c r="AK406" s="43">
        <f t="shared" si="1013"/>
        <v>19288.859532535465</v>
      </c>
      <c r="AL406" s="43">
        <f t="shared" si="1013"/>
        <v>1973.9726447319279</v>
      </c>
      <c r="AM406" s="44">
        <f t="shared" si="1013"/>
        <v>17128.466741898672</v>
      </c>
      <c r="AN406" s="45">
        <f t="shared" si="1013"/>
        <v>4228.2032175513123</v>
      </c>
      <c r="AO406" s="46">
        <f t="shared" si="1013"/>
        <v>1254.609423217137</v>
      </c>
      <c r="AP406" s="46">
        <f t="shared" si="1013"/>
        <v>0</v>
      </c>
      <c r="AQ406" s="47">
        <f t="shared" si="1013"/>
        <v>42420.267903131775</v>
      </c>
      <c r="AR406" s="47">
        <f t="shared" si="1013"/>
        <v>35690.435780824584</v>
      </c>
      <c r="AS406" s="47">
        <f t="shared" si="1013"/>
        <v>136268.56355917777</v>
      </c>
      <c r="AT406" s="48">
        <f t="shared" si="1013"/>
        <v>3567.809481486328</v>
      </c>
      <c r="AU406" s="48">
        <f t="shared" si="1013"/>
        <v>4010.9449214335809</v>
      </c>
      <c r="AV406" s="49">
        <f t="shared" si="1013"/>
        <v>18134.228813894053</v>
      </c>
      <c r="AW406" s="49">
        <f t="shared" si="1013"/>
        <v>17754.72261149839</v>
      </c>
      <c r="AX406" s="50">
        <f t="shared" si="1013"/>
        <v>49723.834240800905</v>
      </c>
      <c r="AY406" s="50">
        <f t="shared" si="1013"/>
        <v>27140.120634508261</v>
      </c>
    </row>
    <row r="407" spans="4:51" x14ac:dyDescent="0.25">
      <c r="D407" s="3">
        <v>22</v>
      </c>
      <c r="F407" s="3">
        <v>21</v>
      </c>
      <c r="G407" s="43">
        <f t="shared" ref="G407:X407" si="1014">300*G335*G107</f>
        <v>15347.135493891126</v>
      </c>
      <c r="H407" s="43">
        <f t="shared" si="1014"/>
        <v>33977.563773521892</v>
      </c>
      <c r="I407" s="43">
        <f t="shared" si="1014"/>
        <v>22875.747960028337</v>
      </c>
      <c r="J407" s="43">
        <f t="shared" si="1014"/>
        <v>32207.181080056835</v>
      </c>
      <c r="K407" s="43">
        <f t="shared" si="1014"/>
        <v>4940.5882917777426</v>
      </c>
      <c r="L407" s="44">
        <f t="shared" si="1014"/>
        <v>35961.490173657789</v>
      </c>
      <c r="M407" s="45">
        <f t="shared" si="1014"/>
        <v>9069.7951342082397</v>
      </c>
      <c r="N407" s="46">
        <f t="shared" si="1014"/>
        <v>2222.9404308200519</v>
      </c>
      <c r="O407" s="46">
        <f t="shared" si="1014"/>
        <v>0</v>
      </c>
      <c r="P407" s="47">
        <f t="shared" si="1014"/>
        <v>65737.029400918182</v>
      </c>
      <c r="Q407" s="47">
        <f t="shared" si="1014"/>
        <v>58970.080625886963</v>
      </c>
      <c r="R407" s="47">
        <f t="shared" si="1014"/>
        <v>258892.02325084631</v>
      </c>
      <c r="S407" s="48">
        <f t="shared" si="1014"/>
        <v>5686.3962479050979</v>
      </c>
      <c r="T407" s="48">
        <f t="shared" si="1014"/>
        <v>6920.3299113856938</v>
      </c>
      <c r="U407" s="49">
        <f t="shared" si="1014"/>
        <v>30480.619699999992</v>
      </c>
      <c r="V407" s="49">
        <f t="shared" si="1014"/>
        <v>29820.394832650942</v>
      </c>
      <c r="W407" s="50">
        <f t="shared" si="1014"/>
        <v>71649.837830979872</v>
      </c>
      <c r="X407" s="50">
        <f t="shared" si="1014"/>
        <v>42670.426637203134</v>
      </c>
      <c r="AD407"/>
      <c r="AE407" s="3">
        <v>22</v>
      </c>
      <c r="AG407" s="3">
        <f t="shared" si="974"/>
        <v>14.249748636990411</v>
      </c>
      <c r="AH407" s="43">
        <f t="shared" ref="AH407:AY407" si="1015">300*AH335*AH107</f>
        <v>5668.2382397576621</v>
      </c>
      <c r="AI407" s="43">
        <f t="shared" si="1015"/>
        <v>21602.347852505452</v>
      </c>
      <c r="AJ407" s="43">
        <f t="shared" si="1015"/>
        <v>9423.6273960355338</v>
      </c>
      <c r="AK407" s="43">
        <f t="shared" si="1015"/>
        <v>20536.871888953407</v>
      </c>
      <c r="AL407" s="43">
        <f t="shared" si="1015"/>
        <v>2224.4575174028023</v>
      </c>
      <c r="AM407" s="44">
        <f t="shared" si="1015"/>
        <v>19648.498403557685</v>
      </c>
      <c r="AN407" s="45">
        <f t="shared" si="1015"/>
        <v>4584.6049878353924</v>
      </c>
      <c r="AO407" s="46">
        <f t="shared" si="1015"/>
        <v>1343.3263650510694</v>
      </c>
      <c r="AP407" s="46">
        <f t="shared" si="1015"/>
        <v>0</v>
      </c>
      <c r="AQ407" s="47">
        <f t="shared" si="1015"/>
        <v>44725.43434603911</v>
      </c>
      <c r="AR407" s="47">
        <f t="shared" si="1015"/>
        <v>37981.69707529548</v>
      </c>
      <c r="AS407" s="47">
        <f t="shared" si="1015"/>
        <v>148479.77063429321</v>
      </c>
      <c r="AT407" s="48">
        <f t="shared" si="1015"/>
        <v>3774.9615862405321</v>
      </c>
      <c r="AU407" s="48">
        <f t="shared" si="1015"/>
        <v>4286.7968628749741</v>
      </c>
      <c r="AV407" s="49">
        <f t="shared" si="1015"/>
        <v>19319.687505234069</v>
      </c>
      <c r="AW407" s="49">
        <f t="shared" si="1015"/>
        <v>18914.811147156273</v>
      </c>
      <c r="AX407" s="50">
        <f t="shared" si="1015"/>
        <v>52083.684791874359</v>
      </c>
      <c r="AY407" s="50">
        <f t="shared" si="1015"/>
        <v>28700.691936185831</v>
      </c>
    </row>
    <row r="408" spans="4:51" x14ac:dyDescent="0.25">
      <c r="D408" s="3">
        <v>23</v>
      </c>
      <c r="F408" s="3">
        <v>22</v>
      </c>
      <c r="G408" s="43">
        <f t="shared" ref="G408:X408" si="1016">300*G336*G108</f>
        <v>16911.078707932513</v>
      </c>
      <c r="H408" s="43">
        <f t="shared" si="1016"/>
        <v>35748.338202489911</v>
      </c>
      <c r="I408" s="43">
        <f t="shared" si="1016"/>
        <v>24916.979441354542</v>
      </c>
      <c r="J408" s="43">
        <f t="shared" si="1016"/>
        <v>33864.531189947818</v>
      </c>
      <c r="K408" s="43">
        <f t="shared" si="1016"/>
        <v>5353.4599748086403</v>
      </c>
      <c r="L408" s="44">
        <f t="shared" si="1016"/>
        <v>37462.408702045359</v>
      </c>
      <c r="M408" s="45">
        <f t="shared" si="1016"/>
        <v>9779.9579163979433</v>
      </c>
      <c r="N408" s="46">
        <f t="shared" si="1016"/>
        <v>2354.2906070761251</v>
      </c>
      <c r="O408" s="46">
        <f t="shared" si="1016"/>
        <v>0</v>
      </c>
      <c r="P408" s="47">
        <f t="shared" si="1016"/>
        <v>68639.906967181596</v>
      </c>
      <c r="Q408" s="47">
        <f t="shared" si="1016"/>
        <v>61845.717701710644</v>
      </c>
      <c r="R408" s="47">
        <f t="shared" si="1016"/>
        <v>273170.48120551679</v>
      </c>
      <c r="S408" s="48">
        <f t="shared" si="1016"/>
        <v>5953.0134887311388</v>
      </c>
      <c r="T408" s="48">
        <f t="shared" si="1016"/>
        <v>7297.2229122651315</v>
      </c>
      <c r="U408" s="49">
        <f t="shared" si="1016"/>
        <v>32075.38146065699</v>
      </c>
      <c r="V408" s="49">
        <f t="shared" si="1016"/>
        <v>31376.546932877369</v>
      </c>
      <c r="W408" s="50">
        <f t="shared" si="1016"/>
        <v>74078.787046711514</v>
      </c>
      <c r="X408" s="50">
        <f t="shared" si="1016"/>
        <v>44555.954208225172</v>
      </c>
      <c r="AD408"/>
      <c r="AE408" s="3">
        <v>23</v>
      </c>
      <c r="AG408" s="3">
        <f t="shared" si="974"/>
        <v>14.986192348155662</v>
      </c>
      <c r="AH408" s="43">
        <f t="shared" ref="AH408:AY408" si="1017">300*AH336*AH108</f>
        <v>6590.8842213794669</v>
      </c>
      <c r="AI408" s="43">
        <f t="shared" si="1017"/>
        <v>22977.146223230284</v>
      </c>
      <c r="AJ408" s="43">
        <f t="shared" si="1017"/>
        <v>10838.529138721471</v>
      </c>
      <c r="AK408" s="43">
        <f t="shared" si="1017"/>
        <v>21843.429479484585</v>
      </c>
      <c r="AL408" s="43">
        <f t="shared" si="1017"/>
        <v>2498.1519611013491</v>
      </c>
      <c r="AM408" s="44">
        <f t="shared" si="1017"/>
        <v>22122.90714380367</v>
      </c>
      <c r="AN408" s="45">
        <f t="shared" si="1017"/>
        <v>4966.3540561272785</v>
      </c>
      <c r="AO408" s="46">
        <f t="shared" si="1017"/>
        <v>1437.4570329052829</v>
      </c>
      <c r="AP408" s="46">
        <f t="shared" si="1017"/>
        <v>0</v>
      </c>
      <c r="AQ408" s="47">
        <f t="shared" si="1017"/>
        <v>47127.552380349007</v>
      </c>
      <c r="AR408" s="47">
        <f t="shared" si="1017"/>
        <v>40376.808175649989</v>
      </c>
      <c r="AS408" s="47">
        <f t="shared" si="1017"/>
        <v>161301.76659380517</v>
      </c>
      <c r="AT408" s="48">
        <f t="shared" si="1017"/>
        <v>3991.4646185400752</v>
      </c>
      <c r="AU408" s="48">
        <f t="shared" si="1017"/>
        <v>4577.5033376441315</v>
      </c>
      <c r="AV408" s="49">
        <f t="shared" si="1017"/>
        <v>20562.749718099905</v>
      </c>
      <c r="AW408" s="49">
        <f t="shared" si="1017"/>
        <v>20130.888203923736</v>
      </c>
      <c r="AX408" s="50">
        <f t="shared" si="1017"/>
        <v>54497.903767995842</v>
      </c>
      <c r="AY408" s="50">
        <f t="shared" si="1017"/>
        <v>30321.816385160171</v>
      </c>
    </row>
    <row r="409" spans="4:51" x14ac:dyDescent="0.25">
      <c r="D409" s="3">
        <v>24</v>
      </c>
      <c r="F409" s="3">
        <v>23</v>
      </c>
      <c r="G409" s="43">
        <f t="shared" ref="G409:X409" si="1018">300*G337*G109</f>
        <v>18481.841190166477</v>
      </c>
      <c r="H409" s="43">
        <f t="shared" si="1018"/>
        <v>37497.937685164557</v>
      </c>
      <c r="I409" s="43">
        <f t="shared" si="1018"/>
        <v>26963.475553636672</v>
      </c>
      <c r="J409" s="43">
        <f t="shared" si="1018"/>
        <v>35499.618959284329</v>
      </c>
      <c r="K409" s="43">
        <f t="shared" si="1018"/>
        <v>5761.3630111645789</v>
      </c>
      <c r="L409" s="44">
        <f t="shared" si="1018"/>
        <v>38819.664711454432</v>
      </c>
      <c r="M409" s="45">
        <f t="shared" si="1018"/>
        <v>10489.184750706525</v>
      </c>
      <c r="N409" s="46">
        <f t="shared" si="1018"/>
        <v>2485.3405798054659</v>
      </c>
      <c r="O409" s="46">
        <f t="shared" si="1018"/>
        <v>0</v>
      </c>
      <c r="P409" s="47">
        <f t="shared" si="1018"/>
        <v>71485.214906444118</v>
      </c>
      <c r="Q409" s="47">
        <f t="shared" si="1018"/>
        <v>64650.710161393763</v>
      </c>
      <c r="R409" s="47">
        <f t="shared" si="1018"/>
        <v>286783.18474276748</v>
      </c>
      <c r="S409" s="48">
        <f t="shared" si="1018"/>
        <v>6214.7930283877949</v>
      </c>
      <c r="T409" s="48">
        <f t="shared" si="1018"/>
        <v>7668.9272761589964</v>
      </c>
      <c r="U409" s="49">
        <f t="shared" si="1018"/>
        <v>33651.086561990283</v>
      </c>
      <c r="V409" s="49">
        <f t="shared" si="1018"/>
        <v>32913.660054619293</v>
      </c>
      <c r="W409" s="50">
        <f t="shared" si="1018"/>
        <v>76395.513434291453</v>
      </c>
      <c r="X409" s="50">
        <f t="shared" si="1018"/>
        <v>46391.391553598398</v>
      </c>
      <c r="AD409"/>
      <c r="AE409" s="3">
        <v>24</v>
      </c>
      <c r="AG409" s="3">
        <f t="shared" si="974"/>
        <v>15.760696333472486</v>
      </c>
      <c r="AH409" s="43">
        <f t="shared" ref="AH409:AY409" si="1019">300*AH337*AH109</f>
        <v>7611.1565368809652</v>
      </c>
      <c r="AI409" s="43">
        <f t="shared" si="1019"/>
        <v>24419.014734175431</v>
      </c>
      <c r="AJ409" s="43">
        <f t="shared" si="1019"/>
        <v>12351.212730876321</v>
      </c>
      <c r="AK409" s="43">
        <f t="shared" si="1019"/>
        <v>23210.251220949613</v>
      </c>
      <c r="AL409" s="43">
        <f t="shared" si="1019"/>
        <v>2795.6578070791884</v>
      </c>
      <c r="AM409" s="44">
        <f t="shared" si="1019"/>
        <v>24518.542533499603</v>
      </c>
      <c r="AN409" s="45">
        <f t="shared" si="1019"/>
        <v>5435.1942093033795</v>
      </c>
      <c r="AO409" s="46">
        <f t="shared" si="1019"/>
        <v>1537.2229307674293</v>
      </c>
      <c r="AP409" s="46">
        <f t="shared" si="1019"/>
        <v>0</v>
      </c>
      <c r="AQ409" s="47">
        <f t="shared" si="1019"/>
        <v>49627.587596863326</v>
      </c>
      <c r="AR409" s="47">
        <f t="shared" si="1019"/>
        <v>42875.286612307071</v>
      </c>
      <c r="AS409" s="47">
        <f t="shared" si="1019"/>
        <v>174695.86400834611</v>
      </c>
      <c r="AT409" s="48">
        <f t="shared" si="1019"/>
        <v>4217.4362515338507</v>
      </c>
      <c r="AU409" s="48">
        <f t="shared" si="1019"/>
        <v>4883.3509258656723</v>
      </c>
      <c r="AV409" s="49">
        <f t="shared" si="1019"/>
        <v>21865.116623015143</v>
      </c>
      <c r="AW409" s="49">
        <f t="shared" si="1019"/>
        <v>21404.563064072172</v>
      </c>
      <c r="AX409" s="50">
        <f t="shared" si="1019"/>
        <v>56961.848452666636</v>
      </c>
      <c r="AY409" s="50">
        <f t="shared" si="1019"/>
        <v>32003.262918469853</v>
      </c>
    </row>
    <row r="410" spans="4:51" x14ac:dyDescent="0.25">
      <c r="D410" s="3">
        <v>25</v>
      </c>
      <c r="F410" s="3">
        <v>24</v>
      </c>
      <c r="G410" s="43">
        <f t="shared" ref="G410:X410" si="1020">300*G338*G110</f>
        <v>20051.620409855925</v>
      </c>
      <c r="H410" s="43">
        <f t="shared" si="1020"/>
        <v>39225.081980822848</v>
      </c>
      <c r="I410" s="43">
        <f t="shared" si="1020"/>
        <v>29012.046188213782</v>
      </c>
      <c r="J410" s="43">
        <f t="shared" si="1020"/>
        <v>37111.403136322369</v>
      </c>
      <c r="K410" s="43">
        <f t="shared" si="1020"/>
        <v>6162.4054680290219</v>
      </c>
      <c r="L410" s="44">
        <f t="shared" si="1020"/>
        <v>40055.086631274236</v>
      </c>
      <c r="M410" s="45">
        <f t="shared" si="1020"/>
        <v>11195.683700917712</v>
      </c>
      <c r="N410" s="46">
        <f t="shared" si="1020"/>
        <v>2615.9394122555796</v>
      </c>
      <c r="O410" s="46">
        <f t="shared" si="1020"/>
        <v>0</v>
      </c>
      <c r="P410" s="47">
        <f t="shared" si="1020"/>
        <v>74272.500245843941</v>
      </c>
      <c r="Q410" s="47">
        <f t="shared" si="1020"/>
        <v>67383.298424880923</v>
      </c>
      <c r="R410" s="47">
        <f t="shared" si="1020"/>
        <v>299718.61178326979</v>
      </c>
      <c r="S410" s="48">
        <f t="shared" si="1020"/>
        <v>6471.6273544893793</v>
      </c>
      <c r="T410" s="48">
        <f t="shared" si="1020"/>
        <v>8035.0325139827073</v>
      </c>
      <c r="U410" s="49">
        <f t="shared" si="1020"/>
        <v>35206.670441133538</v>
      </c>
      <c r="V410" s="49">
        <f t="shared" si="1020"/>
        <v>34430.729094654533</v>
      </c>
      <c r="W410" s="50">
        <f t="shared" si="1020"/>
        <v>78603.738421906281</v>
      </c>
      <c r="X410" s="50">
        <f t="shared" si="1020"/>
        <v>48176.527884852352</v>
      </c>
      <c r="AD410"/>
      <c r="AE410" s="3">
        <v>25</v>
      </c>
      <c r="AG410" s="3">
        <f t="shared" si="974"/>
        <v>16.575227592518086</v>
      </c>
      <c r="AH410" s="43">
        <f t="shared" ref="AH410:AY410" si="1021">300*AH338*AH110</f>
        <v>8730.6890001581469</v>
      </c>
      <c r="AI410" s="43">
        <f t="shared" si="1021"/>
        <v>25929.61089714435</v>
      </c>
      <c r="AJ410" s="43">
        <f t="shared" si="1021"/>
        <v>13960.571571570204</v>
      </c>
      <c r="AK410" s="43">
        <f t="shared" si="1021"/>
        <v>24638.911410759221</v>
      </c>
      <c r="AL410" s="43">
        <f t="shared" si="1021"/>
        <v>3117.3063208195886</v>
      </c>
      <c r="AM410" s="44">
        <f t="shared" si="1021"/>
        <v>26811.530044917901</v>
      </c>
      <c r="AN410" s="45">
        <f t="shared" si="1021"/>
        <v>5980.0844895363189</v>
      </c>
      <c r="AO410" s="46">
        <f t="shared" si="1021"/>
        <v>1642.8403859391997</v>
      </c>
      <c r="AP410" s="46">
        <f t="shared" si="1021"/>
        <v>0</v>
      </c>
      <c r="AQ410" s="47">
        <f t="shared" si="1021"/>
        <v>52226.132792862387</v>
      </c>
      <c r="AR410" s="47">
        <f t="shared" si="1021"/>
        <v>45475.92901056532</v>
      </c>
      <c r="AS410" s="47">
        <f t="shared" si="1021"/>
        <v>188612.81560397113</v>
      </c>
      <c r="AT410" s="48">
        <f t="shared" si="1021"/>
        <v>4452.9573213495551</v>
      </c>
      <c r="AU410" s="48">
        <f t="shared" si="1021"/>
        <v>5204.5625582365565</v>
      </c>
      <c r="AV410" s="49">
        <f t="shared" si="1021"/>
        <v>23228.384103840384</v>
      </c>
      <c r="AW410" s="49">
        <f t="shared" si="1021"/>
        <v>22737.34603355993</v>
      </c>
      <c r="AX410" s="50">
        <f t="shared" si="1021"/>
        <v>59470.242200482193</v>
      </c>
      <c r="AY410" s="50">
        <f t="shared" si="1021"/>
        <v>33744.377110744361</v>
      </c>
    </row>
    <row r="411" spans="4:51" x14ac:dyDescent="0.25">
      <c r="D411" s="3">
        <v>26</v>
      </c>
      <c r="F411" s="3">
        <v>25</v>
      </c>
      <c r="G411" s="43">
        <f t="shared" ref="G411:X411" si="1022">300*G339*G111</f>
        <v>21613.107738199506</v>
      </c>
      <c r="H411" s="43">
        <f t="shared" si="1022"/>
        <v>40928.653500334163</v>
      </c>
      <c r="I411" s="43">
        <f t="shared" si="1022"/>
        <v>31058.96095995908</v>
      </c>
      <c r="J411" s="43">
        <f t="shared" si="1022"/>
        <v>38698.9689491053</v>
      </c>
      <c r="K411" s="43">
        <f t="shared" si="1022"/>
        <v>6554.9828552717217</v>
      </c>
      <c r="L411" s="44">
        <f t="shared" si="1022"/>
        <v>41186.469964250398</v>
      </c>
      <c r="M411" s="45">
        <f t="shared" si="1022"/>
        <v>11897.959708778033</v>
      </c>
      <c r="N411" s="46">
        <f t="shared" si="1022"/>
        <v>2745.950595170892</v>
      </c>
      <c r="O411" s="46">
        <f t="shared" si="1022"/>
        <v>0</v>
      </c>
      <c r="P411" s="47">
        <f t="shared" si="1022"/>
        <v>77001.519907948197</v>
      </c>
      <c r="Q411" s="47">
        <f t="shared" si="1022"/>
        <v>70042.256802029777</v>
      </c>
      <c r="R411" s="47">
        <f t="shared" si="1022"/>
        <v>311974.40770126012</v>
      </c>
      <c r="S411" s="48">
        <f t="shared" si="1022"/>
        <v>6723.4350317886901</v>
      </c>
      <c r="T411" s="48">
        <f t="shared" si="1022"/>
        <v>8395.1904520226435</v>
      </c>
      <c r="U411" s="49">
        <f t="shared" si="1022"/>
        <v>36741.187625047438</v>
      </c>
      <c r="V411" s="49">
        <f t="shared" si="1022"/>
        <v>35926.861238322934</v>
      </c>
      <c r="W411" s="50">
        <f t="shared" si="1022"/>
        <v>80707.289173880868</v>
      </c>
      <c r="X411" s="50">
        <f t="shared" si="1022"/>
        <v>49911.367112404427</v>
      </c>
      <c r="AD411"/>
      <c r="AE411" s="3">
        <v>26</v>
      </c>
      <c r="AG411" s="3">
        <f t="shared" si="974"/>
        <v>17.431854781713245</v>
      </c>
      <c r="AH411" s="43">
        <f t="shared" ref="AH411:AY411" si="1023">300*AH339*AH111</f>
        <v>9950.8625634364453</v>
      </c>
      <c r="AI411" s="43">
        <f t="shared" si="1023"/>
        <v>27510.388879189701</v>
      </c>
      <c r="AJ411" s="43">
        <f t="shared" si="1023"/>
        <v>15667.284305797255</v>
      </c>
      <c r="AK411" s="43">
        <f t="shared" si="1023"/>
        <v>26130.780685710131</v>
      </c>
      <c r="AL411" s="43">
        <f t="shared" si="1023"/>
        <v>3463.1132034795678</v>
      </c>
      <c r="AM411" s="44">
        <f t="shared" si="1023"/>
        <v>28987.02257965945</v>
      </c>
      <c r="AN411" s="45">
        <f t="shared" si="1023"/>
        <v>6564.3864209424155</v>
      </c>
      <c r="AO411" s="46">
        <f t="shared" si="1023"/>
        <v>1754.5182099020228</v>
      </c>
      <c r="AP411" s="46">
        <f t="shared" si="1023"/>
        <v>0</v>
      </c>
      <c r="AQ411" s="47">
        <f t="shared" si="1023"/>
        <v>54923.363351599342</v>
      </c>
      <c r="AR411" s="47">
        <f t="shared" si="1023"/>
        <v>48176.744845485569</v>
      </c>
      <c r="AS411" s="47">
        <f t="shared" si="1023"/>
        <v>202992.77325797261</v>
      </c>
      <c r="AT411" s="48">
        <f t="shared" si="1023"/>
        <v>4698.0671150235394</v>
      </c>
      <c r="AU411" s="48">
        <f t="shared" si="1023"/>
        <v>5541.2878999044015</v>
      </c>
      <c r="AV411" s="49">
        <f t="shared" si="1023"/>
        <v>24653.992015085605</v>
      </c>
      <c r="AW411" s="49">
        <f t="shared" si="1023"/>
        <v>24130.599138630881</v>
      </c>
      <c r="AX411" s="50">
        <f t="shared" si="1023"/>
        <v>62017.174593392563</v>
      </c>
      <c r="AY411" s="50">
        <f t="shared" si="1023"/>
        <v>35544.041789144729</v>
      </c>
    </row>
    <row r="412" spans="4:51" x14ac:dyDescent="0.25">
      <c r="D412" s="3">
        <v>27</v>
      </c>
      <c r="F412" s="3">
        <v>26</v>
      </c>
      <c r="G412" s="43">
        <f t="shared" ref="G412:X412" si="1024">300*G340*G112</f>
        <v>23159.58077027047</v>
      </c>
      <c r="H412" s="43">
        <f t="shared" si="1024"/>
        <v>42607.686361391432</v>
      </c>
      <c r="I412" s="43">
        <f t="shared" si="1024"/>
        <v>33100.163100998732</v>
      </c>
      <c r="J412" s="43">
        <f t="shared" si="1024"/>
        <v>40261.52623349605</v>
      </c>
      <c r="K412" s="43">
        <f t="shared" si="1024"/>
        <v>6937.759793300851</v>
      </c>
      <c r="L412" s="44">
        <f t="shared" si="1024"/>
        <v>42228.25596729594</v>
      </c>
      <c r="M412" s="45">
        <f t="shared" si="1024"/>
        <v>12594.771433773716</v>
      </c>
      <c r="N412" s="46">
        <f t="shared" si="1024"/>
        <v>2875.2507333668282</v>
      </c>
      <c r="O412" s="46">
        <f t="shared" si="1024"/>
        <v>0</v>
      </c>
      <c r="P412" s="47">
        <f t="shared" si="1024"/>
        <v>79672.212340876809</v>
      </c>
      <c r="Q412" s="47">
        <f t="shared" si="1024"/>
        <v>72626.822939018835</v>
      </c>
      <c r="R412" s="47">
        <f t="shared" si="1024"/>
        <v>323555.74326097732</v>
      </c>
      <c r="S412" s="48">
        <f t="shared" si="1024"/>
        <v>6970.1574370972339</v>
      </c>
      <c r="T412" s="48">
        <f t="shared" si="1024"/>
        <v>8749.1086148321938</v>
      </c>
      <c r="U412" s="49">
        <f t="shared" si="1024"/>
        <v>38253.808948678721</v>
      </c>
      <c r="V412" s="49">
        <f t="shared" si="1024"/>
        <v>37401.273771369204</v>
      </c>
      <c r="W412" s="50">
        <f t="shared" si="1024"/>
        <v>82710.050358916807</v>
      </c>
      <c r="X412" s="50">
        <f t="shared" si="1024"/>
        <v>51596.099761343918</v>
      </c>
      <c r="AD412"/>
      <c r="AE412" s="3">
        <v>27</v>
      </c>
      <c r="AG412" s="3">
        <f t="shared" si="974"/>
        <v>18.332753468067196</v>
      </c>
      <c r="AH412" s="43">
        <f t="shared" ref="AH412:AY412" si="1025">300*AH340*AH112</f>
        <v>11272.850862721942</v>
      </c>
      <c r="AI412" s="43">
        <f t="shared" si="1025"/>
        <v>29162.550012113512</v>
      </c>
      <c r="AJ412" s="43">
        <f t="shared" si="1025"/>
        <v>17473.877008295454</v>
      </c>
      <c r="AK412" s="43">
        <f t="shared" si="1025"/>
        <v>27686.967808839629</v>
      </c>
      <c r="AL412" s="43">
        <f t="shared" si="1025"/>
        <v>3832.736569036585</v>
      </c>
      <c r="AM412" s="44">
        <f t="shared" si="1025"/>
        <v>31038.203748963686</v>
      </c>
      <c r="AN412" s="45">
        <f t="shared" si="1025"/>
        <v>7188.5280293785381</v>
      </c>
      <c r="AO412" s="46">
        <f t="shared" si="1025"/>
        <v>1872.4551049482225</v>
      </c>
      <c r="AP412" s="46">
        <f t="shared" si="1025"/>
        <v>0</v>
      </c>
      <c r="AQ412" s="47">
        <f t="shared" si="1025"/>
        <v>57718.991330607438</v>
      </c>
      <c r="AR412" s="47">
        <f t="shared" si="1025"/>
        <v>50974.893294986141</v>
      </c>
      <c r="AS412" s="47">
        <f t="shared" si="1025"/>
        <v>217765.54112904053</v>
      </c>
      <c r="AT412" s="48">
        <f t="shared" si="1025"/>
        <v>4952.7585125959376</v>
      </c>
      <c r="AU412" s="48">
        <f t="shared" si="1025"/>
        <v>5893.593398973012</v>
      </c>
      <c r="AV412" s="49">
        <f t="shared" si="1025"/>
        <v>26143.171595033869</v>
      </c>
      <c r="AW412" s="49">
        <f t="shared" si="1025"/>
        <v>25585.484556742595</v>
      </c>
      <c r="AX412" s="50">
        <f t="shared" si="1025"/>
        <v>64596.110391244831</v>
      </c>
      <c r="AY412" s="50">
        <f t="shared" si="1025"/>
        <v>37400.642215204774</v>
      </c>
    </row>
    <row r="413" spans="4:51" x14ac:dyDescent="0.25">
      <c r="D413" s="3">
        <v>28</v>
      </c>
      <c r="F413" s="3">
        <v>27</v>
      </c>
      <c r="G413" s="43">
        <f t="shared" ref="G413:X413" si="1026">300*G341*G113</f>
        <v>24684.974910264133</v>
      </c>
      <c r="H413" s="43">
        <f t="shared" si="1026"/>
        <v>44261.355169975926</v>
      </c>
      <c r="I413" s="43">
        <f t="shared" si="1026"/>
        <v>35131.473715343411</v>
      </c>
      <c r="J413" s="43">
        <f t="shared" si="1026"/>
        <v>41798.404619804583</v>
      </c>
      <c r="K413" s="43">
        <f t="shared" si="1026"/>
        <v>7309.6492957935789</v>
      </c>
      <c r="L413" s="44">
        <f t="shared" si="1026"/>
        <v>43192.163177920986</v>
      </c>
      <c r="M413" s="45">
        <f t="shared" si="1026"/>
        <v>13285.091953827696</v>
      </c>
      <c r="N413" s="46">
        <f t="shared" si="1026"/>
        <v>3003.7283796920642</v>
      </c>
      <c r="O413" s="46">
        <f t="shared" si="1026"/>
        <v>0</v>
      </c>
      <c r="P413" s="47">
        <f t="shared" si="1026"/>
        <v>82284.67310163159</v>
      </c>
      <c r="Q413" s="47">
        <f t="shared" si="1026"/>
        <v>75136.635902094684</v>
      </c>
      <c r="R413" s="47">
        <f t="shared" si="1026"/>
        <v>334473.86746206309</v>
      </c>
      <c r="S413" s="48">
        <f t="shared" si="1026"/>
        <v>7211.7559259139234</v>
      </c>
      <c r="T413" s="48">
        <f t="shared" si="1026"/>
        <v>9096.5443344974392</v>
      </c>
      <c r="U413" s="49">
        <f t="shared" si="1026"/>
        <v>39743.816864218359</v>
      </c>
      <c r="V413" s="49">
        <f t="shared" si="1026"/>
        <v>38853.290040019274</v>
      </c>
      <c r="W413" s="50">
        <f t="shared" si="1026"/>
        <v>84615.924945431296</v>
      </c>
      <c r="X413" s="50">
        <f t="shared" si="1026"/>
        <v>53231.077411638529</v>
      </c>
      <c r="AD413"/>
      <c r="AE413" s="3">
        <v>28</v>
      </c>
      <c r="AG413" s="3">
        <f t="shared" si="974"/>
        <v>19.280211654442091</v>
      </c>
      <c r="AH413" s="43">
        <f t="shared" ref="AH413:AY413" si="1027">300*AH341*AH113</f>
        <v>12697.450875893075</v>
      </c>
      <c r="AI413" s="43">
        <f t="shared" si="1027"/>
        <v>30886.993062327019</v>
      </c>
      <c r="AJ413" s="43">
        <f t="shared" si="1027"/>
        <v>19384.418856458091</v>
      </c>
      <c r="AK413" s="43">
        <f t="shared" si="1027"/>
        <v>29308.264045322758</v>
      </c>
      <c r="AL413" s="43">
        <f t="shared" si="1027"/>
        <v>4225.4401159569334</v>
      </c>
      <c r="AM413" s="44">
        <f t="shared" si="1027"/>
        <v>32964.809722719336</v>
      </c>
      <c r="AN413" s="45">
        <f t="shared" si="1027"/>
        <v>7852.6673999010454</v>
      </c>
      <c r="AO413" s="46">
        <f t="shared" si="1027"/>
        <v>1996.8368130396068</v>
      </c>
      <c r="AP413" s="46">
        <f t="shared" si="1027"/>
        <v>0</v>
      </c>
      <c r="AQ413" s="47">
        <f t="shared" si="1027"/>
        <v>60612.218736549388</v>
      </c>
      <c r="AR413" s="47">
        <f t="shared" si="1027"/>
        <v>53866.624940834336</v>
      </c>
      <c r="AS413" s="47">
        <f t="shared" si="1027"/>
        <v>232851.15168251219</v>
      </c>
      <c r="AT413" s="48">
        <f t="shared" si="1027"/>
        <v>5216.9730365017804</v>
      </c>
      <c r="AU413" s="48">
        <f t="shared" si="1027"/>
        <v>6261.4521280925128</v>
      </c>
      <c r="AV413" s="49">
        <f t="shared" si="1027"/>
        <v>27696.89277670642</v>
      </c>
      <c r="AW413" s="49">
        <f t="shared" si="1027"/>
        <v>27102.91254817248</v>
      </c>
      <c r="AX413" s="50">
        <f t="shared" si="1027"/>
        <v>67199.908478735684</v>
      </c>
      <c r="AY413" s="50">
        <f t="shared" si="1027"/>
        <v>39312.036107414147</v>
      </c>
    </row>
    <row r="414" spans="4:51" x14ac:dyDescent="0.25">
      <c r="D414" s="3">
        <v>29</v>
      </c>
      <c r="F414" s="3">
        <v>28</v>
      </c>
      <c r="G414" s="43">
        <f t="shared" ref="G414:X414" si="1028">300*G342*G114</f>
        <v>26183.924467698707</v>
      </c>
      <c r="H414" s="43">
        <f t="shared" si="1028"/>
        <v>45888.963855306174</v>
      </c>
      <c r="I414" s="43">
        <f t="shared" si="1028"/>
        <v>37148.759013180053</v>
      </c>
      <c r="J414" s="43">
        <f t="shared" si="1028"/>
        <v>43309.046877430126</v>
      </c>
      <c r="K414" s="43">
        <f t="shared" si="1028"/>
        <v>7669.790802005421</v>
      </c>
      <c r="L414" s="44">
        <f t="shared" si="1028"/>
        <v>44087.732216604127</v>
      </c>
      <c r="M414" s="45">
        <f t="shared" si="1028"/>
        <v>13968.074001732211</v>
      </c>
      <c r="N414" s="46">
        <f t="shared" si="1028"/>
        <v>3131.282994941193</v>
      </c>
      <c r="O414" s="46">
        <f t="shared" si="1028"/>
        <v>0</v>
      </c>
      <c r="P414" s="47">
        <f t="shared" si="1028"/>
        <v>84839.13374268639</v>
      </c>
      <c r="Q414" s="47">
        <f t="shared" si="1028"/>
        <v>77571.681747880473</v>
      </c>
      <c r="R414" s="47">
        <f t="shared" si="1028"/>
        <v>344744.84610510641</v>
      </c>
      <c r="S414" s="48">
        <f t="shared" si="1028"/>
        <v>7448.2093627959721</v>
      </c>
      <c r="T414" s="48">
        <f t="shared" si="1028"/>
        <v>9437.2994919301073</v>
      </c>
      <c r="U414" s="49">
        <f t="shared" si="1028"/>
        <v>41210.599457762044</v>
      </c>
      <c r="V414" s="49">
        <f t="shared" si="1028"/>
        <v>40282.33410568926</v>
      </c>
      <c r="W414" s="50">
        <f t="shared" si="1028"/>
        <v>86428.80245248921</v>
      </c>
      <c r="X414" s="50">
        <f t="shared" si="1028"/>
        <v>54816.789709232478</v>
      </c>
      <c r="AD414"/>
      <c r="AE414" s="3">
        <v>29</v>
      </c>
      <c r="AG414" s="3">
        <f t="shared" si="974"/>
        <v>20.276635590369683</v>
      </c>
      <c r="AH414" s="43">
        <f t="shared" ref="AH414:AY414" si="1029">300*AH342*AH114</f>
        <v>14224.717410008496</v>
      </c>
      <c r="AI414" s="43">
        <f t="shared" si="1029"/>
        <v>32684.265236689538</v>
      </c>
      <c r="AJ414" s="43">
        <f t="shared" si="1029"/>
        <v>21403.912302837285</v>
      </c>
      <c r="AK414" s="43">
        <f t="shared" si="1029"/>
        <v>30995.09135627194</v>
      </c>
      <c r="AL414" s="43">
        <f t="shared" si="1029"/>
        <v>4640.0638555002324</v>
      </c>
      <c r="AM414" s="44">
        <f t="shared" si="1029"/>
        <v>34771.440099343708</v>
      </c>
      <c r="AN414" s="45">
        <f t="shared" si="1029"/>
        <v>8556.6982550895846</v>
      </c>
      <c r="AO414" s="46">
        <f t="shared" si="1029"/>
        <v>2127.8330076676898</v>
      </c>
      <c r="AP414" s="46">
        <f t="shared" si="1029"/>
        <v>0</v>
      </c>
      <c r="AQ414" s="47">
        <f t="shared" si="1029"/>
        <v>63601.690565710531</v>
      </c>
      <c r="AR414" s="47">
        <f t="shared" si="1029"/>
        <v>56847.2302543763</v>
      </c>
      <c r="AS414" s="47">
        <f t="shared" si="1029"/>
        <v>248160.78261060963</v>
      </c>
      <c r="AT414" s="48">
        <f t="shared" si="1029"/>
        <v>5490.5958729005415</v>
      </c>
      <c r="AU414" s="48">
        <f t="shared" si="1029"/>
        <v>6644.7335763838719</v>
      </c>
      <c r="AV414" s="49">
        <f t="shared" si="1029"/>
        <v>29315.81287093852</v>
      </c>
      <c r="AW414" s="49">
        <f t="shared" si="1029"/>
        <v>28683.490437574881</v>
      </c>
      <c r="AX414" s="50">
        <f t="shared" si="1029"/>
        <v>69820.851919205656</v>
      </c>
      <c r="AY414" s="50">
        <f t="shared" si="1029"/>
        <v>41275.528748477431</v>
      </c>
    </row>
    <row r="415" spans="4:51" x14ac:dyDescent="0.25">
      <c r="D415" s="3">
        <v>30</v>
      </c>
      <c r="F415" s="3">
        <v>29</v>
      </c>
      <c r="G415" s="43">
        <f t="shared" ref="G415:X415" si="1030">300*G343*G115</f>
        <v>27651.774286855201</v>
      </c>
      <c r="H415" s="43">
        <f t="shared" si="1030"/>
        <v>47489.934813224318</v>
      </c>
      <c r="I415" s="43">
        <f t="shared" si="1030"/>
        <v>39148.053764959433</v>
      </c>
      <c r="J415" s="43">
        <f t="shared" si="1030"/>
        <v>44793.001239443904</v>
      </c>
      <c r="K415" s="43">
        <f t="shared" si="1030"/>
        <v>8017.5278329111406</v>
      </c>
      <c r="L415" s="44">
        <f t="shared" si="1030"/>
        <v>44922.775896724837</v>
      </c>
      <c r="M415" s="45">
        <f t="shared" si="1030"/>
        <v>14643.019905511712</v>
      </c>
      <c r="N415" s="46">
        <f t="shared" si="1030"/>
        <v>3257.824016160208</v>
      </c>
      <c r="O415" s="46">
        <f t="shared" si="1030"/>
        <v>0</v>
      </c>
      <c r="P415" s="47">
        <f t="shared" si="1030"/>
        <v>87335.943478508882</v>
      </c>
      <c r="Q415" s="47">
        <f t="shared" si="1030"/>
        <v>79932.245609680278</v>
      </c>
      <c r="R415" s="47">
        <f t="shared" si="1030"/>
        <v>354388.47322467266</v>
      </c>
      <c r="S415" s="48">
        <f t="shared" si="1030"/>
        <v>7679.5119603194353</v>
      </c>
      <c r="T415" s="48">
        <f t="shared" si="1030"/>
        <v>9771.2158110539167</v>
      </c>
      <c r="U415" s="49">
        <f t="shared" si="1030"/>
        <v>42653.643697038169</v>
      </c>
      <c r="V415" s="49">
        <f t="shared" si="1030"/>
        <v>41687.924581729654</v>
      </c>
      <c r="W415" s="50">
        <f t="shared" si="1030"/>
        <v>88152.533375926345</v>
      </c>
      <c r="X415" s="50">
        <f t="shared" si="1030"/>
        <v>56353.843854883882</v>
      </c>
      <c r="AD415"/>
      <c r="AE415" s="3">
        <v>30</v>
      </c>
      <c r="AG415" s="3">
        <f t="shared" si="974"/>
        <v>21.324555883177815</v>
      </c>
      <c r="AH415" s="43">
        <f t="shared" ref="AH415:AY415" si="1031">300*AH343*AH115</f>
        <v>15853.479943641589</v>
      </c>
      <c r="AI415" s="43">
        <f t="shared" si="1031"/>
        <v>34554.514665720526</v>
      </c>
      <c r="AJ415" s="43">
        <f t="shared" si="1031"/>
        <v>23537.497060112149</v>
      </c>
      <c r="AK415" s="43">
        <f t="shared" si="1031"/>
        <v>32747.455095992067</v>
      </c>
      <c r="AL415" s="43">
        <f t="shared" si="1031"/>
        <v>5075.0047840547531</v>
      </c>
      <c r="AM415" s="44">
        <f t="shared" si="1031"/>
        <v>36465.888568398448</v>
      </c>
      <c r="AN415" s="45">
        <f t="shared" si="1031"/>
        <v>9300.2620175135289</v>
      </c>
      <c r="AO415" s="46">
        <f t="shared" si="1031"/>
        <v>2265.5939347099475</v>
      </c>
      <c r="AP415" s="46">
        <f t="shared" si="1031"/>
        <v>0</v>
      </c>
      <c r="AQ415" s="47">
        <f t="shared" si="1031"/>
        <v>66685.448297451352</v>
      </c>
      <c r="AR415" s="47">
        <f t="shared" si="1031"/>
        <v>59910.996966790772</v>
      </c>
      <c r="AS415" s="47">
        <f t="shared" si="1031"/>
        <v>263598.01915323723</v>
      </c>
      <c r="AT415" s="48">
        <f t="shared" si="1031"/>
        <v>5773.4509418352063</v>
      </c>
      <c r="AU415" s="48">
        <f t="shared" si="1031"/>
        <v>7043.1935791779506</v>
      </c>
      <c r="AV415" s="49">
        <f t="shared" si="1031"/>
        <v>31000.227736079491</v>
      </c>
      <c r="AW415" s="49">
        <f t="shared" si="1031"/>
        <v>30327.47387103485</v>
      </c>
      <c r="AX415" s="50">
        <f t="shared" si="1031"/>
        <v>72450.690076197396</v>
      </c>
      <c r="AY415" s="50">
        <f t="shared" si="1031"/>
        <v>43287.853482725695</v>
      </c>
    </row>
    <row r="416" spans="4:51" x14ac:dyDescent="0.25">
      <c r="D416" s="3">
        <v>31</v>
      </c>
      <c r="F416" s="3">
        <v>30</v>
      </c>
      <c r="G416" s="43">
        <f t="shared" ref="G416:X416" si="1032">300*G344*G116</f>
        <v>29084.567442215364</v>
      </c>
      <c r="H416" s="43">
        <f t="shared" si="1032"/>
        <v>49063.798535482754</v>
      </c>
      <c r="I416" s="43">
        <f t="shared" si="1032"/>
        <v>41125.644568894975</v>
      </c>
      <c r="J416" s="43">
        <f t="shared" si="1032"/>
        <v>46249.913290654062</v>
      </c>
      <c r="K416" s="43">
        <f t="shared" si="1032"/>
        <v>8352.3859281196692</v>
      </c>
      <c r="L416" s="44">
        <f t="shared" si="1032"/>
        <v>45703.74142548113</v>
      </c>
      <c r="M416" s="45">
        <f t="shared" si="1032"/>
        <v>15309.356068526438</v>
      </c>
      <c r="N416" s="46">
        <f t="shared" si="1032"/>
        <v>3383.2700188391227</v>
      </c>
      <c r="O416" s="46">
        <f t="shared" si="1032"/>
        <v>0</v>
      </c>
      <c r="P416" s="47">
        <f t="shared" si="1032"/>
        <v>89775.553206861994</v>
      </c>
      <c r="Q416" s="47">
        <f t="shared" si="1032"/>
        <v>82218.86947551067</v>
      </c>
      <c r="R416" s="47">
        <f t="shared" si="1032"/>
        <v>363427.34055436164</v>
      </c>
      <c r="S416" s="48">
        <f t="shared" si="1032"/>
        <v>7905.6713814804789</v>
      </c>
      <c r="T416" s="48">
        <f t="shared" si="1032"/>
        <v>10098.170638968482</v>
      </c>
      <c r="U416" s="49">
        <f t="shared" si="1032"/>
        <v>44072.528318260775</v>
      </c>
      <c r="V416" s="49">
        <f t="shared" si="1032"/>
        <v>43069.668045040395</v>
      </c>
      <c r="W416" s="50">
        <f t="shared" si="1032"/>
        <v>89790.908740958097</v>
      </c>
      <c r="X416" s="50">
        <f t="shared" si="1032"/>
        <v>57842.946403943992</v>
      </c>
      <c r="AD416"/>
      <c r="AE416" s="3">
        <v>31</v>
      </c>
      <c r="AG416" s="3">
        <f t="shared" si="974"/>
        <v>22.426633924947051</v>
      </c>
      <c r="AH416" s="43">
        <f t="shared" ref="AH416:AY416" si="1033">300*AH344*AH116</f>
        <v>17580.849201454432</v>
      </c>
      <c r="AI416" s="43">
        <f t="shared" si="1033"/>
        <v>36497.444886618185</v>
      </c>
      <c r="AJ416" s="43">
        <f t="shared" si="1033"/>
        <v>25789.61102294832</v>
      </c>
      <c r="AK416" s="43">
        <f t="shared" si="1033"/>
        <v>34564.90143240834</v>
      </c>
      <c r="AL416" s="43">
        <f t="shared" si="1033"/>
        <v>5528.2097670468502</v>
      </c>
      <c r="AM416" s="44">
        <f t="shared" si="1033"/>
        <v>38057.65978997718</v>
      </c>
      <c r="AN416" s="45">
        <f t="shared" si="1033"/>
        <v>10082.764165874169</v>
      </c>
      <c r="AO416" s="46">
        <f t="shared" si="1033"/>
        <v>2410.246814468424</v>
      </c>
      <c r="AP416" s="46">
        <f t="shared" si="1033"/>
        <v>0</v>
      </c>
      <c r="AQ416" s="47">
        <f t="shared" si="1033"/>
        <v>69860.88464137807</v>
      </c>
      <c r="AR416" s="47">
        <f t="shared" si="1033"/>
        <v>63051.178550569595</v>
      </c>
      <c r="AS416" s="47">
        <f t="shared" si="1033"/>
        <v>279060.45053023571</v>
      </c>
      <c r="AT416" s="48">
        <f t="shared" si="1033"/>
        <v>6065.2961058891506</v>
      </c>
      <c r="AU416" s="48">
        <f t="shared" si="1033"/>
        <v>7456.4646039766494</v>
      </c>
      <c r="AV416" s="49">
        <f t="shared" si="1033"/>
        <v>32750.026167378077</v>
      </c>
      <c r="AW416" s="49">
        <f t="shared" si="1033"/>
        <v>32034.721209262621</v>
      </c>
      <c r="AX416" s="50">
        <f t="shared" si="1033"/>
        <v>75080.693555946578</v>
      </c>
      <c r="AY416" s="50">
        <f t="shared" si="1033"/>
        <v>45345.158037279762</v>
      </c>
    </row>
    <row r="417" spans="4:51" x14ac:dyDescent="0.25">
      <c r="D417" s="3">
        <v>32</v>
      </c>
      <c r="F417" s="3">
        <v>31</v>
      </c>
      <c r="G417" s="43">
        <f t="shared" ref="G417:X417" si="1034">300*G345*G117</f>
        <v>30479.015497821565</v>
      </c>
      <c r="H417" s="43">
        <f t="shared" si="1034"/>
        <v>50610.183834880358</v>
      </c>
      <c r="I417" s="43">
        <f t="shared" si="1034"/>
        <v>43078.120489893205</v>
      </c>
      <c r="J417" s="43">
        <f t="shared" si="1034"/>
        <v>47679.517814846135</v>
      </c>
      <c r="K417" s="43">
        <f t="shared" si="1034"/>
        <v>8674.051342013041</v>
      </c>
      <c r="L417" s="44">
        <f t="shared" si="1034"/>
        <v>46435.997123360467</v>
      </c>
      <c r="M417" s="45">
        <f t="shared" si="1034"/>
        <v>15966.611625836094</v>
      </c>
      <c r="N417" s="46">
        <f t="shared" si="1034"/>
        <v>3507.5479609103559</v>
      </c>
      <c r="O417" s="46">
        <f t="shared" si="1034"/>
        <v>0</v>
      </c>
      <c r="P417" s="47">
        <f t="shared" si="1034"/>
        <v>92158.501536637399</v>
      </c>
      <c r="Q417" s="47">
        <f t="shared" si="1034"/>
        <v>84432.31495349828</v>
      </c>
      <c r="R417" s="47">
        <f t="shared" si="1034"/>
        <v>371886.04939379857</v>
      </c>
      <c r="S417" s="48">
        <f t="shared" si="1034"/>
        <v>8126.7070682777567</v>
      </c>
      <c r="T417" s="48">
        <f t="shared" si="1034"/>
        <v>10418.073155090011</v>
      </c>
      <c r="U417" s="49">
        <f t="shared" si="1034"/>
        <v>45466.916650672698</v>
      </c>
      <c r="V417" s="49">
        <f t="shared" si="1034"/>
        <v>44427.252318219835</v>
      </c>
      <c r="W417" s="50">
        <f t="shared" si="1034"/>
        <v>91347.64391804488</v>
      </c>
      <c r="X417" s="50">
        <f t="shared" si="1034"/>
        <v>59284.887177869336</v>
      </c>
      <c r="AD417"/>
      <c r="AE417" s="3">
        <v>32</v>
      </c>
      <c r="AG417" s="3">
        <f t="shared" si="974"/>
        <v>23.585668651620018</v>
      </c>
      <c r="AH417" s="43">
        <f t="shared" ref="AH417:AY417" si="1035">300*AH345*AH117</f>
        <v>19401.812008232082</v>
      </c>
      <c r="AI417" s="43">
        <f t="shared" si="1035"/>
        <v>38512.271686591965</v>
      </c>
      <c r="AJ417" s="43">
        <f t="shared" si="1035"/>
        <v>28163.236885287348</v>
      </c>
      <c r="AK417" s="43">
        <f t="shared" si="1035"/>
        <v>36446.47938716082</v>
      </c>
      <c r="AL417" s="43">
        <f t="shared" si="1035"/>
        <v>5997.1826162420703</v>
      </c>
      <c r="AM417" s="44">
        <f t="shared" si="1035"/>
        <v>39556.768381057263</v>
      </c>
      <c r="AN417" s="45">
        <f t="shared" si="1035"/>
        <v>10903.392101466063</v>
      </c>
      <c r="AO417" s="46">
        <f t="shared" si="1035"/>
        <v>2561.8920242869531</v>
      </c>
      <c r="AP417" s="46">
        <f t="shared" si="1035"/>
        <v>0</v>
      </c>
      <c r="AQ417" s="47">
        <f t="shared" si="1035"/>
        <v>73124.700455456594</v>
      </c>
      <c r="AR417" s="47">
        <f t="shared" si="1035"/>
        <v>66259.976116725782</v>
      </c>
      <c r="AS417" s="47">
        <f t="shared" si="1035"/>
        <v>294441.57179850567</v>
      </c>
      <c r="AT417" s="48">
        <f t="shared" si="1035"/>
        <v>6365.8186200329701</v>
      </c>
      <c r="AU417" s="48">
        <f t="shared" si="1035"/>
        <v>7884.0466417051039</v>
      </c>
      <c r="AV417" s="49">
        <f t="shared" si="1035"/>
        <v>34564.647903154546</v>
      </c>
      <c r="AW417" s="49">
        <f t="shared" si="1035"/>
        <v>33804.651577683486</v>
      </c>
      <c r="AX417" s="50">
        <f t="shared" si="1035"/>
        <v>77701.722457472133</v>
      </c>
      <c r="AY417" s="50">
        <f t="shared" si="1035"/>
        <v>47442.997262606725</v>
      </c>
    </row>
    <row r="418" spans="4:51" x14ac:dyDescent="0.25">
      <c r="D418" s="3">
        <v>33</v>
      </c>
      <c r="F418" s="3">
        <v>32</v>
      </c>
      <c r="G418" s="43">
        <f t="shared" ref="G418:X418" si="1036">300*G346*G118</f>
        <v>31832.457172303089</v>
      </c>
      <c r="H418" s="43">
        <f t="shared" si="1036"/>
        <v>52128.808723319024</v>
      </c>
      <c r="I418" s="43">
        <f t="shared" si="1036"/>
        <v>45002.399153856444</v>
      </c>
      <c r="J418" s="43">
        <f t="shared" si="1036"/>
        <v>49081.630856805168</v>
      </c>
      <c r="K418" s="43">
        <f t="shared" si="1036"/>
        <v>8982.3508331369994</v>
      </c>
      <c r="L418" s="44">
        <f t="shared" si="1036"/>
        <v>47124.057135886294</v>
      </c>
      <c r="M418" s="45">
        <f t="shared" si="1036"/>
        <v>16614.400810973431</v>
      </c>
      <c r="N418" s="46">
        <f t="shared" si="1036"/>
        <v>3630.5924984151816</v>
      </c>
      <c r="O418" s="46">
        <f t="shared" si="1036"/>
        <v>0</v>
      </c>
      <c r="P418" s="47">
        <f t="shared" si="1036"/>
        <v>94485.40253479738</v>
      </c>
      <c r="Q418" s="47">
        <f t="shared" si="1036"/>
        <v>86573.530419423681</v>
      </c>
      <c r="R418" s="47">
        <f t="shared" si="1036"/>
        <v>379790.54927104141</v>
      </c>
      <c r="S418" s="48">
        <f t="shared" si="1036"/>
        <v>8342.648765497097</v>
      </c>
      <c r="T418" s="48">
        <f t="shared" si="1036"/>
        <v>10730.86096039</v>
      </c>
      <c r="U418" s="49">
        <f t="shared" si="1036"/>
        <v>46836.549585407993</v>
      </c>
      <c r="V418" s="49">
        <f t="shared" si="1036"/>
        <v>45760.439832580232</v>
      </c>
      <c r="W418" s="50">
        <f t="shared" si="1036"/>
        <v>92826.365988196296</v>
      </c>
      <c r="X418" s="50">
        <f t="shared" si="1036"/>
        <v>60680.525080441294</v>
      </c>
      <c r="AD418"/>
      <c r="AE418" s="3">
        <v>33</v>
      </c>
      <c r="AG418" s="3">
        <f t="shared" si="974"/>
        <v>24.804603651429346</v>
      </c>
      <c r="AH418" s="43">
        <f t="shared" ref="AH418:AY418" si="1037">300*AH346*AH118</f>
        <v>21308.977436592842</v>
      </c>
      <c r="AI418" s="43">
        <f t="shared" si="1037"/>
        <v>40597.682589394812</v>
      </c>
      <c r="AJ418" s="43">
        <f t="shared" si="1037"/>
        <v>30659.320373644805</v>
      </c>
      <c r="AK418" s="43">
        <f t="shared" si="1037"/>
        <v>38390.707243526405</v>
      </c>
      <c r="AL418" s="43">
        <f t="shared" si="1037"/>
        <v>6479.0068799213304</v>
      </c>
      <c r="AM418" s="44">
        <f t="shared" si="1037"/>
        <v>40972.853224827842</v>
      </c>
      <c r="AN418" s="45">
        <f t="shared" si="1037"/>
        <v>11761.131458259579</v>
      </c>
      <c r="AO418" s="46">
        <f t="shared" si="1037"/>
        <v>2720.5990893931362</v>
      </c>
      <c r="AP418" s="46">
        <f t="shared" si="1037"/>
        <v>0</v>
      </c>
      <c r="AQ418" s="47">
        <f t="shared" si="1037"/>
        <v>76472.864868901495</v>
      </c>
      <c r="AR418" s="47">
        <f t="shared" si="1037"/>
        <v>69528.536046902227</v>
      </c>
      <c r="AS418" s="47">
        <f t="shared" si="1037"/>
        <v>309632.94439841202</v>
      </c>
      <c r="AT418" s="48">
        <f t="shared" si="1037"/>
        <v>6674.6309382603322</v>
      </c>
      <c r="AU418" s="48">
        <f t="shared" si="1037"/>
        <v>8325.2989815199071</v>
      </c>
      <c r="AV418" s="49">
        <f t="shared" si="1037"/>
        <v>36443.045406249141</v>
      </c>
      <c r="AW418" s="49">
        <f t="shared" si="1037"/>
        <v>35636.206833912729</v>
      </c>
      <c r="AX418" s="50">
        <f t="shared" si="1037"/>
        <v>80304.308091853338</v>
      </c>
      <c r="AY418" s="50">
        <f t="shared" si="1037"/>
        <v>49576.333050089612</v>
      </c>
    </row>
    <row r="419" spans="4:51" x14ac:dyDescent="0.25">
      <c r="D419" s="3">
        <v>34</v>
      </c>
      <c r="F419" s="3">
        <v>33</v>
      </c>
      <c r="G419" s="43">
        <f t="shared" ref="G419:X419" si="1038">300*G347*G119</f>
        <v>33142.810072463792</v>
      </c>
      <c r="H419" s="43">
        <f t="shared" si="1038"/>
        <v>53619.471961317468</v>
      </c>
      <c r="I419" s="43">
        <f t="shared" si="1038"/>
        <v>46895.735367943635</v>
      </c>
      <c r="J419" s="43">
        <f t="shared" si="1038"/>
        <v>50456.142154365712</v>
      </c>
      <c r="K419" s="43">
        <f t="shared" si="1038"/>
        <v>9277.2327657659898</v>
      </c>
      <c r="L419" s="44">
        <f t="shared" si="1038"/>
        <v>47771.756563130315</v>
      </c>
      <c r="M419" s="45">
        <f t="shared" si="1038"/>
        <v>17252.408532043664</v>
      </c>
      <c r="N419" s="46">
        <f t="shared" si="1038"/>
        <v>3752.3453642722498</v>
      </c>
      <c r="O419" s="46">
        <f t="shared" si="1038"/>
        <v>0</v>
      </c>
      <c r="P419" s="47">
        <f t="shared" si="1038"/>
        <v>96756.934953523771</v>
      </c>
      <c r="Q419" s="47">
        <f t="shared" si="1038"/>
        <v>88643.622023814751</v>
      </c>
      <c r="R419" s="47">
        <f t="shared" si="1038"/>
        <v>387167.58836082328</v>
      </c>
      <c r="S419" s="48">
        <f t="shared" si="1038"/>
        <v>8553.5352137638019</v>
      </c>
      <c r="T419" s="48">
        <f t="shared" si="1038"/>
        <v>11036.497004563114</v>
      </c>
      <c r="U419" s="49">
        <f t="shared" si="1038"/>
        <v>48181.238823367712</v>
      </c>
      <c r="V419" s="49">
        <f t="shared" si="1038"/>
        <v>47069.061213480047</v>
      </c>
      <c r="W419" s="50">
        <f t="shared" si="1038"/>
        <v>94230.604064997489</v>
      </c>
      <c r="X419" s="50">
        <f t="shared" si="1038"/>
        <v>62030.775617712599</v>
      </c>
      <c r="AD419"/>
      <c r="AE419" s="3">
        <v>34</v>
      </c>
      <c r="AG419" s="3">
        <f t="shared" si="974"/>
        <v>26.08653464069765</v>
      </c>
      <c r="AH419" s="43">
        <f t="shared" ref="AH419:AY419" si="1039">300*AH347*AH119</f>
        <v>23292.49497341747</v>
      </c>
      <c r="AI419" s="43">
        <f t="shared" si="1039"/>
        <v>42751.799283880777</v>
      </c>
      <c r="AJ419" s="43">
        <f t="shared" si="1039"/>
        <v>33276.392675002113</v>
      </c>
      <c r="AK419" s="43">
        <f t="shared" si="1039"/>
        <v>40395.543094863991</v>
      </c>
      <c r="AL419" s="43">
        <f t="shared" si="1039"/>
        <v>6970.3852291707199</v>
      </c>
      <c r="AM419" s="44">
        <f t="shared" si="1039"/>
        <v>42314.593386914436</v>
      </c>
      <c r="AN419" s="45">
        <f t="shared" si="1039"/>
        <v>12654.777891073485</v>
      </c>
      <c r="AO419" s="46">
        <f t="shared" si="1039"/>
        <v>2886.4025188907699</v>
      </c>
      <c r="AP419" s="46">
        <f t="shared" si="1039"/>
        <v>0</v>
      </c>
      <c r="AQ419" s="47">
        <f t="shared" si="1039"/>
        <v>79900.579756805309</v>
      </c>
      <c r="AR419" s="47">
        <f t="shared" si="1039"/>
        <v>72846.965616727713</v>
      </c>
      <c r="AS419" s="47">
        <f t="shared" si="1039"/>
        <v>324526.55111838068</v>
      </c>
      <c r="AT419" s="48">
        <f t="shared" si="1039"/>
        <v>6991.2670049508342</v>
      </c>
      <c r="AU419" s="48">
        <f t="shared" si="1039"/>
        <v>8779.4331737293251</v>
      </c>
      <c r="AV419" s="49">
        <f t="shared" si="1039"/>
        <v>38383.649466525785</v>
      </c>
      <c r="AW419" s="49">
        <f t="shared" si="1039"/>
        <v>37527.817566607431</v>
      </c>
      <c r="AX419" s="50">
        <f t="shared" si="1039"/>
        <v>82878.747950394099</v>
      </c>
      <c r="AY419" s="50">
        <f t="shared" si="1039"/>
        <v>51739.542315982981</v>
      </c>
    </row>
    <row r="420" spans="4:51" x14ac:dyDescent="0.25">
      <c r="D420" s="3">
        <v>35</v>
      </c>
      <c r="F420" s="3">
        <v>34</v>
      </c>
      <c r="G420" s="43">
        <f t="shared" ref="G420:X420" si="1040">300*G348*G120</f>
        <v>34408.518977893611</v>
      </c>
      <c r="H420" s="43">
        <f t="shared" si="1040"/>
        <v>55082.045271096918</v>
      </c>
      <c r="I420" s="43">
        <f t="shared" si="1040"/>
        <v>48755.717852187678</v>
      </c>
      <c r="J420" s="43">
        <f t="shared" si="1040"/>
        <v>51803.008026165357</v>
      </c>
      <c r="K420" s="43">
        <f t="shared" si="1040"/>
        <v>9558.7496522781385</v>
      </c>
      <c r="L420" s="44">
        <f t="shared" si="1040"/>
        <v>48382.387610671569</v>
      </c>
      <c r="M420" s="45">
        <f t="shared" si="1040"/>
        <v>17880.378664669879</v>
      </c>
      <c r="N420" s="46">
        <f t="shared" si="1040"/>
        <v>3872.7548028630786</v>
      </c>
      <c r="O420" s="46">
        <f t="shared" si="1040"/>
        <v>0</v>
      </c>
      <c r="P420" s="47">
        <f t="shared" si="1040"/>
        <v>98973.832737708653</v>
      </c>
      <c r="Q420" s="47">
        <f t="shared" si="1040"/>
        <v>90643.828105351145</v>
      </c>
      <c r="R420" s="47">
        <f t="shared" si="1040"/>
        <v>394044.26152758324</v>
      </c>
      <c r="S420" s="48">
        <f t="shared" si="1040"/>
        <v>8759.4129900115931</v>
      </c>
      <c r="T420" s="48">
        <f t="shared" si="1040"/>
        <v>11334.966814543734</v>
      </c>
      <c r="U420" s="49">
        <f t="shared" si="1040"/>
        <v>49500.860483210869</v>
      </c>
      <c r="V420" s="49">
        <f t="shared" si="1040"/>
        <v>48353.009176795043</v>
      </c>
      <c r="W420" s="50">
        <f t="shared" si="1040"/>
        <v>95563.782079390468</v>
      </c>
      <c r="X420" s="50">
        <f t="shared" si="1040"/>
        <v>63336.599933921207</v>
      </c>
      <c r="AD420"/>
      <c r="AE420" s="3">
        <v>35</v>
      </c>
      <c r="AG420" s="3">
        <f t="shared" si="974"/>
        <v>27.434717325995447</v>
      </c>
      <c r="AH420" s="43">
        <f t="shared" ref="AH420:AY420" si="1041">300*AH348*AH120</f>
        <v>25340.133315683586</v>
      </c>
      <c r="AI420" s="43">
        <f t="shared" si="1041"/>
        <v>44972.143394735904</v>
      </c>
      <c r="AJ420" s="43">
        <f t="shared" si="1041"/>
        <v>36010.383848390229</v>
      </c>
      <c r="AK420" s="43">
        <f t="shared" si="1041"/>
        <v>42458.359473146244</v>
      </c>
      <c r="AL420" s="43">
        <f t="shared" si="1041"/>
        <v>7467.6955322009544</v>
      </c>
      <c r="AM420" s="44">
        <f t="shared" si="1041"/>
        <v>43589.382878294273</v>
      </c>
      <c r="AN420" s="45">
        <f t="shared" si="1041"/>
        <v>13582.941883593861</v>
      </c>
      <c r="AO420" s="46">
        <f t="shared" si="1041"/>
        <v>3059.2975340856574</v>
      </c>
      <c r="AP420" s="46">
        <f t="shared" si="1041"/>
        <v>0</v>
      </c>
      <c r="AQ420" s="47">
        <f t="shared" si="1041"/>
        <v>83402.249818719531</v>
      </c>
      <c r="AR420" s="47">
        <f t="shared" si="1041"/>
        <v>76204.36871239933</v>
      </c>
      <c r="AS420" s="47">
        <f t="shared" si="1041"/>
        <v>339017.26549205207</v>
      </c>
      <c r="AT420" s="48">
        <f t="shared" si="1041"/>
        <v>7315.1791701248694</v>
      </c>
      <c r="AU420" s="48">
        <f t="shared" si="1041"/>
        <v>9245.5075070923922</v>
      </c>
      <c r="AV420" s="49">
        <f t="shared" si="1041"/>
        <v>40384.338686368959</v>
      </c>
      <c r="AW420" s="49">
        <f t="shared" si="1041"/>
        <v>39477.37321686231</v>
      </c>
      <c r="AX420" s="50">
        <f t="shared" si="1041"/>
        <v>85415.213267006926</v>
      </c>
      <c r="AY420" s="50">
        <f t="shared" si="1041"/>
        <v>53926.434019405257</v>
      </c>
    </row>
    <row r="421" spans="4:51" x14ac:dyDescent="0.25">
      <c r="D421" s="3">
        <v>36</v>
      </c>
      <c r="F421" s="3">
        <v>35</v>
      </c>
      <c r="G421" s="43">
        <f t="shared" ref="G421:X421" si="1042">300*G349*G121</f>
        <v>35628.503169461226</v>
      </c>
      <c r="H421" s="43">
        <f t="shared" si="1042"/>
        <v>56516.466188345956</v>
      </c>
      <c r="I421" s="43">
        <f t="shared" si="1042"/>
        <v>50580.258228587285</v>
      </c>
      <c r="J421" s="43">
        <f t="shared" si="1042"/>
        <v>53122.244753994084</v>
      </c>
      <c r="K421" s="43">
        <f t="shared" si="1042"/>
        <v>9827.0421953984587</v>
      </c>
      <c r="L421" s="44">
        <f t="shared" si="1042"/>
        <v>48958.805422707614</v>
      </c>
      <c r="M421" s="45">
        <f t="shared" si="1042"/>
        <v>18498.104604325574</v>
      </c>
      <c r="N421" s="46">
        <f t="shared" si="1042"/>
        <v>3991.7750542015337</v>
      </c>
      <c r="O421" s="46">
        <f t="shared" si="1042"/>
        <v>0</v>
      </c>
      <c r="P421" s="47">
        <f t="shared" si="1042"/>
        <v>101136.8766445587</v>
      </c>
      <c r="Q421" s="47">
        <f t="shared" si="1042"/>
        <v>92575.496615946526</v>
      </c>
      <c r="R421" s="47">
        <f t="shared" si="1042"/>
        <v>400447.64296625787</v>
      </c>
      <c r="S421" s="48">
        <f t="shared" si="1042"/>
        <v>8960.3354768488553</v>
      </c>
      <c r="T421" s="48">
        <f t="shared" si="1042"/>
        <v>11626.275992478861</v>
      </c>
      <c r="U421" s="49">
        <f t="shared" si="1042"/>
        <v>50795.349112159194</v>
      </c>
      <c r="V421" s="49">
        <f t="shared" si="1042"/>
        <v>49612.232786774766</v>
      </c>
      <c r="W421" s="50">
        <f t="shared" si="1042"/>
        <v>96829.213614217995</v>
      </c>
      <c r="X421" s="50">
        <f t="shared" si="1042"/>
        <v>64598.9951919792</v>
      </c>
      <c r="AD421"/>
      <c r="AE421" s="3">
        <v>36</v>
      </c>
      <c r="AG421" s="3">
        <f t="shared" si="974"/>
        <v>28.852575672624699</v>
      </c>
      <c r="AH421" s="43">
        <f t="shared" ref="AH421:AY421" si="1043">300*AH349*AH121</f>
        <v>27437.493162005911</v>
      </c>
      <c r="AI421" s="43">
        <f t="shared" si="1043"/>
        <v>47255.606160597621</v>
      </c>
      <c r="AJ421" s="43">
        <f t="shared" si="1043"/>
        <v>38854.587000740947</v>
      </c>
      <c r="AK421" s="43">
        <f t="shared" si="1043"/>
        <v>44575.922257859187</v>
      </c>
      <c r="AL421" s="43">
        <f t="shared" si="1043"/>
        <v>7967.0627986224699</v>
      </c>
      <c r="AM421" s="44">
        <f t="shared" si="1043"/>
        <v>44803.20842127475</v>
      </c>
      <c r="AN421" s="45">
        <f t="shared" si="1043"/>
        <v>14544.044989883771</v>
      </c>
      <c r="AO421" s="46">
        <f t="shared" si="1043"/>
        <v>3239.2357474606483</v>
      </c>
      <c r="AP421" s="46">
        <f t="shared" si="1043"/>
        <v>0</v>
      </c>
      <c r="AQ421" s="47">
        <f t="shared" si="1043"/>
        <v>86971.459605553973</v>
      </c>
      <c r="AR421" s="47">
        <f t="shared" si="1043"/>
        <v>79588.903483787028</v>
      </c>
      <c r="AS421" s="47">
        <f t="shared" si="1043"/>
        <v>353005.34309800022</v>
      </c>
      <c r="AT421" s="48">
        <f t="shared" si="1043"/>
        <v>7645.7358772349489</v>
      </c>
      <c r="AU421" s="48">
        <f t="shared" si="1043"/>
        <v>9722.4233420126347</v>
      </c>
      <c r="AV421" s="49">
        <f t="shared" si="1043"/>
        <v>42442.413036745202</v>
      </c>
      <c r="AW421" s="49">
        <f t="shared" si="1043"/>
        <v>41482.196501442573</v>
      </c>
      <c r="AX421" s="50">
        <f t="shared" si="1043"/>
        <v>87903.868041062306</v>
      </c>
      <c r="AY421" s="50">
        <f t="shared" si="1043"/>
        <v>56130.276191480851</v>
      </c>
    </row>
    <row r="422" spans="4:51" x14ac:dyDescent="0.25">
      <c r="D422" s="3">
        <v>37</v>
      </c>
      <c r="F422" s="3">
        <v>36</v>
      </c>
      <c r="G422" s="43">
        <f t="shared" ref="G422:X422" si="1044">300*G350*G122</f>
        <v>36802.10453026172</v>
      </c>
      <c r="H422" s="43">
        <f t="shared" si="1044"/>
        <v>57922.731517688262</v>
      </c>
      <c r="I422" s="43">
        <f t="shared" si="1044"/>
        <v>52367.575219905426</v>
      </c>
      <c r="J422" s="43">
        <f t="shared" si="1044"/>
        <v>54413.922468166362</v>
      </c>
      <c r="K422" s="43">
        <f t="shared" si="1044"/>
        <v>10082.324836849584</v>
      </c>
      <c r="L422" s="44">
        <f t="shared" si="1044"/>
        <v>49503.510483787373</v>
      </c>
      <c r="M422" s="45">
        <f t="shared" si="1044"/>
        <v>19105.421669552245</v>
      </c>
      <c r="N422" s="46">
        <f t="shared" si="1044"/>
        <v>4109.3658823241203</v>
      </c>
      <c r="O422" s="46">
        <f t="shared" si="1044"/>
        <v>0</v>
      </c>
      <c r="P422" s="47">
        <f t="shared" si="1044"/>
        <v>103246.88683291721</v>
      </c>
      <c r="Q422" s="47">
        <f t="shared" si="1044"/>
        <v>94440.065212693662</v>
      </c>
      <c r="R422" s="47">
        <f t="shared" si="1044"/>
        <v>406404.49160944473</v>
      </c>
      <c r="S422" s="48">
        <f t="shared" si="1044"/>
        <v>9156.3619450399856</v>
      </c>
      <c r="T422" s="48">
        <f t="shared" si="1044"/>
        <v>11910.447955225349</v>
      </c>
      <c r="U422" s="49">
        <f t="shared" si="1044"/>
        <v>52064.692115751772</v>
      </c>
      <c r="V422" s="49">
        <f t="shared" si="1044"/>
        <v>50846.732098242421</v>
      </c>
      <c r="W422" s="50">
        <f t="shared" si="1044"/>
        <v>98030.098442283066</v>
      </c>
      <c r="X422" s="50">
        <f t="shared" si="1044"/>
        <v>65818.986144316208</v>
      </c>
      <c r="AD422"/>
      <c r="AE422" s="3">
        <v>37</v>
      </c>
      <c r="AG422" s="3">
        <f t="shared" si="974"/>
        <v>30.343710600427304</v>
      </c>
      <c r="AH422" s="43">
        <f t="shared" ref="AH422:AY422" si="1045">300*AH350*AH122</f>
        <v>29568.325951145536</v>
      </c>
      <c r="AI422" s="43">
        <f t="shared" si="1045"/>
        <v>49598.422784388829</v>
      </c>
      <c r="AJ422" s="43">
        <f t="shared" si="1045"/>
        <v>41799.72660193414</v>
      </c>
      <c r="AK422" s="43">
        <f t="shared" si="1045"/>
        <v>46744.374365696742</v>
      </c>
      <c r="AL422" s="43">
        <f t="shared" si="1045"/>
        <v>8464.4452005937346</v>
      </c>
      <c r="AM422" s="44">
        <f t="shared" si="1045"/>
        <v>45960.673222378457</v>
      </c>
      <c r="AN422" s="45">
        <f t="shared" si="1045"/>
        <v>15536.307057101098</v>
      </c>
      <c r="AO422" s="46">
        <f t="shared" si="1045"/>
        <v>3426.1208624605993</v>
      </c>
      <c r="AP422" s="46">
        <f t="shared" si="1045"/>
        <v>0</v>
      </c>
      <c r="AQ422" s="47">
        <f t="shared" si="1045"/>
        <v>90600.958912198228</v>
      </c>
      <c r="AR422" s="47">
        <f t="shared" si="1045"/>
        <v>82987.863403903466</v>
      </c>
      <c r="AS422" s="47">
        <f t="shared" si="1045"/>
        <v>366398.83412528801</v>
      </c>
      <c r="AT422" s="48">
        <f t="shared" si="1045"/>
        <v>7982.2202791456421</v>
      </c>
      <c r="AU422" s="48">
        <f t="shared" si="1045"/>
        <v>10208.923647880441</v>
      </c>
      <c r="AV422" s="49">
        <f t="shared" si="1045"/>
        <v>44554.571871907217</v>
      </c>
      <c r="AW422" s="49">
        <f t="shared" si="1045"/>
        <v>43539.022486710957</v>
      </c>
      <c r="AX422" s="50">
        <f t="shared" si="1045"/>
        <v>90334.99787497017</v>
      </c>
      <c r="AY422" s="50">
        <f t="shared" si="1045"/>
        <v>58343.833885318927</v>
      </c>
    </row>
    <row r="423" spans="4:51" x14ac:dyDescent="0.25">
      <c r="D423" s="3">
        <v>38</v>
      </c>
      <c r="F423" s="3">
        <v>37</v>
      </c>
      <c r="G423" s="43">
        <f t="shared" ref="G423:X423" si="1046">300*G351*G123</f>
        <v>37929.037581312274</v>
      </c>
      <c r="H423" s="43">
        <f t="shared" si="1046"/>
        <v>59300.891351668986</v>
      </c>
      <c r="I423" s="43">
        <f t="shared" si="1046"/>
        <v>54116.176099383098</v>
      </c>
      <c r="J423" s="43">
        <f t="shared" si="1046"/>
        <v>55678.159525258889</v>
      </c>
      <c r="K423" s="43">
        <f t="shared" si="1046"/>
        <v>10324.872780309621</v>
      </c>
      <c r="L423" s="44">
        <f t="shared" si="1046"/>
        <v>50018.712972586465</v>
      </c>
      <c r="M423" s="45">
        <f t="shared" si="1046"/>
        <v>19702.201001914727</v>
      </c>
      <c r="N423" s="46">
        <f t="shared" si="1046"/>
        <v>4225.4921432621295</v>
      </c>
      <c r="O423" s="46">
        <f t="shared" si="1046"/>
        <v>0</v>
      </c>
      <c r="P423" s="47">
        <f t="shared" si="1046"/>
        <v>105304.71630113681</v>
      </c>
      <c r="Q423" s="47">
        <f t="shared" si="1046"/>
        <v>96239.043714437401</v>
      </c>
      <c r="R423" s="47">
        <f t="shared" si="1046"/>
        <v>411941.01868452766</v>
      </c>
      <c r="S423" s="48">
        <f t="shared" si="1046"/>
        <v>9347.5567355834337</v>
      </c>
      <c r="T423" s="48">
        <f t="shared" si="1046"/>
        <v>12187.521890805729</v>
      </c>
      <c r="U423" s="49">
        <f t="shared" si="1046"/>
        <v>53308.924604973035</v>
      </c>
      <c r="V423" s="49">
        <f t="shared" si="1046"/>
        <v>52056.553187451907</v>
      </c>
      <c r="W423" s="50">
        <f t="shared" si="1046"/>
        <v>99169.520476959107</v>
      </c>
      <c r="X423" s="50">
        <f t="shared" si="1046"/>
        <v>66997.617756549647</v>
      </c>
      <c r="AD423"/>
      <c r="AE423" s="3">
        <v>38</v>
      </c>
      <c r="AG423" s="3">
        <f t="shared" si="974"/>
        <v>31.911909129003085</v>
      </c>
      <c r="AH423" s="43">
        <f t="shared" ref="AH423:AY423" si="1047">300*AH351*AH123</f>
        <v>31714.93548343873</v>
      </c>
      <c r="AI423" s="43">
        <f t="shared" si="1047"/>
        <v>51996.152424155378</v>
      </c>
      <c r="AJ423" s="43">
        <f t="shared" si="1047"/>
        <v>44834.092943298514</v>
      </c>
      <c r="AK423" s="43">
        <f t="shared" si="1047"/>
        <v>48959.225011086412</v>
      </c>
      <c r="AL423" s="43">
        <f t="shared" si="1047"/>
        <v>8955.7314061454617</v>
      </c>
      <c r="AM423" s="44">
        <f t="shared" si="1047"/>
        <v>47065.116046728261</v>
      </c>
      <c r="AN423" s="45">
        <f t="shared" si="1047"/>
        <v>16557.725225148708</v>
      </c>
      <c r="AO423" s="46">
        <f t="shared" si="1047"/>
        <v>3619.8044765709992</v>
      </c>
      <c r="AP423" s="46">
        <f t="shared" si="1047"/>
        <v>0</v>
      </c>
      <c r="AQ423" s="47">
        <f t="shared" si="1047"/>
        <v>94282.658000440846</v>
      </c>
      <c r="AR423" s="47">
        <f t="shared" si="1047"/>
        <v>86387.782709490697</v>
      </c>
      <c r="AS423" s="47">
        <f t="shared" si="1047"/>
        <v>379115.81394926604</v>
      </c>
      <c r="AT423" s="48">
        <f t="shared" si="1047"/>
        <v>8323.8299416895406</v>
      </c>
      <c r="AU423" s="48">
        <f t="shared" si="1047"/>
        <v>10703.594088902531</v>
      </c>
      <c r="AV423" s="49">
        <f t="shared" si="1047"/>
        <v>46716.897025131198</v>
      </c>
      <c r="AW423" s="49">
        <f t="shared" si="1047"/>
        <v>45643.982874841953</v>
      </c>
      <c r="AX423" s="50">
        <f t="shared" si="1047"/>
        <v>92699.146452208137</v>
      </c>
      <c r="AY423" s="50">
        <f t="shared" si="1047"/>
        <v>60559.418809916489</v>
      </c>
    </row>
    <row r="424" spans="4:51" x14ac:dyDescent="0.25">
      <c r="D424" s="3">
        <v>39</v>
      </c>
      <c r="F424" s="3">
        <v>38</v>
      </c>
      <c r="G424" s="43">
        <f t="shared" ref="G424:X424" si="1048">300*G352*G124</f>
        <v>39009.342203100685</v>
      </c>
      <c r="H424" s="43">
        <f t="shared" si="1048"/>
        <v>60651.043611166089</v>
      </c>
      <c r="I424" s="43">
        <f t="shared" si="1048"/>
        <v>55824.836772255614</v>
      </c>
      <c r="J424" s="43">
        <f t="shared" si="1048"/>
        <v>56915.117356233975</v>
      </c>
      <c r="K424" s="43">
        <f t="shared" si="1048"/>
        <v>10555.010429092417</v>
      </c>
      <c r="L424" s="44">
        <f t="shared" si="1048"/>
        <v>50506.383230940643</v>
      </c>
      <c r="M424" s="45">
        <f t="shared" si="1048"/>
        <v>20288.344662768104</v>
      </c>
      <c r="N424" s="46">
        <f t="shared" si="1048"/>
        <v>4340.1233885631182</v>
      </c>
      <c r="O424" s="46">
        <f t="shared" si="1048"/>
        <v>0</v>
      </c>
      <c r="P424" s="47">
        <f t="shared" si="1048"/>
        <v>107311.24506989242</v>
      </c>
      <c r="Q424" s="47">
        <f t="shared" si="1048"/>
        <v>97973.998657315562</v>
      </c>
      <c r="R424" s="47">
        <f t="shared" si="1048"/>
        <v>417082.70799001883</v>
      </c>
      <c r="S424" s="48">
        <f t="shared" si="1048"/>
        <v>9533.9885297518849</v>
      </c>
      <c r="T424" s="48">
        <f t="shared" si="1048"/>
        <v>12457.550910135587</v>
      </c>
      <c r="U424" s="49">
        <f t="shared" si="1048"/>
        <v>54528.124647877543</v>
      </c>
      <c r="V424" s="49">
        <f t="shared" si="1048"/>
        <v>53241.78356366502</v>
      </c>
      <c r="W424" s="50">
        <f t="shared" si="1048"/>
        <v>100250.44689037169</v>
      </c>
      <c r="X424" s="50">
        <f t="shared" si="1048"/>
        <v>68135.948762005894</v>
      </c>
      <c r="AD424"/>
      <c r="AE424" s="3">
        <v>39</v>
      </c>
      <c r="AG424" s="3">
        <f t="shared" si="974"/>
        <v>33.561153995563402</v>
      </c>
      <c r="AH424" s="43">
        <f t="shared" ref="AH424:AY424" si="1049">300*AH352*AH124</f>
        <v>33858.64426512162</v>
      </c>
      <c r="AI424" s="43">
        <f t="shared" si="1049"/>
        <v>54443.664972654595</v>
      </c>
      <c r="AJ424" s="43">
        <f t="shared" si="1049"/>
        <v>47943.71990446173</v>
      </c>
      <c r="AK424" s="43">
        <f t="shared" si="1049"/>
        <v>51215.34556791067</v>
      </c>
      <c r="AL424" s="43">
        <f t="shared" si="1049"/>
        <v>9436.8455701692983</v>
      </c>
      <c r="AM424" s="44">
        <f t="shared" si="1049"/>
        <v>48118.784727972779</v>
      </c>
      <c r="AN424" s="45">
        <f t="shared" si="1049"/>
        <v>17606.046692172597</v>
      </c>
      <c r="AO424" s="46">
        <f t="shared" si="1049"/>
        <v>3820.0820826612253</v>
      </c>
      <c r="AP424" s="46">
        <f t="shared" si="1049"/>
        <v>0</v>
      </c>
      <c r="AQ424" s="47">
        <f t="shared" si="1049"/>
        <v>98007.63413068121</v>
      </c>
      <c r="AR424" s="47">
        <f t="shared" si="1049"/>
        <v>89774.566578776081</v>
      </c>
      <c r="AS424" s="47">
        <f t="shared" si="1049"/>
        <v>391086.33203206235</v>
      </c>
      <c r="AT424" s="48">
        <f t="shared" si="1049"/>
        <v>8669.6777937908882</v>
      </c>
      <c r="AU424" s="48">
        <f t="shared" si="1049"/>
        <v>11204.866986044091</v>
      </c>
      <c r="AV424" s="49">
        <f t="shared" si="1049"/>
        <v>48924.841836475825</v>
      </c>
      <c r="AW424" s="49">
        <f t="shared" si="1049"/>
        <v>47792.596280756195</v>
      </c>
      <c r="AX424" s="50">
        <f t="shared" si="1049"/>
        <v>94987.256957256643</v>
      </c>
      <c r="AY424" s="50">
        <f t="shared" si="1049"/>
        <v>62768.951187125756</v>
      </c>
    </row>
    <row r="425" spans="4:51" x14ac:dyDescent="0.25">
      <c r="D425" s="3">
        <v>40</v>
      </c>
      <c r="F425" s="3">
        <v>39</v>
      </c>
      <c r="G425" s="43">
        <f t="shared" ref="G425:X425" si="1050">300*G353*G125</f>
        <v>40043.339498088477</v>
      </c>
      <c r="H425" s="43">
        <f t="shared" si="1050"/>
        <v>61973.329065365775</v>
      </c>
      <c r="I425" s="43">
        <f t="shared" si="1050"/>
        <v>57492.581407117905</v>
      </c>
      <c r="J425" s="43">
        <f t="shared" si="1050"/>
        <v>58124.995756829208</v>
      </c>
      <c r="K425" s="43">
        <f t="shared" si="1050"/>
        <v>10773.10116033612</v>
      </c>
      <c r="L425" s="44">
        <f t="shared" si="1050"/>
        <v>50968.291546362809</v>
      </c>
      <c r="M425" s="45">
        <f t="shared" si="1050"/>
        <v>20863.781677670177</v>
      </c>
      <c r="N425" s="46">
        <f t="shared" si="1050"/>
        <v>4453.2335008402079</v>
      </c>
      <c r="O425" s="46">
        <f t="shared" si="1050"/>
        <v>0</v>
      </c>
      <c r="P425" s="47">
        <f t="shared" si="1050"/>
        <v>109267.37502093326</v>
      </c>
      <c r="Q425" s="47">
        <f t="shared" si="1050"/>
        <v>99646.539715166407</v>
      </c>
      <c r="R425" s="47">
        <f t="shared" si="1050"/>
        <v>421854.18058534875</v>
      </c>
      <c r="S425" s="48">
        <f t="shared" si="1050"/>
        <v>9715.7296970370062</v>
      </c>
      <c r="T425" s="48">
        <f t="shared" si="1050"/>
        <v>12720.600374809985</v>
      </c>
      <c r="U425" s="49">
        <f t="shared" si="1050"/>
        <v>55722.408906057826</v>
      </c>
      <c r="V425" s="49">
        <f t="shared" si="1050"/>
        <v>54402.547945860751</v>
      </c>
      <c r="W425" s="50">
        <f t="shared" si="1050"/>
        <v>101275.72819257721</v>
      </c>
      <c r="X425" s="50">
        <f t="shared" si="1050"/>
        <v>69235.04603925343</v>
      </c>
      <c r="AD425"/>
      <c r="AE425" s="3">
        <v>40</v>
      </c>
      <c r="AG425" s="3">
        <f t="shared" si="974"/>
        <v>35.295633769846724</v>
      </c>
      <c r="AH425" s="43">
        <f t="shared" ref="AH425:AY425" si="1051">300*AH353*AH125</f>
        <v>35980.308164353257</v>
      </c>
      <c r="AI425" s="43">
        <f t="shared" si="1051"/>
        <v>56935.135909163298</v>
      </c>
      <c r="AJ425" s="43">
        <f t="shared" si="1051"/>
        <v>51112.597562612078</v>
      </c>
      <c r="AK425" s="43">
        <f t="shared" si="1051"/>
        <v>53506.973228851333</v>
      </c>
      <c r="AL425" s="43">
        <f t="shared" si="1051"/>
        <v>9903.8556020866763</v>
      </c>
      <c r="AM425" s="44">
        <f t="shared" si="1051"/>
        <v>49123.033803205741</v>
      </c>
      <c r="AN425" s="45">
        <f t="shared" si="1051"/>
        <v>18678.73821412418</v>
      </c>
      <c r="AO425" s="46">
        <f t="shared" si="1051"/>
        <v>4026.6893758132474</v>
      </c>
      <c r="AP425" s="46">
        <f t="shared" si="1051"/>
        <v>0</v>
      </c>
      <c r="AQ425" s="47">
        <f t="shared" si="1051"/>
        <v>101766.15085377925</v>
      </c>
      <c r="AR425" s="47">
        <f t="shared" si="1051"/>
        <v>93133.645664428856</v>
      </c>
      <c r="AS425" s="47">
        <f t="shared" si="1051"/>
        <v>402253.98946166871</v>
      </c>
      <c r="AT425" s="48">
        <f t="shared" si="1051"/>
        <v>9018.7944777310659</v>
      </c>
      <c r="AU425" s="48">
        <f t="shared" si="1051"/>
        <v>11711.028451176862</v>
      </c>
      <c r="AV425" s="49">
        <f t="shared" si="1051"/>
        <v>51173.227154074921</v>
      </c>
      <c r="AW425" s="49">
        <f t="shared" si="1051"/>
        <v>49979.765465416123</v>
      </c>
      <c r="AX425" s="50">
        <f t="shared" si="1051"/>
        <v>97190.815244064375</v>
      </c>
      <c r="AY425" s="50">
        <f t="shared" si="1051"/>
        <v>64964.034074158997</v>
      </c>
    </row>
    <row r="426" spans="4:51" x14ac:dyDescent="0.25">
      <c r="D426" s="3">
        <v>41</v>
      </c>
      <c r="F426" s="3">
        <v>40</v>
      </c>
      <c r="G426" s="43">
        <f t="shared" ref="G426:X426" si="1052">300*G354*G126</f>
        <v>41031.591036898317</v>
      </c>
      <c r="H426" s="43">
        <f t="shared" si="1052"/>
        <v>63267.926790992278</v>
      </c>
      <c r="I426" s="43">
        <f t="shared" si="1052"/>
        <v>59118.66221777974</v>
      </c>
      <c r="J426" s="43">
        <f t="shared" si="1052"/>
        <v>59308.028589331203</v>
      </c>
      <c r="K426" s="43">
        <f t="shared" si="1052"/>
        <v>10979.538345790847</v>
      </c>
      <c r="L426" s="44">
        <f t="shared" si="1052"/>
        <v>51406.039695728665</v>
      </c>
      <c r="M426" s="45">
        <f t="shared" si="1052"/>
        <v>21428.464824799499</v>
      </c>
      <c r="N426" s="46">
        <f t="shared" si="1052"/>
        <v>4564.8003582604642</v>
      </c>
      <c r="O426" s="46">
        <f t="shared" si="1052"/>
        <v>0</v>
      </c>
      <c r="P426" s="47">
        <f t="shared" si="1052"/>
        <v>111174.02531499023</v>
      </c>
      <c r="Q426" s="47">
        <f t="shared" si="1052"/>
        <v>101258.30777804548</v>
      </c>
      <c r="R426" s="47">
        <f t="shared" si="1052"/>
        <v>426279.0966338893</v>
      </c>
      <c r="S426" s="48">
        <f t="shared" si="1052"/>
        <v>9892.8557122684433</v>
      </c>
      <c r="T426" s="48">
        <f t="shared" si="1052"/>
        <v>12976.746383875015</v>
      </c>
      <c r="U426" s="49">
        <f t="shared" si="1052"/>
        <v>56891.928632639341</v>
      </c>
      <c r="V426" s="49">
        <f t="shared" si="1052"/>
        <v>55539.004384568492</v>
      </c>
      <c r="W426" s="50">
        <f t="shared" si="1052"/>
        <v>102248.09909735218</v>
      </c>
      <c r="X426" s="50">
        <f t="shared" si="1052"/>
        <v>70295.979717463779</v>
      </c>
      <c r="AD426"/>
      <c r="AE426" s="3">
        <v>41</v>
      </c>
      <c r="AG426" s="3">
        <f t="shared" si="974"/>
        <v>37.119753491784877</v>
      </c>
      <c r="AH426" s="43">
        <f t="shared" ref="AH426:AY426" si="1053">300*AH354*AH126</f>
        <v>38060.861561128535</v>
      </c>
      <c r="AI426" s="43">
        <f t="shared" si="1053"/>
        <v>59464.050583040625</v>
      </c>
      <c r="AJ426" s="43">
        <f t="shared" si="1053"/>
        <v>54322.920694673718</v>
      </c>
      <c r="AK426" s="43">
        <f t="shared" si="1053"/>
        <v>55827.723738344619</v>
      </c>
      <c r="AL426" s="43">
        <f t="shared" si="1053"/>
        <v>10353.079842344985</v>
      </c>
      <c r="AM426" s="44">
        <f t="shared" si="1053"/>
        <v>50078.525506205922</v>
      </c>
      <c r="AN426" s="45">
        <f t="shared" si="1053"/>
        <v>19772.955950613108</v>
      </c>
      <c r="AO426" s="46">
        <f t="shared" si="1053"/>
        <v>4239.2989843747619</v>
      </c>
      <c r="AP426" s="46">
        <f t="shared" si="1053"/>
        <v>0</v>
      </c>
      <c r="AQ426" s="47">
        <f t="shared" si="1053"/>
        <v>105547.69143816498</v>
      </c>
      <c r="AR426" s="47">
        <f t="shared" si="1053"/>
        <v>96450.153754219093</v>
      </c>
      <c r="AS426" s="47">
        <f t="shared" si="1053"/>
        <v>412577.07157954946</v>
      </c>
      <c r="AT426" s="48">
        <f t="shared" si="1053"/>
        <v>9370.132241809466</v>
      </c>
      <c r="AU426" s="48">
        <f t="shared" si="1053"/>
        <v>12220.228941428626</v>
      </c>
      <c r="AV426" s="49">
        <f t="shared" si="1053"/>
        <v>53456.245480325255</v>
      </c>
      <c r="AW426" s="49">
        <f t="shared" si="1053"/>
        <v>52199.782623682455</v>
      </c>
      <c r="AX426" s="50">
        <f t="shared" si="1053"/>
        <v>99301.991122924694</v>
      </c>
      <c r="AY426" s="50">
        <f t="shared" si="1053"/>
        <v>67136.040031460157</v>
      </c>
    </row>
    <row r="427" spans="4:51" x14ac:dyDescent="0.25">
      <c r="D427" s="3">
        <v>42</v>
      </c>
      <c r="F427" s="3">
        <v>41</v>
      </c>
      <c r="G427" s="43">
        <f t="shared" ref="G427:X427" si="1054">300*G355*G127</f>
        <v>41974.861578965043</v>
      </c>
      <c r="H427" s="43">
        <f t="shared" si="1054"/>
        <v>64535.050032787469</v>
      </c>
      <c r="I427" s="43">
        <f t="shared" si="1054"/>
        <v>60702.539781512416</v>
      </c>
      <c r="J427" s="43">
        <f t="shared" si="1054"/>
        <v>60464.479864236622</v>
      </c>
      <c r="K427" s="43">
        <f t="shared" si="1054"/>
        <v>11174.737522951476</v>
      </c>
      <c r="L427" s="44">
        <f t="shared" si="1054"/>
        <v>51821.086120276581</v>
      </c>
      <c r="M427" s="45">
        <f t="shared" si="1054"/>
        <v>21982.368003308264</v>
      </c>
      <c r="N427" s="46">
        <f t="shared" si="1054"/>
        <v>4674.8055252522108</v>
      </c>
      <c r="O427" s="46">
        <f t="shared" si="1054"/>
        <v>0</v>
      </c>
      <c r="P427" s="47">
        <f t="shared" si="1054"/>
        <v>113032.1283223341</v>
      </c>
      <c r="Q427" s="47">
        <f t="shared" si="1054"/>
        <v>102810.9645058758</v>
      </c>
      <c r="R427" s="47">
        <f t="shared" si="1054"/>
        <v>430380.08809540595</v>
      </c>
      <c r="S427" s="48">
        <f t="shared" si="1054"/>
        <v>10065.444634299594</v>
      </c>
      <c r="T427" s="48">
        <f t="shared" si="1054"/>
        <v>13226.074404366835</v>
      </c>
      <c r="U427" s="49">
        <f t="shared" si="1054"/>
        <v>58036.866006913915</v>
      </c>
      <c r="V427" s="49">
        <f t="shared" si="1054"/>
        <v>56651.340706609277</v>
      </c>
      <c r="W427" s="50">
        <f t="shared" si="1054"/>
        <v>103170.18002727014</v>
      </c>
      <c r="X427" s="50">
        <f t="shared" si="1054"/>
        <v>71319.818925632135</v>
      </c>
      <c r="AD427"/>
      <c r="AE427" s="3">
        <v>42</v>
      </c>
      <c r="AG427" s="3">
        <f t="shared" si="974"/>
        <v>38.85778775562828</v>
      </c>
      <c r="AH427" s="43">
        <f t="shared" ref="AH427:AY427" si="1055">300*AH355*AH127</f>
        <v>39899.098034272734</v>
      </c>
      <c r="AI427" s="43">
        <f t="shared" si="1055"/>
        <v>61786.977212917758</v>
      </c>
      <c r="AJ427" s="43">
        <f t="shared" si="1055"/>
        <v>57257.933912389191</v>
      </c>
      <c r="AK427" s="43">
        <f t="shared" si="1055"/>
        <v>57954.57942498404</v>
      </c>
      <c r="AL427" s="43">
        <f t="shared" si="1055"/>
        <v>10742.806191871839</v>
      </c>
      <c r="AM427" s="44">
        <f t="shared" si="1055"/>
        <v>50904.109395678039</v>
      </c>
      <c r="AN427" s="45">
        <f t="shared" si="1055"/>
        <v>20782.602551522021</v>
      </c>
      <c r="AO427" s="46">
        <f t="shared" si="1055"/>
        <v>4437.2415145438517</v>
      </c>
      <c r="AP427" s="46">
        <f t="shared" si="1055"/>
        <v>0</v>
      </c>
      <c r="AQ427" s="47">
        <f t="shared" si="1055"/>
        <v>108992.22885618261</v>
      </c>
      <c r="AR427" s="47">
        <f t="shared" si="1055"/>
        <v>99412.42905832798</v>
      </c>
      <c r="AS427" s="47">
        <f t="shared" si="1055"/>
        <v>421197.29522778734</v>
      </c>
      <c r="AT427" s="48">
        <f t="shared" si="1055"/>
        <v>9690.1671570274066</v>
      </c>
      <c r="AU427" s="48">
        <f t="shared" si="1055"/>
        <v>12683.614463453319</v>
      </c>
      <c r="AV427" s="49">
        <f t="shared" si="1055"/>
        <v>55554.081410449129</v>
      </c>
      <c r="AW427" s="49">
        <f t="shared" si="1055"/>
        <v>54238.959682899796</v>
      </c>
      <c r="AX427" s="50">
        <f t="shared" si="1055"/>
        <v>101133.21011867239</v>
      </c>
      <c r="AY427" s="50">
        <f t="shared" si="1055"/>
        <v>69081.09355654614</v>
      </c>
    </row>
    <row r="428" spans="4:51" x14ac:dyDescent="0.25">
      <c r="D428" s="3">
        <v>43</v>
      </c>
      <c r="F428" s="3">
        <v>42</v>
      </c>
      <c r="G428" s="43">
        <f t="shared" ref="G428:X428" si="1056">300*G356*G128</f>
        <v>42874.085250352306</v>
      </c>
      <c r="H428" s="43">
        <f t="shared" si="1056"/>
        <v>65774.942429912437</v>
      </c>
      <c r="I428" s="43">
        <f t="shared" si="1056"/>
        <v>62243.864135354183</v>
      </c>
      <c r="J428" s="43">
        <f t="shared" si="1056"/>
        <v>61594.64017099989</v>
      </c>
      <c r="K428" s="43">
        <f t="shared" si="1056"/>
        <v>11359.129617991672</v>
      </c>
      <c r="L428" s="44">
        <f t="shared" si="1056"/>
        <v>52214.766160613079</v>
      </c>
      <c r="M428" s="45">
        <f t="shared" si="1056"/>
        <v>22525.484051101255</v>
      </c>
      <c r="N428" s="46">
        <f t="shared" si="1056"/>
        <v>4783.2339670264728</v>
      </c>
      <c r="O428" s="46">
        <f t="shared" si="1056"/>
        <v>0</v>
      </c>
      <c r="P428" s="47">
        <f t="shared" si="1056"/>
        <v>114842.62600816292</v>
      </c>
      <c r="Q428" s="47">
        <f t="shared" si="1056"/>
        <v>104306.18319500792</v>
      </c>
      <c r="R428" s="47">
        <f t="shared" si="1056"/>
        <v>434178.71682798275</v>
      </c>
      <c r="S428" s="48">
        <f t="shared" si="1056"/>
        <v>10233.57663960734</v>
      </c>
      <c r="T428" s="48">
        <f t="shared" si="1056"/>
        <v>13468.678032019179</v>
      </c>
      <c r="U428" s="49">
        <f t="shared" si="1056"/>
        <v>59157.43078051498</v>
      </c>
      <c r="V428" s="49">
        <f t="shared" si="1056"/>
        <v>57739.771259801142</v>
      </c>
      <c r="W428" s="50">
        <f t="shared" si="1056"/>
        <v>104044.4791335624</v>
      </c>
      <c r="X428" s="50">
        <f t="shared" si="1056"/>
        <v>72307.628111581012</v>
      </c>
      <c r="AD428"/>
      <c r="AE428" s="3">
        <v>43</v>
      </c>
      <c r="AG428" s="3">
        <f t="shared" si="974"/>
        <v>40.467341024247702</v>
      </c>
      <c r="AH428" s="43">
        <f t="shared" ref="AH428:AY428" si="1057">300*AH356*AH128</f>
        <v>41477.965410217286</v>
      </c>
      <c r="AI428" s="43">
        <f t="shared" si="1057"/>
        <v>63863.510958373467</v>
      </c>
      <c r="AJ428" s="43">
        <f t="shared" si="1057"/>
        <v>59864.151592276976</v>
      </c>
      <c r="AK428" s="43">
        <f t="shared" si="1057"/>
        <v>59851.777121769679</v>
      </c>
      <c r="AL428" s="43">
        <f t="shared" si="1057"/>
        <v>11072.135740387132</v>
      </c>
      <c r="AM428" s="44">
        <f t="shared" si="1057"/>
        <v>51602.747229379944</v>
      </c>
      <c r="AN428" s="45">
        <f t="shared" si="1057"/>
        <v>21688.669105843237</v>
      </c>
      <c r="AO428" s="46">
        <f t="shared" si="1057"/>
        <v>4616.4056556066134</v>
      </c>
      <c r="AP428" s="46">
        <f t="shared" si="1057"/>
        <v>0</v>
      </c>
      <c r="AQ428" s="47">
        <f t="shared" si="1057"/>
        <v>112048.37843767155</v>
      </c>
      <c r="AR428" s="47">
        <f t="shared" si="1057"/>
        <v>101991.18366294356</v>
      </c>
      <c r="AS428" s="47">
        <f t="shared" si="1057"/>
        <v>428234.63806060742</v>
      </c>
      <c r="AT428" s="48">
        <f t="shared" si="1057"/>
        <v>9974.0734762176016</v>
      </c>
      <c r="AU428" s="48">
        <f t="shared" si="1057"/>
        <v>13094.11068705965</v>
      </c>
      <c r="AV428" s="49">
        <f t="shared" si="1057"/>
        <v>57430.052359185684</v>
      </c>
      <c r="AW428" s="49">
        <f t="shared" si="1057"/>
        <v>56061.834465762309</v>
      </c>
      <c r="AX428" s="50">
        <f t="shared" si="1057"/>
        <v>102685.12948574696</v>
      </c>
      <c r="AY428" s="50">
        <f t="shared" si="1057"/>
        <v>70779.013857881713</v>
      </c>
    </row>
    <row r="429" spans="4:51" x14ac:dyDescent="0.25">
      <c r="D429" s="3">
        <v>44</v>
      </c>
      <c r="F429" s="3">
        <v>43</v>
      </c>
      <c r="G429" s="43">
        <f t="shared" ref="G429:X429" si="1058">300*G357*G129</f>
        <v>43730.335085529907</v>
      </c>
      <c r="H429" s="43">
        <f t="shared" si="1058"/>
        <v>66987.874575749767</v>
      </c>
      <c r="I429" s="43">
        <f t="shared" si="1058"/>
        <v>63742.4567954964</v>
      </c>
      <c r="J429" s="43">
        <f t="shared" si="1058"/>
        <v>62698.823428525429</v>
      </c>
      <c r="K429" s="43">
        <f t="shared" si="1058"/>
        <v>11533.155122674239</v>
      </c>
      <c r="L429" s="44">
        <f t="shared" si="1058"/>
        <v>52588.308444295188</v>
      </c>
      <c r="M429" s="45">
        <f t="shared" si="1058"/>
        <v>23057.822909441071</v>
      </c>
      <c r="N429" s="46">
        <f t="shared" si="1058"/>
        <v>4890.0737857788727</v>
      </c>
      <c r="O429" s="46">
        <f t="shared" si="1058"/>
        <v>0</v>
      </c>
      <c r="P429" s="47">
        <f t="shared" si="1058"/>
        <v>116606.46672237176</v>
      </c>
      <c r="Q429" s="47">
        <f t="shared" si="1058"/>
        <v>105745.64081363622</v>
      </c>
      <c r="R429" s="47">
        <f t="shared" si="1058"/>
        <v>437695.45343169506</v>
      </c>
      <c r="S429" s="48">
        <f t="shared" si="1058"/>
        <v>10397.333604968066</v>
      </c>
      <c r="T429" s="48">
        <f t="shared" si="1058"/>
        <v>13704.657869957451</v>
      </c>
      <c r="U429" s="49">
        <f t="shared" si="1058"/>
        <v>60253.857210684531</v>
      </c>
      <c r="V429" s="49">
        <f t="shared" si="1058"/>
        <v>58804.533934914391</v>
      </c>
      <c r="W429" s="50">
        <f t="shared" si="1058"/>
        <v>104873.39472555014</v>
      </c>
      <c r="X429" s="50">
        <f t="shared" si="1058"/>
        <v>73260.463865358251</v>
      </c>
      <c r="AD429"/>
      <c r="AE429" s="3">
        <v>44</v>
      </c>
      <c r="AG429" s="3">
        <f t="shared" si="974"/>
        <v>41.95047391357199</v>
      </c>
      <c r="AH429" s="43">
        <f t="shared" ref="AH429:AY429" si="1059">300*AH357*AH129</f>
        <v>42830.571006361024</v>
      </c>
      <c r="AI429" s="43">
        <f t="shared" si="1059"/>
        <v>65714.172293911382</v>
      </c>
      <c r="AJ429" s="43">
        <f t="shared" si="1059"/>
        <v>62168.533309903898</v>
      </c>
      <c r="AK429" s="43">
        <f t="shared" si="1059"/>
        <v>61539.281837356568</v>
      </c>
      <c r="AL429" s="43">
        <f t="shared" si="1059"/>
        <v>11350.245046768659</v>
      </c>
      <c r="AM429" s="44">
        <f t="shared" si="1059"/>
        <v>52195.750061918625</v>
      </c>
      <c r="AN429" s="45">
        <f t="shared" si="1059"/>
        <v>22498.839444089641</v>
      </c>
      <c r="AO429" s="46">
        <f t="shared" si="1059"/>
        <v>4777.9012355090053</v>
      </c>
      <c r="AP429" s="46">
        <f t="shared" si="1059"/>
        <v>0</v>
      </c>
      <c r="AQ429" s="47">
        <f t="shared" si="1059"/>
        <v>114754.06511843468</v>
      </c>
      <c r="AR429" s="47">
        <f t="shared" si="1059"/>
        <v>104233.45709835236</v>
      </c>
      <c r="AS429" s="47">
        <f t="shared" si="1059"/>
        <v>433997.38455598406</v>
      </c>
      <c r="AT429" s="48">
        <f t="shared" si="1059"/>
        <v>10225.353373153212</v>
      </c>
      <c r="AU429" s="48">
        <f t="shared" si="1059"/>
        <v>13456.819579480134</v>
      </c>
      <c r="AV429" s="49">
        <f t="shared" si="1059"/>
        <v>59102.50374831153</v>
      </c>
      <c r="AW429" s="49">
        <f t="shared" si="1059"/>
        <v>57686.424662857724</v>
      </c>
      <c r="AX429" s="50">
        <f t="shared" si="1059"/>
        <v>104002.26600847821</v>
      </c>
      <c r="AY429" s="50">
        <f t="shared" si="1059"/>
        <v>72259.537606791608</v>
      </c>
    </row>
    <row r="430" spans="4:51" x14ac:dyDescent="0.25">
      <c r="D430" s="3">
        <v>45</v>
      </c>
      <c r="F430" s="3">
        <v>44</v>
      </c>
      <c r="G430" s="43">
        <f t="shared" ref="G430:X430" si="1060">300*G358*G130</f>
        <v>44544.795787835086</v>
      </c>
      <c r="H430" s="43">
        <f t="shared" si="1060"/>
        <v>68174.140881360843</v>
      </c>
      <c r="I430" s="43">
        <f t="shared" si="1060"/>
        <v>65198.293779941952</v>
      </c>
      <c r="J430" s="43">
        <f t="shared" si="1060"/>
        <v>63777.363927919963</v>
      </c>
      <c r="K430" s="43">
        <f t="shared" si="1060"/>
        <v>11697.259130302244</v>
      </c>
      <c r="L430" s="44">
        <f t="shared" si="1060"/>
        <v>52942.848263125059</v>
      </c>
      <c r="M430" s="45">
        <f t="shared" si="1060"/>
        <v>23579.410054602173</v>
      </c>
      <c r="N430" s="46">
        <f t="shared" si="1060"/>
        <v>4995.315976672433</v>
      </c>
      <c r="O430" s="46">
        <f t="shared" si="1060"/>
        <v>0</v>
      </c>
      <c r="P430" s="47">
        <f t="shared" si="1060"/>
        <v>118324.60234954815</v>
      </c>
      <c r="Q430" s="47">
        <f t="shared" si="1060"/>
        <v>107131.01107796554</v>
      </c>
      <c r="R430" s="47">
        <f t="shared" si="1060"/>
        <v>440949.67285064963</v>
      </c>
      <c r="S430" s="48">
        <f t="shared" si="1060"/>
        <v>10556.798734071748</v>
      </c>
      <c r="T430" s="48">
        <f t="shared" si="1060"/>
        <v>13934.120514442431</v>
      </c>
      <c r="U430" s="49">
        <f t="shared" si="1060"/>
        <v>61326.401257337326</v>
      </c>
      <c r="V430" s="49">
        <f t="shared" si="1060"/>
        <v>59845.887442983985</v>
      </c>
      <c r="W430" s="50">
        <f t="shared" si="1060"/>
        <v>105659.21802077611</v>
      </c>
      <c r="X430" s="50">
        <f t="shared" si="1060"/>
        <v>74179.372189264323</v>
      </c>
      <c r="AD430"/>
      <c r="AE430" s="3">
        <v>45</v>
      </c>
      <c r="AG430" s="3">
        <f t="shared" si="974"/>
        <v>43.317115956604354</v>
      </c>
      <c r="AH430" s="43">
        <f t="shared" ref="AH430:AY430" si="1061">300*AH358*AH130</f>
        <v>43993.079424175558</v>
      </c>
      <c r="AI430" s="43">
        <f t="shared" si="1061"/>
        <v>67366.931241670565</v>
      </c>
      <c r="AJ430" s="43">
        <f t="shared" si="1061"/>
        <v>64208.752559501903</v>
      </c>
      <c r="AK430" s="43">
        <f t="shared" si="1061"/>
        <v>63043.605942323033</v>
      </c>
      <c r="AL430" s="43">
        <f t="shared" si="1061"/>
        <v>11586.248184029218</v>
      </c>
      <c r="AM430" s="44">
        <f t="shared" si="1061"/>
        <v>52702.742204831331</v>
      </c>
      <c r="AN430" s="45">
        <f t="shared" si="1061"/>
        <v>23224.389063005685</v>
      </c>
      <c r="AO430" s="46">
        <f t="shared" si="1061"/>
        <v>4923.6211023317946</v>
      </c>
      <c r="AP430" s="46">
        <f t="shared" si="1061"/>
        <v>0</v>
      </c>
      <c r="AQ430" s="47">
        <f t="shared" si="1061"/>
        <v>117156.21844199058</v>
      </c>
      <c r="AR430" s="47">
        <f t="shared" si="1061"/>
        <v>106190.7408701901</v>
      </c>
      <c r="AS430" s="47">
        <f t="shared" si="1061"/>
        <v>438754.95186082</v>
      </c>
      <c r="AT430" s="48">
        <f t="shared" si="1061"/>
        <v>10448.363262294297</v>
      </c>
      <c r="AU430" s="48">
        <f t="shared" si="1061"/>
        <v>13778.124581104839</v>
      </c>
      <c r="AV430" s="49">
        <f t="shared" si="1061"/>
        <v>60596.551230619058</v>
      </c>
      <c r="AW430" s="49">
        <f t="shared" si="1061"/>
        <v>59137.285591195301</v>
      </c>
      <c r="AX430" s="50">
        <f t="shared" si="1061"/>
        <v>105127.1517000395</v>
      </c>
      <c r="AY430" s="50">
        <f t="shared" si="1061"/>
        <v>73555.488519706487</v>
      </c>
    </row>
    <row r="431" spans="4:51" x14ac:dyDescent="0.25">
      <c r="D431" s="3">
        <v>46</v>
      </c>
      <c r="F431" s="3">
        <v>45</v>
      </c>
      <c r="G431" s="43">
        <f t="shared" ref="G431:X431" si="1062">300*G359*G131</f>
        <v>45318.739529080442</v>
      </c>
      <c r="H431" s="43">
        <f t="shared" si="1062"/>
        <v>69334.056715512343</v>
      </c>
      <c r="I431" s="43">
        <f t="shared" si="1062"/>
        <v>66611.489670998824</v>
      </c>
      <c r="J431" s="43">
        <f t="shared" si="1062"/>
        <v>64830.613642048469</v>
      </c>
      <c r="K431" s="43">
        <f t="shared" si="1062"/>
        <v>11851.887140172394</v>
      </c>
      <c r="L431" s="44">
        <f t="shared" si="1062"/>
        <v>53279.438583252893</v>
      </c>
      <c r="M431" s="45">
        <f t="shared" si="1062"/>
        <v>24090.285135192076</v>
      </c>
      <c r="N431" s="46">
        <f t="shared" si="1062"/>
        <v>5098.9542019047103</v>
      </c>
      <c r="O431" s="46">
        <f t="shared" si="1062"/>
        <v>0</v>
      </c>
      <c r="P431" s="47">
        <f t="shared" si="1062"/>
        <v>119997.98578041921</v>
      </c>
      <c r="Q431" s="47">
        <f t="shared" si="1062"/>
        <v>108463.95845506477</v>
      </c>
      <c r="R431" s="47">
        <f t="shared" si="1062"/>
        <v>443959.66335200169</v>
      </c>
      <c r="S431" s="48">
        <f t="shared" si="1062"/>
        <v>10712.056223537873</v>
      </c>
      <c r="T431" s="48">
        <f t="shared" si="1062"/>
        <v>14157.177637824889</v>
      </c>
      <c r="U431" s="49">
        <f t="shared" si="1062"/>
        <v>62375.338022058175</v>
      </c>
      <c r="V431" s="49">
        <f t="shared" si="1062"/>
        <v>60864.108827253665</v>
      </c>
      <c r="W431" s="50">
        <f t="shared" si="1062"/>
        <v>106404.13614083754</v>
      </c>
      <c r="X431" s="50">
        <f t="shared" si="1062"/>
        <v>75065.386163426345</v>
      </c>
      <c r="AD431"/>
      <c r="AE431" s="3">
        <v>46</v>
      </c>
      <c r="AG431" s="3">
        <f t="shared" si="974"/>
        <v>44.576416783406593</v>
      </c>
      <c r="AH431" s="43">
        <f t="shared" ref="AH431:AY431" si="1063">300*AH359*AH131</f>
        <v>44995.771696559743</v>
      </c>
      <c r="AI431" s="43">
        <f t="shared" si="1063"/>
        <v>68845.931689271645</v>
      </c>
      <c r="AJ431" s="43">
        <f t="shared" si="1063"/>
        <v>66018.076616206628</v>
      </c>
      <c r="AK431" s="43">
        <f t="shared" si="1063"/>
        <v>64387.539009688022</v>
      </c>
      <c r="AL431" s="43">
        <f t="shared" si="1063"/>
        <v>11787.517655200363</v>
      </c>
      <c r="AM431" s="44">
        <f t="shared" si="1063"/>
        <v>53138.98901723072</v>
      </c>
      <c r="AN431" s="45">
        <f t="shared" si="1063"/>
        <v>23875.191664144651</v>
      </c>
      <c r="AO431" s="46">
        <f t="shared" si="1063"/>
        <v>5055.2509042744368</v>
      </c>
      <c r="AP431" s="46">
        <f t="shared" si="1063"/>
        <v>0</v>
      </c>
      <c r="AQ431" s="47">
        <f t="shared" si="1063"/>
        <v>119294.57090174434</v>
      </c>
      <c r="AR431" s="47">
        <f t="shared" si="1063"/>
        <v>107905.63788124219</v>
      </c>
      <c r="AS431" s="47">
        <f t="shared" si="1063"/>
        <v>442713.36861595255</v>
      </c>
      <c r="AT431" s="48">
        <f t="shared" si="1063"/>
        <v>10646.799993231076</v>
      </c>
      <c r="AU431" s="48">
        <f t="shared" si="1063"/>
        <v>14063.469023134303</v>
      </c>
      <c r="AV431" s="49">
        <f t="shared" si="1063"/>
        <v>61933.889627825272</v>
      </c>
      <c r="AW431" s="49">
        <f t="shared" si="1063"/>
        <v>60435.61285213416</v>
      </c>
      <c r="AX431" s="50">
        <f t="shared" si="1063"/>
        <v>106093.45894582399</v>
      </c>
      <c r="AY431" s="50">
        <f t="shared" si="1063"/>
        <v>74694.035587314633</v>
      </c>
    </row>
    <row r="432" spans="4:51" x14ac:dyDescent="0.25">
      <c r="D432" s="3">
        <v>47</v>
      </c>
      <c r="F432" s="3">
        <v>46</v>
      </c>
      <c r="G432" s="43">
        <f t="shared" ref="G432:X432" si="1064">300*G360*G132</f>
        <v>46053.504587881005</v>
      </c>
      <c r="H432" s="43">
        <f t="shared" si="1064"/>
        <v>70467.955796674127</v>
      </c>
      <c r="I432" s="43">
        <f t="shared" si="1064"/>
        <v>67982.282724702978</v>
      </c>
      <c r="J432" s="43">
        <f t="shared" si="1064"/>
        <v>65858.939778492582</v>
      </c>
      <c r="K432" s="43">
        <f t="shared" si="1064"/>
        <v>11997.481545376962</v>
      </c>
      <c r="L432" s="44">
        <f t="shared" si="1064"/>
        <v>53599.059183682868</v>
      </c>
      <c r="M432" s="45">
        <f t="shared" si="1064"/>
        <v>24590.500768391576</v>
      </c>
      <c r="N432" s="46">
        <f t="shared" si="1064"/>
        <v>5200.9845813394495</v>
      </c>
      <c r="O432" s="46">
        <f t="shared" si="1064"/>
        <v>0</v>
      </c>
      <c r="P432" s="47">
        <f t="shared" si="1064"/>
        <v>121627.56867060967</v>
      </c>
      <c r="Q432" s="47">
        <f t="shared" si="1064"/>
        <v>109746.13299072851</v>
      </c>
      <c r="R432" s="47">
        <f t="shared" si="1064"/>
        <v>446742.64602667588</v>
      </c>
      <c r="S432" s="48">
        <f t="shared" si="1064"/>
        <v>10863.190964317875</v>
      </c>
      <c r="T432" s="48">
        <f t="shared" si="1064"/>
        <v>14373.945159843333</v>
      </c>
      <c r="U432" s="49">
        <f t="shared" si="1064"/>
        <v>63400.959408718372</v>
      </c>
      <c r="V432" s="49">
        <f t="shared" si="1064"/>
        <v>61859.491190367917</v>
      </c>
      <c r="W432" s="50">
        <f t="shared" si="1064"/>
        <v>107110.23528971424</v>
      </c>
      <c r="X432" s="50">
        <f t="shared" si="1064"/>
        <v>75919.52396170063</v>
      </c>
      <c r="AD432"/>
      <c r="AE432" s="3">
        <v>47</v>
      </c>
      <c r="AG432" s="3">
        <f t="shared" si="974"/>
        <v>45.736807377615186</v>
      </c>
      <c r="AH432" s="43">
        <f t="shared" ref="AH432:AY432" si="1065">300*AH360*AH132</f>
        <v>45863.841545134957</v>
      </c>
      <c r="AI432" s="43">
        <f t="shared" si="1065"/>
        <v>70172.025169596847</v>
      </c>
      <c r="AJ432" s="43">
        <f t="shared" si="1065"/>
        <v>67625.593812905921</v>
      </c>
      <c r="AK432" s="43">
        <f t="shared" si="1065"/>
        <v>65590.687411379942</v>
      </c>
      <c r="AL432" s="43">
        <f t="shared" si="1065"/>
        <v>11960.013453314488</v>
      </c>
      <c r="AM432" s="44">
        <f t="shared" si="1065"/>
        <v>53516.527962616943</v>
      </c>
      <c r="AN432" s="45">
        <f t="shared" si="1065"/>
        <v>24459.877836148204</v>
      </c>
      <c r="AO432" s="46">
        <f t="shared" si="1065"/>
        <v>5174.2869658399741</v>
      </c>
      <c r="AP432" s="46">
        <f t="shared" si="1065"/>
        <v>0</v>
      </c>
      <c r="AQ432" s="47">
        <f t="shared" si="1065"/>
        <v>121202.86811173039</v>
      </c>
      <c r="AR432" s="47">
        <f t="shared" si="1065"/>
        <v>109413.5051658046</v>
      </c>
      <c r="AS432" s="47">
        <f t="shared" si="1065"/>
        <v>446031.26999594411</v>
      </c>
      <c r="AT432" s="48">
        <f t="shared" si="1065"/>
        <v>10823.808377819521</v>
      </c>
      <c r="AU432" s="48">
        <f t="shared" si="1065"/>
        <v>14317.496745885588</v>
      </c>
      <c r="AV432" s="49">
        <f t="shared" si="1065"/>
        <v>63133.267143202494</v>
      </c>
      <c r="AW432" s="49">
        <f t="shared" si="1065"/>
        <v>61599.711384110866</v>
      </c>
      <c r="AX432" s="50">
        <f t="shared" si="1065"/>
        <v>106928.04580855292</v>
      </c>
      <c r="AY432" s="50">
        <f t="shared" si="1065"/>
        <v>75697.755412655111</v>
      </c>
    </row>
    <row r="433" spans="4:51" x14ac:dyDescent="0.25">
      <c r="D433" s="3">
        <v>48</v>
      </c>
      <c r="F433" s="3">
        <v>47</v>
      </c>
      <c r="G433" s="43">
        <f t="shared" ref="G433:X433" si="1066">300*G361*G133</f>
        <v>46750.476615421598</v>
      </c>
      <c r="H433" s="43">
        <f t="shared" si="1066"/>
        <v>71576.187814688019</v>
      </c>
      <c r="I433" s="43">
        <f t="shared" si="1066"/>
        <v>69311.021014318379</v>
      </c>
      <c r="J433" s="43">
        <f t="shared" si="1066"/>
        <v>66862.722554505657</v>
      </c>
      <c r="K433" s="43">
        <f t="shared" si="1066"/>
        <v>12134.478724772325</v>
      </c>
      <c r="L433" s="44">
        <f t="shared" si="1066"/>
        <v>53902.624306478705</v>
      </c>
      <c r="M433" s="45">
        <f t="shared" si="1066"/>
        <v>25080.121459868798</v>
      </c>
      <c r="N433" s="46">
        <f t="shared" si="1066"/>
        <v>5301.4054983374017</v>
      </c>
      <c r="O433" s="46">
        <f t="shared" si="1066"/>
        <v>0</v>
      </c>
      <c r="P433" s="47">
        <f t="shared" si="1066"/>
        <v>123214.29945656408</v>
      </c>
      <c r="Q433" s="47">
        <f t="shared" si="1066"/>
        <v>110979.16587162361</v>
      </c>
      <c r="R433" s="47">
        <f t="shared" si="1066"/>
        <v>449314.8024136913</v>
      </c>
      <c r="S433" s="48">
        <f t="shared" si="1066"/>
        <v>11010.288274920398</v>
      </c>
      <c r="T433" s="48">
        <f t="shared" si="1066"/>
        <v>14584.542499259214</v>
      </c>
      <c r="U433" s="49">
        <f t="shared" si="1066"/>
        <v>64403.571986970288</v>
      </c>
      <c r="V433" s="49">
        <f t="shared" si="1066"/>
        <v>62832.341618836996</v>
      </c>
      <c r="W433" s="50">
        <f t="shared" si="1066"/>
        <v>107779.5040614274</v>
      </c>
      <c r="X433" s="50">
        <f t="shared" si="1066"/>
        <v>76742.787177828781</v>
      </c>
      <c r="AD433"/>
      <c r="AE433" s="3">
        <v>48</v>
      </c>
      <c r="AG433" s="3">
        <f t="shared" si="974"/>
        <v>46.806056521639796</v>
      </c>
      <c r="AH433" s="43">
        <f t="shared" ref="AH433:AY433" si="1067">300*AH361*AH133</f>
        <v>46618.191170719001</v>
      </c>
      <c r="AI433" s="43">
        <f t="shared" si="1067"/>
        <v>71363.24277367664</v>
      </c>
      <c r="AJ433" s="43">
        <f t="shared" si="1067"/>
        <v>69056.588410209588</v>
      </c>
      <c r="AK433" s="43">
        <f t="shared" si="1067"/>
        <v>66669.945586453396</v>
      </c>
      <c r="AL433" s="43">
        <f t="shared" si="1067"/>
        <v>12108.560741040988</v>
      </c>
      <c r="AM433" s="44">
        <f t="shared" si="1067"/>
        <v>53844.961337275912</v>
      </c>
      <c r="AN433" s="45">
        <f t="shared" si="1067"/>
        <v>24985.98746759757</v>
      </c>
      <c r="AO433" s="46">
        <f t="shared" si="1067"/>
        <v>5282.055325495292</v>
      </c>
      <c r="AP433" s="46">
        <f t="shared" si="1067"/>
        <v>0</v>
      </c>
      <c r="AQ433" s="47">
        <f t="shared" si="1067"/>
        <v>122909.86841189059</v>
      </c>
      <c r="AR433" s="47">
        <f t="shared" si="1067"/>
        <v>110743.79229113937</v>
      </c>
      <c r="AS433" s="47">
        <f t="shared" si="1067"/>
        <v>448831.70067581045</v>
      </c>
      <c r="AT433" s="48">
        <f t="shared" si="1067"/>
        <v>10982.071272576399</v>
      </c>
      <c r="AU433" s="48">
        <f t="shared" si="1067"/>
        <v>14544.175091569834</v>
      </c>
      <c r="AV433" s="49">
        <f t="shared" si="1067"/>
        <v>64210.905432397893</v>
      </c>
      <c r="AW433" s="49">
        <f t="shared" si="1067"/>
        <v>62645.40996117991</v>
      </c>
      <c r="AX433" s="50">
        <f t="shared" si="1067"/>
        <v>107652.49214408309</v>
      </c>
      <c r="AY433" s="50">
        <f t="shared" si="1067"/>
        <v>76585.487400747981</v>
      </c>
    </row>
    <row r="434" spans="4:51" x14ac:dyDescent="0.25">
      <c r="D434" s="3">
        <v>49</v>
      </c>
      <c r="F434" s="3">
        <v>48</v>
      </c>
      <c r="G434" s="43">
        <f t="shared" ref="G434:X434" si="1068">300*G362*G134</f>
        <v>47411.072314025601</v>
      </c>
      <c r="H434" s="43">
        <f t="shared" si="1068"/>
        <v>72659.116261906049</v>
      </c>
      <c r="I434" s="43">
        <f t="shared" si="1068"/>
        <v>70598.149581592923</v>
      </c>
      <c r="J434" s="43">
        <f t="shared" si="1068"/>
        <v>67842.353174447169</v>
      </c>
      <c r="K434" s="43">
        <f t="shared" si="1068"/>
        <v>12263.306666185712</v>
      </c>
      <c r="L434" s="44">
        <f t="shared" si="1068"/>
        <v>54190.989116282297</v>
      </c>
      <c r="M434" s="45">
        <f t="shared" si="1068"/>
        <v>25559.222621060602</v>
      </c>
      <c r="N434" s="46">
        <f t="shared" si="1068"/>
        <v>5400.2174195563357</v>
      </c>
      <c r="O434" s="46">
        <f t="shared" si="1068"/>
        <v>0</v>
      </c>
      <c r="P434" s="47">
        <f t="shared" si="1068"/>
        <v>124759.12160194702</v>
      </c>
      <c r="Q434" s="47">
        <f t="shared" si="1068"/>
        <v>112164.66564069872</v>
      </c>
      <c r="R434" s="47">
        <f t="shared" si="1068"/>
        <v>451691.30824517901</v>
      </c>
      <c r="S434" s="48">
        <f t="shared" si="1068"/>
        <v>11153.433663289155</v>
      </c>
      <c r="T434" s="48">
        <f t="shared" si="1068"/>
        <v>14789.091898590452</v>
      </c>
      <c r="U434" s="49">
        <f t="shared" si="1068"/>
        <v>65383.495041412134</v>
      </c>
      <c r="V434" s="49">
        <f t="shared" si="1068"/>
        <v>63782.979288203278</v>
      </c>
      <c r="W434" s="50">
        <f t="shared" si="1068"/>
        <v>108413.83683242182</v>
      </c>
      <c r="X434" s="50">
        <f t="shared" si="1068"/>
        <v>77536.159426297803</v>
      </c>
      <c r="AD434"/>
      <c r="AE434" s="3">
        <v>49</v>
      </c>
      <c r="AG434" s="3">
        <f t="shared" si="974"/>
        <v>47.791322808443105</v>
      </c>
      <c r="AH434" s="43">
        <f t="shared" ref="AH434:AY434" si="1069">300*AH362*AH134</f>
        <v>47276.153955859103</v>
      </c>
      <c r="AI434" s="43">
        <f t="shared" si="1069"/>
        <v>72435.20465445664</v>
      </c>
      <c r="AJ434" s="43">
        <f t="shared" si="1069"/>
        <v>70332.965772932977</v>
      </c>
      <c r="AK434" s="43">
        <f t="shared" si="1069"/>
        <v>67639.901127306512</v>
      </c>
      <c r="AL434" s="43">
        <f t="shared" si="1069"/>
        <v>12237.076951252538</v>
      </c>
      <c r="AM434" s="44">
        <f t="shared" si="1069"/>
        <v>54132.026250728493</v>
      </c>
      <c r="AN434" s="45">
        <f t="shared" si="1069"/>
        <v>25460.109617601756</v>
      </c>
      <c r="AO434" s="46">
        <f t="shared" si="1069"/>
        <v>5379.7303826524603</v>
      </c>
      <c r="AP434" s="46">
        <f t="shared" si="1069"/>
        <v>0</v>
      </c>
      <c r="AQ434" s="47">
        <f t="shared" si="1069"/>
        <v>124440.16636271813</v>
      </c>
      <c r="AR434" s="47">
        <f t="shared" si="1069"/>
        <v>111921.1250373931</v>
      </c>
      <c r="AS434" s="47">
        <f t="shared" si="1069"/>
        <v>451210.82512429199</v>
      </c>
      <c r="AT434" s="48">
        <f t="shared" si="1069"/>
        <v>11123.884561700703</v>
      </c>
      <c r="AU434" s="48">
        <f t="shared" si="1069"/>
        <v>14746.900348108848</v>
      </c>
      <c r="AV434" s="49">
        <f t="shared" si="1069"/>
        <v>65180.864691561503</v>
      </c>
      <c r="AW434" s="49">
        <f t="shared" si="1069"/>
        <v>63586.420791485638</v>
      </c>
      <c r="AX434" s="50">
        <f t="shared" si="1069"/>
        <v>108284.26031810549</v>
      </c>
      <c r="AY434" s="50">
        <f t="shared" si="1069"/>
        <v>77373.020853833805</v>
      </c>
    </row>
    <row r="435" spans="4:51" x14ac:dyDescent="0.25">
      <c r="D435" s="3">
        <v>50</v>
      </c>
      <c r="F435" s="3">
        <v>49</v>
      </c>
      <c r="G435" s="43">
        <f t="shared" ref="G435:X435" si="1070">300*G363*G135</f>
        <v>48036.725316058</v>
      </c>
      <c r="H435" s="43">
        <f t="shared" si="1070"/>
        <v>73717.116455501207</v>
      </c>
      <c r="I435" s="43">
        <f t="shared" si="1070"/>
        <v>71844.198560440069</v>
      </c>
      <c r="J435" s="43">
        <f t="shared" si="1070"/>
        <v>68798.231991936758</v>
      </c>
      <c r="K435" s="43">
        <f t="shared" si="1070"/>
        <v>12429.595332147475</v>
      </c>
      <c r="L435" s="44">
        <f t="shared" si="1070"/>
        <v>54464.955201207544</v>
      </c>
      <c r="M435" s="45">
        <f t="shared" si="1070"/>
        <v>26027.889664383951</v>
      </c>
      <c r="N435" s="46">
        <f t="shared" si="1070"/>
        <v>5497.4227276095835</v>
      </c>
      <c r="O435" s="46">
        <f t="shared" si="1070"/>
        <v>0</v>
      </c>
      <c r="P435" s="47">
        <f t="shared" si="1070"/>
        <v>126262.97205084289</v>
      </c>
      <c r="Q435" s="47">
        <f t="shared" si="1070"/>
        <v>113304.21499345078</v>
      </c>
      <c r="R435" s="47">
        <f t="shared" si="1070"/>
        <v>453886.37164915784</v>
      </c>
      <c r="S435" s="48">
        <f t="shared" si="1070"/>
        <v>11292.712614506754</v>
      </c>
      <c r="T435" s="48">
        <f t="shared" si="1070"/>
        <v>14987.717815388291</v>
      </c>
      <c r="U435" s="49">
        <f t="shared" si="1070"/>
        <v>66341.058790673545</v>
      </c>
      <c r="V435" s="49">
        <f t="shared" si="1070"/>
        <v>64711.733733692723</v>
      </c>
      <c r="W435" s="50">
        <f t="shared" si="1070"/>
        <v>109015.03720136455</v>
      </c>
      <c r="X435" s="50">
        <f t="shared" si="1070"/>
        <v>78300.60518633161</v>
      </c>
      <c r="AD435"/>
      <c r="AE435" s="3">
        <v>50</v>
      </c>
      <c r="AG435" s="3">
        <f t="shared" si="974"/>
        <v>48.699202568119411</v>
      </c>
      <c r="AH435" s="43">
        <f t="shared" ref="AH435:AY435" si="1071">300*AH363*AH135</f>
        <v>47852.119346490239</v>
      </c>
      <c r="AI435" s="43">
        <f t="shared" si="1071"/>
        <v>73401.471373432272</v>
      </c>
      <c r="AJ435" s="43">
        <f t="shared" si="1071"/>
        <v>71473.675458197526</v>
      </c>
      <c r="AK435" s="43">
        <f t="shared" si="1071"/>
        <v>68513.179655208034</v>
      </c>
      <c r="AL435" s="43">
        <f t="shared" si="1071"/>
        <v>12348.754317640925</v>
      </c>
      <c r="AM435" s="44">
        <f t="shared" si="1071"/>
        <v>54384.012863878415</v>
      </c>
      <c r="AN435" s="45">
        <f t="shared" si="1071"/>
        <v>25888.007600555145</v>
      </c>
      <c r="AO435" s="46">
        <f t="shared" si="1071"/>
        <v>5468.3523564613697</v>
      </c>
      <c r="AP435" s="46">
        <f t="shared" si="1071"/>
        <v>0</v>
      </c>
      <c r="AQ435" s="47">
        <f t="shared" si="1071"/>
        <v>125814.87074454826</v>
      </c>
      <c r="AR435" s="47">
        <f t="shared" si="1071"/>
        <v>112966.18043518302</v>
      </c>
      <c r="AS435" s="47">
        <f t="shared" si="1071"/>
        <v>453244.37395879562</v>
      </c>
      <c r="AT435" s="48">
        <f t="shared" si="1071"/>
        <v>11251.219369976783</v>
      </c>
      <c r="AU435" s="48">
        <f t="shared" si="1071"/>
        <v>14928.58707287479</v>
      </c>
      <c r="AV435" s="49">
        <f t="shared" si="1071"/>
        <v>66055.357301220211</v>
      </c>
      <c r="AW435" s="49">
        <f t="shared" si="1071"/>
        <v>64434.648006865056</v>
      </c>
      <c r="AX435" s="50">
        <f t="shared" si="1071"/>
        <v>108837.57796962075</v>
      </c>
      <c r="AY435" s="50">
        <f t="shared" si="1071"/>
        <v>78073.64710217643</v>
      </c>
    </row>
    <row r="436" spans="4:51" x14ac:dyDescent="0.25">
      <c r="D436" s="3">
        <v>51</v>
      </c>
      <c r="F436" s="3">
        <v>50</v>
      </c>
      <c r="G436" s="43">
        <f t="shared" ref="G436:X436" si="1072">300*G364*G136</f>
        <v>48628.874056867389</v>
      </c>
      <c r="H436" s="43">
        <f t="shared" si="1072"/>
        <v>74750.573734375997</v>
      </c>
      <c r="I436" s="43">
        <f t="shared" si="1072"/>
        <v>73049.772231834984</v>
      </c>
      <c r="J436" s="43">
        <f t="shared" si="1072"/>
        <v>69730.766840583965</v>
      </c>
      <c r="K436" s="43">
        <f t="shared" si="1072"/>
        <v>13084.192637784818</v>
      </c>
      <c r="L436" s="44">
        <f t="shared" si="1072"/>
        <v>54725.275296867185</v>
      </c>
      <c r="M436" s="45">
        <f t="shared" si="1072"/>
        <v>26486.217162158911</v>
      </c>
      <c r="N436" s="46">
        <f t="shared" si="1072"/>
        <v>5593.0255655776227</v>
      </c>
      <c r="O436" s="46">
        <f t="shared" si="1072"/>
        <v>0</v>
      </c>
      <c r="P436" s="47">
        <f t="shared" si="1072"/>
        <v>127726.77986669718</v>
      </c>
      <c r="Q436" s="47">
        <f t="shared" si="1072"/>
        <v>114399.36809029728</v>
      </c>
      <c r="R436" s="47">
        <f t="shared" si="1072"/>
        <v>455913.27443829592</v>
      </c>
      <c r="S436" s="48">
        <f t="shared" si="1072"/>
        <v>11428.210401799</v>
      </c>
      <c r="T436" s="48">
        <f t="shared" si="1072"/>
        <v>15180.546374114083</v>
      </c>
      <c r="U436" s="49">
        <f t="shared" si="1072"/>
        <v>67276.60276203604</v>
      </c>
      <c r="V436" s="49">
        <f t="shared" si="1072"/>
        <v>65618.943272417135</v>
      </c>
      <c r="W436" s="50">
        <f t="shared" si="1072"/>
        <v>109584.82144528312</v>
      </c>
      <c r="X436" s="50">
        <f t="shared" si="1072"/>
        <v>79037.068860950196</v>
      </c>
      <c r="AD436"/>
      <c r="AE436" s="3">
        <v>51</v>
      </c>
      <c r="AG436" s="3">
        <f t="shared" si="974"/>
        <v>49.535774030139265</v>
      </c>
      <c r="AH436" s="43">
        <f t="shared" ref="AH436:AY436" si="1073">300*AH364*AH136</f>
        <v>48358.058364471799</v>
      </c>
      <c r="AI436" s="43">
        <f t="shared" si="1073"/>
        <v>74273.843297995394</v>
      </c>
      <c r="AJ436" s="43">
        <f t="shared" si="1073"/>
        <v>72495.10596886641</v>
      </c>
      <c r="AK436" s="43">
        <f t="shared" si="1073"/>
        <v>69300.736783021071</v>
      </c>
      <c r="AL436" s="43">
        <f t="shared" si="1073"/>
        <v>12788.004837161656</v>
      </c>
      <c r="AM436" s="44">
        <f t="shared" si="1073"/>
        <v>54606.076419441684</v>
      </c>
      <c r="AN436" s="45">
        <f t="shared" si="1073"/>
        <v>26274.729094380367</v>
      </c>
      <c r="AO436" s="46">
        <f t="shared" si="1073"/>
        <v>5548.843198142049</v>
      </c>
      <c r="AP436" s="46">
        <f t="shared" si="1073"/>
        <v>0</v>
      </c>
      <c r="AQ436" s="47">
        <f t="shared" si="1073"/>
        <v>127052.16317615975</v>
      </c>
      <c r="AR436" s="47">
        <f t="shared" si="1073"/>
        <v>113896.39298069786</v>
      </c>
      <c r="AS436" s="47">
        <f t="shared" si="1073"/>
        <v>454992.43659732415</v>
      </c>
      <c r="AT436" s="48">
        <f t="shared" si="1073"/>
        <v>11365.773620769314</v>
      </c>
      <c r="AU436" s="48">
        <f t="shared" si="1073"/>
        <v>15091.743227199189</v>
      </c>
      <c r="AV436" s="49">
        <f t="shared" si="1073"/>
        <v>66845.015388817264</v>
      </c>
      <c r="AW436" s="49">
        <f t="shared" si="1073"/>
        <v>65200.450520667975</v>
      </c>
      <c r="AX436" s="50">
        <f t="shared" si="1073"/>
        <v>109324.11387707986</v>
      </c>
      <c r="AY436" s="50">
        <f t="shared" si="1073"/>
        <v>78698.603861898024</v>
      </c>
    </row>
    <row r="437" spans="4:51" x14ac:dyDescent="0.25">
      <c r="D437" s="3">
        <v>52</v>
      </c>
      <c r="F437" s="3">
        <v>51</v>
      </c>
      <c r="G437" s="43">
        <f t="shared" ref="G437:X437" si="1074">300*G365*G137</f>
        <v>49188.951444453771</v>
      </c>
      <c r="H437" s="43">
        <f t="shared" si="1074"/>
        <v>75759.881815645364</v>
      </c>
      <c r="I437" s="43">
        <f t="shared" si="1074"/>
        <v>74215.538965053944</v>
      </c>
      <c r="J437" s="43">
        <f t="shared" si="1074"/>
        <v>70640.371518626256</v>
      </c>
      <c r="K437" s="43">
        <f t="shared" si="1074"/>
        <v>13680.211756689583</v>
      </c>
      <c r="L437" s="44">
        <f t="shared" si="1074"/>
        <v>54972.657376556948</v>
      </c>
      <c r="M437" s="45">
        <f t="shared" si="1074"/>
        <v>26934.308058944018</v>
      </c>
      <c r="N437" s="46">
        <f t="shared" si="1074"/>
        <v>5687.0316924604904</v>
      </c>
      <c r="O437" s="46">
        <f t="shared" si="1074"/>
        <v>0</v>
      </c>
      <c r="P437" s="47">
        <f t="shared" si="1074"/>
        <v>129151.46503823355</v>
      </c>
      <c r="Q437" s="47">
        <f t="shared" si="1074"/>
        <v>115451.64832712096</v>
      </c>
      <c r="R437" s="47">
        <f t="shared" si="1074"/>
        <v>457784.41536116763</v>
      </c>
      <c r="S437" s="48">
        <f t="shared" si="1074"/>
        <v>11560.011918578799</v>
      </c>
      <c r="T437" s="48">
        <f t="shared" si="1074"/>
        <v>15367.704873220729</v>
      </c>
      <c r="U437" s="49">
        <f t="shared" si="1074"/>
        <v>68190.474308464632</v>
      </c>
      <c r="V437" s="49">
        <f t="shared" si="1074"/>
        <v>66504.953564388969</v>
      </c>
      <c r="W437" s="50">
        <f t="shared" si="1074"/>
        <v>110124.82196628531</v>
      </c>
      <c r="X437" s="50">
        <f t="shared" si="1074"/>
        <v>79746.474026127849</v>
      </c>
      <c r="AD437"/>
      <c r="AE437" s="3">
        <v>52</v>
      </c>
      <c r="AG437" s="3">
        <f t="shared" si="974"/>
        <v>50.306638016924872</v>
      </c>
      <c r="AH437" s="43">
        <f t="shared" ref="AH437:AY437" si="1075">300*AH365*AH137</f>
        <v>48803.958403866229</v>
      </c>
      <c r="AI437" s="43">
        <f t="shared" si="1075"/>
        <v>75062.614731092195</v>
      </c>
      <c r="AJ437" s="43">
        <f t="shared" si="1075"/>
        <v>73411.439839960323</v>
      </c>
      <c r="AK437" s="43">
        <f t="shared" si="1075"/>
        <v>70012.104526564683</v>
      </c>
      <c r="AL437" s="43">
        <f t="shared" si="1075"/>
        <v>13272.878536822351</v>
      </c>
      <c r="AM437" s="44">
        <f t="shared" si="1075"/>
        <v>54802.473296475931</v>
      </c>
      <c r="AN437" s="45">
        <f t="shared" si="1075"/>
        <v>26624.702097208592</v>
      </c>
      <c r="AO437" s="46">
        <f t="shared" si="1075"/>
        <v>5622.0208498182446</v>
      </c>
      <c r="AP437" s="46">
        <f t="shared" si="1075"/>
        <v>0</v>
      </c>
      <c r="AQ437" s="47">
        <f t="shared" si="1075"/>
        <v>128167.75912257125</v>
      </c>
      <c r="AR437" s="47">
        <f t="shared" si="1075"/>
        <v>114726.52516003957</v>
      </c>
      <c r="AS437" s="47">
        <f t="shared" si="1075"/>
        <v>456503.04445876204</v>
      </c>
      <c r="AT437" s="48">
        <f t="shared" si="1075"/>
        <v>11469.014773894985</v>
      </c>
      <c r="AU437" s="48">
        <f t="shared" si="1075"/>
        <v>15238.533126725535</v>
      </c>
      <c r="AV437" s="49">
        <f t="shared" si="1075"/>
        <v>67559.118153055257</v>
      </c>
      <c r="AW437" s="49">
        <f t="shared" si="1075"/>
        <v>65892.865132684863</v>
      </c>
      <c r="AX437" s="50">
        <f t="shared" si="1075"/>
        <v>109753.49890700151</v>
      </c>
      <c r="AY437" s="50">
        <f t="shared" si="1075"/>
        <v>79257.433728999691</v>
      </c>
    </row>
    <row r="438" spans="4:51" x14ac:dyDescent="0.25">
      <c r="D438" s="3">
        <v>53</v>
      </c>
      <c r="F438" s="3">
        <v>52</v>
      </c>
      <c r="G438" s="43">
        <f t="shared" ref="G438:X438" si="1076">300*G366*G138</f>
        <v>49718.376139408654</v>
      </c>
      <c r="H438" s="43">
        <f t="shared" si="1076"/>
        <v>76745.441297067155</v>
      </c>
      <c r="I438" s="43">
        <f t="shared" si="1076"/>
        <v>75342.221998329303</v>
      </c>
      <c r="J438" s="43">
        <f t="shared" si="1076"/>
        <v>71527.464414149028</v>
      </c>
      <c r="K438" s="43">
        <f t="shared" si="1076"/>
        <v>14223.846425744738</v>
      </c>
      <c r="L438" s="44">
        <f t="shared" si="1076"/>
        <v>55207.768220687372</v>
      </c>
      <c r="M438" s="45">
        <f t="shared" si="1076"/>
        <v>27372.272929891435</v>
      </c>
      <c r="N438" s="46">
        <f t="shared" si="1076"/>
        <v>5779.4483487415719</v>
      </c>
      <c r="O438" s="46">
        <f t="shared" si="1076"/>
        <v>0</v>
      </c>
      <c r="P438" s="47">
        <f t="shared" si="1076"/>
        <v>130537.93743559001</v>
      </c>
      <c r="Q438" s="47">
        <f t="shared" si="1076"/>
        <v>116462.54651213267</v>
      </c>
      <c r="R438" s="47">
        <f t="shared" si="1076"/>
        <v>459511.3544033384</v>
      </c>
      <c r="S438" s="48">
        <f t="shared" si="1076"/>
        <v>11688.201529502003</v>
      </c>
      <c r="T438" s="48">
        <f t="shared" si="1076"/>
        <v>15549.321342535835</v>
      </c>
      <c r="U438" s="49">
        <f t="shared" si="1076"/>
        <v>69083.027256085014</v>
      </c>
      <c r="V438" s="49">
        <f t="shared" si="1076"/>
        <v>67370.116300715526</v>
      </c>
      <c r="W438" s="50">
        <f t="shared" si="1076"/>
        <v>110636.59070764612</v>
      </c>
      <c r="X438" s="50">
        <f t="shared" si="1076"/>
        <v>80429.722847817859</v>
      </c>
      <c r="AD438"/>
      <c r="AE438" s="3">
        <v>53</v>
      </c>
      <c r="AG438" s="3">
        <f t="shared" si="974"/>
        <v>51.016955441198782</v>
      </c>
      <c r="AH438" s="43">
        <f t="shared" ref="AH438:AY438" si="1077">300*AH366*AH138</f>
        <v>49198.179551664332</v>
      </c>
      <c r="AI438" s="43">
        <f t="shared" si="1077"/>
        <v>75776.789191448275</v>
      </c>
      <c r="AJ438" s="43">
        <f t="shared" si="1077"/>
        <v>74234.965981717571</v>
      </c>
      <c r="AK438" s="43">
        <f t="shared" si="1077"/>
        <v>70655.598995315988</v>
      </c>
      <c r="AL438" s="43">
        <f t="shared" si="1077"/>
        <v>13689.84957704003</v>
      </c>
      <c r="AM438" s="44">
        <f t="shared" si="1077"/>
        <v>54976.741733111565</v>
      </c>
      <c r="AN438" s="45">
        <f t="shared" si="1077"/>
        <v>26941.818013986143</v>
      </c>
      <c r="AO438" s="46">
        <f t="shared" si="1077"/>
        <v>5688.6118817980587</v>
      </c>
      <c r="AP438" s="46">
        <f t="shared" si="1077"/>
        <v>0</v>
      </c>
      <c r="AQ438" s="47">
        <f t="shared" si="1077"/>
        <v>129175.28919858807</v>
      </c>
      <c r="AR438" s="47">
        <f t="shared" si="1077"/>
        <v>115469.12926502805</v>
      </c>
      <c r="AS438" s="47">
        <f t="shared" si="1077"/>
        <v>457814.86664814525</v>
      </c>
      <c r="AT438" s="48">
        <f t="shared" si="1077"/>
        <v>11562.215294062777</v>
      </c>
      <c r="AU438" s="48">
        <f t="shared" si="1077"/>
        <v>15370.830085351507</v>
      </c>
      <c r="AV438" s="49">
        <f t="shared" si="1077"/>
        <v>68205.784598477898</v>
      </c>
      <c r="AW438" s="49">
        <f t="shared" si="1077"/>
        <v>66519.79552225041</v>
      </c>
      <c r="AX438" s="50">
        <f t="shared" si="1077"/>
        <v>110133.73024140992</v>
      </c>
      <c r="AY438" s="50">
        <f t="shared" si="1077"/>
        <v>79758.274279923877</v>
      </c>
    </row>
    <row r="439" spans="4:51" x14ac:dyDescent="0.25">
      <c r="D439" s="3">
        <v>54</v>
      </c>
      <c r="F439" s="3">
        <v>53</v>
      </c>
      <c r="G439" s="43">
        <f t="shared" ref="G439:X439" si="1078">300*G367*G139</f>
        <v>50218.54527069562</v>
      </c>
      <c r="H439" s="43">
        <f t="shared" si="1078"/>
        <v>77707.658293048036</v>
      </c>
      <c r="I439" s="43">
        <f t="shared" si="1078"/>
        <v>76430.591011110198</v>
      </c>
      <c r="J439" s="43">
        <f t="shared" si="1078"/>
        <v>72392.46725877648</v>
      </c>
      <c r="K439" s="43">
        <f t="shared" si="1078"/>
        <v>14720.509856033639</v>
      </c>
      <c r="L439" s="44">
        <f t="shared" si="1078"/>
        <v>55431.236555335207</v>
      </c>
      <c r="M439" s="45">
        <f t="shared" si="1078"/>
        <v>27800.229279854309</v>
      </c>
      <c r="N439" s="46">
        <f t="shared" si="1078"/>
        <v>5870.284131307114</v>
      </c>
      <c r="O439" s="46">
        <f t="shared" si="1078"/>
        <v>0</v>
      </c>
      <c r="P439" s="47">
        <f t="shared" si="1078"/>
        <v>131887.0959016851</v>
      </c>
      <c r="Q439" s="47">
        <f t="shared" si="1078"/>
        <v>117433.51940262246</v>
      </c>
      <c r="R439" s="47">
        <f t="shared" si="1078"/>
        <v>461104.85740390187</v>
      </c>
      <c r="S439" s="48">
        <f t="shared" si="1078"/>
        <v>11812.862938713548</v>
      </c>
      <c r="T439" s="48">
        <f t="shared" si="1078"/>
        <v>15725.524146486381</v>
      </c>
      <c r="U439" s="49">
        <f t="shared" si="1078"/>
        <v>69954.620671198762</v>
      </c>
      <c r="V439" s="49">
        <f t="shared" si="1078"/>
        <v>68214.788008354168</v>
      </c>
      <c r="W439" s="50">
        <f t="shared" si="1078"/>
        <v>111121.60252192241</v>
      </c>
      <c r="X439" s="50">
        <f t="shared" si="1078"/>
        <v>81087.695647033994</v>
      </c>
      <c r="AD439"/>
      <c r="AE439" s="3">
        <v>54</v>
      </c>
      <c r="AG439" s="3">
        <f t="shared" si="974"/>
        <v>51.671481858149477</v>
      </c>
      <c r="AH439" s="43">
        <f t="shared" ref="AH439:AY439" si="1079">300*AH367*AH139</f>
        <v>49547.745053968683</v>
      </c>
      <c r="AI439" s="43">
        <f t="shared" si="1079"/>
        <v>76424.261668094041</v>
      </c>
      <c r="AJ439" s="43">
        <f t="shared" si="1079"/>
        <v>74976.350557924889</v>
      </c>
      <c r="AK439" s="43">
        <f t="shared" si="1079"/>
        <v>71238.495424955414</v>
      </c>
      <c r="AL439" s="43">
        <f t="shared" si="1079"/>
        <v>14050.683155245308</v>
      </c>
      <c r="AM439" s="44">
        <f t="shared" si="1079"/>
        <v>55131.841642133615</v>
      </c>
      <c r="AN439" s="45">
        <f t="shared" si="1079"/>
        <v>27229.503307430157</v>
      </c>
      <c r="AO439" s="46">
        <f t="shared" si="1079"/>
        <v>5749.2626124353947</v>
      </c>
      <c r="AP439" s="46">
        <f t="shared" si="1079"/>
        <v>0</v>
      </c>
      <c r="AQ439" s="47">
        <f t="shared" si="1079"/>
        <v>130086.61538285315</v>
      </c>
      <c r="AR439" s="47">
        <f t="shared" si="1079"/>
        <v>116134.92220334367</v>
      </c>
      <c r="AS439" s="47">
        <f t="shared" si="1079"/>
        <v>458959.25131340272</v>
      </c>
      <c r="AT439" s="48">
        <f t="shared" si="1079"/>
        <v>11646.482140354057</v>
      </c>
      <c r="AU439" s="48">
        <f t="shared" si="1079"/>
        <v>15490.260421083209</v>
      </c>
      <c r="AV439" s="49">
        <f t="shared" si="1079"/>
        <v>68792.136825936992</v>
      </c>
      <c r="AW439" s="49">
        <f t="shared" si="1079"/>
        <v>67088.172245436523</v>
      </c>
      <c r="AX439" s="50">
        <f t="shared" si="1079"/>
        <v>110471.48710046006</v>
      </c>
      <c r="AY439" s="50">
        <f t="shared" si="1079"/>
        <v>80208.093632162316</v>
      </c>
    </row>
    <row r="440" spans="4:51" x14ac:dyDescent="0.25">
      <c r="D440" s="3">
        <v>55</v>
      </c>
      <c r="F440" s="3">
        <v>54</v>
      </c>
      <c r="G440" s="43">
        <f t="shared" ref="G440:X440" si="1080">300*G368*G140</f>
        <v>50690.828425460175</v>
      </c>
      <c r="H440" s="43">
        <f t="shared" si="1080"/>
        <v>78646.943192982159</v>
      </c>
      <c r="I440" s="43">
        <f t="shared" si="1080"/>
        <v>77481.454440097761</v>
      </c>
      <c r="J440" s="43">
        <f t="shared" si="1080"/>
        <v>73235.803998820309</v>
      </c>
      <c r="K440" s="43">
        <f t="shared" si="1080"/>
        <v>15174.948377769197</v>
      </c>
      <c r="L440" s="44">
        <f t="shared" si="1080"/>
        <v>55643.655831701435</v>
      </c>
      <c r="M440" s="45">
        <f t="shared" si="1080"/>
        <v>28218.300879508126</v>
      </c>
      <c r="N440" s="46">
        <f t="shared" si="1080"/>
        <v>5959.5488770317388</v>
      </c>
      <c r="O440" s="46">
        <f t="shared" si="1080"/>
        <v>0</v>
      </c>
      <c r="P440" s="47">
        <f t="shared" si="1080"/>
        <v>133199.82746538264</v>
      </c>
      <c r="Q440" s="47">
        <f t="shared" si="1080"/>
        <v>118365.98856001746</v>
      </c>
      <c r="R440" s="47">
        <f t="shared" si="1080"/>
        <v>462574.94040321239</v>
      </c>
      <c r="S440" s="48">
        <f t="shared" si="1080"/>
        <v>11934.079073644751</v>
      </c>
      <c r="T440" s="48">
        <f t="shared" si="1080"/>
        <v>15896.441629104202</v>
      </c>
      <c r="U440" s="49">
        <f t="shared" si="1080"/>
        <v>70805.617736890825</v>
      </c>
      <c r="V440" s="49">
        <f t="shared" si="1080"/>
        <v>69039.328961736028</v>
      </c>
      <c r="W440" s="50">
        <f t="shared" si="1080"/>
        <v>111581.25847706541</v>
      </c>
      <c r="X440" s="50">
        <f t="shared" si="1080"/>
        <v>81721.250595327379</v>
      </c>
      <c r="AD440"/>
      <c r="AE440" s="3">
        <v>55</v>
      </c>
      <c r="AG440" s="3">
        <f t="shared" si="974"/>
        <v>52.274599303739727</v>
      </c>
      <c r="AH440" s="43">
        <f t="shared" ref="AH440:AY440" si="1081">300*AH368*AH140</f>
        <v>49858.577506598922</v>
      </c>
      <c r="AI440" s="43">
        <f t="shared" si="1081"/>
        <v>77011.97296427215</v>
      </c>
      <c r="AJ440" s="43">
        <f t="shared" si="1081"/>
        <v>75644.86978046193</v>
      </c>
      <c r="AK440" s="43">
        <f t="shared" si="1081"/>
        <v>71767.175793666567</v>
      </c>
      <c r="AL440" s="43">
        <f t="shared" si="1081"/>
        <v>14364.695903683474</v>
      </c>
      <c r="AM440" s="44">
        <f t="shared" si="1081"/>
        <v>55270.263792065511</v>
      </c>
      <c r="AN440" s="45">
        <f t="shared" si="1081"/>
        <v>27490.781138513277</v>
      </c>
      <c r="AO440" s="46">
        <f t="shared" si="1081"/>
        <v>5804.5488475355296</v>
      </c>
      <c r="AP440" s="46">
        <f t="shared" si="1081"/>
        <v>0</v>
      </c>
      <c r="AQ440" s="47">
        <f t="shared" si="1081"/>
        <v>130912.09401968608</v>
      </c>
      <c r="AR440" s="47">
        <f t="shared" si="1081"/>
        <v>116733.09063714671</v>
      </c>
      <c r="AS440" s="47">
        <f t="shared" si="1081"/>
        <v>459961.78192795668</v>
      </c>
      <c r="AT440" s="48">
        <f t="shared" si="1081"/>
        <v>11722.781340714317</v>
      </c>
      <c r="AU440" s="48">
        <f t="shared" si="1081"/>
        <v>15598.240261983628</v>
      </c>
      <c r="AV440" s="49">
        <f t="shared" si="1081"/>
        <v>69324.438411091367</v>
      </c>
      <c r="AW440" s="49">
        <f t="shared" si="1081"/>
        <v>67604.088228515044</v>
      </c>
      <c r="AX440" s="50">
        <f t="shared" si="1081"/>
        <v>110772.37892428041</v>
      </c>
      <c r="AY440" s="50">
        <f t="shared" si="1081"/>
        <v>80612.882422761279</v>
      </c>
    </row>
    <row r="441" spans="4:51" x14ac:dyDescent="0.25">
      <c r="D441" s="3">
        <v>56</v>
      </c>
      <c r="F441" s="3">
        <v>55</v>
      </c>
      <c r="G441" s="43">
        <f t="shared" ref="G441:X441" si="1082">300*G369*G141</f>
        <v>51136.562763863622</v>
      </c>
      <c r="H441" s="43">
        <f t="shared" si="1082"/>
        <v>79563.709531694141</v>
      </c>
      <c r="I441" s="43">
        <f t="shared" si="1082"/>
        <v>78495.65249184148</v>
      </c>
      <c r="J441" s="43">
        <f t="shared" si="1082"/>
        <v>74057.899773864963</v>
      </c>
      <c r="K441" s="43">
        <f t="shared" si="1082"/>
        <v>15591.336822424337</v>
      </c>
      <c r="L441" s="44">
        <f t="shared" si="1082"/>
        <v>55845.586704122776</v>
      </c>
      <c r="M441" s="45">
        <f t="shared" si="1082"/>
        <v>28626.61713582855</v>
      </c>
      <c r="N441" s="46">
        <f t="shared" si="1082"/>
        <v>6047.2535543991544</v>
      </c>
      <c r="O441" s="46">
        <f t="shared" si="1082"/>
        <v>0</v>
      </c>
      <c r="P441" s="47">
        <f t="shared" si="1082"/>
        <v>134477.00666439868</v>
      </c>
      <c r="Q441" s="47">
        <f t="shared" si="1082"/>
        <v>119261.3394860032</v>
      </c>
      <c r="R441" s="47">
        <f t="shared" si="1082"/>
        <v>463930.91326342919</v>
      </c>
      <c r="S441" s="48">
        <f t="shared" si="1082"/>
        <v>12051.93198288474</v>
      </c>
      <c r="T441" s="48">
        <f t="shared" si="1082"/>
        <v>16062.201797111818</v>
      </c>
      <c r="U441" s="49">
        <f t="shared" si="1082"/>
        <v>71636.384730158243</v>
      </c>
      <c r="V441" s="49">
        <f t="shared" si="1082"/>
        <v>69844.102192411752</v>
      </c>
      <c r="W441" s="50">
        <f t="shared" si="1082"/>
        <v>112016.88908932035</v>
      </c>
      <c r="X441" s="50">
        <f t="shared" si="1082"/>
        <v>82331.223524903122</v>
      </c>
      <c r="AD441"/>
      <c r="AE441" s="3">
        <v>56</v>
      </c>
      <c r="AG441" s="3">
        <f t="shared" si="974"/>
        <v>52.830345632314121</v>
      </c>
      <c r="AH441" s="43">
        <f t="shared" ref="AH441:AY441" si="1083">300*AH369*AH141</f>
        <v>50135.690794227914</v>
      </c>
      <c r="AI441" s="43">
        <f t="shared" si="1083"/>
        <v>77546.040534894812</v>
      </c>
      <c r="AJ441" s="43">
        <f t="shared" si="1083"/>
        <v>76248.608830089259</v>
      </c>
      <c r="AK441" s="43">
        <f t="shared" si="1083"/>
        <v>72247.253481965745</v>
      </c>
      <c r="AL441" s="43">
        <f t="shared" si="1083"/>
        <v>14639.345568225668</v>
      </c>
      <c r="AM441" s="44">
        <f t="shared" si="1083"/>
        <v>55394.115787792944</v>
      </c>
      <c r="AN441" s="45">
        <f t="shared" si="1083"/>
        <v>27728.324330156087</v>
      </c>
      <c r="AO441" s="46">
        <f t="shared" si="1083"/>
        <v>5854.9843863478445</v>
      </c>
      <c r="AP441" s="46">
        <f t="shared" si="1083"/>
        <v>0</v>
      </c>
      <c r="AQ441" s="47">
        <f t="shared" si="1083"/>
        <v>131660.79524213506</v>
      </c>
      <c r="AR441" s="47">
        <f t="shared" si="1083"/>
        <v>117271.54024488296</v>
      </c>
      <c r="AS441" s="47">
        <f t="shared" si="1083"/>
        <v>460843.47180641873</v>
      </c>
      <c r="AT441" s="48">
        <f t="shared" si="1083"/>
        <v>11791.958523912263</v>
      </c>
      <c r="AU441" s="48">
        <f t="shared" si="1083"/>
        <v>15696.006369429932</v>
      </c>
      <c r="AV441" s="49">
        <f t="shared" si="1083"/>
        <v>69808.211781407445</v>
      </c>
      <c r="AW441" s="49">
        <f t="shared" si="1083"/>
        <v>68072.913624935187</v>
      </c>
      <c r="AX441" s="50">
        <f t="shared" si="1083"/>
        <v>111041.14168350924</v>
      </c>
      <c r="AY441" s="50">
        <f t="shared" si="1083"/>
        <v>80977.810867729204</v>
      </c>
    </row>
    <row r="442" spans="4:51" x14ac:dyDescent="0.25">
      <c r="D442" s="3">
        <v>57</v>
      </c>
      <c r="F442" s="3">
        <v>56</v>
      </c>
      <c r="G442" s="43">
        <f t="shared" ref="G442:X442" si="1084">300*G370*G142</f>
        <v>51557.049122604709</v>
      </c>
      <c r="H442" s="43">
        <f t="shared" si="1084"/>
        <v>80458.372962671521</v>
      </c>
      <c r="I442" s="43">
        <f t="shared" si="1084"/>
        <v>79474.050805772364</v>
      </c>
      <c r="J442" s="43">
        <f t="shared" si="1084"/>
        <v>74859.179993664759</v>
      </c>
      <c r="K442" s="43">
        <f t="shared" si="1084"/>
        <v>15973.358753369395</v>
      </c>
      <c r="L442" s="44">
        <f t="shared" si="1084"/>
        <v>56037.559253178893</v>
      </c>
      <c r="M442" s="45">
        <f t="shared" si="1084"/>
        <v>29025.312495012375</v>
      </c>
      <c r="N442" s="46">
        <f t="shared" si="1084"/>
        <v>6133.4101625803341</v>
      </c>
      <c r="O442" s="46">
        <f t="shared" si="1084"/>
        <v>0</v>
      </c>
      <c r="P442" s="47">
        <f t="shared" si="1084"/>
        <v>135719.49496711619</v>
      </c>
      <c r="Q442" s="47">
        <f t="shared" si="1084"/>
        <v>120120.92100634673</v>
      </c>
      <c r="R442" s="47">
        <f t="shared" si="1084"/>
        <v>465181.42220854288</v>
      </c>
      <c r="S442" s="48">
        <f t="shared" si="1084"/>
        <v>12166.502746793016</v>
      </c>
      <c r="T442" s="48">
        <f t="shared" si="1084"/>
        <v>16222.932037714252</v>
      </c>
      <c r="U442" s="49">
        <f t="shared" si="1084"/>
        <v>72447.290091280869</v>
      </c>
      <c r="V442" s="49">
        <f t="shared" si="1084"/>
        <v>70629.472588638586</v>
      </c>
      <c r="W442" s="50">
        <f t="shared" si="1084"/>
        <v>112429.75747410473</v>
      </c>
      <c r="X442" s="50">
        <f t="shared" si="1084"/>
        <v>82918.427839318174</v>
      </c>
      <c r="AD442"/>
      <c r="AE442" s="3">
        <v>57</v>
      </c>
      <c r="AG442" s="3">
        <f t="shared" si="974"/>
        <v>53.342441549920437</v>
      </c>
      <c r="AH442" s="43">
        <f t="shared" ref="AH442:AY442" si="1085">300*AH370*AH142</f>
        <v>50383.346176969673</v>
      </c>
      <c r="AI442" s="43">
        <f t="shared" si="1085"/>
        <v>78031.869562189211</v>
      </c>
      <c r="AJ442" s="43">
        <f t="shared" si="1085"/>
        <v>76794.631246977326</v>
      </c>
      <c r="AK442" s="43">
        <f t="shared" si="1085"/>
        <v>72683.678731927328</v>
      </c>
      <c r="AL442" s="43">
        <f t="shared" si="1085"/>
        <v>14880.661073662239</v>
      </c>
      <c r="AM442" s="44">
        <f t="shared" si="1085"/>
        <v>55505.190304982832</v>
      </c>
      <c r="AN442" s="45">
        <f t="shared" si="1085"/>
        <v>27944.500859465752</v>
      </c>
      <c r="AO442" s="46">
        <f t="shared" si="1085"/>
        <v>5901.0284385654404</v>
      </c>
      <c r="AP442" s="46">
        <f t="shared" si="1085"/>
        <v>0</v>
      </c>
      <c r="AQ442" s="47">
        <f t="shared" si="1085"/>
        <v>132340.68662621645</v>
      </c>
      <c r="AR442" s="47">
        <f t="shared" si="1085"/>
        <v>117757.10006909924</v>
      </c>
      <c r="AS442" s="47">
        <f t="shared" si="1085"/>
        <v>461621.68711486564</v>
      </c>
      <c r="AT442" s="48">
        <f t="shared" si="1085"/>
        <v>11854.756122282308</v>
      </c>
      <c r="AU442" s="48">
        <f t="shared" si="1085"/>
        <v>15784.641997117336</v>
      </c>
      <c r="AV442" s="49">
        <f t="shared" si="1085"/>
        <v>70248.337922073813</v>
      </c>
      <c r="AW442" s="49">
        <f t="shared" si="1085"/>
        <v>68499.393323633223</v>
      </c>
      <c r="AX442" s="50">
        <f t="shared" si="1085"/>
        <v>111281.79410247199</v>
      </c>
      <c r="AY442" s="50">
        <f t="shared" si="1085"/>
        <v>81307.357756814439</v>
      </c>
    </row>
    <row r="443" spans="4:51" x14ac:dyDescent="0.25">
      <c r="D443" s="3">
        <v>58</v>
      </c>
      <c r="F443" s="3">
        <v>57</v>
      </c>
      <c r="G443" s="43">
        <f t="shared" ref="G443:X443" si="1086">300*G371*G143</f>
        <v>51953.548983098626</v>
      </c>
      <c r="H443" s="43">
        <f t="shared" si="1086"/>
        <v>81331.350325595326</v>
      </c>
      <c r="I443" s="43">
        <f t="shared" si="1086"/>
        <v>80417.534722979122</v>
      </c>
      <c r="J443" s="43">
        <f t="shared" si="1086"/>
        <v>75640.069505035834</v>
      </c>
      <c r="K443" s="43">
        <f t="shared" si="1086"/>
        <v>16324.274112953177</v>
      </c>
      <c r="L443" s="44">
        <f t="shared" si="1086"/>
        <v>56220.074991680682</v>
      </c>
      <c r="M443" s="45">
        <f t="shared" si="1086"/>
        <v>29414.525876427866</v>
      </c>
      <c r="N443" s="46">
        <f t="shared" si="1086"/>
        <v>6218.0316374390804</v>
      </c>
      <c r="O443" s="46">
        <f t="shared" si="1086"/>
        <v>0</v>
      </c>
      <c r="P443" s="47">
        <f t="shared" si="1086"/>
        <v>136928.14028355226</v>
      </c>
      <c r="Q443" s="47">
        <f t="shared" si="1086"/>
        <v>120946.04487254075</v>
      </c>
      <c r="R443" s="47">
        <f t="shared" si="1086"/>
        <v>466334.49101779913</v>
      </c>
      <c r="S443" s="48">
        <f t="shared" si="1086"/>
        <v>12277.871399648908</v>
      </c>
      <c r="T443" s="48">
        <f t="shared" si="1086"/>
        <v>16378.758868017601</v>
      </c>
      <c r="U443" s="49">
        <f t="shared" si="1086"/>
        <v>73238.703577873734</v>
      </c>
      <c r="V443" s="49">
        <f t="shared" si="1086"/>
        <v>71395.806077527348</v>
      </c>
      <c r="W443" s="50">
        <f t="shared" si="1086"/>
        <v>112821.06240809763</v>
      </c>
      <c r="X443" s="50">
        <f t="shared" si="1086"/>
        <v>83483.654512208712</v>
      </c>
      <c r="AD443"/>
      <c r="AE443" s="3">
        <v>58</v>
      </c>
      <c r="AG443" s="3">
        <f t="shared" si="974"/>
        <v>53.814315524332059</v>
      </c>
      <c r="AH443" s="43">
        <f t="shared" ref="AH443:AY443" si="1087">300*AH371*AH143</f>
        <v>50605.179425458518</v>
      </c>
      <c r="AI443" s="43">
        <f t="shared" si="1087"/>
        <v>78474.247427922644</v>
      </c>
      <c r="AJ443" s="43">
        <f t="shared" si="1087"/>
        <v>77289.122909436512</v>
      </c>
      <c r="AK443" s="43">
        <f t="shared" si="1087"/>
        <v>73080.828048672905</v>
      </c>
      <c r="AL443" s="43">
        <f t="shared" si="1087"/>
        <v>15093.560544331884</v>
      </c>
      <c r="AM443" s="44">
        <f t="shared" si="1087"/>
        <v>55605.019628214082</v>
      </c>
      <c r="AN443" s="45">
        <f t="shared" si="1087"/>
        <v>28141.412944220119</v>
      </c>
      <c r="AO443" s="46">
        <f t="shared" si="1087"/>
        <v>5943.0920874697013</v>
      </c>
      <c r="AP443" s="46">
        <f t="shared" si="1087"/>
        <v>0</v>
      </c>
      <c r="AQ443" s="47">
        <f t="shared" si="1087"/>
        <v>132958.78741184817</v>
      </c>
      <c r="AR443" s="47">
        <f t="shared" si="1087"/>
        <v>118195.69066374193</v>
      </c>
      <c r="AS443" s="47">
        <f t="shared" si="1087"/>
        <v>462310.8648062736</v>
      </c>
      <c r="AT443" s="48">
        <f t="shared" si="1087"/>
        <v>11911.82782773805</v>
      </c>
      <c r="AU443" s="48">
        <f t="shared" si="1087"/>
        <v>15865.098631850788</v>
      </c>
      <c r="AV443" s="49">
        <f t="shared" si="1087"/>
        <v>70649.141223687489</v>
      </c>
      <c r="AW443" s="49">
        <f t="shared" si="1087"/>
        <v>68887.729881603809</v>
      </c>
      <c r="AX443" s="50">
        <f t="shared" si="1087"/>
        <v>111497.76271147504</v>
      </c>
      <c r="AY443" s="50">
        <f t="shared" si="1087"/>
        <v>81605.416816653509</v>
      </c>
    </row>
    <row r="444" spans="4:51" x14ac:dyDescent="0.25">
      <c r="D444" s="3">
        <v>59</v>
      </c>
      <c r="F444" s="3">
        <v>58</v>
      </c>
      <c r="G444" s="43">
        <f t="shared" ref="G444:X444" si="1088">300*G372*G144</f>
        <v>52327.282192061233</v>
      </c>
      <c r="H444" s="43">
        <f t="shared" si="1088"/>
        <v>82183.058800418148</v>
      </c>
      <c r="I444" s="43">
        <f t="shared" si="1088"/>
        <v>81327.004117710923</v>
      </c>
      <c r="J444" s="43">
        <f t="shared" si="1088"/>
        <v>76400.991841156996</v>
      </c>
      <c r="K444" s="43">
        <f t="shared" si="1088"/>
        <v>16646.976404382614</v>
      </c>
      <c r="L444" s="44">
        <f t="shared" si="1088"/>
        <v>56393.608684389947</v>
      </c>
      <c r="M444" s="45">
        <f t="shared" si="1088"/>
        <v>29794.400136500171</v>
      </c>
      <c r="N444" s="46">
        <f t="shared" si="1088"/>
        <v>6301.1317639778263</v>
      </c>
      <c r="O444" s="46">
        <f t="shared" si="1088"/>
        <v>0</v>
      </c>
      <c r="P444" s="47">
        <f t="shared" si="1088"/>
        <v>138103.77655668819</v>
      </c>
      <c r="Q444" s="47">
        <f t="shared" si="1088"/>
        <v>121737.98555450737</v>
      </c>
      <c r="R444" s="47">
        <f t="shared" si="1088"/>
        <v>467397.56067852397</v>
      </c>
      <c r="S444" s="48">
        <f t="shared" si="1088"/>
        <v>12386.116862248375</v>
      </c>
      <c r="T444" s="48">
        <f t="shared" si="1088"/>
        <v>16529.807713262864</v>
      </c>
      <c r="U444" s="49">
        <f t="shared" si="1088"/>
        <v>74010.995496711083</v>
      </c>
      <c r="V444" s="49">
        <f t="shared" si="1088"/>
        <v>72143.468882999092</v>
      </c>
      <c r="W444" s="50">
        <f t="shared" si="1088"/>
        <v>113191.94129750619</v>
      </c>
      <c r="X444" s="50">
        <f t="shared" si="1088"/>
        <v>84027.672162843111</v>
      </c>
      <c r="AD444"/>
      <c r="AE444" s="3">
        <v>59</v>
      </c>
      <c r="AG444" s="3">
        <f t="shared" si="974"/>
        <v>54.249126738543261</v>
      </c>
      <c r="AH444" s="43">
        <f t="shared" ref="AH444:AY444" si="1089">300*AH372*AH144</f>
        <v>50804.304607573358</v>
      </c>
      <c r="AI444" s="43">
        <f t="shared" si="1089"/>
        <v>78877.424232707664</v>
      </c>
      <c r="AJ444" s="43">
        <f t="shared" si="1089"/>
        <v>77737.514329432815</v>
      </c>
      <c r="AK444" s="43">
        <f t="shared" si="1089"/>
        <v>73442.580163860199</v>
      </c>
      <c r="AL444" s="43">
        <f t="shared" si="1089"/>
        <v>15282.089477758351</v>
      </c>
      <c r="AM444" s="44">
        <f t="shared" si="1089"/>
        <v>55694.919531998486</v>
      </c>
      <c r="AN444" s="45">
        <f t="shared" si="1089"/>
        <v>28320.930652276886</v>
      </c>
      <c r="AO444" s="46">
        <f t="shared" si="1089"/>
        <v>5981.5439220139097</v>
      </c>
      <c r="AP444" s="46">
        <f t="shared" si="1089"/>
        <v>0</v>
      </c>
      <c r="AQ444" s="47">
        <f t="shared" si="1089"/>
        <v>133521.2984367843</v>
      </c>
      <c r="AR444" s="47">
        <f t="shared" si="1089"/>
        <v>118592.46297477465</v>
      </c>
      <c r="AS444" s="47">
        <f t="shared" si="1089"/>
        <v>462923.07465783396</v>
      </c>
      <c r="AT444" s="48">
        <f t="shared" si="1089"/>
        <v>11963.750776687501</v>
      </c>
      <c r="AU444" s="48">
        <f t="shared" si="1089"/>
        <v>15938.214315922562</v>
      </c>
      <c r="AV444" s="49">
        <f t="shared" si="1089"/>
        <v>71014.461834963673</v>
      </c>
      <c r="AW444" s="49">
        <f t="shared" si="1089"/>
        <v>69241.654207667219</v>
      </c>
      <c r="AX444" s="50">
        <f t="shared" si="1089"/>
        <v>111691.98251623142</v>
      </c>
      <c r="AY444" s="50">
        <f t="shared" si="1089"/>
        <v>81875.384758876287</v>
      </c>
    </row>
    <row r="445" spans="4:51" x14ac:dyDescent="0.25">
      <c r="D445" s="3">
        <v>60</v>
      </c>
      <c r="F445" s="3">
        <v>59</v>
      </c>
      <c r="G445" s="43">
        <f t="shared" ref="G445:X445" si="1090">300*G373*G145</f>
        <v>52679.425333387087</v>
      </c>
      <c r="H445" s="43">
        <f t="shared" si="1090"/>
        <v>83013.915140909739</v>
      </c>
      <c r="I445" s="43">
        <f t="shared" si="1090"/>
        <v>82203.368750437468</v>
      </c>
      <c r="J445" s="43">
        <f t="shared" si="1090"/>
        <v>77142.368546354293</v>
      </c>
      <c r="K445" s="43">
        <f t="shared" si="1090"/>
        <v>16944.04115591665</v>
      </c>
      <c r="L445" s="44">
        <f t="shared" si="1090"/>
        <v>56558.610006803283</v>
      </c>
      <c r="M445" s="45">
        <f t="shared" si="1090"/>
        <v>30165.081561631501</v>
      </c>
      <c r="N445" s="46">
        <f t="shared" si="1090"/>
        <v>6382.7250947755247</v>
      </c>
      <c r="O445" s="46">
        <f t="shared" si="1090"/>
        <v>0</v>
      </c>
      <c r="P445" s="47">
        <f t="shared" si="1090"/>
        <v>139247.22342622935</v>
      </c>
      <c r="Q445" s="47">
        <f t="shared" si="1090"/>
        <v>122497.98020039976</v>
      </c>
      <c r="R445" s="47">
        <f t="shared" si="1090"/>
        <v>468377.52736354986</v>
      </c>
      <c r="S445" s="48">
        <f t="shared" si="1090"/>
        <v>12491.316883961581</v>
      </c>
      <c r="T445" s="48">
        <f t="shared" si="1090"/>
        <v>16676.202711306385</v>
      </c>
      <c r="U445" s="49">
        <f t="shared" si="1090"/>
        <v>74764.536007001167</v>
      </c>
      <c r="V445" s="49">
        <f t="shared" si="1090"/>
        <v>72872.826853376449</v>
      </c>
      <c r="W445" s="50">
        <f t="shared" si="1090"/>
        <v>113543.47304894112</v>
      </c>
      <c r="X445" s="50">
        <f t="shared" si="1090"/>
        <v>84551.227198493623</v>
      </c>
      <c r="AD445"/>
      <c r="AE445" s="3">
        <v>60</v>
      </c>
      <c r="AG445" s="3">
        <f t="shared" si="974"/>
        <v>54.649786241410681</v>
      </c>
      <c r="AH445" s="43">
        <f t="shared" ref="AH445:AY445" si="1091">300*AH373*AH145</f>
        <v>50983.399043753161</v>
      </c>
      <c r="AI445" s="43">
        <f t="shared" si="1091"/>
        <v>79245.181579960787</v>
      </c>
      <c r="AJ445" s="43">
        <f t="shared" si="1091"/>
        <v>78144.584547307502</v>
      </c>
      <c r="AK445" s="43">
        <f t="shared" si="1091"/>
        <v>73772.38074017418</v>
      </c>
      <c r="AL445" s="43">
        <f t="shared" si="1091"/>
        <v>15449.601218508738</v>
      </c>
      <c r="AM445" s="44">
        <f t="shared" si="1091"/>
        <v>55776.02480714026</v>
      </c>
      <c r="AN445" s="45">
        <f t="shared" si="1091"/>
        <v>28484.72083528059</v>
      </c>
      <c r="AO445" s="46">
        <f t="shared" si="1091"/>
        <v>6016.7149473300469</v>
      </c>
      <c r="AP445" s="46">
        <f t="shared" si="1091"/>
        <v>0</v>
      </c>
      <c r="AQ445" s="47">
        <f t="shared" si="1091"/>
        <v>134033.71197163369</v>
      </c>
      <c r="AR445" s="47">
        <f t="shared" si="1091"/>
        <v>118951.91348234005</v>
      </c>
      <c r="AS445" s="47">
        <f t="shared" si="1091"/>
        <v>463468.46203490603</v>
      </c>
      <c r="AT445" s="48">
        <f t="shared" si="1091"/>
        <v>12011.035852531157</v>
      </c>
      <c r="AU445" s="48">
        <f t="shared" si="1091"/>
        <v>16004.729128535528</v>
      </c>
      <c r="AV445" s="49">
        <f t="shared" si="1091"/>
        <v>71347.717499679813</v>
      </c>
      <c r="AW445" s="49">
        <f t="shared" si="1091"/>
        <v>69564.485944241125</v>
      </c>
      <c r="AX445" s="50">
        <f t="shared" si="1091"/>
        <v>111866.97848319482</v>
      </c>
      <c r="AY445" s="50">
        <f t="shared" si="1091"/>
        <v>82120.234452420351</v>
      </c>
    </row>
    <row r="446" spans="4:51" x14ac:dyDescent="0.25">
      <c r="D446" s="3">
        <v>61</v>
      </c>
      <c r="F446" s="3">
        <v>60</v>
      </c>
      <c r="G446" s="43">
        <f t="shared" ref="G446:X446" si="1092">300*G374*G146</f>
        <v>53011.110660646824</v>
      </c>
      <c r="H446" s="43">
        <f t="shared" si="1092"/>
        <v>83824.334981195672</v>
      </c>
      <c r="I446" s="43">
        <f t="shared" si="1092"/>
        <v>83047.544103251334</v>
      </c>
      <c r="J446" s="43">
        <f t="shared" si="1092"/>
        <v>77864.618570041144</v>
      </c>
      <c r="K446" s="43">
        <f t="shared" si="1092"/>
        <v>17217.767109630309</v>
      </c>
      <c r="L446" s="44">
        <f t="shared" si="1092"/>
        <v>56715.505063924378</v>
      </c>
      <c r="M446" s="45">
        <f t="shared" si="1092"/>
        <v>30526.719389360784</v>
      </c>
      <c r="N446" s="46">
        <f t="shared" si="1092"/>
        <v>6462.8268740045196</v>
      </c>
      <c r="O446" s="46">
        <f t="shared" si="1092"/>
        <v>0</v>
      </c>
      <c r="P446" s="47">
        <f t="shared" si="1092"/>
        <v>140359.28595762921</v>
      </c>
      <c r="Q446" s="47">
        <f t="shared" si="1092"/>
        <v>123227.22874205386</v>
      </c>
      <c r="R446" s="47">
        <f t="shared" si="1092"/>
        <v>469280.77864673629</v>
      </c>
      <c r="S446" s="48">
        <f t="shared" si="1092"/>
        <v>12593.547993356766</v>
      </c>
      <c r="T446" s="48">
        <f t="shared" si="1092"/>
        <v>16818.066540999487</v>
      </c>
      <c r="U446" s="49">
        <f t="shared" si="1092"/>
        <v>75499.69448932723</v>
      </c>
      <c r="V446" s="49">
        <f t="shared" si="1092"/>
        <v>73584.244852955919</v>
      </c>
      <c r="W446" s="50">
        <f t="shared" si="1092"/>
        <v>113876.6808405722</v>
      </c>
      <c r="X446" s="50">
        <f t="shared" si="1092"/>
        <v>85055.044014693325</v>
      </c>
      <c r="AD446"/>
      <c r="AE446" s="3">
        <v>61</v>
      </c>
      <c r="AG446" s="3">
        <f t="shared" si="974"/>
        <v>55.01897643704347</v>
      </c>
      <c r="AH446" s="43">
        <f t="shared" ref="AH446:AY446" si="1093">300*AH374*AH146</f>
        <v>51144.773057576211</v>
      </c>
      <c r="AI446" s="43">
        <f t="shared" si="1093"/>
        <v>79580.891476915873</v>
      </c>
      <c r="AJ446" s="43">
        <f t="shared" si="1093"/>
        <v>78514.549464064476</v>
      </c>
      <c r="AK446" s="43">
        <f t="shared" si="1093"/>
        <v>74073.297627575594</v>
      </c>
      <c r="AL446" s="43">
        <f t="shared" si="1093"/>
        <v>15598.895195998419</v>
      </c>
      <c r="AM446" s="44">
        <f t="shared" si="1093"/>
        <v>55849.31819183036</v>
      </c>
      <c r="AN446" s="45">
        <f t="shared" si="1093"/>
        <v>28634.272073566972</v>
      </c>
      <c r="AO446" s="46">
        <f t="shared" si="1093"/>
        <v>6048.9028700463787</v>
      </c>
      <c r="AP446" s="46">
        <f t="shared" si="1093"/>
        <v>0</v>
      </c>
      <c r="AQ446" s="47">
        <f t="shared" si="1093"/>
        <v>134500.90487180682</v>
      </c>
      <c r="AR446" s="47">
        <f t="shared" si="1093"/>
        <v>119277.98002269813</v>
      </c>
      <c r="AS446" s="47">
        <f t="shared" si="1093"/>
        <v>463955.59882628778</v>
      </c>
      <c r="AT446" s="48">
        <f t="shared" si="1093"/>
        <v>12054.13642380632</v>
      </c>
      <c r="AU446" s="48">
        <f t="shared" si="1093"/>
        <v>16065.298302294685</v>
      </c>
      <c r="AV446" s="49">
        <f t="shared" si="1093"/>
        <v>71651.95653258721</v>
      </c>
      <c r="AW446" s="49">
        <f t="shared" si="1093"/>
        <v>69859.185173313468</v>
      </c>
      <c r="AX446" s="50">
        <f t="shared" si="1093"/>
        <v>112024.93184593394</v>
      </c>
      <c r="AY446" s="50">
        <f t="shared" si="1093"/>
        <v>82342.575968816993</v>
      </c>
    </row>
    <row r="447" spans="4:51" x14ac:dyDescent="0.25">
      <c r="D447" s="3">
        <v>62</v>
      </c>
      <c r="F447" s="3">
        <v>61</v>
      </c>
      <c r="G447" s="43">
        <f t="shared" ref="G447:X447" si="1094">300*G375*G147</f>
        <v>53323.425509226079</v>
      </c>
      <c r="H447" s="43">
        <f t="shared" si="1094"/>
        <v>84614.732209361362</v>
      </c>
      <c r="I447" s="43">
        <f t="shared" si="1094"/>
        <v>83860.447660416874</v>
      </c>
      <c r="J447" s="43">
        <f t="shared" si="1094"/>
        <v>78568.157724027551</v>
      </c>
      <c r="K447" s="43">
        <f t="shared" si="1094"/>
        <v>17470.211326047607</v>
      </c>
      <c r="L447" s="44">
        <f t="shared" si="1094"/>
        <v>56864.697786411336</v>
      </c>
      <c r="M447" s="45">
        <f t="shared" si="1094"/>
        <v>30879.465357013323</v>
      </c>
      <c r="N447" s="46">
        <f t="shared" si="1094"/>
        <v>6541.4529666453391</v>
      </c>
      <c r="O447" s="46">
        <f t="shared" si="1094"/>
        <v>0</v>
      </c>
      <c r="P447" s="47">
        <f t="shared" si="1094"/>
        <v>141440.75442989718</v>
      </c>
      <c r="Q447" s="47">
        <f t="shared" si="1094"/>
        <v>123926.89412689995</v>
      </c>
      <c r="R447" s="47">
        <f t="shared" si="1094"/>
        <v>470113.22790918144</v>
      </c>
      <c r="S447" s="48">
        <f t="shared" si="1094"/>
        <v>12692.88545657887</v>
      </c>
      <c r="T447" s="48">
        <f t="shared" si="1094"/>
        <v>16955.520272320427</v>
      </c>
      <c r="U447" s="49">
        <f t="shared" si="1094"/>
        <v>76216.83897495376</v>
      </c>
      <c r="V447" s="49">
        <f t="shared" si="1094"/>
        <v>74278.086212380964</v>
      </c>
      <c r="W447" s="50">
        <f t="shared" si="1094"/>
        <v>114192.5347922761</v>
      </c>
      <c r="X447" s="50">
        <f t="shared" si="1094"/>
        <v>85539.825245401997</v>
      </c>
      <c r="AD447"/>
      <c r="AE447" s="3">
        <v>62</v>
      </c>
      <c r="AG447" s="3">
        <f t="shared" si="974"/>
        <v>55.359169043423464</v>
      </c>
      <c r="AH447" s="43">
        <f t="shared" ref="AH447:AY447" si="1095">300*AH375*AH147</f>
        <v>51290.427427934534</v>
      </c>
      <c r="AI447" s="43">
        <f t="shared" si="1095"/>
        <v>79887.566899171696</v>
      </c>
      <c r="AJ447" s="43">
        <f t="shared" si="1095"/>
        <v>78851.137036863351</v>
      </c>
      <c r="AK447" s="43">
        <f t="shared" si="1095"/>
        <v>74348.068175995315</v>
      </c>
      <c r="AL447" s="43">
        <f t="shared" si="1095"/>
        <v>15732.32387468597</v>
      </c>
      <c r="AM447" s="44">
        <f t="shared" si="1095"/>
        <v>55915.654062550049</v>
      </c>
      <c r="AN447" s="45">
        <f t="shared" si="1095"/>
        <v>28770.916218377792</v>
      </c>
      <c r="AO447" s="46">
        <f t="shared" si="1095"/>
        <v>6078.3758425438027</v>
      </c>
      <c r="AP447" s="46">
        <f t="shared" si="1095"/>
        <v>0</v>
      </c>
      <c r="AQ447" s="47">
        <f t="shared" si="1095"/>
        <v>134927.21783927621</v>
      </c>
      <c r="AR447" s="47">
        <f t="shared" si="1095"/>
        <v>119574.12183085521</v>
      </c>
      <c r="AS447" s="47">
        <f t="shared" si="1095"/>
        <v>464391.76324349741</v>
      </c>
      <c r="AT447" s="48">
        <f t="shared" si="1095"/>
        <v>12093.455778722706</v>
      </c>
      <c r="AU447" s="48">
        <f t="shared" si="1095"/>
        <v>16120.503367153338</v>
      </c>
      <c r="AV447" s="49">
        <f t="shared" si="1095"/>
        <v>71929.9033168186</v>
      </c>
      <c r="AW447" s="49">
        <f t="shared" si="1095"/>
        <v>70128.396804229706</v>
      </c>
      <c r="AX447" s="50">
        <f t="shared" si="1095"/>
        <v>112167.73433588677</v>
      </c>
      <c r="AY447" s="50">
        <f t="shared" si="1095"/>
        <v>82544.707704608052</v>
      </c>
    </row>
    <row r="448" spans="4:51" x14ac:dyDescent="0.25">
      <c r="D448" s="3">
        <v>63</v>
      </c>
      <c r="F448" s="3">
        <v>62</v>
      </c>
      <c r="G448" s="43">
        <f t="shared" ref="G448:X448" si="1096">300*G376*G148</f>
        <v>53617.412116073348</v>
      </c>
      <c r="H448" s="43">
        <f t="shared" si="1096"/>
        <v>85385.5184026926</v>
      </c>
      <c r="I448" s="43">
        <f t="shared" si="1096"/>
        <v>84642.99559891301</v>
      </c>
      <c r="J448" s="43">
        <f t="shared" si="1096"/>
        <v>79253.398197902512</v>
      </c>
      <c r="K448" s="43">
        <f t="shared" si="1096"/>
        <v>17703.219189753589</v>
      </c>
      <c r="L448" s="44">
        <f t="shared" si="1096"/>
        <v>57006.571218632002</v>
      </c>
      <c r="M448" s="45">
        <f t="shared" si="1096"/>
        <v>31223.473277099401</v>
      </c>
      <c r="N448" s="46">
        <f t="shared" si="1096"/>
        <v>6618.6197925473662</v>
      </c>
      <c r="O448" s="46">
        <f t="shared" si="1096"/>
        <v>0</v>
      </c>
      <c r="P448" s="47">
        <f t="shared" si="1096"/>
        <v>142492.40417632525</v>
      </c>
      <c r="Q448" s="47">
        <f t="shared" si="1096"/>
        <v>124598.10265917178</v>
      </c>
      <c r="R448" s="47">
        <f t="shared" si="1096"/>
        <v>470880.34692008002</v>
      </c>
      <c r="S448" s="48">
        <f t="shared" si="1096"/>
        <v>12789.40324274585</v>
      </c>
      <c r="T448" s="48">
        <f t="shared" si="1096"/>
        <v>17088.683236295285</v>
      </c>
      <c r="U448" s="49">
        <f t="shared" si="1096"/>
        <v>76916.335630638801</v>
      </c>
      <c r="V448" s="49">
        <f t="shared" si="1096"/>
        <v>74954.71223306602</v>
      </c>
      <c r="W448" s="50">
        <f t="shared" si="1096"/>
        <v>114491.95453436053</v>
      </c>
      <c r="X448" s="50">
        <f t="shared" si="1096"/>
        <v>86006.252055961639</v>
      </c>
      <c r="AD448"/>
      <c r="AE448" s="3">
        <v>63</v>
      </c>
      <c r="AG448" s="3">
        <f t="shared" si="974"/>
        <v>55.672641640487548</v>
      </c>
      <c r="AH448" s="43">
        <f t="shared" ref="AH448:AY448" si="1097">300*AH376*AH148</f>
        <v>51422.100870884497</v>
      </c>
      <c r="AI448" s="43">
        <f t="shared" si="1097"/>
        <v>80167.905310072398</v>
      </c>
      <c r="AJ448" s="43">
        <f t="shared" si="1097"/>
        <v>79157.651394498112</v>
      </c>
      <c r="AK448" s="43">
        <f t="shared" si="1097"/>
        <v>74599.139855589892</v>
      </c>
      <c r="AL448" s="43">
        <f t="shared" si="1097"/>
        <v>15851.876269227136</v>
      </c>
      <c r="AM448" s="44">
        <f t="shared" si="1097"/>
        <v>55975.777936082341</v>
      </c>
      <c r="AN448" s="45">
        <f t="shared" si="1097"/>
        <v>28895.847030010627</v>
      </c>
      <c r="AO448" s="46">
        <f t="shared" si="1097"/>
        <v>6105.3757391459558</v>
      </c>
      <c r="AP448" s="46">
        <f t="shared" si="1097"/>
        <v>0</v>
      </c>
      <c r="AQ448" s="47">
        <f t="shared" si="1097"/>
        <v>135316.52308372236</v>
      </c>
      <c r="AR448" s="47">
        <f t="shared" si="1097"/>
        <v>119843.38665024911</v>
      </c>
      <c r="AS448" s="47">
        <f t="shared" si="1097"/>
        <v>464783.16418164701</v>
      </c>
      <c r="AT448" s="48">
        <f t="shared" si="1097"/>
        <v>12129.353470294598</v>
      </c>
      <c r="AU448" s="48">
        <f t="shared" si="1097"/>
        <v>16170.86164547141</v>
      </c>
      <c r="AV448" s="49">
        <f t="shared" si="1097"/>
        <v>72183.997478001518</v>
      </c>
      <c r="AW448" s="49">
        <f t="shared" si="1097"/>
        <v>70374.488776883125</v>
      </c>
      <c r="AX448" s="50">
        <f t="shared" si="1097"/>
        <v>112297.03275558773</v>
      </c>
      <c r="AY448" s="50">
        <f t="shared" si="1097"/>
        <v>82728.659354405609</v>
      </c>
    </row>
    <row r="449" spans="4:51" x14ac:dyDescent="0.25">
      <c r="D449" s="3">
        <v>64</v>
      </c>
      <c r="F449" s="3">
        <v>63</v>
      </c>
      <c r="G449" s="43">
        <f t="shared" ref="G449:X449" si="1098">300*G377*G149</f>
        <v>53894.067783227227</v>
      </c>
      <c r="H449" s="43">
        <f t="shared" si="1098"/>
        <v>86137.102319571888</v>
      </c>
      <c r="I449" s="43">
        <f t="shared" si="1098"/>
        <v>85396.099855855879</v>
      </c>
      <c r="J449" s="43">
        <f t="shared" si="1098"/>
        <v>79920.748127639366</v>
      </c>
      <c r="K449" s="43">
        <f t="shared" si="1098"/>
        <v>17918.450131713071</v>
      </c>
      <c r="L449" s="44">
        <f t="shared" si="1098"/>
        <v>57141.488710849553</v>
      </c>
      <c r="M449" s="45">
        <f t="shared" si="1098"/>
        <v>31558.898638704959</v>
      </c>
      <c r="N449" s="46">
        <f t="shared" si="1098"/>
        <v>6694.3442650097541</v>
      </c>
      <c r="O449" s="46">
        <f t="shared" si="1098"/>
        <v>0</v>
      </c>
      <c r="P449" s="47">
        <f t="shared" si="1098"/>
        <v>143514.99547281952</v>
      </c>
      <c r="Q449" s="47">
        <f t="shared" si="1098"/>
        <v>125241.94443507562</v>
      </c>
      <c r="R449" s="47">
        <f t="shared" si="1098"/>
        <v>471587.19660107547</v>
      </c>
      <c r="S449" s="48">
        <f t="shared" si="1098"/>
        <v>12883.173995692794</v>
      </c>
      <c r="T449" s="48">
        <f t="shared" si="1098"/>
        <v>17217.672912911061</v>
      </c>
      <c r="U449" s="49">
        <f t="shared" si="1098"/>
        <v>77598.548294493201</v>
      </c>
      <c r="V449" s="49">
        <f t="shared" si="1098"/>
        <v>75614.481741313342</v>
      </c>
      <c r="W449" s="50">
        <f t="shared" si="1098"/>
        <v>114775.81167517572</v>
      </c>
      <c r="X449" s="50">
        <f t="shared" si="1098"/>
        <v>86454.984472490076</v>
      </c>
      <c r="AD449"/>
      <c r="AE449" s="3">
        <v>64</v>
      </c>
      <c r="AG449" s="3">
        <f t="shared" si="974"/>
        <v>55.961492918461353</v>
      </c>
      <c r="AH449" s="43">
        <f t="shared" ref="AH449:AY449" si="1099">300*AH377*AH149</f>
        <v>51541.309417227079</v>
      </c>
      <c r="AI449" s="43">
        <f t="shared" si="1099"/>
        <v>80424.326213927852</v>
      </c>
      <c r="AJ449" s="43">
        <f t="shared" si="1099"/>
        <v>79437.027607938566</v>
      </c>
      <c r="AK449" s="43">
        <f t="shared" si="1099"/>
        <v>74828.705225961079</v>
      </c>
      <c r="AL449" s="43">
        <f t="shared" si="1099"/>
        <v>15959.243724974782</v>
      </c>
      <c r="AM449" s="44">
        <f t="shared" si="1099"/>
        <v>56030.342603798257</v>
      </c>
      <c r="AN449" s="45">
        <f t="shared" si="1099"/>
        <v>29010.136335318173</v>
      </c>
      <c r="AO449" s="46">
        <f t="shared" si="1099"/>
        <v>6130.121027325712</v>
      </c>
      <c r="AP449" s="46">
        <f t="shared" si="1099"/>
        <v>0</v>
      </c>
      <c r="AQ449" s="47">
        <f t="shared" si="1099"/>
        <v>135672.28226521012</v>
      </c>
      <c r="AR449" s="47">
        <f t="shared" si="1099"/>
        <v>120088.46720481293</v>
      </c>
      <c r="AS449" s="47">
        <f t="shared" si="1099"/>
        <v>465135.12212221604</v>
      </c>
      <c r="AT449" s="48">
        <f t="shared" si="1099"/>
        <v>12162.150748450436</v>
      </c>
      <c r="AU449" s="48">
        <f t="shared" si="1099"/>
        <v>16216.83436546594</v>
      </c>
      <c r="AV449" s="49">
        <f t="shared" si="1099"/>
        <v>72416.42770098272</v>
      </c>
      <c r="AW449" s="49">
        <f t="shared" si="1099"/>
        <v>70599.585027525594</v>
      </c>
      <c r="AX449" s="50">
        <f t="shared" si="1099"/>
        <v>112414.26578879397</v>
      </c>
      <c r="AY449" s="50">
        <f t="shared" si="1099"/>
        <v>82896.228166579036</v>
      </c>
    </row>
    <row r="450" spans="4:51" x14ac:dyDescent="0.25">
      <c r="D450" s="3">
        <v>65</v>
      </c>
      <c r="F450" s="3">
        <v>64</v>
      </c>
      <c r="G450" s="43">
        <f t="shared" ref="G450:X450" si="1100">300*G378*G150</f>
        <v>54154.345328772448</v>
      </c>
      <c r="H450" s="43">
        <f t="shared" si="1100"/>
        <v>86869.889443461187</v>
      </c>
      <c r="I450" s="43">
        <f t="shared" si="1100"/>
        <v>86120.665541699826</v>
      </c>
      <c r="J450" s="43">
        <f t="shared" si="1100"/>
        <v>80570.611212978198</v>
      </c>
      <c r="K450" s="43">
        <f t="shared" si="1100"/>
        <v>18117.399744832237</v>
      </c>
      <c r="L450" s="44">
        <f t="shared" si="1100"/>
        <v>57269.795025880579</v>
      </c>
      <c r="M450" s="45">
        <f t="shared" si="1100"/>
        <v>31885.898234090604</v>
      </c>
      <c r="N450" s="46">
        <f t="shared" si="1100"/>
        <v>6768.6437335811388</v>
      </c>
      <c r="O450" s="46">
        <f t="shared" si="1100"/>
        <v>0</v>
      </c>
      <c r="P450" s="47">
        <f t="shared" si="1100"/>
        <v>144509.27346901924</v>
      </c>
      <c r="Q450" s="47">
        <f t="shared" si="1100"/>
        <v>125859.47385822076</v>
      </c>
      <c r="R450" s="47">
        <f t="shared" si="1100"/>
        <v>472238.45600243309</v>
      </c>
      <c r="S450" s="48">
        <f t="shared" si="1100"/>
        <v>12974.269011454558</v>
      </c>
      <c r="T450" s="48">
        <f t="shared" si="1100"/>
        <v>17342.604835376602</v>
      </c>
      <c r="U450" s="49">
        <f t="shared" si="1100"/>
        <v>78263.838058792084</v>
      </c>
      <c r="V450" s="49">
        <f t="shared" si="1100"/>
        <v>76257.750688120097</v>
      </c>
      <c r="W450" s="50">
        <f t="shared" si="1100"/>
        <v>115044.93216852582</v>
      </c>
      <c r="X450" s="50">
        <f t="shared" si="1100"/>
        <v>86886.66174204713</v>
      </c>
      <c r="AD450"/>
      <c r="AE450" s="3">
        <v>65</v>
      </c>
      <c r="AG450" s="3">
        <f t="shared" si="974"/>
        <v>56.227656728531329</v>
      </c>
      <c r="AH450" s="43">
        <f t="shared" ref="AH450:AY450" si="1101">300*AH378*AH150</f>
        <v>51649.379183601894</v>
      </c>
      <c r="AI450" s="43">
        <f t="shared" si="1101"/>
        <v>80659.003645708493</v>
      </c>
      <c r="AJ450" s="43">
        <f t="shared" si="1101"/>
        <v>79691.878574867063</v>
      </c>
      <c r="AK450" s="43">
        <f t="shared" si="1101"/>
        <v>75038.732122424699</v>
      </c>
      <c r="AL450" s="43">
        <f t="shared" si="1101"/>
        <v>16055.872148619124</v>
      </c>
      <c r="AM450" s="44">
        <f t="shared" si="1101"/>
        <v>56079.921543706427</v>
      </c>
      <c r="AN450" s="45">
        <f t="shared" si="1101"/>
        <v>29114.748063753454</v>
      </c>
      <c r="AO450" s="46">
        <f t="shared" si="1101"/>
        <v>6152.8092883020636</v>
      </c>
      <c r="AP450" s="46">
        <f t="shared" si="1101"/>
        <v>0</v>
      </c>
      <c r="AQ450" s="47">
        <f t="shared" si="1101"/>
        <v>135997.59626999515</v>
      </c>
      <c r="AR450" s="47">
        <f t="shared" si="1101"/>
        <v>120311.74889043962</v>
      </c>
      <c r="AS450" s="47">
        <f t="shared" si="1101"/>
        <v>465452.21577529551</v>
      </c>
      <c r="AT450" s="48">
        <f t="shared" si="1101"/>
        <v>12192.135224714024</v>
      </c>
      <c r="AU450" s="48">
        <f t="shared" si="1101"/>
        <v>16258.833614119882</v>
      </c>
      <c r="AV450" s="49">
        <f t="shared" si="1101"/>
        <v>72629.16099765712</v>
      </c>
      <c r="AW450" s="49">
        <f t="shared" si="1101"/>
        <v>70805.594009582186</v>
      </c>
      <c r="AX450" s="50">
        <f t="shared" si="1101"/>
        <v>112520.69453952537</v>
      </c>
      <c r="AY450" s="50">
        <f t="shared" si="1101"/>
        <v>83049.009641861703</v>
      </c>
    </row>
    <row r="451" spans="4:51" x14ac:dyDescent="0.25">
      <c r="D451" s="3">
        <v>66</v>
      </c>
      <c r="F451" s="3">
        <v>65</v>
      </c>
      <c r="G451" s="43">
        <f t="shared" ref="G451:X451" si="1102">300*G379*G151</f>
        <v>54399.153775663566</v>
      </c>
      <c r="H451" s="43">
        <f t="shared" si="1102"/>
        <v>87584.281574773617</v>
      </c>
      <c r="I451" s="43">
        <f t="shared" si="1102"/>
        <v>86817.588670083365</v>
      </c>
      <c r="J451" s="43">
        <f t="shared" si="1102"/>
        <v>81203.386379507734</v>
      </c>
      <c r="K451" s="43">
        <f t="shared" si="1102"/>
        <v>18301.418854841257</v>
      </c>
      <c r="L451" s="44">
        <f t="shared" si="1102"/>
        <v>57391.817369029181</v>
      </c>
      <c r="M451" s="45">
        <f t="shared" si="1102"/>
        <v>32204.62980968324</v>
      </c>
      <c r="N451" s="46">
        <f t="shared" si="1102"/>
        <v>6841.5359307986682</v>
      </c>
      <c r="O451" s="46">
        <f t="shared" si="1102"/>
        <v>0</v>
      </c>
      <c r="P451" s="47">
        <f t="shared" si="1102"/>
        <v>145475.96815783271</v>
      </c>
      <c r="Q451" s="47">
        <f t="shared" si="1102"/>
        <v>126451.71022308752</v>
      </c>
      <c r="R451" s="47">
        <f t="shared" si="1102"/>
        <v>472838.44953435886</v>
      </c>
      <c r="S451" s="48">
        <f t="shared" si="1102"/>
        <v>13062.758220932436</v>
      </c>
      <c r="T451" s="48">
        <f t="shared" si="1102"/>
        <v>17463.592509226026</v>
      </c>
      <c r="U451" s="49">
        <f t="shared" si="1102"/>
        <v>78912.562895976458</v>
      </c>
      <c r="V451" s="49">
        <f t="shared" si="1102"/>
        <v>76884.871790999503</v>
      </c>
      <c r="W451" s="50">
        <f t="shared" si="1102"/>
        <v>115300.09858228631</v>
      </c>
      <c r="X451" s="50">
        <f t="shared" si="1102"/>
        <v>87301.902718526166</v>
      </c>
      <c r="AD451"/>
      <c r="AE451" s="3">
        <v>66</v>
      </c>
      <c r="AG451" s="3">
        <f t="shared" ref="AG451:AG456" si="1103">AE79</f>
        <v>56.472915029924017</v>
      </c>
      <c r="AH451" s="43">
        <f t="shared" ref="AH451:AY451" si="1104">300*AH379*AH151</f>
        <v>51747.473741602895</v>
      </c>
      <c r="AI451" s="43">
        <f t="shared" si="1104"/>
        <v>80873.894353395488</v>
      </c>
      <c r="AJ451" s="43">
        <f t="shared" si="1104"/>
        <v>79924.535242616097</v>
      </c>
      <c r="AK451" s="43">
        <f t="shared" si="1104"/>
        <v>75230.989784171412</v>
      </c>
      <c r="AL451" s="43">
        <f t="shared" si="1104"/>
        <v>16143.003793493237</v>
      </c>
      <c r="AM451" s="44">
        <f t="shared" si="1104"/>
        <v>56125.020120690366</v>
      </c>
      <c r="AN451" s="45">
        <f t="shared" si="1104"/>
        <v>29210.550466578963</v>
      </c>
      <c r="AO451" s="46">
        <f t="shared" si="1104"/>
        <v>6173.6194338202549</v>
      </c>
      <c r="AP451" s="46">
        <f t="shared" si="1104"/>
        <v>0</v>
      </c>
      <c r="AQ451" s="47">
        <f t="shared" si="1104"/>
        <v>136295.24810223817</v>
      </c>
      <c r="AR451" s="47">
        <f t="shared" si="1104"/>
        <v>120515.35019327034</v>
      </c>
      <c r="AS451" s="47">
        <f t="shared" si="1104"/>
        <v>465738.40156344138</v>
      </c>
      <c r="AT451" s="48">
        <f t="shared" si="1104"/>
        <v>12219.564889947949</v>
      </c>
      <c r="AU451" s="48">
        <f t="shared" si="1104"/>
        <v>16297.228312726736</v>
      </c>
      <c r="AV451" s="49">
        <f t="shared" si="1104"/>
        <v>72823.968103580817</v>
      </c>
      <c r="AW451" s="49">
        <f t="shared" si="1104"/>
        <v>70994.233433285495</v>
      </c>
      <c r="AX451" s="50">
        <f t="shared" si="1104"/>
        <v>112617.42798111807</v>
      </c>
      <c r="AY451" s="50">
        <f t="shared" si="1104"/>
        <v>83188.423618333924</v>
      </c>
    </row>
    <row r="452" spans="4:51" x14ac:dyDescent="0.25">
      <c r="D452" s="3">
        <v>67</v>
      </c>
      <c r="F452" s="3">
        <v>66</v>
      </c>
      <c r="G452" s="43">
        <f t="shared" ref="G452:X452" si="1105">300*G380*G152</f>
        <v>54629.3592349873</v>
      </c>
      <c r="H452" s="43">
        <f t="shared" si="1105"/>
        <v>88280.676466775505</v>
      </c>
      <c r="I452" s="43">
        <f t="shared" si="1105"/>
        <v>87487.75417709531</v>
      </c>
      <c r="J452" s="43">
        <f t="shared" si="1105"/>
        <v>81819.46748170504</v>
      </c>
      <c r="K452" s="43">
        <f t="shared" si="1105"/>
        <v>18471.730014372108</v>
      </c>
      <c r="L452" s="44">
        <f t="shared" si="1105"/>
        <v>57507.866348838957</v>
      </c>
      <c r="M452" s="45">
        <f t="shared" si="1105"/>
        <v>32515.251740612763</v>
      </c>
      <c r="N452" s="46">
        <f t="shared" si="1105"/>
        <v>6913.0389226071957</v>
      </c>
      <c r="O452" s="46">
        <f t="shared" si="1105"/>
        <v>0</v>
      </c>
      <c r="P452" s="47">
        <f t="shared" si="1105"/>
        <v>146415.79437942227</v>
      </c>
      <c r="Q452" s="47">
        <f t="shared" si="1105"/>
        <v>127019.63835563512</v>
      </c>
      <c r="R452" s="47">
        <f t="shared" si="1105"/>
        <v>473391.17250805447</v>
      </c>
      <c r="S452" s="48">
        <f t="shared" si="1105"/>
        <v>13148.710177239871</v>
      </c>
      <c r="T452" s="48">
        <f t="shared" si="1105"/>
        <v>17580.747344886418</v>
      </c>
      <c r="U452" s="49">
        <f t="shared" si="1105"/>
        <v>79545.077324384431</v>
      </c>
      <c r="V452" s="49">
        <f t="shared" si="1105"/>
        <v>77496.19421443365</v>
      </c>
      <c r="W452" s="50">
        <f t="shared" si="1105"/>
        <v>115542.05227003478</v>
      </c>
      <c r="X452" s="50">
        <f t="shared" si="1105"/>
        <v>87701.30626977465</v>
      </c>
      <c r="AD452"/>
      <c r="AE452" s="3">
        <v>67</v>
      </c>
      <c r="AG452" s="3">
        <f t="shared" si="1103"/>
        <v>56.698909820073034</v>
      </c>
      <c r="AH452" s="43">
        <f t="shared" ref="AH452:AY452" si="1106">300*AH380*AH152</f>
        <v>51836.617055817049</v>
      </c>
      <c r="AI452" s="43">
        <f t="shared" si="1106"/>
        <v>81070.762307534475</v>
      </c>
      <c r="AJ452" s="43">
        <f t="shared" si="1106"/>
        <v>80137.08119615147</v>
      </c>
      <c r="AK452" s="43">
        <f t="shared" si="1106"/>
        <v>75407.07153070053</v>
      </c>
      <c r="AL452" s="43">
        <f t="shared" si="1106"/>
        <v>16221.710925330444</v>
      </c>
      <c r="AM452" s="44">
        <f t="shared" si="1106"/>
        <v>56166.084980828942</v>
      </c>
      <c r="AN452" s="45">
        <f t="shared" si="1106"/>
        <v>29298.326777619273</v>
      </c>
      <c r="AO452" s="46">
        <f t="shared" si="1106"/>
        <v>6192.7136593510186</v>
      </c>
      <c r="AP452" s="46">
        <f t="shared" si="1106"/>
        <v>0</v>
      </c>
      <c r="AQ452" s="47">
        <f t="shared" si="1106"/>
        <v>136567.73995522616</v>
      </c>
      <c r="AR452" s="47">
        <f t="shared" si="1106"/>
        <v>120701.15706254644</v>
      </c>
      <c r="AS452" s="47">
        <f t="shared" si="1106"/>
        <v>465997.11146222887</v>
      </c>
      <c r="AT452" s="48">
        <f t="shared" si="1106"/>
        <v>12244.671585138234</v>
      </c>
      <c r="AU452" s="48">
        <f t="shared" si="1106"/>
        <v>16332.349367163455</v>
      </c>
      <c r="AV452" s="49">
        <f t="shared" si="1106"/>
        <v>73002.445572329787</v>
      </c>
      <c r="AW452" s="49">
        <f t="shared" si="1106"/>
        <v>71167.05178116796</v>
      </c>
      <c r="AX452" s="50">
        <f t="shared" si="1106"/>
        <v>112705.44425490256</v>
      </c>
      <c r="AY452" s="50">
        <f t="shared" si="1106"/>
        <v>83315.736512603384</v>
      </c>
    </row>
    <row r="453" spans="4:51" x14ac:dyDescent="0.25">
      <c r="D453" s="3">
        <v>68</v>
      </c>
      <c r="F453" s="3">
        <v>67</v>
      </c>
      <c r="G453" s="43">
        <f t="shared" ref="G453:X453" si="1107">300*G381*G153</f>
        <v>54845.78594575559</v>
      </c>
      <c r="H453" s="43">
        <f t="shared" si="1107"/>
        <v>88959.467501970372</v>
      </c>
      <c r="I453" s="43">
        <f t="shared" si="1107"/>
        <v>88132.03420457794</v>
      </c>
      <c r="J453" s="43">
        <f t="shared" si="1107"/>
        <v>82419.243043495531</v>
      </c>
      <c r="K453" s="43">
        <f t="shared" si="1107"/>
        <v>18629.441810476284</v>
      </c>
      <c r="L453" s="44">
        <f t="shared" si="1107"/>
        <v>57618.236875160357</v>
      </c>
      <c r="M453" s="45">
        <f t="shared" si="1107"/>
        <v>32817.922727918485</v>
      </c>
      <c r="N453" s="46">
        <f t="shared" si="1107"/>
        <v>6983.1710622177889</v>
      </c>
      <c r="O453" s="46">
        <f t="shared" si="1107"/>
        <v>0</v>
      </c>
      <c r="P453" s="47">
        <f t="shared" si="1107"/>
        <v>147329.45185603391</v>
      </c>
      <c r="Q453" s="47">
        <f t="shared" si="1107"/>
        <v>127564.20930134571</v>
      </c>
      <c r="R453" s="47">
        <f t="shared" si="1107"/>
        <v>473900.31504932733</v>
      </c>
      <c r="S453" s="48">
        <f t="shared" si="1107"/>
        <v>13232.192047267168</v>
      </c>
      <c r="T453" s="48">
        <f t="shared" si="1107"/>
        <v>17694.178602447722</v>
      </c>
      <c r="U453" s="49">
        <f t="shared" si="1107"/>
        <v>80161.732110528654</v>
      </c>
      <c r="V453" s="49">
        <f t="shared" si="1107"/>
        <v>78092.06328584782</v>
      </c>
      <c r="W453" s="50">
        <f t="shared" si="1107"/>
        <v>115771.49544782625</v>
      </c>
      <c r="X453" s="50">
        <f t="shared" si="1107"/>
        <v>88085.451701944825</v>
      </c>
      <c r="AD453"/>
      <c r="AE453" s="3">
        <v>68</v>
      </c>
      <c r="AG453" s="3">
        <f t="shared" si="1103"/>
        <v>56.907154127745713</v>
      </c>
      <c r="AH453" s="43">
        <f t="shared" ref="AH453:AY453" si="1108">300*AH381*AH153</f>
        <v>51917.712775416432</v>
      </c>
      <c r="AI453" s="43">
        <f t="shared" si="1108"/>
        <v>81251.20007145709</v>
      </c>
      <c r="AJ453" s="43">
        <f t="shared" si="1108"/>
        <v>80331.382471780977</v>
      </c>
      <c r="AK453" s="43">
        <f t="shared" si="1108"/>
        <v>75568.414494841432</v>
      </c>
      <c r="AL453" s="43">
        <f t="shared" si="1108"/>
        <v>16292.923126901827</v>
      </c>
      <c r="AM453" s="44">
        <f t="shared" si="1108"/>
        <v>56203.511964295649</v>
      </c>
      <c r="AN453" s="45">
        <f t="shared" si="1108"/>
        <v>29378.784534842478</v>
      </c>
      <c r="AO453" s="46">
        <f t="shared" si="1108"/>
        <v>6210.2391682983116</v>
      </c>
      <c r="AP453" s="46">
        <f t="shared" si="1108"/>
        <v>0</v>
      </c>
      <c r="AQ453" s="47">
        <f t="shared" si="1108"/>
        <v>136817.32534651778</v>
      </c>
      <c r="AR453" s="47">
        <f t="shared" si="1108"/>
        <v>120870.85224132435</v>
      </c>
      <c r="AS453" s="47">
        <f t="shared" si="1108"/>
        <v>466231.33350370789</v>
      </c>
      <c r="AT453" s="48">
        <f t="shared" si="1108"/>
        <v>12267.664008401916</v>
      </c>
      <c r="AU453" s="48">
        <f t="shared" si="1108"/>
        <v>16364.494119450163</v>
      </c>
      <c r="AV453" s="49">
        <f t="shared" si="1108"/>
        <v>73166.035046153702</v>
      </c>
      <c r="AW453" s="49">
        <f t="shared" si="1108"/>
        <v>71325.447067712696</v>
      </c>
      <c r="AX453" s="50">
        <f t="shared" si="1108"/>
        <v>112785.60856958354</v>
      </c>
      <c r="AY453" s="50">
        <f t="shared" si="1108"/>
        <v>83432.080347498253</v>
      </c>
    </row>
    <row r="454" spans="4:51" x14ac:dyDescent="0.25">
      <c r="D454" s="3">
        <v>69</v>
      </c>
      <c r="F454" s="3">
        <v>68</v>
      </c>
      <c r="G454" s="43">
        <f t="shared" ref="G454:X454" si="1109">300*G382*G154</f>
        <v>55049.217438268635</v>
      </c>
      <c r="H454" s="43">
        <f t="shared" si="1109"/>
        <v>89621.043405699165</v>
      </c>
      <c r="I454" s="43">
        <f t="shared" si="1109"/>
        <v>88751.286623851702</v>
      </c>
      <c r="J454" s="43">
        <f t="shared" si="1109"/>
        <v>83003.096033176611</v>
      </c>
      <c r="K454" s="43">
        <f t="shared" si="1109"/>
        <v>18775.561311770725</v>
      </c>
      <c r="L454" s="44">
        <f t="shared" si="1109"/>
        <v>57723.209000167612</v>
      </c>
      <c r="M454" s="45">
        <f t="shared" si="1109"/>
        <v>33112.801517526765</v>
      </c>
      <c r="N454" s="46">
        <f t="shared" si="1109"/>
        <v>7051.9509471818565</v>
      </c>
      <c r="O454" s="46">
        <f t="shared" si="1109"/>
        <v>0</v>
      </c>
      <c r="P454" s="47">
        <f t="shared" si="1109"/>
        <v>148217.62525439571</v>
      </c>
      <c r="Q454" s="47">
        <f t="shared" si="1109"/>
        <v>128086.34105207269</v>
      </c>
      <c r="R454" s="47">
        <f t="shared" si="1109"/>
        <v>474369.28445327166</v>
      </c>
      <c r="S454" s="48">
        <f t="shared" si="1109"/>
        <v>13313.269607045888</v>
      </c>
      <c r="T454" s="48">
        <f t="shared" si="1109"/>
        <v>17803.9933474791</v>
      </c>
      <c r="U454" s="49">
        <f t="shared" si="1109"/>
        <v>80762.87400498912</v>
      </c>
      <c r="V454" s="49">
        <f t="shared" si="1109"/>
        <v>78672.820244242757</v>
      </c>
      <c r="W454" s="50">
        <f t="shared" si="1109"/>
        <v>115989.09317849703</v>
      </c>
      <c r="X454" s="50">
        <f t="shared" si="1109"/>
        <v>88454.899197519175</v>
      </c>
      <c r="AD454"/>
      <c r="AE454" s="3">
        <v>69</v>
      </c>
      <c r="AG454" s="3">
        <f t="shared" si="1103"/>
        <v>57.099042142728173</v>
      </c>
      <c r="AH454" s="43">
        <f t="shared" ref="AH454:AY454" si="1110">300*AH382*AH154</f>
        <v>51991.560515170589</v>
      </c>
      <c r="AI454" s="43">
        <f t="shared" si="1110"/>
        <v>81416.647481540422</v>
      </c>
      <c r="AJ454" s="43">
        <f t="shared" si="1110"/>
        <v>80509.113318416828</v>
      </c>
      <c r="AK454" s="43">
        <f t="shared" si="1110"/>
        <v>75716.316839385079</v>
      </c>
      <c r="AL454" s="43">
        <f t="shared" si="1110"/>
        <v>16357.449582479036</v>
      </c>
      <c r="AM454" s="44">
        <f t="shared" si="1110"/>
        <v>56237.652797569455</v>
      </c>
      <c r="AN454" s="45">
        <f t="shared" si="1110"/>
        <v>29452.563749042787</v>
      </c>
      <c r="AO454" s="46">
        <f t="shared" si="1110"/>
        <v>6226.3296969578678</v>
      </c>
      <c r="AP454" s="46">
        <f t="shared" si="1110"/>
        <v>0</v>
      </c>
      <c r="AQ454" s="47">
        <f t="shared" si="1110"/>
        <v>137046.03705455668</v>
      </c>
      <c r="AR454" s="47">
        <f t="shared" si="1110"/>
        <v>121025.94037767006</v>
      </c>
      <c r="AS454" s="47">
        <f t="shared" si="1110"/>
        <v>466443.67832298088</v>
      </c>
      <c r="AT454" s="48">
        <f t="shared" si="1110"/>
        <v>12288.730327611293</v>
      </c>
      <c r="AU454" s="48">
        <f t="shared" si="1110"/>
        <v>16393.930206150228</v>
      </c>
      <c r="AV454" s="49">
        <f t="shared" si="1110"/>
        <v>73316.040106217682</v>
      </c>
      <c r="AW454" s="49">
        <f t="shared" si="1110"/>
        <v>71470.683237641701</v>
      </c>
      <c r="AX454" s="50">
        <f t="shared" si="1110"/>
        <v>112858.68830448178</v>
      </c>
      <c r="AY454" s="50">
        <f t="shared" si="1110"/>
        <v>83538.469084121461</v>
      </c>
    </row>
    <row r="455" spans="4:51" x14ac:dyDescent="0.25">
      <c r="D455" s="3">
        <v>70</v>
      </c>
      <c r="F455" s="3">
        <v>69</v>
      </c>
      <c r="G455" s="43">
        <f t="shared" ref="G455:X455" si="1111">300*G383*G155</f>
        <v>55240.397792509371</v>
      </c>
      <c r="H455" s="43">
        <f t="shared" si="1111"/>
        <v>90265.787993947262</v>
      </c>
      <c r="I455" s="43">
        <f t="shared" si="1111"/>
        <v>89346.353777930388</v>
      </c>
      <c r="J455" s="43">
        <f t="shared" si="1111"/>
        <v>83571.403669801599</v>
      </c>
      <c r="K455" s="43">
        <f t="shared" si="1111"/>
        <v>18911.004928461101</v>
      </c>
      <c r="L455" s="44">
        <f t="shared" si="1111"/>
        <v>57823.048707236951</v>
      </c>
      <c r="M455" s="45">
        <f t="shared" si="1111"/>
        <v>33400.046640085588</v>
      </c>
      <c r="N455" s="46">
        <f t="shared" si="1111"/>
        <v>7119.3973794727108</v>
      </c>
      <c r="O455" s="46">
        <f t="shared" si="1111"/>
        <v>0</v>
      </c>
      <c r="P455" s="47">
        <f t="shared" si="1111"/>
        <v>149080.98427270842</v>
      </c>
      <c r="Q455" s="47">
        <f t="shared" si="1111"/>
        <v>128586.91930402862</v>
      </c>
      <c r="R455" s="47">
        <f t="shared" si="1111"/>
        <v>474801.22605222167</v>
      </c>
      <c r="S455" s="48">
        <f t="shared" si="1111"/>
        <v>13392.007240530453</v>
      </c>
      <c r="T455" s="48">
        <f t="shared" si="1111"/>
        <v>17910.296416833346</v>
      </c>
      <c r="U455" s="49">
        <f t="shared" si="1111"/>
        <v>81348.845509219522</v>
      </c>
      <c r="V455" s="49">
        <f t="shared" si="1111"/>
        <v>79238.802018845992</v>
      </c>
      <c r="W455" s="50">
        <f t="shared" si="1111"/>
        <v>116195.47526607876</v>
      </c>
      <c r="X455" s="50">
        <f t="shared" si="1111"/>
        <v>88810.190263858138</v>
      </c>
      <c r="AD455"/>
      <c r="AE455" s="3">
        <v>70</v>
      </c>
      <c r="AG455" s="3">
        <f t="shared" si="1103"/>
        <v>57.275858549886756</v>
      </c>
      <c r="AH455" s="43">
        <f t="shared" ref="AH455:AY455" si="1112">300*AH383*AH155</f>
        <v>52058.869642693484</v>
      </c>
      <c r="AI455" s="43">
        <f t="shared" si="1112"/>
        <v>81568.408016825342</v>
      </c>
      <c r="AJ455" s="43">
        <f t="shared" si="1112"/>
        <v>80671.778512262186</v>
      </c>
      <c r="AK455" s="43">
        <f t="shared" si="1112"/>
        <v>75851.952816856239</v>
      </c>
      <c r="AL455" s="43">
        <f t="shared" si="1112"/>
        <v>16415.997372982791</v>
      </c>
      <c r="AM455" s="44">
        <f t="shared" si="1112"/>
        <v>56268.820775467888</v>
      </c>
      <c r="AN455" s="45">
        <f t="shared" si="1112"/>
        <v>29520.244078033254</v>
      </c>
      <c r="AO455" s="46">
        <f t="shared" si="1112"/>
        <v>6241.1068658158692</v>
      </c>
      <c r="AP455" s="46">
        <f t="shared" si="1112"/>
        <v>0</v>
      </c>
      <c r="AQ455" s="47">
        <f t="shared" si="1112"/>
        <v>137255.71147357364</v>
      </c>
      <c r="AR455" s="47">
        <f t="shared" si="1112"/>
        <v>121167.76959303078</v>
      </c>
      <c r="AS455" s="47">
        <f t="shared" si="1112"/>
        <v>466636.43441497203</v>
      </c>
      <c r="AT455" s="48">
        <f t="shared" si="1112"/>
        <v>12308.040456683335</v>
      </c>
      <c r="AU455" s="48">
        <f t="shared" si="1112"/>
        <v>16420.898911854427</v>
      </c>
      <c r="AV455" s="49">
        <f t="shared" si="1112"/>
        <v>73453.641042999603</v>
      </c>
      <c r="AW455" s="49">
        <f t="shared" si="1112"/>
        <v>71603.904535826034</v>
      </c>
      <c r="AX455" s="50">
        <f t="shared" si="1112"/>
        <v>112925.36580317649</v>
      </c>
      <c r="AY455" s="50">
        <f t="shared" si="1112"/>
        <v>83635.812685142882</v>
      </c>
    </row>
    <row r="456" spans="4:51" x14ac:dyDescent="0.25">
      <c r="D456" s="3">
        <v>71</v>
      </c>
      <c r="F456" s="3">
        <v>70</v>
      </c>
      <c r="G456" s="43">
        <f t="shared" ref="G456:X456" si="1113">300*G384*G156</f>
        <v>55420.032966967876</v>
      </c>
      <c r="H456" s="43">
        <f t="shared" si="1113"/>
        <v>90894.079952588771</v>
      </c>
      <c r="I456" s="43">
        <f t="shared" si="1113"/>
        <v>89918.061421900828</v>
      </c>
      <c r="J456" s="43">
        <f t="shared" si="1113"/>
        <v>84124.537258353943</v>
      </c>
      <c r="K456" s="43">
        <f t="shared" si="1113"/>
        <v>19036.607914666009</v>
      </c>
      <c r="L456" s="44">
        <f t="shared" si="1113"/>
        <v>57918.008651994765</v>
      </c>
      <c r="M456" s="45">
        <f t="shared" si="1113"/>
        <v>33679.816170731523</v>
      </c>
      <c r="N456" s="46">
        <f t="shared" si="1113"/>
        <v>7185.529328380776</v>
      </c>
      <c r="O456" s="46">
        <f t="shared" si="1113"/>
        <v>0</v>
      </c>
      <c r="P456" s="47">
        <f t="shared" si="1113"/>
        <v>149920.18374951783</v>
      </c>
      <c r="Q456" s="47">
        <f t="shared" si="1113"/>
        <v>129066.79824011499</v>
      </c>
      <c r="R456" s="47">
        <f t="shared" si="1113"/>
        <v>475199.04267120088</v>
      </c>
      <c r="S456" s="48">
        <f t="shared" si="1113"/>
        <v>13468.467941448293</v>
      </c>
      <c r="T456" s="48">
        <f t="shared" si="1113"/>
        <v>18013.190393470115</v>
      </c>
      <c r="U456" s="49">
        <f t="shared" si="1113"/>
        <v>81919.984670779697</v>
      </c>
      <c r="V456" s="49">
        <f t="shared" si="1113"/>
        <v>79790.341035352278</v>
      </c>
      <c r="W456" s="50">
        <f t="shared" si="1113"/>
        <v>116391.23806305189</v>
      </c>
      <c r="X456" s="50">
        <f t="shared" si="1113"/>
        <v>89151.848189472817</v>
      </c>
      <c r="AD456"/>
      <c r="AE456" s="3">
        <v>71</v>
      </c>
      <c r="AG456" s="3">
        <f t="shared" si="1103"/>
        <v>57.43878713009709</v>
      </c>
      <c r="AH456" s="43">
        <f t="shared" ref="AH456:AY456" si="1114">300*AH384*AH156</f>
        <v>52120.270993241524</v>
      </c>
      <c r="AI456" s="43">
        <f t="shared" si="1114"/>
        <v>81707.663178873903</v>
      </c>
      <c r="AJ456" s="43">
        <f t="shared" si="1114"/>
        <v>80820.732734048201</v>
      </c>
      <c r="AK456" s="43">
        <f t="shared" si="1114"/>
        <v>75976.385975821351</v>
      </c>
      <c r="AL456" s="43">
        <f t="shared" si="1114"/>
        <v>16469.186580330555</v>
      </c>
      <c r="AM456" s="44">
        <f t="shared" si="1114"/>
        <v>56297.295603745864</v>
      </c>
      <c r="AN456" s="45">
        <f t="shared" si="1114"/>
        <v>29582.351141242121</v>
      </c>
      <c r="AO456" s="46">
        <f t="shared" si="1114"/>
        <v>6254.6813792233734</v>
      </c>
      <c r="AP456" s="46">
        <f t="shared" si="1114"/>
        <v>0</v>
      </c>
      <c r="AQ456" s="47">
        <f t="shared" si="1114"/>
        <v>137448.00990409954</v>
      </c>
      <c r="AR456" s="47">
        <f t="shared" si="1114"/>
        <v>121297.55006625676</v>
      </c>
      <c r="AS456" s="47">
        <f t="shared" si="1114"/>
        <v>466811.61421628634</v>
      </c>
      <c r="AT456" s="48">
        <f t="shared" si="1114"/>
        <v>12325.748044223816</v>
      </c>
      <c r="AU456" s="48">
        <f t="shared" si="1114"/>
        <v>16445.618091700744</v>
      </c>
      <c r="AV456" s="49">
        <f t="shared" si="1114"/>
        <v>73579.907835056511</v>
      </c>
      <c r="AW456" s="49">
        <f t="shared" si="1114"/>
        <v>71726.148130500966</v>
      </c>
      <c r="AX456" s="50">
        <f t="shared" si="1114"/>
        <v>112986.24925171862</v>
      </c>
      <c r="AY456" s="50">
        <f t="shared" si="1114"/>
        <v>83724.929262374848</v>
      </c>
    </row>
  </sheetData>
  <mergeCells count="5">
    <mergeCell ref="BP53:BQ53"/>
    <mergeCell ref="BN53:BO53"/>
    <mergeCell ref="CE53:CF53"/>
    <mergeCell ref="CR53:CS53"/>
    <mergeCell ref="D4:E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J456"/>
  <sheetViews>
    <sheetView topLeftCell="A148" workbookViewId="0">
      <selection activeCell="B158" sqref="B158"/>
    </sheetView>
  </sheetViews>
  <sheetFormatPr defaultRowHeight="15" x14ac:dyDescent="0.25"/>
  <cols>
    <col min="1" max="1" width="12.28515625" customWidth="1"/>
    <col min="2" max="2" width="17" customWidth="1"/>
    <col min="3" max="3" width="17.42578125" customWidth="1"/>
    <col min="4" max="4" width="17.42578125" style="3" customWidth="1"/>
    <col min="5" max="5" width="10.42578125" style="3" customWidth="1"/>
    <col min="6" max="6" width="14" style="3" customWidth="1"/>
    <col min="7" max="9" width="11.5703125" style="3" customWidth="1"/>
    <col min="10" max="26" width="9.140625" style="3" customWidth="1"/>
    <col min="27" max="27" width="10" style="3" customWidth="1"/>
    <col min="28" max="32" width="9.140625" style="3" customWidth="1"/>
    <col min="33" max="33" width="15.28515625" style="3" customWidth="1"/>
    <col min="34" max="54" width="9.140625" style="3" customWidth="1"/>
    <col min="55" max="55" width="12.42578125" style="3" customWidth="1"/>
    <col min="56" max="56" width="10.5703125" style="3" customWidth="1"/>
    <col min="57" max="57" width="9.140625" style="3"/>
    <col min="58" max="58" width="10.85546875" style="3" customWidth="1"/>
    <col min="59" max="59" width="9.140625" style="3"/>
    <col min="60" max="60" width="20.7109375" style="3" customWidth="1"/>
    <col min="61" max="61" width="18" style="3" customWidth="1"/>
    <col min="62" max="62" width="9.7109375" style="3" customWidth="1"/>
    <col min="63" max="63" width="8.42578125" style="3" customWidth="1"/>
    <col min="64" max="64" width="11.140625" style="3" customWidth="1"/>
    <col min="65" max="95" width="12.140625" style="3" customWidth="1"/>
    <col min="96" max="127" width="9.140625" style="3"/>
    <col min="128" max="128" width="12" style="3" bestFit="1" customWidth="1"/>
    <col min="129" max="130" width="9.140625" style="3"/>
    <col min="131" max="131" width="9.7109375" style="3" customWidth="1"/>
    <col min="132" max="132" width="10.7109375" style="3" customWidth="1"/>
    <col min="133" max="259" width="9.140625" style="3"/>
    <col min="260" max="260" width="16.28515625" style="3" customWidth="1"/>
    <col min="261" max="291" width="9.140625" style="3"/>
    <col min="292" max="292" width="15.7109375" style="3" customWidth="1"/>
    <col min="293" max="348" width="9.140625" style="3"/>
  </cols>
  <sheetData>
    <row r="1" spans="1:321" x14ac:dyDescent="0.25">
      <c r="A1" t="s">
        <v>83</v>
      </c>
    </row>
    <row r="2" spans="1:321" x14ac:dyDescent="0.25">
      <c r="B2" s="2" t="s">
        <v>30</v>
      </c>
      <c r="C2" s="61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12"/>
      <c r="BE2" s="12"/>
      <c r="BF2" s="12"/>
      <c r="BG2" s="12"/>
      <c r="BH2" s="12"/>
      <c r="BI2" s="63"/>
      <c r="BJ2" s="12"/>
      <c r="BK2" s="12"/>
      <c r="BL2" s="12"/>
      <c r="BM2" s="12"/>
      <c r="BN2" s="51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51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</row>
    <row r="3" spans="1:321" s="3" customFormat="1" x14ac:dyDescent="0.25">
      <c r="A3" s="10" t="s">
        <v>28</v>
      </c>
      <c r="B3" s="9" t="s">
        <v>19</v>
      </c>
      <c r="C3" s="9" t="s">
        <v>27</v>
      </c>
      <c r="D3" s="12"/>
      <c r="E3" s="12"/>
      <c r="F3" s="9" t="s">
        <v>0</v>
      </c>
      <c r="G3" s="64" t="s">
        <v>4</v>
      </c>
      <c r="H3" s="64" t="s">
        <v>5</v>
      </c>
      <c r="I3" s="64" t="s">
        <v>6</v>
      </c>
      <c r="J3" s="64" t="s">
        <v>7</v>
      </c>
      <c r="K3" s="64" t="s">
        <v>8</v>
      </c>
      <c r="L3" s="65" t="s">
        <v>94</v>
      </c>
      <c r="M3" s="66" t="s">
        <v>9</v>
      </c>
      <c r="N3" s="67" t="s">
        <v>10</v>
      </c>
      <c r="O3" s="67" t="s">
        <v>11</v>
      </c>
      <c r="P3" s="68" t="s">
        <v>12</v>
      </c>
      <c r="Q3" s="68" t="s">
        <v>13</v>
      </c>
      <c r="R3" s="68" t="s">
        <v>14</v>
      </c>
      <c r="S3" s="69" t="s">
        <v>20</v>
      </c>
      <c r="T3" s="69" t="s">
        <v>21</v>
      </c>
      <c r="U3" s="70" t="s">
        <v>16</v>
      </c>
      <c r="V3" s="70" t="s">
        <v>17</v>
      </c>
      <c r="W3" s="71" t="s">
        <v>18</v>
      </c>
      <c r="X3" s="71" t="s">
        <v>24</v>
      </c>
      <c r="Y3" s="12" t="s">
        <v>108</v>
      </c>
      <c r="Z3" s="72" t="s">
        <v>137</v>
      </c>
      <c r="AA3" s="72" t="s">
        <v>138</v>
      </c>
      <c r="AB3" s="12"/>
      <c r="AC3" s="12"/>
      <c r="AD3" s="12"/>
      <c r="AE3" s="12"/>
      <c r="AF3" s="12"/>
      <c r="AG3" s="9" t="s">
        <v>0</v>
      </c>
      <c r="AH3" s="64" t="s">
        <v>4</v>
      </c>
      <c r="AI3" s="64" t="s">
        <v>5</v>
      </c>
      <c r="AJ3" s="64" t="s">
        <v>6</v>
      </c>
      <c r="AK3" s="64" t="s">
        <v>7</v>
      </c>
      <c r="AL3" s="64" t="s">
        <v>8</v>
      </c>
      <c r="AM3" s="65" t="s">
        <v>94</v>
      </c>
      <c r="AN3" s="66" t="s">
        <v>9</v>
      </c>
      <c r="AO3" s="67" t="s">
        <v>10</v>
      </c>
      <c r="AP3" s="67" t="s">
        <v>11</v>
      </c>
      <c r="AQ3" s="68" t="s">
        <v>12</v>
      </c>
      <c r="AR3" s="68" t="s">
        <v>13</v>
      </c>
      <c r="AS3" s="68" t="s">
        <v>14</v>
      </c>
      <c r="AT3" s="69" t="s">
        <v>20</v>
      </c>
      <c r="AU3" s="69" t="s">
        <v>21</v>
      </c>
      <c r="AV3" s="70" t="s">
        <v>16</v>
      </c>
      <c r="AW3" s="70" t="s">
        <v>17</v>
      </c>
      <c r="AX3" s="71" t="s">
        <v>18</v>
      </c>
      <c r="AY3" s="71" t="s">
        <v>24</v>
      </c>
      <c r="AZ3" s="12" t="s">
        <v>108</v>
      </c>
      <c r="BA3" s="72" t="s">
        <v>137</v>
      </c>
      <c r="BB3" s="72" t="s">
        <v>138</v>
      </c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EB3" s="12"/>
      <c r="EE3" s="13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Z3" s="12"/>
      <c r="KF3" s="12"/>
    </row>
    <row r="4" spans="1:321" x14ac:dyDescent="0.25">
      <c r="A4" s="20">
        <v>1</v>
      </c>
      <c r="B4" s="18" t="str">
        <f>IF(AND('Graph-outputs'!$AL$1&gt;12, 'Graph-outputs'!$AL$1&lt;19), A4*5-5, "")</f>
        <v/>
      </c>
      <c r="C4" s="11">
        <v>16</v>
      </c>
      <c r="F4" s="34" t="s">
        <v>1</v>
      </c>
      <c r="G4" s="36">
        <v>90</v>
      </c>
      <c r="H4" s="36">
        <v>110</v>
      </c>
      <c r="I4" s="36">
        <v>110</v>
      </c>
      <c r="J4" s="36">
        <v>110</v>
      </c>
      <c r="K4" s="36">
        <v>30</v>
      </c>
      <c r="L4" s="37"/>
      <c r="M4" s="35">
        <v>45</v>
      </c>
      <c r="N4" s="38">
        <v>30</v>
      </c>
      <c r="O4" s="38">
        <v>30</v>
      </c>
      <c r="P4" s="39">
        <v>75</v>
      </c>
      <c r="Q4" s="39">
        <v>40</v>
      </c>
      <c r="R4" s="39">
        <v>55</v>
      </c>
      <c r="S4" s="40">
        <v>190</v>
      </c>
      <c r="T4" s="40">
        <v>250</v>
      </c>
      <c r="U4" s="41"/>
      <c r="V4" s="41"/>
      <c r="W4" s="42">
        <v>120</v>
      </c>
      <c r="X4" s="42">
        <v>100</v>
      </c>
      <c r="Y4"/>
      <c r="Z4" s="37">
        <v>30</v>
      </c>
      <c r="AA4" s="37">
        <v>60</v>
      </c>
      <c r="AG4" s="34" t="s">
        <v>1</v>
      </c>
      <c r="AH4" s="36">
        <v>90</v>
      </c>
      <c r="AI4" s="36">
        <v>110</v>
      </c>
      <c r="AJ4" s="36">
        <v>110</v>
      </c>
      <c r="AK4" s="36">
        <v>110</v>
      </c>
      <c r="AL4" s="36">
        <v>30</v>
      </c>
      <c r="AM4" s="37"/>
      <c r="AN4" s="35">
        <v>45</v>
      </c>
      <c r="AO4" s="38">
        <v>30</v>
      </c>
      <c r="AP4" s="38">
        <v>30</v>
      </c>
      <c r="AQ4" s="39">
        <v>75</v>
      </c>
      <c r="AR4" s="39">
        <v>40</v>
      </c>
      <c r="AS4" s="39">
        <v>55</v>
      </c>
      <c r="AT4" s="40">
        <v>190</v>
      </c>
      <c r="AU4" s="40">
        <v>250</v>
      </c>
      <c r="AV4" s="41"/>
      <c r="AW4" s="41"/>
      <c r="AX4" s="42">
        <v>120</v>
      </c>
      <c r="AY4" s="42">
        <v>100</v>
      </c>
      <c r="AZ4"/>
      <c r="BA4" s="37">
        <v>30</v>
      </c>
      <c r="BB4" s="37">
        <v>60</v>
      </c>
    </row>
    <row r="5" spans="1:321" x14ac:dyDescent="0.25">
      <c r="A5" s="20">
        <v>2</v>
      </c>
      <c r="B5" s="18" t="str">
        <f>IF(AND('Graph-outputs'!$AL$1&gt;12, 'Graph-outputs'!$AL$1&lt;19), A5*5-5, "")</f>
        <v/>
      </c>
      <c r="C5" s="6">
        <f>C4*5-5</f>
        <v>75</v>
      </c>
      <c r="F5" s="34" t="s">
        <v>2</v>
      </c>
      <c r="G5" s="36">
        <v>6.4899999999999999E-2</v>
      </c>
      <c r="H5" s="36">
        <v>2.8199999999999999E-2</v>
      </c>
      <c r="I5" s="36">
        <v>4.4400000000000002E-2</v>
      </c>
      <c r="J5" s="36">
        <v>2.93E-2</v>
      </c>
      <c r="K5" s="36">
        <v>6.9699999999999998E-2</v>
      </c>
      <c r="L5" s="37"/>
      <c r="M5" s="35">
        <v>3.0499999999999999E-2</v>
      </c>
      <c r="N5" s="38">
        <v>2.3199999999999998E-2</v>
      </c>
      <c r="O5" s="38">
        <v>2.3199999999999998E-2</v>
      </c>
      <c r="P5" s="39">
        <v>2.9700000000000001E-2</v>
      </c>
      <c r="Q5" s="39">
        <v>4.3799999999999999E-2</v>
      </c>
      <c r="R5" s="39">
        <v>8.2900000000000001E-2</v>
      </c>
      <c r="S5" s="40">
        <v>3.1E-2</v>
      </c>
      <c r="T5" s="40">
        <v>3.5000000000000003E-2</v>
      </c>
      <c r="U5" s="41"/>
      <c r="V5" s="41"/>
      <c r="W5" s="42">
        <v>5.7200000000000001E-2</v>
      </c>
      <c r="X5" s="42">
        <v>4.0399999999999998E-2</v>
      </c>
      <c r="Y5"/>
      <c r="Z5" s="37">
        <v>0.08</v>
      </c>
      <c r="AA5" s="37">
        <v>4.9700000000000001E-2</v>
      </c>
      <c r="AG5" s="34" t="s">
        <v>2</v>
      </c>
      <c r="AH5" s="36">
        <v>6.4899999999999999E-2</v>
      </c>
      <c r="AI5" s="36">
        <v>2.8199999999999999E-2</v>
      </c>
      <c r="AJ5" s="36">
        <v>4.4400000000000002E-2</v>
      </c>
      <c r="AK5" s="36">
        <v>2.93E-2</v>
      </c>
      <c r="AL5" s="36">
        <v>6.9699999999999998E-2</v>
      </c>
      <c r="AM5" s="37"/>
      <c r="AN5" s="35">
        <v>3.0499999999999999E-2</v>
      </c>
      <c r="AO5" s="38">
        <v>2.3199999999999998E-2</v>
      </c>
      <c r="AP5" s="38">
        <v>2.3199999999999998E-2</v>
      </c>
      <c r="AQ5" s="39">
        <v>2.9700000000000001E-2</v>
      </c>
      <c r="AR5" s="39">
        <v>4.3799999999999999E-2</v>
      </c>
      <c r="AS5" s="39">
        <v>8.2900000000000001E-2</v>
      </c>
      <c r="AT5" s="40">
        <v>3.1E-2</v>
      </c>
      <c r="AU5" s="40">
        <v>3.5000000000000003E-2</v>
      </c>
      <c r="AV5" s="41"/>
      <c r="AW5" s="41"/>
      <c r="AX5" s="42">
        <v>5.7200000000000001E-2</v>
      </c>
      <c r="AY5" s="42">
        <v>4.0399999999999998E-2</v>
      </c>
      <c r="AZ5"/>
      <c r="BA5" s="37">
        <v>0.08</v>
      </c>
      <c r="BB5" s="37">
        <v>4.9700000000000001E-2</v>
      </c>
    </row>
    <row r="6" spans="1:321" x14ac:dyDescent="0.25">
      <c r="A6" s="20">
        <v>3</v>
      </c>
      <c r="B6" s="18" t="str">
        <f>IF(AND('Graph-outputs'!$AL$1&gt;12, 'Graph-outputs'!$AL$1&lt;19), A6*5-5, "")</f>
        <v/>
      </c>
      <c r="C6" s="3"/>
      <c r="F6" s="34" t="s">
        <v>3</v>
      </c>
      <c r="G6" s="36">
        <v>4.5</v>
      </c>
      <c r="H6" s="36">
        <v>1.5</v>
      </c>
      <c r="I6" s="36">
        <v>3</v>
      </c>
      <c r="J6" s="36">
        <v>1.5</v>
      </c>
      <c r="K6" s="36">
        <v>4</v>
      </c>
      <c r="L6" s="37"/>
      <c r="M6" s="35">
        <v>2</v>
      </c>
      <c r="N6" s="38">
        <v>1.6</v>
      </c>
      <c r="O6" s="38">
        <v>1.6</v>
      </c>
      <c r="P6" s="39">
        <v>1.3</v>
      </c>
      <c r="Q6" s="39">
        <v>1.7</v>
      </c>
      <c r="R6" s="39">
        <v>3.2</v>
      </c>
      <c r="S6" s="40">
        <v>1.4</v>
      </c>
      <c r="T6" s="40">
        <v>1.7</v>
      </c>
      <c r="U6" s="41"/>
      <c r="V6" s="41"/>
      <c r="W6" s="42">
        <v>1.4</v>
      </c>
      <c r="X6" s="42">
        <v>1.48</v>
      </c>
      <c r="Y6"/>
      <c r="Z6" s="37">
        <v>3</v>
      </c>
      <c r="AA6" s="37">
        <v>1</v>
      </c>
      <c r="AG6" s="34" t="s">
        <v>3</v>
      </c>
      <c r="AH6" s="36">
        <v>4.5</v>
      </c>
      <c r="AI6" s="36">
        <v>1.5</v>
      </c>
      <c r="AJ6" s="36">
        <v>3</v>
      </c>
      <c r="AK6" s="36">
        <v>1.5</v>
      </c>
      <c r="AL6" s="36">
        <v>4</v>
      </c>
      <c r="AM6" s="37"/>
      <c r="AN6" s="35">
        <v>2</v>
      </c>
      <c r="AO6" s="38">
        <v>1.6</v>
      </c>
      <c r="AP6" s="38">
        <v>1.6</v>
      </c>
      <c r="AQ6" s="39">
        <v>1.3</v>
      </c>
      <c r="AR6" s="39">
        <v>1.7</v>
      </c>
      <c r="AS6" s="39">
        <v>3.2</v>
      </c>
      <c r="AT6" s="40">
        <v>1.4</v>
      </c>
      <c r="AU6" s="40">
        <v>1.7</v>
      </c>
      <c r="AV6" s="41"/>
      <c r="AW6" s="41"/>
      <c r="AX6" s="42">
        <v>1.4</v>
      </c>
      <c r="AY6" s="42">
        <v>1.48</v>
      </c>
      <c r="AZ6"/>
      <c r="BA6" s="37">
        <v>3</v>
      </c>
      <c r="BB6" s="37">
        <v>1</v>
      </c>
    </row>
    <row r="7" spans="1:321" x14ac:dyDescent="0.25">
      <c r="A7" s="20">
        <v>4</v>
      </c>
      <c r="B7" s="18" t="str">
        <f>IF(AND('Graph-outputs'!$AL$1&gt;12, 'Graph-outputs'!$AL$1&lt;19), A7*5-5, "")</f>
        <v/>
      </c>
      <c r="C7" s="3"/>
      <c r="F7" s="34" t="s">
        <v>29</v>
      </c>
      <c r="S7" s="40">
        <f t="shared" ref="S7:X7" si="0">$C$5</f>
        <v>75</v>
      </c>
      <c r="T7" s="40">
        <f t="shared" si="0"/>
        <v>75</v>
      </c>
      <c r="U7" s="41">
        <f t="shared" si="0"/>
        <v>75</v>
      </c>
      <c r="V7" s="41">
        <f t="shared" si="0"/>
        <v>75</v>
      </c>
      <c r="W7" s="42">
        <f t="shared" si="0"/>
        <v>75</v>
      </c>
      <c r="X7" s="42">
        <f t="shared" si="0"/>
        <v>75</v>
      </c>
      <c r="AG7" s="34" t="s">
        <v>29</v>
      </c>
      <c r="AT7" s="40">
        <f t="shared" ref="AT7:AY7" si="1">$C$5</f>
        <v>75</v>
      </c>
      <c r="AU7" s="40">
        <f t="shared" si="1"/>
        <v>75</v>
      </c>
      <c r="AV7" s="41">
        <f t="shared" si="1"/>
        <v>75</v>
      </c>
      <c r="AW7" s="41">
        <f t="shared" si="1"/>
        <v>75</v>
      </c>
      <c r="AX7" s="42">
        <f t="shared" si="1"/>
        <v>75</v>
      </c>
      <c r="AY7" s="42">
        <f t="shared" si="1"/>
        <v>75</v>
      </c>
      <c r="IZ7" s="12"/>
      <c r="KF7" s="12"/>
    </row>
    <row r="8" spans="1:321" x14ac:dyDescent="0.25">
      <c r="A8" s="20">
        <v>5</v>
      </c>
      <c r="B8" s="18" t="str">
        <f>IF(AND('Graph-outputs'!$AL$1&gt;12, 'Graph-outputs'!$AL$1&lt;19), A8*5-5, "")</f>
        <v/>
      </c>
      <c r="C8" s="3"/>
      <c r="F8" s="34" t="s">
        <v>120</v>
      </c>
      <c r="S8" s="40">
        <f>IF(S7&lt;58.8, 0.005*(EXP(0.061*S7)-1), 0.176+0.02*(S7-58.8))</f>
        <v>0.5</v>
      </c>
      <c r="T8" s="40">
        <f>IF(T7&lt;58.8, 0.005*(EXP(0.061*T7)-1), 0.176+0.02*(T7-58.8))</f>
        <v>0.5</v>
      </c>
      <c r="U8" s="41"/>
      <c r="V8" s="41"/>
      <c r="W8" s="42"/>
      <c r="X8" s="42"/>
      <c r="AG8" s="34" t="s">
        <v>120</v>
      </c>
      <c r="AT8" s="40">
        <f>IF(AT7&lt;58.8, 0.005*(EXP(0.061*AT7)-1), 0.176+0.02*(AT7-58.8))</f>
        <v>0.5</v>
      </c>
      <c r="AU8" s="40">
        <f>IF(AU7&lt;58.8, 0.005*(EXP(0.061*AU7)-1), 0.176+0.02*(AU7-58.8))</f>
        <v>0.5</v>
      </c>
      <c r="AV8" s="41"/>
      <c r="AW8" s="41"/>
      <c r="AX8" s="42"/>
      <c r="AY8" s="42"/>
    </row>
    <row r="9" spans="1:321" x14ac:dyDescent="0.25">
      <c r="A9" s="20">
        <v>6</v>
      </c>
      <c r="B9" s="18" t="str">
        <f>IF(AND('Graph-outputs'!$AL$1&gt;12, 'Graph-outputs'!$AL$1&lt;19), A9*5-5, "")</f>
        <v/>
      </c>
      <c r="C9" s="3"/>
      <c r="F9" s="34" t="s">
        <v>25</v>
      </c>
      <c r="G9" s="36">
        <v>0.9</v>
      </c>
      <c r="H9" s="36">
        <v>0.7</v>
      </c>
      <c r="I9" s="36">
        <v>0.75</v>
      </c>
      <c r="J9" s="36">
        <v>0.8</v>
      </c>
      <c r="K9" s="36">
        <v>0.8</v>
      </c>
      <c r="L9" s="37"/>
      <c r="M9" s="35">
        <v>0.85</v>
      </c>
      <c r="N9" s="38">
        <v>0.9</v>
      </c>
      <c r="O9" s="38">
        <v>0.9</v>
      </c>
      <c r="P9" s="39">
        <v>0.75</v>
      </c>
      <c r="Q9" s="39">
        <v>0.75</v>
      </c>
      <c r="R9" s="39">
        <v>0.75</v>
      </c>
      <c r="S9" s="40"/>
      <c r="T9" s="40"/>
      <c r="U9" s="41">
        <v>0.8</v>
      </c>
      <c r="V9" s="41">
        <v>0.8</v>
      </c>
      <c r="W9" s="42">
        <v>0.8</v>
      </c>
      <c r="X9" s="42">
        <v>0.8</v>
      </c>
      <c r="Y9"/>
      <c r="Z9" s="37">
        <v>0.8</v>
      </c>
      <c r="AA9" s="37"/>
      <c r="AG9" s="34" t="s">
        <v>25</v>
      </c>
      <c r="AH9" s="36">
        <v>0.9</v>
      </c>
      <c r="AI9" s="36">
        <v>0.7</v>
      </c>
      <c r="AJ9" s="36">
        <v>0.75</v>
      </c>
      <c r="AK9" s="36">
        <v>0.8</v>
      </c>
      <c r="AL9" s="36">
        <v>0.8</v>
      </c>
      <c r="AM9" s="37"/>
      <c r="AN9" s="35">
        <v>0.85</v>
      </c>
      <c r="AO9" s="38">
        <v>0.9</v>
      </c>
      <c r="AP9" s="38">
        <v>0.9</v>
      </c>
      <c r="AQ9" s="39">
        <v>0.75</v>
      </c>
      <c r="AR9" s="39">
        <v>0.75</v>
      </c>
      <c r="AS9" s="39">
        <v>0.75</v>
      </c>
      <c r="AT9" s="40"/>
      <c r="AU9" s="40"/>
      <c r="AV9" s="41">
        <v>0.8</v>
      </c>
      <c r="AW9" s="41">
        <v>0.8</v>
      </c>
      <c r="AX9" s="42">
        <v>0.8</v>
      </c>
      <c r="AY9" s="42">
        <v>0.8</v>
      </c>
      <c r="AZ9"/>
      <c r="BA9" s="37">
        <v>0.8</v>
      </c>
      <c r="BB9" s="37"/>
      <c r="CQ9" s="51"/>
    </row>
    <row r="10" spans="1:321" x14ac:dyDescent="0.25">
      <c r="A10" s="20">
        <v>7</v>
      </c>
      <c r="B10" s="18" t="str">
        <f>IF(AND('Graph-outputs'!$AL$1&gt;12, 'Graph-outputs'!$AL$1&lt;19), A10*5-5, "")</f>
        <v/>
      </c>
      <c r="C10" s="3"/>
      <c r="F10" s="34" t="s">
        <v>26</v>
      </c>
      <c r="G10" s="36">
        <v>72</v>
      </c>
      <c r="H10" s="36">
        <v>64</v>
      </c>
      <c r="I10" s="36">
        <v>62</v>
      </c>
      <c r="J10" s="36">
        <v>66</v>
      </c>
      <c r="K10" s="36">
        <v>56</v>
      </c>
      <c r="L10" s="37">
        <v>62</v>
      </c>
      <c r="M10" s="35">
        <v>106</v>
      </c>
      <c r="N10" s="38">
        <v>32</v>
      </c>
      <c r="O10" s="38">
        <v>32</v>
      </c>
      <c r="P10" s="39">
        <v>38</v>
      </c>
      <c r="Q10" s="39">
        <v>63</v>
      </c>
      <c r="R10" s="39">
        <v>31</v>
      </c>
      <c r="S10" s="40"/>
      <c r="T10" s="40"/>
      <c r="U10" s="41">
        <v>50</v>
      </c>
      <c r="V10" s="41">
        <v>50</v>
      </c>
      <c r="W10" s="42">
        <v>50</v>
      </c>
      <c r="X10" s="42">
        <v>50</v>
      </c>
      <c r="Y10"/>
      <c r="Z10" s="37">
        <v>62</v>
      </c>
      <c r="AA10" s="37"/>
      <c r="AG10" s="34" t="s">
        <v>26</v>
      </c>
      <c r="AH10" s="36">
        <v>72</v>
      </c>
      <c r="AI10" s="36">
        <v>64</v>
      </c>
      <c r="AJ10" s="36">
        <v>62</v>
      </c>
      <c r="AK10" s="36">
        <v>66</v>
      </c>
      <c r="AL10" s="36">
        <v>56</v>
      </c>
      <c r="AM10" s="37">
        <v>62</v>
      </c>
      <c r="AN10" s="35">
        <v>106</v>
      </c>
      <c r="AO10" s="38">
        <v>32</v>
      </c>
      <c r="AP10" s="38">
        <v>32</v>
      </c>
      <c r="AQ10" s="39">
        <v>38</v>
      </c>
      <c r="AR10" s="39">
        <v>63</v>
      </c>
      <c r="AS10" s="39">
        <v>31</v>
      </c>
      <c r="AT10" s="40"/>
      <c r="AU10" s="40"/>
      <c r="AV10" s="41">
        <v>50</v>
      </c>
      <c r="AW10" s="41">
        <v>50</v>
      </c>
      <c r="AX10" s="42">
        <v>50</v>
      </c>
      <c r="AY10" s="42">
        <v>50</v>
      </c>
      <c r="AZ10"/>
      <c r="BA10" s="37">
        <v>62</v>
      </c>
      <c r="BB10" s="37"/>
    </row>
    <row r="11" spans="1:321" x14ac:dyDescent="0.25">
      <c r="A11" s="20">
        <v>8</v>
      </c>
      <c r="B11" s="18" t="str">
        <f>IF(AND('Graph-outputs'!$AL$1&gt;12, 'Graph-outputs'!$AL$1&lt;19), A11*5-5, "")</f>
        <v/>
      </c>
      <c r="C11" s="3"/>
      <c r="F11" s="34" t="s">
        <v>124</v>
      </c>
      <c r="G11" s="36">
        <f>IF(Settings!$I$6=Settings!$C$46, G10, Settings!$I$6)</f>
        <v>65</v>
      </c>
      <c r="H11" s="36">
        <f>IF(Settings!$I$6=Settings!$C$46, H10, Settings!$I$6)</f>
        <v>65</v>
      </c>
      <c r="I11" s="36">
        <f>IF(Settings!$I$6=Settings!$C$46, I10, Settings!$I$6)</f>
        <v>65</v>
      </c>
      <c r="J11" s="36">
        <f>IF(Settings!$I$6=Settings!$C$46, J10, Settings!$I$6)</f>
        <v>65</v>
      </c>
      <c r="K11" s="36">
        <f>IF(Settings!$I$6=Settings!$C$46, K10, Settings!$I$6)</f>
        <v>65</v>
      </c>
      <c r="L11" s="37">
        <f>IF(Settings!$I$6=Settings!$C$46, L10, Settings!$I$6)</f>
        <v>65</v>
      </c>
      <c r="M11" s="35">
        <f>IF(Settings!$I$6=Settings!$C$46, M10, Settings!$I$6)</f>
        <v>65</v>
      </c>
      <c r="N11" s="38">
        <f>IF(Settings!$I$6=Settings!$C$46, N10, Settings!$I$6)</f>
        <v>65</v>
      </c>
      <c r="O11" s="38">
        <f>IF(Settings!$I$6=Settings!$C$46, O10, Settings!$I$6)</f>
        <v>65</v>
      </c>
      <c r="P11" s="39">
        <f>IF(Settings!$I$6=Settings!$C$46, P10, Settings!$I$6)</f>
        <v>65</v>
      </c>
      <c r="Q11" s="39">
        <f>IF(Settings!$I$6=Settings!$C$46, Q10, Settings!$I$6)</f>
        <v>65</v>
      </c>
      <c r="R11" s="39">
        <f>IF(Settings!$I$6=Settings!$C$46, R10, Settings!$I$6)</f>
        <v>65</v>
      </c>
      <c r="S11" s="40"/>
      <c r="T11" s="40"/>
      <c r="U11" s="41">
        <f>IF(Settings!$I$6=Settings!$C$46, U10, Settings!$I$6)</f>
        <v>65</v>
      </c>
      <c r="V11" s="41">
        <f>IF(Settings!$I$6=Settings!$C$46, V10, Settings!$I$6)</f>
        <v>65</v>
      </c>
      <c r="W11" s="42">
        <f>IF(Settings!$I$6=Settings!$C$46, W10, Settings!$I$6)</f>
        <v>65</v>
      </c>
      <c r="X11" s="42">
        <f>IF(Settings!$I$6=Settings!$C$46, X10, Settings!$I$6)</f>
        <v>65</v>
      </c>
      <c r="Y11"/>
      <c r="Z11" s="37">
        <f>IF(Settings!$I$6=Settings!$C$46, Z10, Settings!$I$6)</f>
        <v>65</v>
      </c>
      <c r="AA11" s="37"/>
      <c r="AG11" s="34" t="s">
        <v>124</v>
      </c>
      <c r="AH11" s="36">
        <f>IF(Settings!$I$6=Settings!$C$46, AH10, Settings!$I$6)</f>
        <v>65</v>
      </c>
      <c r="AI11" s="36">
        <f>IF(Settings!$I$6=Settings!$C$46, AI10, Settings!$I$6)</f>
        <v>65</v>
      </c>
      <c r="AJ11" s="36">
        <f>IF(Settings!$I$6=Settings!$C$46, AJ10, Settings!$I$6)</f>
        <v>65</v>
      </c>
      <c r="AK11" s="36">
        <f>IF(Settings!$I$6=Settings!$C$46, AK10, Settings!$I$6)</f>
        <v>65</v>
      </c>
      <c r="AL11" s="36">
        <f>IF(Settings!$I$6=Settings!$C$46, AL10, Settings!$I$6)</f>
        <v>65</v>
      </c>
      <c r="AM11" s="37">
        <f>IF(Settings!$I$6=Settings!$C$46, AM10, Settings!$I$6)</f>
        <v>65</v>
      </c>
      <c r="AN11" s="35">
        <f>IF(Settings!$I$6=Settings!$C$46, AN10, Settings!$I$6)</f>
        <v>65</v>
      </c>
      <c r="AO11" s="38">
        <f>IF(Settings!$I$6=Settings!$C$46, AO10, Settings!$I$6)</f>
        <v>65</v>
      </c>
      <c r="AP11" s="38">
        <f>IF(Settings!$I$6=Settings!$C$46, AP10, Settings!$I$6)</f>
        <v>65</v>
      </c>
      <c r="AQ11" s="39">
        <f>IF(Settings!$I$6=Settings!$C$46, AQ10, Settings!$I$6)</f>
        <v>65</v>
      </c>
      <c r="AR11" s="39">
        <f>IF(Settings!$I$6=Settings!$C$46, AR10, Settings!$I$6)</f>
        <v>65</v>
      </c>
      <c r="AS11" s="39">
        <f>IF(Settings!$I$6=Settings!$C$46, AS10, Settings!$I$6)</f>
        <v>65</v>
      </c>
      <c r="AT11" s="40"/>
      <c r="AU11" s="40"/>
      <c r="AV11" s="41">
        <f>IF(Settings!$I$6=Settings!$C$46, AV10, Settings!$I$6)</f>
        <v>65</v>
      </c>
      <c r="AW11" s="41">
        <f>IF(Settings!$I$6=Settings!$C$46, AW10, Settings!$I$6)</f>
        <v>65</v>
      </c>
      <c r="AX11" s="42">
        <f>IF(Settings!$I$6=Settings!$C$46, AX10, Settings!$I$6)</f>
        <v>65</v>
      </c>
      <c r="AY11" s="42">
        <f>IF(Settings!$I$6=Settings!$C$46, AY10, Settings!$I$6)</f>
        <v>65</v>
      </c>
      <c r="AZ11"/>
      <c r="BA11" s="37">
        <f>IF(Settings!$I$6=Settings!$C$46, BA10, Settings!$I$6)</f>
        <v>65</v>
      </c>
      <c r="BB11" s="37"/>
    </row>
    <row r="12" spans="1:321" x14ac:dyDescent="0.25">
      <c r="A12" s="20">
        <v>9</v>
      </c>
      <c r="B12" s="18" t="str">
        <f>IF(AND('Graph-outputs'!$AL$1&gt;12, 'Graph-outputs'!$AL$1&lt;19), A12*5-5, "")</f>
        <v/>
      </c>
      <c r="C12" s="3"/>
      <c r="F12" s="34" t="s">
        <v>23</v>
      </c>
      <c r="G12" s="36">
        <f>EXP(50*LN(G$9)*(1/G$11-1/G$10))</f>
        <v>0.9921514363437729</v>
      </c>
      <c r="H12" s="36">
        <f>EXP(50*LN(H$9)*(1/H$11-1/H$10))</f>
        <v>1.0042961606122724</v>
      </c>
      <c r="I12" s="36">
        <f>EXP(50*LN(I$9)*(1/I$11-1/I$10))</f>
        <v>1.0107653027771979</v>
      </c>
      <c r="J12" s="36">
        <f>EXP(50*LN(J$9)*(1/J$11-1/J$10))</f>
        <v>0.99740263830483156</v>
      </c>
      <c r="K12" s="36">
        <f>EXP(50*LN(K$9)*(1/K$11-1/K$10))</f>
        <v>1.0279704567470318</v>
      </c>
      <c r="L12" s="37"/>
      <c r="M12" s="35">
        <f t="shared" ref="M12:R12" si="2">EXP(50*LN(M$9)*(1/M$11-1/M$10))</f>
        <v>0.95279578119532871</v>
      </c>
      <c r="N12" s="38">
        <f t="shared" si="2"/>
        <v>1.0871713758734709</v>
      </c>
      <c r="O12" s="38">
        <f t="shared" si="2"/>
        <v>1.0871713758734709</v>
      </c>
      <c r="P12" s="39">
        <f t="shared" si="2"/>
        <v>1.17027075996939</v>
      </c>
      <c r="Q12" s="39">
        <f t="shared" si="2"/>
        <v>1.0070499378627233</v>
      </c>
      <c r="R12" s="39">
        <f t="shared" si="2"/>
        <v>1.2746981949896712</v>
      </c>
      <c r="S12" s="40"/>
      <c r="T12" s="40"/>
      <c r="U12" s="41">
        <f>EXP(50*LN(U$9)*(1/U$11-1/U$10))</f>
        <v>1.0528435700809531</v>
      </c>
      <c r="V12" s="41">
        <f>EXP(50*LN(V$9)*(1/V$11-1/V$10))</f>
        <v>1.0528435700809531</v>
      </c>
      <c r="W12" s="42">
        <f>EXP(50*LN(W$9)*(1/W$11-1/W$10))</f>
        <v>1.0528435700809531</v>
      </c>
      <c r="X12" s="42">
        <f>EXP(50*LN(X$9)*(1/X$11-1/X$10))</f>
        <v>1.0528435700809531</v>
      </c>
      <c r="Y12"/>
      <c r="Z12" s="37">
        <f>EXP(50*LN(Z$9)*(1/Z$11-1/Z$10))</f>
        <v>1.0083401783520654</v>
      </c>
      <c r="AA12" s="37"/>
      <c r="AG12" s="34" t="s">
        <v>23</v>
      </c>
      <c r="AH12" s="36">
        <f>EXP(50*LN(AH$9)*(1/AH$11-1/AH$10))</f>
        <v>0.9921514363437729</v>
      </c>
      <c r="AI12" s="36">
        <f>EXP(50*LN(AI$9)*(1/AI$11-1/AI$10))</f>
        <v>1.0042961606122724</v>
      </c>
      <c r="AJ12" s="36">
        <f>EXP(50*LN(AJ$9)*(1/AJ$11-1/AJ$10))</f>
        <v>1.0107653027771979</v>
      </c>
      <c r="AK12" s="36">
        <f>EXP(50*LN(AK$9)*(1/AK$11-1/AK$10))</f>
        <v>0.99740263830483156</v>
      </c>
      <c r="AL12" s="36">
        <f>EXP(50*LN(AL$9)*(1/AL$11-1/AL$10))</f>
        <v>1.0279704567470318</v>
      </c>
      <c r="AM12" s="37"/>
      <c r="AN12" s="35">
        <f t="shared" ref="AN12:AS12" si="3">EXP(50*LN(AN$9)*(1/AN$11-1/AN$10))</f>
        <v>0.95279578119532871</v>
      </c>
      <c r="AO12" s="38">
        <f t="shared" si="3"/>
        <v>1.0871713758734709</v>
      </c>
      <c r="AP12" s="38">
        <f t="shared" si="3"/>
        <v>1.0871713758734709</v>
      </c>
      <c r="AQ12" s="39">
        <f t="shared" si="3"/>
        <v>1.17027075996939</v>
      </c>
      <c r="AR12" s="39">
        <f t="shared" si="3"/>
        <v>1.0070499378627233</v>
      </c>
      <c r="AS12" s="39">
        <f t="shared" si="3"/>
        <v>1.2746981949896712</v>
      </c>
      <c r="AT12" s="40"/>
      <c r="AU12" s="40"/>
      <c r="AV12" s="41">
        <f>EXP(50*LN(AV$9)*(1/AV$11-1/AV$10))</f>
        <v>1.0528435700809531</v>
      </c>
      <c r="AW12" s="41">
        <f>EXP(50*LN(AW$9)*(1/AW$11-1/AW$10))</f>
        <v>1.0528435700809531</v>
      </c>
      <c r="AX12" s="42">
        <f>EXP(50*LN(AX$9)*(1/AX$11-1/AX$10))</f>
        <v>1.0528435700809531</v>
      </c>
      <c r="AY12" s="42">
        <f>EXP(50*LN(AY$9)*(1/AY$11-1/AY$10))</f>
        <v>1.0528435700809531</v>
      </c>
      <c r="AZ12"/>
      <c r="BA12" s="37">
        <f>EXP(50*LN(BA$9)*(1/BA$11-1/BA$10))</f>
        <v>1.0083401783520654</v>
      </c>
      <c r="BB12" s="37"/>
    </row>
    <row r="13" spans="1:321" x14ac:dyDescent="0.25">
      <c r="A13" s="20">
        <v>10</v>
      </c>
      <c r="B13" s="18" t="str">
        <f>IF(AND('Graph-outputs'!$AL$1&gt;12, 'Graph-outputs'!$AL$1&lt;19), A13*5-5, "")</f>
        <v/>
      </c>
      <c r="C13" s="3"/>
      <c r="AC13" t="s">
        <v>102</v>
      </c>
      <c r="AD13" t="s">
        <v>101</v>
      </c>
      <c r="AE13" t="s">
        <v>100</v>
      </c>
    </row>
    <row r="14" spans="1:321" x14ac:dyDescent="0.25">
      <c r="A14" s="20">
        <v>11</v>
      </c>
      <c r="B14" s="18" t="str">
        <f>IF(AND('Graph-outputs'!$AL$1&gt;12, 'Graph-outputs'!$AL$1&lt;19), A14*5-5, "")</f>
        <v/>
      </c>
      <c r="C14" s="3"/>
      <c r="E14" s="12" t="s">
        <v>139</v>
      </c>
      <c r="F14" s="3">
        <v>0</v>
      </c>
      <c r="G14" s="36">
        <f>G$4*(1-EXP(-G$5*$F14))^G$6</f>
        <v>0</v>
      </c>
      <c r="H14" s="36">
        <f>H$4*(1-EXP(-H$5*$F14))^H$6</f>
        <v>0</v>
      </c>
      <c r="I14" s="36">
        <f>I$4*(1-EXP(-I$5*$F14))^I$6</f>
        <v>0</v>
      </c>
      <c r="J14" s="36">
        <f>J$4*(1-EXP(-J$5*$F14))^J$6</f>
        <v>0</v>
      </c>
      <c r="K14" s="36">
        <f>K$4*(1-EXP(-K$5*$F14))^K$6</f>
        <v>0</v>
      </c>
      <c r="L14" s="37"/>
      <c r="M14" s="36">
        <f t="shared" ref="M14:N29" si="4">M$4*(1-EXP(-M$5*$F14))^M$6</f>
        <v>0</v>
      </c>
      <c r="N14" s="38">
        <f t="shared" si="4"/>
        <v>0</v>
      </c>
      <c r="O14" s="38">
        <f>IF(Settings!$I$6&gt;69, 0.2*(N14), 0)</f>
        <v>0</v>
      </c>
      <c r="P14" s="39">
        <f t="shared" ref="P14:R30" si="5">P$4*(1-EXP(-P$5*$F14))^P$6</f>
        <v>0</v>
      </c>
      <c r="Q14" s="39">
        <f t="shared" si="5"/>
        <v>0</v>
      </c>
      <c r="R14" s="39">
        <f t="shared" si="5"/>
        <v>0</v>
      </c>
      <c r="S14" s="40">
        <f>S$8*(S$4*(1-EXP(-S$5*F14))^S$6)</f>
        <v>0</v>
      </c>
      <c r="T14" s="40">
        <f>T$8*(T$4*(1-EXP(-T$5*F14))^T$6)</f>
        <v>0</v>
      </c>
      <c r="U14" s="41">
        <f>(U$7/100*$H14)+((100-U$7)/100*$N14)</f>
        <v>0</v>
      </c>
      <c r="V14" s="41">
        <f>(V$7/100*$H14)+((100-V$7)/100*$O14)</f>
        <v>0</v>
      </c>
      <c r="W14" s="42">
        <f>$W$7/100*(($W$4*(1-EXP(-$W$5*F14))^$W$6)) + ((100-$W$7)/100*N14)</f>
        <v>0</v>
      </c>
      <c r="X14" s="42">
        <f>$X$7/100*(($X$4*(1-EXP(-$X$5*F14))^$X$6)) + ((100-$X$7)/100*O14)</f>
        <v>0</v>
      </c>
      <c r="Y14"/>
      <c r="Z14" s="37">
        <f>Z$4*(1-EXP(-Z$5*$F14))^Z$6</f>
        <v>0</v>
      </c>
      <c r="AA14" s="37">
        <f>AA$4*(1-EXP(-AA$5*$F14))^AA$6</f>
        <v>0</v>
      </c>
      <c r="AC14" s="3">
        <v>0</v>
      </c>
      <c r="AD14" s="55">
        <f>147.2*(101-AC158)/(59.5+AC158)</f>
        <v>9.7807308970099669</v>
      </c>
      <c r="AE14" s="58">
        <f>0.208*EXP(0.05039*AC14)*91.9*(EXP(-0.1386*$AD$14)*(1+($AD$14^5.31/(4.93*10^7))))</f>
        <v>4.9458521066739074</v>
      </c>
      <c r="AF14" s="12" t="s">
        <v>139</v>
      </c>
      <c r="AG14" s="3">
        <f>AE14</f>
        <v>4.9458521066739074</v>
      </c>
      <c r="AH14" s="36">
        <f>AH$4*(1-EXP(-AH$5*$AG14))^AH$6</f>
        <v>0.26801315552922778</v>
      </c>
      <c r="AI14" s="36">
        <f t="shared" ref="AI14:AL29" si="6">AI$4*(1-EXP(-AI$5*$AG14))^AI$6</f>
        <v>5.1668599337897323</v>
      </c>
      <c r="AJ14" s="36">
        <f t="shared" si="6"/>
        <v>0.84300057308549536</v>
      </c>
      <c r="AK14" s="36">
        <f t="shared" si="6"/>
        <v>5.4503497821536948</v>
      </c>
      <c r="AL14" s="36">
        <f t="shared" si="6"/>
        <v>0.21686271714321542</v>
      </c>
      <c r="AM14" s="37"/>
      <c r="AN14" s="36">
        <f>AN$4*(1-EXP(-AN$5*$AG14))^AN$6</f>
        <v>0.88227741464730136</v>
      </c>
      <c r="AO14" s="38">
        <f>AO$4*(1-EXP(-AO$5*$AG14))^AO$6</f>
        <v>0.85743838155273511</v>
      </c>
      <c r="AP14" s="38">
        <f>IF(Settings!$I$6&gt;69, 0.2*(AO14), 0)</f>
        <v>0</v>
      </c>
      <c r="AQ14" s="39">
        <f>AQ$4*(1-EXP(-AQ$5*$AG14))^AQ$6</f>
        <v>5.6389638705733285</v>
      </c>
      <c r="AR14" s="39">
        <f t="shared" ref="AR14:AS29" si="7">AR$4*(1-EXP(-AR$5*$AG14))^AR$6</f>
        <v>2.4788516414090984</v>
      </c>
      <c r="AS14" s="39">
        <f t="shared" si="7"/>
        <v>1.6831576057147284</v>
      </c>
      <c r="AT14" s="40">
        <f>AT$8*(AT$4*(1-EXP(-AT$5*AG14))^AT$6)</f>
        <v>6.1880286969973683</v>
      </c>
      <c r="AU14" s="40">
        <f>AU$8*(AU$4*(1-EXP(-AU$5*AG14))^AU$6)</f>
        <v>5.4834701098242675</v>
      </c>
      <c r="AV14" s="41">
        <f>(AV$7/100*$AI14)+((100-AV$7)/100*$AO14)</f>
        <v>4.0895045457304828</v>
      </c>
      <c r="AW14" s="41">
        <f>(AW$7/100*$AI14)+((100-AW$7)/100*$AP14)</f>
        <v>3.8751449503422992</v>
      </c>
      <c r="AX14" s="42">
        <f>$W$7/100*(($W$4*(1-EXP(-$W$5*AG14))^$W$6)) + ((100-$W$7)/100*AO14)</f>
        <v>12.877941795799858</v>
      </c>
      <c r="AY14" s="42">
        <f>$X$7/100*(($X$4*(1-EXP(-$X$5*AG14))^$X$6)) + ((100-$X$7)/100*AP14)</f>
        <v>5.9818586243056489</v>
      </c>
      <c r="AZ14"/>
      <c r="BA14" s="37">
        <f>BA$4*(1-EXP(-BA$5*$AG14))^BA$6</f>
        <v>1.046761060785157</v>
      </c>
      <c r="BB14" s="37">
        <f>BB$4*(1-EXP(-BB$5*$AG14))^BB$6</f>
        <v>13.075697767317445</v>
      </c>
    </row>
    <row r="15" spans="1:321" x14ac:dyDescent="0.25">
      <c r="A15" s="20">
        <v>12</v>
      </c>
      <c r="B15" s="18" t="str">
        <f>IF(AND('Graph-outputs'!$AL$1&gt;12, 'Graph-outputs'!$AL$1&lt;19), A15*5-5, "")</f>
        <v/>
      </c>
      <c r="C15" s="3"/>
      <c r="F15" s="3">
        <v>1</v>
      </c>
      <c r="G15" s="36">
        <f t="shared" ref="G15:M65" si="8">G$4*(1-EXP(-G$5*$F15))^G$6</f>
        <v>3.5177807348999953E-4</v>
      </c>
      <c r="H15" s="36">
        <f t="shared" si="8"/>
        <v>0.51003808295335251</v>
      </c>
      <c r="I15" s="36">
        <f t="shared" si="8"/>
        <v>9.0099960398749498E-3</v>
      </c>
      <c r="J15" s="36">
        <f t="shared" si="8"/>
        <v>0.53972656790043683</v>
      </c>
      <c r="K15" s="36">
        <f t="shared" si="8"/>
        <v>6.1640101102491984E-4</v>
      </c>
      <c r="L15" s="37"/>
      <c r="M15" s="36">
        <f t="shared" si="4"/>
        <v>4.0606903871490387E-2</v>
      </c>
      <c r="N15" s="38">
        <f t="shared" si="4"/>
        <v>7.1426128133741412E-2</v>
      </c>
      <c r="O15" s="38">
        <f>IF(Settings!$I$6&gt;69, 0.2*(N15), 0)</f>
        <v>0</v>
      </c>
      <c r="P15" s="39">
        <f t="shared" si="5"/>
        <v>0.76081898804409598</v>
      </c>
      <c r="Q15" s="39">
        <f t="shared" si="5"/>
        <v>0.18899756581748212</v>
      </c>
      <c r="R15" s="39">
        <f t="shared" si="5"/>
        <v>1.6692842574263751E-2</v>
      </c>
      <c r="S15" s="40">
        <f t="shared" ref="S15:S78" si="9">S$8*(S$4*(1-EXP(-S$5*F15))^S$6)</f>
        <v>0.71817475024068755</v>
      </c>
      <c r="T15" s="40">
        <f t="shared" ref="T15:T78" si="10">T$8*(T$4*(1-EXP(-T$5*F15))^T$6)</f>
        <v>0.40639009218228911</v>
      </c>
      <c r="U15" s="41">
        <f t="shared" ref="U15:U78" si="11">(U$7/100*$H15)+((100-U$7)/100*$N15)</f>
        <v>0.40038509424844976</v>
      </c>
      <c r="V15" s="41">
        <f t="shared" ref="V15:V78" si="12">(V$7/100*$H15)+((100-V$7)/100*$O15)</f>
        <v>0.38252856221501441</v>
      </c>
      <c r="W15" s="42">
        <f t="shared" ref="W15:W78" si="13">$W$7/100*(($W$4*(1-EXP(-$W$5*F15))^$W$6)) + ((100-$W$7)/100*N15)</f>
        <v>1.5928932572839858</v>
      </c>
      <c r="X15" s="42">
        <f t="shared" ref="X15:X78" si="14">$X$7/100*(($X$4*(1-EXP(-$X$5*F15))^$X$6)) + ((100-$X$7)/100*O15)</f>
        <v>0.63032673370450087</v>
      </c>
      <c r="Z15" s="37">
        <f t="shared" ref="Z15:AA30" si="15">Z$4*(1-EXP(-Z$5*$F15))^Z$6</f>
        <v>1.3634000165197738E-2</v>
      </c>
      <c r="AA15" s="37">
        <f t="shared" si="15"/>
        <v>2.9091098317398489</v>
      </c>
      <c r="AC15" s="3">
        <v>1</v>
      </c>
      <c r="AE15" s="58">
        <f t="shared" ref="AE15:AE54" si="16">0.208*EXP(0.05039*AC15)*91.9*(EXP(-0.1386*$AD$14)*(1+($AD$14^5.31/(4.93*10^7))))</f>
        <v>5.2014595403979236</v>
      </c>
      <c r="AG15" s="3">
        <f t="shared" ref="AG15:AG78" si="17">AE15</f>
        <v>5.2014595403979236</v>
      </c>
      <c r="AH15" s="36">
        <f t="shared" ref="AH15:AL46" si="18">AH$4*(1-EXP(-AH$5*$AG15))^AH$6</f>
        <v>0.32457307354844833</v>
      </c>
      <c r="AI15" s="36">
        <f t="shared" si="6"/>
        <v>5.5432053399517525</v>
      </c>
      <c r="AJ15" s="36">
        <f t="shared" si="6"/>
        <v>0.9646378915409265</v>
      </c>
      <c r="AK15" s="36">
        <f t="shared" si="6"/>
        <v>5.8461710776881715</v>
      </c>
      <c r="AL15" s="36">
        <f t="shared" si="6"/>
        <v>0.25654101759701731</v>
      </c>
      <c r="AM15" s="37"/>
      <c r="AN15" s="36">
        <f t="shared" ref="AN15:AO46" si="19">AN$4*(1-EXP(-AN$5*$AG15))^AN$6</f>
        <v>0.96844481041974939</v>
      </c>
      <c r="AO15" s="38">
        <f t="shared" si="19"/>
        <v>0.92511892112741445</v>
      </c>
      <c r="AP15" s="38">
        <f>IF(Settings!$I$6&gt;69, 0.2*(AO15), 0)</f>
        <v>0</v>
      </c>
      <c r="AQ15" s="39">
        <f t="shared" ref="AQ15:AS46" si="20">AQ$4*(1-EXP(-AQ$5*$AG15))^AQ$6</f>
        <v>5.9918290574367337</v>
      </c>
      <c r="AR15" s="39">
        <f t="shared" si="7"/>
        <v>2.6759228482625681</v>
      </c>
      <c r="AS15" s="39">
        <f t="shared" si="7"/>
        <v>1.9162793978651311</v>
      </c>
      <c r="AT15" s="40">
        <f t="shared" ref="AT15:AT78" si="21">AT$8*(AT$4*(1-EXP(-AT$5*AG15))^AT$6)</f>
        <v>6.6045660067864027</v>
      </c>
      <c r="AU15" s="40">
        <f t="shared" ref="AU15:AU78" si="22">AU$8*(AU$4*(1-EXP(-AU$5*AG15))^AU$6)</f>
        <v>5.9299854110638091</v>
      </c>
      <c r="AV15" s="41">
        <f t="shared" ref="AV15:AV78" si="23">(AV$7/100*$AI15)+((100-AV$7)/100*$AO15)</f>
        <v>4.3886837352456674</v>
      </c>
      <c r="AW15" s="41">
        <f t="shared" ref="AW15:AW78" si="24">(AW$7/100*$AI15)+((100-AW$7)/100*$AP15)</f>
        <v>4.1574040049638139</v>
      </c>
      <c r="AX15" s="42">
        <f t="shared" ref="AX15:AX78" si="25">$W$7/100*(($W$4*(1-EXP(-$W$5*AG15))^$W$6)) + ((100-$W$7)/100*AO15)</f>
        <v>13.688774023479541</v>
      </c>
      <c r="AY15" s="42">
        <f t="shared" ref="AY15:AY78" si="26">$X$7/100*(($X$4*(1-EXP(-$X$5*AG15))^$X$6)) + ((100-$X$7)/100*AP15)</f>
        <v>6.3976309785676673</v>
      </c>
      <c r="BA15" s="37">
        <f t="shared" ref="BA15:BB30" si="27">BA$4*(1-EXP(-BA$5*$AG15))^BA$6</f>
        <v>1.1832526204368274</v>
      </c>
      <c r="BB15" s="37">
        <f t="shared" si="27"/>
        <v>13.668039104459098</v>
      </c>
    </row>
    <row r="16" spans="1:321" x14ac:dyDescent="0.25">
      <c r="A16" s="20">
        <v>13</v>
      </c>
      <c r="B16" s="18" t="str">
        <f>IF(AND('Graph-outputs'!$AL$1&gt;12, 'Graph-outputs'!$AL$1&lt;19), A16*5-5, "")</f>
        <v/>
      </c>
      <c r="C16" s="3"/>
      <c r="F16" s="3">
        <v>2</v>
      </c>
      <c r="G16" s="36">
        <f t="shared" si="8"/>
        <v>6.8946888077848221E-3</v>
      </c>
      <c r="H16" s="36">
        <f t="shared" si="8"/>
        <v>1.4126254437158439</v>
      </c>
      <c r="I16" s="36">
        <f t="shared" si="8"/>
        <v>6.7485676344697779E-2</v>
      </c>
      <c r="J16" s="36">
        <f t="shared" si="8"/>
        <v>1.4936370347295422</v>
      </c>
      <c r="K16" s="36">
        <f t="shared" si="8"/>
        <v>8.5999788192824504E-3</v>
      </c>
      <c r="L16" s="37"/>
      <c r="M16" s="36">
        <f t="shared" si="4"/>
        <v>0.15758500277734394</v>
      </c>
      <c r="N16" s="38">
        <f t="shared" si="4"/>
        <v>0.21256479874165896</v>
      </c>
      <c r="O16" s="38">
        <f>IF(Settings!$I$6&gt;69, 0.2*(N16), 0)</f>
        <v>0</v>
      </c>
      <c r="P16" s="39">
        <f t="shared" si="5"/>
        <v>1.8378012036397395</v>
      </c>
      <c r="Q16" s="39">
        <f t="shared" si="5"/>
        <v>0.59185518118015357</v>
      </c>
      <c r="R16" s="39">
        <f t="shared" si="5"/>
        <v>0.134714698020406</v>
      </c>
      <c r="S16" s="40">
        <f t="shared" si="9"/>
        <v>1.8549020032727024</v>
      </c>
      <c r="T16" s="40">
        <f t="shared" si="10"/>
        <v>1.2819966478050986</v>
      </c>
      <c r="U16" s="41">
        <f t="shared" si="11"/>
        <v>1.1126102824722977</v>
      </c>
      <c r="V16" s="41">
        <f t="shared" si="12"/>
        <v>1.0594690827868829</v>
      </c>
      <c r="W16" s="42">
        <f t="shared" si="13"/>
        <v>4.0488346206760699</v>
      </c>
      <c r="X16" s="42">
        <f t="shared" si="14"/>
        <v>1.7070159492170953</v>
      </c>
      <c r="Z16" s="37">
        <f t="shared" si="15"/>
        <v>9.6970575488937172E-2</v>
      </c>
      <c r="AA16" s="37">
        <f t="shared" si="15"/>
        <v>5.6771709965942723</v>
      </c>
      <c r="AC16" s="3">
        <v>2</v>
      </c>
      <c r="AE16" s="58">
        <f t="shared" si="16"/>
        <v>5.4702770658848543</v>
      </c>
      <c r="AG16" s="3">
        <f t="shared" si="17"/>
        <v>5.4702770658848543</v>
      </c>
      <c r="AH16" s="36">
        <f t="shared" si="18"/>
        <v>0.3923964583743314</v>
      </c>
      <c r="AI16" s="36">
        <f t="shared" si="6"/>
        <v>5.9453830135232257</v>
      </c>
      <c r="AJ16" s="36">
        <f t="shared" si="6"/>
        <v>1.1029302694913756</v>
      </c>
      <c r="AK16" s="36">
        <f t="shared" si="6"/>
        <v>6.2690104990920572</v>
      </c>
      <c r="AL16" s="36">
        <f t="shared" si="6"/>
        <v>0.30298788921753234</v>
      </c>
      <c r="AM16" s="37"/>
      <c r="AN16" s="36">
        <f t="shared" si="19"/>
        <v>1.0626221424697055</v>
      </c>
      <c r="AO16" s="38">
        <f t="shared" si="19"/>
        <v>0.99790686613639612</v>
      </c>
      <c r="AP16" s="38">
        <f>IF(Settings!$I$6&gt;69, 0.2*(AO16), 0)</f>
        <v>0</v>
      </c>
      <c r="AQ16" s="39">
        <f t="shared" si="20"/>
        <v>6.3652353447312393</v>
      </c>
      <c r="AR16" s="39">
        <f t="shared" si="7"/>
        <v>2.8873488054159906</v>
      </c>
      <c r="AS16" s="39">
        <f t="shared" si="7"/>
        <v>2.1784153185929669</v>
      </c>
      <c r="AT16" s="40">
        <f t="shared" si="21"/>
        <v>7.0472300065414171</v>
      </c>
      <c r="AU16" s="40">
        <f t="shared" si="22"/>
        <v>6.4104932020858172</v>
      </c>
      <c r="AV16" s="41">
        <f t="shared" si="23"/>
        <v>4.7085139766765183</v>
      </c>
      <c r="AW16" s="41">
        <f t="shared" si="24"/>
        <v>4.4590372601424191</v>
      </c>
      <c r="AX16" s="42">
        <f t="shared" si="25"/>
        <v>14.543841190955414</v>
      </c>
      <c r="AY16" s="42">
        <f t="shared" si="26"/>
        <v>6.8397891782319951</v>
      </c>
      <c r="BA16" s="37">
        <f t="shared" si="27"/>
        <v>1.3357154382910628</v>
      </c>
      <c r="BB16" s="37">
        <f t="shared" si="27"/>
        <v>14.282928129537485</v>
      </c>
    </row>
    <row r="17" spans="1:257" x14ac:dyDescent="0.25">
      <c r="A17" s="20">
        <v>14</v>
      </c>
      <c r="B17" s="18" t="str">
        <f>IF(AND('Graph-outputs'!$AL$1&gt;12, 'Graph-outputs'!$AL$1&lt;19), A17*5-5, "")</f>
        <v/>
      </c>
      <c r="C17" s="3"/>
      <c r="F17" s="3">
        <v>3</v>
      </c>
      <c r="G17" s="36">
        <f t="shared" si="8"/>
        <v>3.708699327152537E-2</v>
      </c>
      <c r="H17" s="36">
        <f t="shared" si="8"/>
        <v>2.5414788679119087</v>
      </c>
      <c r="I17" s="36">
        <f t="shared" si="8"/>
        <v>0.21335181875294662</v>
      </c>
      <c r="J17" s="36">
        <f t="shared" si="8"/>
        <v>2.6850652353685223</v>
      </c>
      <c r="K17" s="36">
        <f t="shared" si="8"/>
        <v>3.8025859908331197E-2</v>
      </c>
      <c r="L17" s="37"/>
      <c r="M17" s="36">
        <f t="shared" si="4"/>
        <v>0.34404855448808425</v>
      </c>
      <c r="N17" s="38">
        <f t="shared" si="4"/>
        <v>0.39925904945784124</v>
      </c>
      <c r="O17" s="38">
        <f>IF(Settings!$I$6&gt;69, 0.2*(N17), 0)</f>
        <v>0</v>
      </c>
      <c r="P17" s="39">
        <f t="shared" si="5"/>
        <v>3.0544769783250607</v>
      </c>
      <c r="Q17" s="39">
        <f t="shared" si="5"/>
        <v>1.136833413211968</v>
      </c>
      <c r="R17" s="39">
        <f t="shared" si="5"/>
        <v>0.43380092882561982</v>
      </c>
      <c r="S17" s="40">
        <f t="shared" si="9"/>
        <v>3.202921237450977</v>
      </c>
      <c r="T17" s="40">
        <f t="shared" si="10"/>
        <v>2.4803339889285883</v>
      </c>
      <c r="U17" s="41">
        <f t="shared" si="11"/>
        <v>2.0059239132983917</v>
      </c>
      <c r="V17" s="41">
        <f t="shared" si="12"/>
        <v>1.9061091509339314</v>
      </c>
      <c r="W17" s="42">
        <f t="shared" si="13"/>
        <v>6.8784937021009371</v>
      </c>
      <c r="X17" s="42">
        <f t="shared" si="14"/>
        <v>3.020560189998359</v>
      </c>
      <c r="Z17" s="37">
        <f t="shared" si="15"/>
        <v>0.2914300877637202</v>
      </c>
      <c r="AA17" s="37">
        <f t="shared" si="15"/>
        <v>8.3110222622897751</v>
      </c>
      <c r="AC17" s="3">
        <v>3</v>
      </c>
      <c r="AE17" s="58">
        <f t="shared" si="16"/>
        <v>5.7529873961600746</v>
      </c>
      <c r="AG17" s="3">
        <f t="shared" si="17"/>
        <v>5.7529873961600746</v>
      </c>
      <c r="AH17" s="36">
        <f t="shared" si="18"/>
        <v>0.47354418795297648</v>
      </c>
      <c r="AI17" s="36">
        <f t="shared" si="6"/>
        <v>6.3749628757238153</v>
      </c>
      <c r="AJ17" s="36">
        <f t="shared" si="6"/>
        <v>1.2599765090008692</v>
      </c>
      <c r="AK17" s="36">
        <f t="shared" si="6"/>
        <v>6.7204904569154804</v>
      </c>
      <c r="AL17" s="36">
        <f t="shared" si="6"/>
        <v>0.35723918730021442</v>
      </c>
      <c r="AM17" s="37"/>
      <c r="AN17" s="36">
        <f t="shared" si="19"/>
        <v>1.1654913480287035</v>
      </c>
      <c r="AO17" s="38">
        <f t="shared" si="19"/>
        <v>1.0761559539588499</v>
      </c>
      <c r="AP17" s="38">
        <f>IF(Settings!$I$6&gt;69, 0.2*(AO17), 0)</f>
        <v>0</v>
      </c>
      <c r="AQ17" s="39">
        <f t="shared" si="20"/>
        <v>6.760196889994444</v>
      </c>
      <c r="AR17" s="39">
        <f t="shared" si="7"/>
        <v>3.1139970983059722</v>
      </c>
      <c r="AS17" s="39">
        <f t="shared" si="7"/>
        <v>2.4725351049120667</v>
      </c>
      <c r="AT17" s="40">
        <f t="shared" si="21"/>
        <v>7.5174245420836954</v>
      </c>
      <c r="AU17" s="40">
        <f t="shared" si="22"/>
        <v>6.9272556129099918</v>
      </c>
      <c r="AV17" s="41">
        <f t="shared" si="23"/>
        <v>5.0502611452825734</v>
      </c>
      <c r="AW17" s="41">
        <f t="shared" si="24"/>
        <v>4.781222156792861</v>
      </c>
      <c r="AX17" s="42">
        <f t="shared" si="25"/>
        <v>15.444749920708249</v>
      </c>
      <c r="AY17" s="42">
        <f t="shared" si="26"/>
        <v>7.3096930546161456</v>
      </c>
      <c r="BA17" s="37">
        <f t="shared" si="27"/>
        <v>1.5056755574693743</v>
      </c>
      <c r="BB17" s="37">
        <f t="shared" si="27"/>
        <v>14.92079342529909</v>
      </c>
    </row>
    <row r="18" spans="1:257" x14ac:dyDescent="0.25">
      <c r="A18" s="20">
        <v>15</v>
      </c>
      <c r="B18" s="18" t="str">
        <f>IF(AND('Graph-outputs'!$AL$1&gt;12, 'Graph-outputs'!$AL$1&lt;19), A18*5-5, "")</f>
        <v/>
      </c>
      <c r="C18" s="3"/>
      <c r="F18" s="3">
        <v>4</v>
      </c>
      <c r="G18" s="36">
        <f t="shared" si="8"/>
        <v>0.11760529580402691</v>
      </c>
      <c r="H18" s="36">
        <f t="shared" si="8"/>
        <v>3.8323075360981926</v>
      </c>
      <c r="I18" s="36">
        <f t="shared" si="8"/>
        <v>0.47395528589229752</v>
      </c>
      <c r="J18" s="36">
        <f t="shared" si="8"/>
        <v>4.0455950805696457</v>
      </c>
      <c r="K18" s="36">
        <f t="shared" si="8"/>
        <v>0.10513621401825406</v>
      </c>
      <c r="L18" s="37"/>
      <c r="M18" s="36">
        <f t="shared" si="4"/>
        <v>0.5935903765923749</v>
      </c>
      <c r="N18" s="38">
        <f t="shared" si="4"/>
        <v>0.62116262236262365</v>
      </c>
      <c r="O18" s="38">
        <f>IF(Settings!$I$6&gt;69, 0.2*(N18), 0)</f>
        <v>0</v>
      </c>
      <c r="P18" s="39">
        <f t="shared" si="5"/>
        <v>4.3563060759637935</v>
      </c>
      <c r="Q18" s="39">
        <f t="shared" si="5"/>
        <v>1.7878737406658707</v>
      </c>
      <c r="R18" s="39">
        <f t="shared" si="5"/>
        <v>0.96000016498749952</v>
      </c>
      <c r="S18" s="40">
        <f t="shared" si="9"/>
        <v>4.6903655005418745</v>
      </c>
      <c r="T18" s="40">
        <f t="shared" si="10"/>
        <v>3.9287055228006822</v>
      </c>
      <c r="U18" s="41">
        <f t="shared" si="11"/>
        <v>3.0295213076643006</v>
      </c>
      <c r="V18" s="41">
        <f t="shared" si="12"/>
        <v>2.8742306520736447</v>
      </c>
      <c r="W18" s="42">
        <f t="shared" si="13"/>
        <v>9.9108004189450813</v>
      </c>
      <c r="X18" s="42">
        <f t="shared" si="14"/>
        <v>4.4907516110102685</v>
      </c>
      <c r="Z18" s="37">
        <f t="shared" si="15"/>
        <v>0.61611824798882608</v>
      </c>
      <c r="AA18" s="37">
        <f t="shared" si="15"/>
        <v>10.817170817779029</v>
      </c>
      <c r="AC18" s="3">
        <v>4</v>
      </c>
      <c r="AE18" s="58">
        <f t="shared" si="16"/>
        <v>6.0503085276582826</v>
      </c>
      <c r="AG18" s="3">
        <f t="shared" si="17"/>
        <v>6.0503085276582826</v>
      </c>
      <c r="AH18" s="36">
        <f t="shared" si="18"/>
        <v>0.57040616990615167</v>
      </c>
      <c r="AI18" s="36">
        <f t="shared" si="6"/>
        <v>6.8335839307103505</v>
      </c>
      <c r="AJ18" s="36">
        <f t="shared" si="6"/>
        <v>1.4381035694113549</v>
      </c>
      <c r="AK18" s="36">
        <f t="shared" si="6"/>
        <v>7.2023020799203525</v>
      </c>
      <c r="AL18" s="36">
        <f t="shared" si="6"/>
        <v>0.42046131185786556</v>
      </c>
      <c r="AM18" s="37"/>
      <c r="AN18" s="36">
        <f t="shared" si="19"/>
        <v>1.277782768620725</v>
      </c>
      <c r="AO18" s="38">
        <f t="shared" si="19"/>
        <v>1.1602401340852539</v>
      </c>
      <c r="AP18" s="38">
        <f>IF(Settings!$I$6&gt;69, 0.2*(AO18), 0)</f>
        <v>0</v>
      </c>
      <c r="AQ18" s="39">
        <f t="shared" si="20"/>
        <v>7.1777561644461931</v>
      </c>
      <c r="AR18" s="39">
        <f t="shared" si="7"/>
        <v>3.356763385947918</v>
      </c>
      <c r="AS18" s="39">
        <f t="shared" si="7"/>
        <v>2.8017893136253909</v>
      </c>
      <c r="AT18" s="40">
        <f t="shared" si="21"/>
        <v>8.0165996590349753</v>
      </c>
      <c r="AU18" s="40">
        <f t="shared" si="22"/>
        <v>7.4826402933296228</v>
      </c>
      <c r="AV18" s="41">
        <f t="shared" si="23"/>
        <v>5.4152479815540762</v>
      </c>
      <c r="AW18" s="41">
        <f t="shared" si="24"/>
        <v>5.1251879480327629</v>
      </c>
      <c r="AX18" s="42">
        <f t="shared" si="25"/>
        <v>16.393066088472878</v>
      </c>
      <c r="AY18" s="42">
        <f t="shared" si="26"/>
        <v>7.8087324603978203</v>
      </c>
      <c r="BA18" s="37">
        <f t="shared" si="27"/>
        <v>1.6947415491805986</v>
      </c>
      <c r="BB18" s="37">
        <f t="shared" si="27"/>
        <v>15.582025064694209</v>
      </c>
    </row>
    <row r="19" spans="1:257" x14ac:dyDescent="0.25">
      <c r="A19" s="20">
        <v>16</v>
      </c>
      <c r="B19" s="18" t="str">
        <f>IF(AND('Graph-outputs'!$AL$1&gt;12, 'Graph-outputs'!$AL$1&lt;19), A19*5-5, "")</f>
        <v/>
      </c>
      <c r="C19" s="3"/>
      <c r="F19" s="3">
        <v>5</v>
      </c>
      <c r="G19" s="36">
        <f t="shared" si="8"/>
        <v>0.27937434115814597</v>
      </c>
      <c r="H19" s="36">
        <f t="shared" si="8"/>
        <v>5.2460721757261108</v>
      </c>
      <c r="I19" s="36">
        <f t="shared" si="8"/>
        <v>0.86797240727820391</v>
      </c>
      <c r="J19" s="36">
        <f t="shared" si="8"/>
        <v>5.5336727257984384</v>
      </c>
      <c r="K19" s="36">
        <f t="shared" si="8"/>
        <v>0.22491129040110366</v>
      </c>
      <c r="L19" s="37"/>
      <c r="M19" s="36">
        <f t="shared" si="4"/>
        <v>0.90025139154772904</v>
      </c>
      <c r="N19" s="38">
        <f t="shared" si="4"/>
        <v>0.87164783739623675</v>
      </c>
      <c r="O19" s="38">
        <f>IF(Settings!$I$6&gt;69, 0.2*(N19), 0)</f>
        <v>0</v>
      </c>
      <c r="P19" s="39">
        <f t="shared" si="5"/>
        <v>5.7135238734016305</v>
      </c>
      <c r="Q19" s="39">
        <f t="shared" si="5"/>
        <v>2.5202631011057806</v>
      </c>
      <c r="R19" s="39">
        <f t="shared" si="5"/>
        <v>1.7312178753020611</v>
      </c>
      <c r="S19" s="40">
        <f t="shared" si="9"/>
        <v>6.2758933572209417</v>
      </c>
      <c r="T19" s="40">
        <f t="shared" si="10"/>
        <v>5.5771876066400008</v>
      </c>
      <c r="U19" s="41">
        <f t="shared" si="11"/>
        <v>4.1524660911436424</v>
      </c>
      <c r="V19" s="41">
        <f t="shared" si="12"/>
        <v>3.9345541317945831</v>
      </c>
      <c r="W19" s="42">
        <f t="shared" si="13"/>
        <v>13.049487855418484</v>
      </c>
      <c r="X19" s="42">
        <f t="shared" si="14"/>
        <v>6.0695343234441026</v>
      </c>
      <c r="Z19" s="37">
        <f t="shared" si="15"/>
        <v>1.0749762699763432</v>
      </c>
      <c r="AA19" s="37">
        <f t="shared" si="15"/>
        <v>13.20180834989204</v>
      </c>
      <c r="AC19" s="3">
        <v>5</v>
      </c>
      <c r="AE19" s="58">
        <f t="shared" si="16"/>
        <v>6.3629955637114666</v>
      </c>
      <c r="AG19" s="3">
        <f t="shared" si="17"/>
        <v>6.3629955637114666</v>
      </c>
      <c r="AH19" s="36">
        <f t="shared" si="18"/>
        <v>0.68574147897872006</v>
      </c>
      <c r="AI19" s="36">
        <f t="shared" si="6"/>
        <v>7.3229537146236563</v>
      </c>
      <c r="AJ19" s="36">
        <f t="shared" si="6"/>
        <v>1.6398841322523288</v>
      </c>
      <c r="AK19" s="36">
        <f t="shared" si="6"/>
        <v>7.7162041989360048</v>
      </c>
      <c r="AL19" s="36">
        <f t="shared" si="6"/>
        <v>0.49396116197845352</v>
      </c>
      <c r="AM19" s="37"/>
      <c r="AN19" s="36">
        <f t="shared" si="19"/>
        <v>1.4002770713353354</v>
      </c>
      <c r="AO19" s="38">
        <f t="shared" si="19"/>
        <v>1.2505541263142974</v>
      </c>
      <c r="AP19" s="38">
        <f>IF(Settings!$I$6&gt;69, 0.2*(AO19), 0)</f>
        <v>0</v>
      </c>
      <c r="AQ19" s="39">
        <f t="shared" si="20"/>
        <v>7.6189818908916243</v>
      </c>
      <c r="AR19" s="39">
        <f t="shared" si="7"/>
        <v>3.6165686758462763</v>
      </c>
      <c r="AS19" s="39">
        <f t="shared" si="7"/>
        <v>3.1694958029815954</v>
      </c>
      <c r="AT19" s="40">
        <f t="shared" si="21"/>
        <v>8.5462491916849945</v>
      </c>
      <c r="AU19" s="40">
        <f t="shared" si="22"/>
        <v>8.0791187840024907</v>
      </c>
      <c r="AV19" s="41">
        <f t="shared" si="23"/>
        <v>5.8048538175463165</v>
      </c>
      <c r="AW19" s="41">
        <f t="shared" si="24"/>
        <v>5.4922152859677418</v>
      </c>
      <c r="AX19" s="42">
        <f t="shared" si="25"/>
        <v>17.390299501007785</v>
      </c>
      <c r="AY19" s="42">
        <f t="shared" si="26"/>
        <v>8.3383222192450557</v>
      </c>
      <c r="BA19" s="37">
        <f t="shared" si="27"/>
        <v>1.9045967321643333</v>
      </c>
      <c r="BB19" s="37">
        <f t="shared" si="27"/>
        <v>16.266968650248867</v>
      </c>
    </row>
    <row r="20" spans="1:257" x14ac:dyDescent="0.25">
      <c r="A20" s="20">
        <v>17</v>
      </c>
      <c r="B20" s="18" t="str">
        <f>IF(AND('Graph-outputs'!$AL$1&gt;12, 'Graph-outputs'!$AL$1&lt;19), A20*5-5, "")</f>
        <v/>
      </c>
      <c r="C20" s="3"/>
      <c r="F20" s="3">
        <v>6</v>
      </c>
      <c r="G20" s="36">
        <f t="shared" si="8"/>
        <v>0.55315781483338489</v>
      </c>
      <c r="H20" s="36">
        <f t="shared" si="8"/>
        <v>6.7555100892042548</v>
      </c>
      <c r="I20" s="36">
        <f t="shared" si="8"/>
        <v>1.4070245469659555</v>
      </c>
      <c r="J20" s="36">
        <f t="shared" si="8"/>
        <v>7.1202940979402332</v>
      </c>
      <c r="K20" s="36">
        <f t="shared" si="8"/>
        <v>0.40931165902449146</v>
      </c>
      <c r="L20" s="37"/>
      <c r="M20" s="36">
        <f t="shared" si="4"/>
        <v>1.258492038100824</v>
      </c>
      <c r="N20" s="38">
        <f t="shared" si="4"/>
        <v>1.145887332099065</v>
      </c>
      <c r="O20" s="38">
        <f>IF(Settings!$I$6&gt;69, 0.2*(N20), 0)</f>
        <v>0</v>
      </c>
      <c r="P20" s="39">
        <f t="shared" si="5"/>
        <v>7.1069582615173097</v>
      </c>
      <c r="Q20" s="39">
        <f t="shared" si="5"/>
        <v>3.3153834119042882</v>
      </c>
      <c r="R20" s="39">
        <f t="shared" si="5"/>
        <v>2.7446638693522205</v>
      </c>
      <c r="S20" s="40">
        <f t="shared" si="9"/>
        <v>7.9318187722701214</v>
      </c>
      <c r="T20" s="40">
        <f t="shared" si="10"/>
        <v>7.3878382469790935</v>
      </c>
      <c r="U20" s="41">
        <f t="shared" si="11"/>
        <v>5.3531043999279575</v>
      </c>
      <c r="V20" s="41">
        <f t="shared" si="12"/>
        <v>5.0666325669031913</v>
      </c>
      <c r="W20" s="42">
        <f t="shared" si="13"/>
        <v>16.232585254219231</v>
      </c>
      <c r="X20" s="42">
        <f t="shared" si="14"/>
        <v>7.7239664389067215</v>
      </c>
      <c r="Z20" s="37">
        <f t="shared" si="15"/>
        <v>1.6620217147437528</v>
      </c>
      <c r="AA20" s="37">
        <f t="shared" si="15"/>
        <v>15.470826340508289</v>
      </c>
      <c r="AC20" s="3">
        <v>6</v>
      </c>
      <c r="AE20" s="58">
        <f t="shared" si="16"/>
        <v>6.6918426322768392</v>
      </c>
      <c r="AG20" s="3">
        <f t="shared" si="17"/>
        <v>6.6918426322768392</v>
      </c>
      <c r="AH20" s="36">
        <f t="shared" si="18"/>
        <v>0.82272018351745746</v>
      </c>
      <c r="AI20" s="36">
        <f t="shared" si="6"/>
        <v>7.8448471215228555</v>
      </c>
      <c r="AJ20" s="36">
        <f t="shared" si="6"/>
        <v>1.8681540173331539</v>
      </c>
      <c r="AK20" s="36">
        <f t="shared" si="6"/>
        <v>8.2640216395618449</v>
      </c>
      <c r="AL20" s="36">
        <f t="shared" si="6"/>
        <v>0.57919526908587371</v>
      </c>
      <c r="AM20" s="37"/>
      <c r="AN20" s="36">
        <f t="shared" si="19"/>
        <v>1.533806984738044</v>
      </c>
      <c r="AO20" s="38">
        <f t="shared" si="19"/>
        <v>1.3475139005742189</v>
      </c>
      <c r="AP20" s="38">
        <f>IF(Settings!$I$6&gt;69, 0.2*(AO20), 0)</f>
        <v>0</v>
      </c>
      <c r="AQ20" s="39">
        <f t="shared" si="20"/>
        <v>8.084966509405815</v>
      </c>
      <c r="AR20" s="39">
        <f t="shared" si="7"/>
        <v>3.8943559257978984</v>
      </c>
      <c r="AS20" s="39">
        <f t="shared" si="7"/>
        <v>3.579120068921978</v>
      </c>
      <c r="AT20" s="40">
        <f t="shared" si="21"/>
        <v>9.1079076714062115</v>
      </c>
      <c r="AU20" s="40">
        <f t="shared" si="22"/>
        <v>8.7192636642001542</v>
      </c>
      <c r="AV20" s="41">
        <f t="shared" si="23"/>
        <v>6.2205138162856972</v>
      </c>
      <c r="AW20" s="41">
        <f t="shared" si="24"/>
        <v>5.883635341142142</v>
      </c>
      <c r="AX20" s="42">
        <f t="shared" si="25"/>
        <v>18.437887018547503</v>
      </c>
      <c r="AY20" s="42">
        <f t="shared" si="26"/>
        <v>8.8998961270696064</v>
      </c>
      <c r="BA20" s="37">
        <f t="shared" si="27"/>
        <v>2.1369884408151707</v>
      </c>
      <c r="BB20" s="37">
        <f t="shared" si="27"/>
        <v>16.975918948239126</v>
      </c>
    </row>
    <row r="21" spans="1:257" x14ac:dyDescent="0.25">
      <c r="A21" s="20">
        <v>18</v>
      </c>
      <c r="B21" s="18" t="str">
        <f>IF(AND('Graph-outputs'!$AL$1&gt;12, 'Graph-outputs'!$AL$1&lt;19), A21*5-5, "")</f>
        <v/>
      </c>
      <c r="C21" s="3"/>
      <c r="F21" s="3">
        <v>7</v>
      </c>
      <c r="G21" s="36">
        <f t="shared" si="8"/>
        <v>0.96635636479223141</v>
      </c>
      <c r="H21" s="36">
        <f t="shared" si="8"/>
        <v>8.3401422282260622</v>
      </c>
      <c r="I21" s="36">
        <f t="shared" si="8"/>
        <v>2.0970430048445432</v>
      </c>
      <c r="J21" s="36">
        <f t="shared" si="8"/>
        <v>8.7836948910320416</v>
      </c>
      <c r="K21" s="36">
        <f t="shared" si="8"/>
        <v>0.66658616215934308</v>
      </c>
      <c r="L21" s="37"/>
      <c r="M21" s="36">
        <f t="shared" si="4"/>
        <v>1.6631654367048678</v>
      </c>
      <c r="N21" s="38">
        <f t="shared" si="4"/>
        <v>1.440120346497709</v>
      </c>
      <c r="O21" s="38">
        <f>IF(Settings!$I$6&gt;69, 0.2*(N21), 0)</f>
        <v>0</v>
      </c>
      <c r="P21" s="39">
        <f t="shared" si="5"/>
        <v>8.523149868227323</v>
      </c>
      <c r="Q21" s="39">
        <f t="shared" si="5"/>
        <v>4.1585381238125043</v>
      </c>
      <c r="R21" s="39">
        <f t="shared" si="5"/>
        <v>3.9834783054645739</v>
      </c>
      <c r="S21" s="40">
        <f t="shared" si="9"/>
        <v>9.6380767092651993</v>
      </c>
      <c r="T21" s="40">
        <f t="shared" si="10"/>
        <v>9.3303111810813277</v>
      </c>
      <c r="U21" s="41">
        <f t="shared" si="11"/>
        <v>6.615136757793973</v>
      </c>
      <c r="V21" s="41">
        <f t="shared" si="12"/>
        <v>6.2551066711695462</v>
      </c>
      <c r="W21" s="42">
        <f t="shared" si="13"/>
        <v>19.417544723335908</v>
      </c>
      <c r="X21" s="42">
        <f t="shared" si="14"/>
        <v>9.4298667275143107</v>
      </c>
      <c r="Z21" s="37">
        <f t="shared" si="15"/>
        <v>2.3651464884979148</v>
      </c>
      <c r="AA21" s="37">
        <f t="shared" si="15"/>
        <v>17.629830622042924</v>
      </c>
      <c r="AC21" s="3">
        <v>7</v>
      </c>
      <c r="AE21" s="58">
        <f t="shared" si="16"/>
        <v>7.0376849027752071</v>
      </c>
      <c r="AG21" s="3">
        <f t="shared" si="17"/>
        <v>7.0376849027752071</v>
      </c>
      <c r="AH21" s="36">
        <f t="shared" si="18"/>
        <v>0.98496599211824631</v>
      </c>
      <c r="AI21" s="36">
        <f t="shared" si="6"/>
        <v>8.4011045157418298</v>
      </c>
      <c r="AJ21" s="36">
        <f t="shared" si="6"/>
        <v>2.1260290559696151</v>
      </c>
      <c r="AK21" s="36">
        <f t="shared" si="6"/>
        <v>8.8476427277976057</v>
      </c>
      <c r="AL21" s="36">
        <f t="shared" si="6"/>
        <v>0.67777761537015768</v>
      </c>
      <c r="AM21" s="37"/>
      <c r="AN21" s="36">
        <f t="shared" si="19"/>
        <v>1.6792587914783252</v>
      </c>
      <c r="AO21" s="38">
        <f t="shared" si="19"/>
        <v>1.45155706020758</v>
      </c>
      <c r="AP21" s="38">
        <f>IF(Settings!$I$6&gt;69, 0.2*(AO21), 0)</f>
        <v>0</v>
      </c>
      <c r="AQ21" s="39">
        <f t="shared" si="20"/>
        <v>8.5768231216481077</v>
      </c>
      <c r="AR21" s="39">
        <f t="shared" si="7"/>
        <v>4.1910859014806077</v>
      </c>
      <c r="AS21" s="39">
        <f t="shared" si="7"/>
        <v>4.0342486024661586</v>
      </c>
      <c r="AT21" s="40">
        <f t="shared" si="21"/>
        <v>9.7031464772721581</v>
      </c>
      <c r="AU21" s="40">
        <f t="shared" si="22"/>
        <v>9.4057442984040716</v>
      </c>
      <c r="AV21" s="41">
        <f t="shared" si="23"/>
        <v>6.6637176518582679</v>
      </c>
      <c r="AW21" s="41">
        <f t="shared" si="24"/>
        <v>6.3008283868063728</v>
      </c>
      <c r="AX21" s="42">
        <f t="shared" si="25"/>
        <v>19.537174095928112</v>
      </c>
      <c r="AY21" s="42">
        <f t="shared" si="26"/>
        <v>9.4948999202483417</v>
      </c>
      <c r="BA21" s="37">
        <f t="shared" si="27"/>
        <v>2.3937139781435879</v>
      </c>
      <c r="BB21" s="37">
        <f t="shared" si="27"/>
        <v>17.709113124159849</v>
      </c>
    </row>
    <row r="22" spans="1:257" x14ac:dyDescent="0.25">
      <c r="A22" s="20">
        <v>19</v>
      </c>
      <c r="B22" s="18" t="str">
        <f>IF(AND('Graph-outputs'!$AL$1&gt;12, 'Graph-outputs'!$AL$1&lt;19), A22*5-5, "")</f>
        <v/>
      </c>
      <c r="C22" s="3"/>
      <c r="F22" s="3">
        <v>8</v>
      </c>
      <c r="G22" s="36">
        <f t="shared" si="8"/>
        <v>1.5410179737705523</v>
      </c>
      <c r="H22" s="36">
        <f t="shared" si="8"/>
        <v>9.983885455050439</v>
      </c>
      <c r="I22" s="36">
        <f t="shared" si="8"/>
        <v>2.9394188564904957</v>
      </c>
      <c r="J22" s="36">
        <f t="shared" si="8"/>
        <v>10.506807947025166</v>
      </c>
      <c r="K22" s="36">
        <f t="shared" si="8"/>
        <v>1.0012304817020146</v>
      </c>
      <c r="L22" s="37"/>
      <c r="M22" s="36">
        <f t="shared" si="4"/>
        <v>2.1094922032691397</v>
      </c>
      <c r="N22" s="38">
        <f t="shared" si="4"/>
        <v>1.7512938885880787</v>
      </c>
      <c r="O22" s="38">
        <f>IF(Settings!$I$6&gt;69, 0.2*(N22), 0)</f>
        <v>0</v>
      </c>
      <c r="P22" s="39">
        <f t="shared" si="5"/>
        <v>9.9521428450359419</v>
      </c>
      <c r="Q22" s="39">
        <f t="shared" si="5"/>
        <v>5.03781087301717</v>
      </c>
      <c r="R22" s="39">
        <f t="shared" si="5"/>
        <v>5.4220421741494835</v>
      </c>
      <c r="S22" s="40">
        <f t="shared" si="9"/>
        <v>11.379410682065599</v>
      </c>
      <c r="T22" s="40">
        <f t="shared" si="10"/>
        <v>11.379594530838585</v>
      </c>
      <c r="U22" s="41">
        <f t="shared" si="11"/>
        <v>7.9257375634348488</v>
      </c>
      <c r="V22" s="41">
        <f t="shared" si="12"/>
        <v>7.4879140912878288</v>
      </c>
      <c r="W22" s="42">
        <f t="shared" si="13"/>
        <v>22.574139544279102</v>
      </c>
      <c r="X22" s="42">
        <f t="shared" si="14"/>
        <v>11.168751760078065</v>
      </c>
      <c r="Z22" s="37">
        <f t="shared" si="15"/>
        <v>3.1688300130025975</v>
      </c>
      <c r="AA22" s="37">
        <f t="shared" si="15"/>
        <v>19.684155227207885</v>
      </c>
      <c r="AC22" s="3">
        <v>8</v>
      </c>
      <c r="AE22" s="58">
        <f t="shared" si="16"/>
        <v>7.4014007071619208</v>
      </c>
      <c r="AG22" s="3">
        <f t="shared" si="17"/>
        <v>7.4014007071619208</v>
      </c>
      <c r="AH22" s="36">
        <f t="shared" si="18"/>
        <v>1.1765985460919606</v>
      </c>
      <c r="AI22" s="36">
        <f t="shared" si="6"/>
        <v>8.9936290330315263</v>
      </c>
      <c r="AJ22" s="36">
        <f t="shared" si="6"/>
        <v>2.4169209413090513</v>
      </c>
      <c r="AK22" s="36">
        <f t="shared" si="6"/>
        <v>9.4690159056188499</v>
      </c>
      <c r="AL22" s="36">
        <f t="shared" si="6"/>
        <v>0.79148555223803019</v>
      </c>
      <c r="AM22" s="37"/>
      <c r="AN22" s="36">
        <f t="shared" si="19"/>
        <v>1.8375735116549361</v>
      </c>
      <c r="AO22" s="38">
        <f t="shared" si="19"/>
        <v>1.5631431083951095</v>
      </c>
      <c r="AP22" s="38">
        <f>IF(Settings!$I$6&gt;69, 0.2*(AO22), 0)</f>
        <v>0</v>
      </c>
      <c r="AQ22" s="39">
        <f t="shared" si="20"/>
        <v>9.0956818625114835</v>
      </c>
      <c r="AR22" s="39">
        <f t="shared" si="7"/>
        <v>4.5077322176658194</v>
      </c>
      <c r="AS22" s="39">
        <f t="shared" si="7"/>
        <v>4.5385544680279857</v>
      </c>
      <c r="AT22" s="40">
        <f t="shared" si="21"/>
        <v>10.333569147617473</v>
      </c>
      <c r="AU22" s="40">
        <f t="shared" si="22"/>
        <v>10.141320991389462</v>
      </c>
      <c r="AV22" s="41">
        <f t="shared" si="23"/>
        <v>7.1360075518724226</v>
      </c>
      <c r="AW22" s="41">
        <f t="shared" si="24"/>
        <v>6.7452217747736452</v>
      </c>
      <c r="AX22" s="42">
        <f t="shared" si="25"/>
        <v>20.68939473867168</v>
      </c>
      <c r="AY22" s="42">
        <f t="shared" si="26"/>
        <v>10.124783126246369</v>
      </c>
      <c r="BA22" s="37">
        <f t="shared" si="27"/>
        <v>2.6766029090903336</v>
      </c>
      <c r="BB22" s="37">
        <f t="shared" si="27"/>
        <v>18.466723592591855</v>
      </c>
    </row>
    <row r="23" spans="1:257" x14ac:dyDescent="0.25">
      <c r="A23" s="20">
        <v>20</v>
      </c>
      <c r="B23" s="18" t="str">
        <f>IF(AND('Graph-outputs'!$AL$1&gt;12, 'Graph-outputs'!$AL$1&lt;19), A23*5-5, "")</f>
        <v/>
      </c>
      <c r="C23" s="3"/>
      <c r="F23" s="3">
        <v>9</v>
      </c>
      <c r="G23" s="36">
        <f t="shared" si="8"/>
        <v>2.2928597254866991</v>
      </c>
      <c r="H23" s="36">
        <f t="shared" si="8"/>
        <v>11.673730066535926</v>
      </c>
      <c r="I23" s="36">
        <f t="shared" si="8"/>
        <v>3.9319685199167447</v>
      </c>
      <c r="J23" s="36">
        <f t="shared" si="8"/>
        <v>12.275853186267677</v>
      </c>
      <c r="K23" s="36">
        <f t="shared" si="8"/>
        <v>1.4143164358477631</v>
      </c>
      <c r="L23" s="37"/>
      <c r="M23" s="36">
        <f t="shared" si="4"/>
        <v>2.5930368118849123</v>
      </c>
      <c r="N23" s="38">
        <f t="shared" si="4"/>
        <v>2.0768604319004385</v>
      </c>
      <c r="O23" s="38">
        <f>IF(Settings!$I$6&gt;69, 0.2*(N23), 0)</f>
        <v>0</v>
      </c>
      <c r="P23" s="39">
        <f t="shared" si="5"/>
        <v>11.386315380207481</v>
      </c>
      <c r="Q23" s="39">
        <f t="shared" si="5"/>
        <v>5.9433775439841057</v>
      </c>
      <c r="R23" s="39">
        <f t="shared" si="5"/>
        <v>7.0300081901949136</v>
      </c>
      <c r="S23" s="40">
        <f t="shared" si="9"/>
        <v>13.143847504455843</v>
      </c>
      <c r="T23" s="40">
        <f t="shared" si="10"/>
        <v>13.514671647669674</v>
      </c>
      <c r="U23" s="41">
        <f t="shared" si="11"/>
        <v>9.2745126578770538</v>
      </c>
      <c r="V23" s="41">
        <f t="shared" si="12"/>
        <v>8.755297549901945</v>
      </c>
      <c r="W23" s="42">
        <f t="shared" si="13"/>
        <v>25.680527457337671</v>
      </c>
      <c r="X23" s="42">
        <f t="shared" si="14"/>
        <v>12.926124687186441</v>
      </c>
      <c r="Z23" s="37">
        <f t="shared" si="15"/>
        <v>4.0560416138516313</v>
      </c>
      <c r="AA23" s="37">
        <f t="shared" si="15"/>
        <v>21.638875567265007</v>
      </c>
      <c r="AC23" s="3">
        <v>9</v>
      </c>
      <c r="AE23" s="58">
        <f t="shared" si="16"/>
        <v>7.7839137706172403</v>
      </c>
      <c r="AG23" s="3">
        <f t="shared" si="17"/>
        <v>7.7839137706172403</v>
      </c>
      <c r="AH23" s="36">
        <f t="shared" si="18"/>
        <v>1.4022738337060217</v>
      </c>
      <c r="AI23" s="36">
        <f t="shared" si="6"/>
        <v>9.624382965843564</v>
      </c>
      <c r="AJ23" s="36">
        <f t="shared" si="6"/>
        <v>2.7445514812254874</v>
      </c>
      <c r="AK23" s="36">
        <f t="shared" si="6"/>
        <v>10.130145346751211</v>
      </c>
      <c r="AL23" s="36">
        <f t="shared" si="6"/>
        <v>0.92226314103587703</v>
      </c>
      <c r="AM23" s="37"/>
      <c r="AN23" s="36">
        <f t="shared" si="19"/>
        <v>2.0097477025262878</v>
      </c>
      <c r="AO23" s="38">
        <f t="shared" si="19"/>
        <v>1.6827535751087526</v>
      </c>
      <c r="AP23" s="38">
        <f>IF(Settings!$I$6&gt;69, 0.2*(AO23), 0)</f>
        <v>0</v>
      </c>
      <c r="AQ23" s="39">
        <f t="shared" si="20"/>
        <v>9.6426856460608121</v>
      </c>
      <c r="AR23" s="39">
        <f t="shared" si="7"/>
        <v>4.8452754911685672</v>
      </c>
      <c r="AS23" s="39">
        <f t="shared" si="7"/>
        <v>5.0957543774332299</v>
      </c>
      <c r="AT23" s="40">
        <f t="shared" si="21"/>
        <v>11.000805767931721</v>
      </c>
      <c r="AU23" s="40">
        <f t="shared" si="22"/>
        <v>10.928837349920661</v>
      </c>
      <c r="AV23" s="41">
        <f t="shared" si="23"/>
        <v>7.6389756181598605</v>
      </c>
      <c r="AW23" s="41">
        <f t="shared" si="24"/>
        <v>7.2182872243826726</v>
      </c>
      <c r="AX23" s="42">
        <f t="shared" si="25"/>
        <v>21.895649897331374</v>
      </c>
      <c r="AY23" s="42">
        <f t="shared" si="26"/>
        <v>10.790989713821263</v>
      </c>
      <c r="BA23" s="37">
        <f t="shared" si="27"/>
        <v>2.987495387464612</v>
      </c>
      <c r="BB23" s="37">
        <f t="shared" si="27"/>
        <v>19.248850502263736</v>
      </c>
      <c r="CQ23" s="51"/>
    </row>
    <row r="24" spans="1:257" x14ac:dyDescent="0.25">
      <c r="A24" s="20">
        <v>21</v>
      </c>
      <c r="B24" s="18" t="str">
        <f>IF(AND('Graph-outputs'!$AL$1&gt;12, 'Graph-outputs'!$AL$1&lt;19), A24*5-5, "")</f>
        <v/>
      </c>
      <c r="C24" s="3"/>
      <c r="F24" s="3">
        <v>10</v>
      </c>
      <c r="G24" s="36">
        <f t="shared" si="8"/>
        <v>3.2310525880727958</v>
      </c>
      <c r="H24" s="36">
        <f t="shared" si="8"/>
        <v>13.398932158177313</v>
      </c>
      <c r="I24" s="36">
        <f t="shared" si="8"/>
        <v>5.0697416539291851</v>
      </c>
      <c r="J24" s="36">
        <f t="shared" si="8"/>
        <v>14.079475378683352</v>
      </c>
      <c r="K24" s="36">
        <f t="shared" si="8"/>
        <v>1.9040073337663097</v>
      </c>
      <c r="L24" s="37"/>
      <c r="M24" s="36">
        <f t="shared" si="4"/>
        <v>3.1096854131059932</v>
      </c>
      <c r="N24" s="38">
        <f t="shared" si="4"/>
        <v>2.4146525099687635</v>
      </c>
      <c r="O24" s="38">
        <f>IF(Settings!$I$6&gt;69, 0.2*(N24), 0)</f>
        <v>0</v>
      </c>
      <c r="P24" s="39">
        <f t="shared" si="5"/>
        <v>12.81969309339661</v>
      </c>
      <c r="Q24" s="39">
        <f t="shared" si="5"/>
        <v>6.8670521146091765</v>
      </c>
      <c r="R24" s="39">
        <f t="shared" si="5"/>
        <v>8.7752371628757473</v>
      </c>
      <c r="S24" s="40">
        <f t="shared" si="9"/>
        <v>14.921782651878358</v>
      </c>
      <c r="T24" s="40">
        <f t="shared" si="10"/>
        <v>15.717651313745996</v>
      </c>
      <c r="U24" s="41">
        <f t="shared" si="11"/>
        <v>10.652862246125174</v>
      </c>
      <c r="V24" s="41">
        <f t="shared" si="12"/>
        <v>10.049199118632984</v>
      </c>
      <c r="W24" s="42">
        <f t="shared" si="13"/>
        <v>28.720844654815924</v>
      </c>
      <c r="X24" s="42">
        <f t="shared" si="14"/>
        <v>14.690421052877536</v>
      </c>
      <c r="Z24" s="37">
        <f t="shared" si="15"/>
        <v>5.0095412502866683</v>
      </c>
      <c r="AA24" s="37">
        <f t="shared" si="15"/>
        <v>23.498820971329422</v>
      </c>
      <c r="AC24" s="3">
        <v>10</v>
      </c>
      <c r="AE24" s="58">
        <f t="shared" si="16"/>
        <v>8.1861955575214029</v>
      </c>
      <c r="AG24" s="3">
        <f t="shared" si="17"/>
        <v>8.1861955575214029</v>
      </c>
      <c r="AH24" s="36">
        <f t="shared" si="18"/>
        <v>1.6672208130081445</v>
      </c>
      <c r="AI24" s="36">
        <f t="shared" si="6"/>
        <v>10.295383121448808</v>
      </c>
      <c r="AJ24" s="36">
        <f t="shared" si="6"/>
        <v>3.1129645773046954</v>
      </c>
      <c r="AK24" s="36">
        <f t="shared" si="6"/>
        <v>10.83308545664444</v>
      </c>
      <c r="AL24" s="36">
        <f t="shared" si="6"/>
        <v>1.0722211491885008</v>
      </c>
      <c r="AM24" s="37"/>
      <c r="AN24" s="36">
        <f t="shared" si="19"/>
        <v>2.1968337913053295</v>
      </c>
      <c r="AO24" s="38">
        <f t="shared" si="19"/>
        <v>1.8108919795937521</v>
      </c>
      <c r="AP24" s="38">
        <f>IF(Settings!$I$6&gt;69, 0.2*(AO24), 0)</f>
        <v>0</v>
      </c>
      <c r="AQ24" s="39">
        <f t="shared" si="20"/>
        <v>10.218985231477037</v>
      </c>
      <c r="AR24" s="39">
        <f t="shared" si="7"/>
        <v>5.2046965355667663</v>
      </c>
      <c r="AS24" s="39">
        <f t="shared" si="7"/>
        <v>5.7095566593542291</v>
      </c>
      <c r="AT24" s="40">
        <f t="shared" si="21"/>
        <v>11.706506347906871</v>
      </c>
      <c r="AU24" s="40">
        <f t="shared" si="22"/>
        <v>11.77121063922457</v>
      </c>
      <c r="AV24" s="41">
        <f t="shared" si="23"/>
        <v>8.1742603359850445</v>
      </c>
      <c r="AW24" s="41">
        <f t="shared" si="24"/>
        <v>7.7215373410866057</v>
      </c>
      <c r="AX24" s="42">
        <f t="shared" si="25"/>
        <v>23.156884355524806</v>
      </c>
      <c r="AY24" s="42">
        <f t="shared" si="26"/>
        <v>11.494947463739805</v>
      </c>
      <c r="BA24" s="37">
        <f t="shared" si="27"/>
        <v>3.3282162693163948</v>
      </c>
      <c r="BB24" s="37">
        <f t="shared" si="27"/>
        <v>20.055513885952536</v>
      </c>
      <c r="CQ24" s="51"/>
    </row>
    <row r="25" spans="1:257" x14ac:dyDescent="0.25">
      <c r="A25" s="20">
        <v>22</v>
      </c>
      <c r="C25" s="3"/>
      <c r="F25" s="3">
        <v>11</v>
      </c>
      <c r="G25" s="36">
        <f t="shared" si="8"/>
        <v>4.3585364505326929</v>
      </c>
      <c r="H25" s="36">
        <f t="shared" si="8"/>
        <v>15.150484488077087</v>
      </c>
      <c r="I25" s="36">
        <f t="shared" si="8"/>
        <v>6.3456943604488991</v>
      </c>
      <c r="J25" s="36">
        <f t="shared" si="8"/>
        <v>15.908178536992427</v>
      </c>
      <c r="K25" s="36">
        <f t="shared" si="8"/>
        <v>2.4661410926145901</v>
      </c>
      <c r="L25" s="37"/>
      <c r="M25" s="36">
        <f t="shared" si="4"/>
        <v>3.6556250199432547</v>
      </c>
      <c r="N25" s="38">
        <f t="shared" si="4"/>
        <v>2.7627994698309766</v>
      </c>
      <c r="O25" s="38">
        <f>IF(Settings!$I$6&gt;69, 0.2*(N25), 0)</f>
        <v>0</v>
      </c>
      <c r="P25" s="39">
        <f t="shared" si="5"/>
        <v>14.247514870258627</v>
      </c>
      <c r="Q25" s="39">
        <f t="shared" si="5"/>
        <v>7.801966928874644</v>
      </c>
      <c r="R25" s="39">
        <f t="shared" si="5"/>
        <v>10.6258520455154</v>
      </c>
      <c r="S25" s="40">
        <f t="shared" si="9"/>
        <v>16.705390751431086</v>
      </c>
      <c r="T25" s="40">
        <f t="shared" si="10"/>
        <v>17.973164130664127</v>
      </c>
      <c r="U25" s="41">
        <f t="shared" si="11"/>
        <v>12.053563233515559</v>
      </c>
      <c r="V25" s="41">
        <f t="shared" si="12"/>
        <v>11.362863366057816</v>
      </c>
      <c r="W25" s="42">
        <f t="shared" si="13"/>
        <v>31.683630777431734</v>
      </c>
      <c r="X25" s="42">
        <f t="shared" si="14"/>
        <v>16.45231241178006</v>
      </c>
      <c r="Z25" s="37">
        <f t="shared" si="15"/>
        <v>6.0127376060406439</v>
      </c>
      <c r="AA25" s="37">
        <f t="shared" si="15"/>
        <v>25.268586617702788</v>
      </c>
      <c r="AC25" s="3">
        <v>11</v>
      </c>
      <c r="AE25" s="58">
        <f t="shared" si="16"/>
        <v>8.6092677386724414</v>
      </c>
      <c r="AG25" s="3">
        <f t="shared" si="17"/>
        <v>8.6092677386724414</v>
      </c>
      <c r="AH25" s="36">
        <f t="shared" si="18"/>
        <v>1.9772719106725103</v>
      </c>
      <c r="AI25" s="36">
        <f t="shared" si="6"/>
        <v>11.008695035490744</v>
      </c>
      <c r="AJ25" s="36">
        <f t="shared" si="6"/>
        <v>3.5265351457451048</v>
      </c>
      <c r="AK25" s="36">
        <f t="shared" si="6"/>
        <v>11.579934135158853</v>
      </c>
      <c r="AL25" s="36">
        <f t="shared" si="6"/>
        <v>1.2436328553653935</v>
      </c>
      <c r="AM25" s="37"/>
      <c r="AN25" s="36">
        <f t="shared" si="19"/>
        <v>2.3999398486856656</v>
      </c>
      <c r="AO25" s="38">
        <f t="shared" si="19"/>
        <v>1.9480836009087938</v>
      </c>
      <c r="AP25" s="38">
        <f>IF(Settings!$I$6&gt;69, 0.2*(AO25), 0)</f>
        <v>0</v>
      </c>
      <c r="AQ25" s="39">
        <f t="shared" si="20"/>
        <v>10.82573355414303</v>
      </c>
      <c r="AR25" s="39">
        <f t="shared" si="7"/>
        <v>5.5869685316326194</v>
      </c>
      <c r="AS25" s="39">
        <f t="shared" si="7"/>
        <v>6.3835997066413261</v>
      </c>
      <c r="AT25" s="40">
        <f t="shared" si="21"/>
        <v>12.452333098891083</v>
      </c>
      <c r="AU25" s="40">
        <f t="shared" si="22"/>
        <v>12.671419914632233</v>
      </c>
      <c r="AV25" s="41">
        <f t="shared" si="23"/>
        <v>8.7435421768452564</v>
      </c>
      <c r="AW25" s="41">
        <f t="shared" si="24"/>
        <v>8.2565212766180576</v>
      </c>
      <c r="AX25" s="42">
        <f t="shared" si="25"/>
        <v>24.473862204643417</v>
      </c>
      <c r="AY25" s="42">
        <f t="shared" si="26"/>
        <v>12.238055987077697</v>
      </c>
      <c r="BA25" s="37">
        <f t="shared" si="27"/>
        <v>3.7005448501031761</v>
      </c>
      <c r="BB25" s="37">
        <f t="shared" si="27"/>
        <v>20.886645514933925</v>
      </c>
    </row>
    <row r="26" spans="1:257" x14ac:dyDescent="0.25">
      <c r="A26" s="20">
        <v>23</v>
      </c>
      <c r="C26" s="3"/>
      <c r="F26" s="3">
        <v>12</v>
      </c>
      <c r="G26" s="36">
        <f t="shared" si="8"/>
        <v>5.6726709742267465</v>
      </c>
      <c r="H26" s="36">
        <f t="shared" si="8"/>
        <v>16.920750877794394</v>
      </c>
      <c r="I26" s="36">
        <f t="shared" si="8"/>
        <v>7.7512475108002556</v>
      </c>
      <c r="J26" s="36">
        <f t="shared" si="8"/>
        <v>17.753934653284446</v>
      </c>
      <c r="K26" s="36">
        <f t="shared" si="8"/>
        <v>3.0948085180380716</v>
      </c>
      <c r="L26" s="37"/>
      <c r="M26" s="36">
        <f t="shared" si="4"/>
        <v>4.2273239789819907</v>
      </c>
      <c r="N26" s="38">
        <f t="shared" si="4"/>
        <v>3.1196692655047129</v>
      </c>
      <c r="O26" s="38">
        <f>IF(Settings!$I$6&gt;69, 0.2*(N26), 0)</f>
        <v>0</v>
      </c>
      <c r="P26" s="39">
        <f t="shared" si="5"/>
        <v>15.665942505639201</v>
      </c>
      <c r="Q26" s="39">
        <f t="shared" si="5"/>
        <v>8.7423366947251804</v>
      </c>
      <c r="R26" s="39">
        <f t="shared" si="5"/>
        <v>12.551606251772798</v>
      </c>
      <c r="S26" s="40">
        <f t="shared" si="9"/>
        <v>18.488224359515623</v>
      </c>
      <c r="T26" s="40">
        <f t="shared" si="10"/>
        <v>20.267922337237138</v>
      </c>
      <c r="U26" s="41">
        <f t="shared" si="11"/>
        <v>13.470480474721974</v>
      </c>
      <c r="V26" s="41">
        <f t="shared" si="12"/>
        <v>12.690563158345796</v>
      </c>
      <c r="W26" s="42">
        <f t="shared" si="13"/>
        <v>34.560744462394226</v>
      </c>
      <c r="X26" s="42">
        <f t="shared" si="14"/>
        <v>18.204221601408857</v>
      </c>
      <c r="Z26" s="37">
        <f t="shared" si="15"/>
        <v>7.0502239689474173</v>
      </c>
      <c r="AA26" s="37">
        <f t="shared" si="15"/>
        <v>26.952544886713817</v>
      </c>
      <c r="AC26" s="3">
        <v>12</v>
      </c>
      <c r="AE26" s="58">
        <f t="shared" si="16"/>
        <v>9.0542047860126846</v>
      </c>
      <c r="AG26" s="3">
        <f t="shared" si="17"/>
        <v>9.0542047860126846</v>
      </c>
      <c r="AH26" s="36">
        <f t="shared" si="18"/>
        <v>2.3388846295265933</v>
      </c>
      <c r="AI26" s="36">
        <f t="shared" si="6"/>
        <v>11.766425918312533</v>
      </c>
      <c r="AJ26" s="36">
        <f t="shared" si="6"/>
        <v>3.9899740850915331</v>
      </c>
      <c r="AK26" s="36">
        <f t="shared" si="6"/>
        <v>12.372824676053053</v>
      </c>
      <c r="AL26" s="36">
        <f t="shared" si="6"/>
        <v>1.4389247549079562</v>
      </c>
      <c r="AM26" s="37"/>
      <c r="AN26" s="36">
        <f t="shared" si="19"/>
        <v>2.6202287015846792</v>
      </c>
      <c r="AO26" s="38">
        <f t="shared" si="19"/>
        <v>2.094875026534377</v>
      </c>
      <c r="AP26" s="38">
        <f>IF(Settings!$I$6&gt;69, 0.2*(AO26), 0)</f>
        <v>0</v>
      </c>
      <c r="AQ26" s="39">
        <f t="shared" si="20"/>
        <v>11.464079267241397</v>
      </c>
      <c r="AR26" s="39">
        <f t="shared" si="7"/>
        <v>5.9930481137015059</v>
      </c>
      <c r="AS26" s="39">
        <f t="shared" si="7"/>
        <v>7.1213807314502464</v>
      </c>
      <c r="AT26" s="40">
        <f t="shared" si="21"/>
        <v>13.239951522707436</v>
      </c>
      <c r="AU26" s="40">
        <f t="shared" si="22"/>
        <v>13.632491703911102</v>
      </c>
      <c r="AV26" s="41">
        <f t="shared" si="23"/>
        <v>9.3485381953679934</v>
      </c>
      <c r="AW26" s="41">
        <f t="shared" si="24"/>
        <v>8.8248194387343997</v>
      </c>
      <c r="AX26" s="42">
        <f t="shared" si="25"/>
        <v>25.84714104145537</v>
      </c>
      <c r="AY26" s="42">
        <f t="shared" si="26"/>
        <v>13.021673327111518</v>
      </c>
      <c r="BA26" s="37">
        <f t="shared" si="27"/>
        <v>4.1061801753619607</v>
      </c>
      <c r="BB26" s="37">
        <f t="shared" si="27"/>
        <v>21.742080509024852</v>
      </c>
    </row>
    <row r="27" spans="1:257" x14ac:dyDescent="0.25">
      <c r="A27" s="20">
        <v>24</v>
      </c>
      <c r="C27" s="3"/>
      <c r="F27" s="3">
        <v>13</v>
      </c>
      <c r="G27" s="36">
        <f t="shared" si="8"/>
        <v>7.1660708357668508</v>
      </c>
      <c r="H27" s="36">
        <f t="shared" si="8"/>
        <v>18.703202868170742</v>
      </c>
      <c r="I27" s="36">
        <f t="shared" si="8"/>
        <v>9.2767472814367391</v>
      </c>
      <c r="J27" s="36">
        <f t="shared" si="8"/>
        <v>19.609901554276455</v>
      </c>
      <c r="K27" s="36">
        <f t="shared" si="8"/>
        <v>3.7828851168496085</v>
      </c>
      <c r="L27" s="37"/>
      <c r="M27" s="36">
        <f t="shared" si="4"/>
        <v>4.8215136489680557</v>
      </c>
      <c r="N27" s="38">
        <f t="shared" si="4"/>
        <v>3.4838260643746048</v>
      </c>
      <c r="O27" s="38">
        <f>IF(Settings!$I$6&gt;69, 0.2*(N27), 0)</f>
        <v>0</v>
      </c>
      <c r="P27" s="39">
        <f t="shared" si="5"/>
        <v>17.071857824317391</v>
      </c>
      <c r="Q27" s="39">
        <f t="shared" si="5"/>
        <v>9.6832779211139055</v>
      </c>
      <c r="R27" s="39">
        <f t="shared" si="5"/>
        <v>14.524733656511787</v>
      </c>
      <c r="S27" s="40">
        <f t="shared" si="9"/>
        <v>20.264929010996831</v>
      </c>
      <c r="T27" s="40">
        <f t="shared" si="10"/>
        <v>22.590386280875855</v>
      </c>
      <c r="U27" s="41">
        <f t="shared" si="11"/>
        <v>14.898358667221707</v>
      </c>
      <c r="V27" s="41">
        <f t="shared" si="12"/>
        <v>14.027402151128056</v>
      </c>
      <c r="W27" s="42">
        <f t="shared" si="13"/>
        <v>37.346587485811675</v>
      </c>
      <c r="X27" s="42">
        <f t="shared" si="14"/>
        <v>19.939971395268078</v>
      </c>
      <c r="Z27" s="37">
        <f t="shared" si="15"/>
        <v>8.1080826689914183</v>
      </c>
      <c r="AA27" s="37">
        <f t="shared" si="15"/>
        <v>28.554856163114522</v>
      </c>
      <c r="AC27" s="3">
        <v>13</v>
      </c>
      <c r="AE27" s="58">
        <f t="shared" si="16"/>
        <v>9.5221367014538032</v>
      </c>
      <c r="AG27" s="3">
        <f t="shared" si="17"/>
        <v>9.5221367014538032</v>
      </c>
      <c r="AH27" s="36">
        <f t="shared" si="18"/>
        <v>2.7591510685899259</v>
      </c>
      <c r="AI27" s="36">
        <f t="shared" si="6"/>
        <v>12.57071620727856</v>
      </c>
      <c r="AJ27" s="36">
        <f t="shared" si="6"/>
        <v>4.5083282850795907</v>
      </c>
      <c r="AK27" s="36">
        <f t="shared" si="6"/>
        <v>13.213916174349883</v>
      </c>
      <c r="AL27" s="36">
        <f t="shared" si="6"/>
        <v>1.6606612205701463</v>
      </c>
      <c r="AM27" s="37"/>
      <c r="AN27" s="36">
        <f t="shared" si="19"/>
        <v>2.8589162745878314</v>
      </c>
      <c r="AO27" s="38">
        <f t="shared" si="19"/>
        <v>2.251833446534782</v>
      </c>
      <c r="AP27" s="38">
        <f>IF(Settings!$I$6&gt;69, 0.2*(AO27), 0)</f>
        <v>0</v>
      </c>
      <c r="AQ27" s="39">
        <f t="shared" si="20"/>
        <v>12.135159440466646</v>
      </c>
      <c r="AR27" s="39">
        <f t="shared" si="7"/>
        <v>6.4238653212595853</v>
      </c>
      <c r="AS27" s="39">
        <f t="shared" si="7"/>
        <v>7.9261749751439874</v>
      </c>
      <c r="AT27" s="40">
        <f t="shared" si="21"/>
        <v>14.071020224073635</v>
      </c>
      <c r="AU27" s="40">
        <f t="shared" si="22"/>
        <v>14.657483014680864</v>
      </c>
      <c r="AV27" s="41">
        <f t="shared" si="23"/>
        <v>9.9909955170926157</v>
      </c>
      <c r="AW27" s="41">
        <f t="shared" si="24"/>
        <v>9.4280371554589202</v>
      </c>
      <c r="AX27" s="42">
        <f t="shared" si="25"/>
        <v>27.277045073826315</v>
      </c>
      <c r="AY27" s="42">
        <f t="shared" si="26"/>
        <v>13.847101092987137</v>
      </c>
      <c r="BA27" s="37">
        <f t="shared" si="27"/>
        <v>4.5467020167838612</v>
      </c>
      <c r="BB27" s="37">
        <f t="shared" si="27"/>
        <v>22.621548765883869</v>
      </c>
    </row>
    <row r="28" spans="1:257" x14ac:dyDescent="0.25">
      <c r="A28" s="20">
        <v>25</v>
      </c>
      <c r="B28" s="2"/>
      <c r="C28" s="3"/>
      <c r="F28" s="3">
        <v>14</v>
      </c>
      <c r="G28" s="36">
        <f t="shared" si="8"/>
        <v>8.8275137746323189</v>
      </c>
      <c r="H28" s="36">
        <f t="shared" si="8"/>
        <v>20.492223576980003</v>
      </c>
      <c r="I28" s="36">
        <f t="shared" si="8"/>
        <v>10.911842613659864</v>
      </c>
      <c r="J28" s="36">
        <f t="shared" si="8"/>
        <v>21.470212541254003</v>
      </c>
      <c r="K28" s="36">
        <f t="shared" si="8"/>
        <v>4.5224953692376975</v>
      </c>
      <c r="L28" s="37"/>
      <c r="M28" s="36">
        <f t="shared" si="4"/>
        <v>5.4351712138522181</v>
      </c>
      <c r="N28" s="38">
        <f t="shared" si="4"/>
        <v>3.8539983376445845</v>
      </c>
      <c r="O28" s="38">
        <f>IF(Settings!$I$6&gt;69, 0.2*(N28), 0)</f>
        <v>0</v>
      </c>
      <c r="P28" s="39">
        <f t="shared" si="5"/>
        <v>18.462715847695719</v>
      </c>
      <c r="Q28" s="39">
        <f t="shared" si="5"/>
        <v>10.620666883903553</v>
      </c>
      <c r="R28" s="39">
        <f t="shared" si="5"/>
        <v>16.520416571591696</v>
      </c>
      <c r="S28" s="40">
        <f t="shared" si="9"/>
        <v>22.031033813390508</v>
      </c>
      <c r="T28" s="40">
        <f t="shared" si="10"/>
        <v>24.930503951930671</v>
      </c>
      <c r="U28" s="41">
        <f t="shared" si="11"/>
        <v>16.332667267146149</v>
      </c>
      <c r="V28" s="41">
        <f t="shared" si="12"/>
        <v>15.369167682735002</v>
      </c>
      <c r="W28" s="42">
        <f t="shared" si="13"/>
        <v>40.037532957434351</v>
      </c>
      <c r="X28" s="42">
        <f t="shared" si="14"/>
        <v>21.654521525834788</v>
      </c>
      <c r="Z28" s="37">
        <f t="shared" si="15"/>
        <v>9.1740261097170439</v>
      </c>
      <c r="AA28" s="37">
        <f t="shared" si="15"/>
        <v>30.079479114720474</v>
      </c>
      <c r="AC28" s="3">
        <v>14</v>
      </c>
      <c r="AE28" s="58">
        <f t="shared" si="16"/>
        <v>10.014251886730682</v>
      </c>
      <c r="AG28" s="3">
        <f>AE28</f>
        <v>10.014251886730682</v>
      </c>
      <c r="AH28" s="36">
        <f t="shared" si="18"/>
        <v>3.2457917653604555</v>
      </c>
      <c r="AI28" s="36">
        <f t="shared" si="6"/>
        <v>13.423729595696969</v>
      </c>
      <c r="AJ28" s="36">
        <f t="shared" si="6"/>
        <v>5.086974565080399</v>
      </c>
      <c r="AK28" s="36">
        <f t="shared" si="6"/>
        <v>14.105382311458333</v>
      </c>
      <c r="AL28" s="36">
        <f t="shared" si="6"/>
        <v>1.9115221739963892</v>
      </c>
      <c r="AM28" s="37"/>
      <c r="AN28" s="36">
        <f t="shared" si="19"/>
        <v>3.1172690410209478</v>
      </c>
      <c r="AO28" s="38">
        <f t="shared" si="19"/>
        <v>2.4195456582813963</v>
      </c>
      <c r="AP28" s="38">
        <f>IF(Settings!$I$6&gt;69, 0.2*(AO28), 0)</f>
        <v>0</v>
      </c>
      <c r="AQ28" s="39">
        <f t="shared" si="20"/>
        <v>12.840091364883603</v>
      </c>
      <c r="AR28" s="39">
        <f t="shared" si="7"/>
        <v>6.8803123772784156</v>
      </c>
      <c r="AS28" s="39">
        <f t="shared" si="7"/>
        <v>8.8009459089176296</v>
      </c>
      <c r="AT28" s="40">
        <f t="shared" si="21"/>
        <v>14.947179362046459</v>
      </c>
      <c r="AU28" s="40">
        <f t="shared" si="22"/>
        <v>15.749461444855152</v>
      </c>
      <c r="AV28" s="41">
        <f t="shared" si="23"/>
        <v>10.672683611343075</v>
      </c>
      <c r="AW28" s="41">
        <f t="shared" si="24"/>
        <v>10.067797196772727</v>
      </c>
      <c r="AX28" s="42">
        <f t="shared" si="25"/>
        <v>28.7636373745062</v>
      </c>
      <c r="AY28" s="42">
        <f t="shared" si="26"/>
        <v>14.715568089211276</v>
      </c>
      <c r="BA28" s="37">
        <f t="shared" si="27"/>
        <v>5.0235277785139232</v>
      </c>
      <c r="BB28" s="37">
        <f t="shared" si="27"/>
        <v>23.524666287139617</v>
      </c>
    </row>
    <row r="29" spans="1:257" x14ac:dyDescent="0.25">
      <c r="A29" s="20">
        <v>26</v>
      </c>
      <c r="C29" s="3"/>
      <c r="F29" s="3">
        <v>15</v>
      </c>
      <c r="G29" s="36">
        <f t="shared" si="8"/>
        <v>10.642843534040084</v>
      </c>
      <c r="H29" s="36">
        <f t="shared" si="8"/>
        <v>22.28295754868239</v>
      </c>
      <c r="I29" s="36">
        <f t="shared" si="8"/>
        <v>12.645792257304329</v>
      </c>
      <c r="J29" s="36">
        <f t="shared" si="8"/>
        <v>23.329815208797775</v>
      </c>
      <c r="K29" s="36">
        <f t="shared" si="8"/>
        <v>5.3054016606116399</v>
      </c>
      <c r="L29" s="37"/>
      <c r="M29" s="36">
        <f t="shared" si="4"/>
        <v>6.0655035616495301</v>
      </c>
      <c r="N29" s="38">
        <f t="shared" si="4"/>
        <v>4.2290541830964665</v>
      </c>
      <c r="O29" s="38">
        <f>IF(Settings!$I$6&gt;69, 0.2*(N29), 0)</f>
        <v>0</v>
      </c>
      <c r="P29" s="39">
        <f t="shared" si="5"/>
        <v>19.836435414721144</v>
      </c>
      <c r="Q29" s="39">
        <f t="shared" si="5"/>
        <v>11.551025434128061</v>
      </c>
      <c r="R29" s="39">
        <f t="shared" si="5"/>
        <v>18.516979455587446</v>
      </c>
      <c r="S29" s="40">
        <f t="shared" si="9"/>
        <v>23.782793196347377</v>
      </c>
      <c r="T29" s="40">
        <f t="shared" si="10"/>
        <v>27.27950258775434</v>
      </c>
      <c r="U29" s="41">
        <f t="shared" si="11"/>
        <v>17.769481707285909</v>
      </c>
      <c r="V29" s="41">
        <f t="shared" si="12"/>
        <v>16.712218161511792</v>
      </c>
      <c r="W29" s="42">
        <f t="shared" si="13"/>
        <v>42.631493942999931</v>
      </c>
      <c r="X29" s="42">
        <f t="shared" si="14"/>
        <v>23.343766683508424</v>
      </c>
      <c r="Z29" s="37">
        <f t="shared" si="15"/>
        <v>10.237425050530156</v>
      </c>
      <c r="AA29" s="37">
        <f t="shared" si="15"/>
        <v>31.530180472689544</v>
      </c>
      <c r="AC29" s="3">
        <v>15</v>
      </c>
      <c r="AE29" s="58">
        <f t="shared" si="16"/>
        <v>10.531800161572754</v>
      </c>
      <c r="AG29" s="3">
        <f t="shared" si="17"/>
        <v>10.531800161572754</v>
      </c>
      <c r="AH29" s="36">
        <f t="shared" si="18"/>
        <v>3.8071299473901652</v>
      </c>
      <c r="AI29" s="36">
        <f t="shared" si="6"/>
        <v>14.327641408252715</v>
      </c>
      <c r="AJ29" s="36">
        <f t="shared" si="6"/>
        <v>5.7316063355025131</v>
      </c>
      <c r="AK29" s="36">
        <f t="shared" si="6"/>
        <v>15.049398388997449</v>
      </c>
      <c r="AL29" s="36">
        <f t="shared" si="6"/>
        <v>2.194272871617605</v>
      </c>
      <c r="AM29" s="37"/>
      <c r="AN29" s="36">
        <f t="shared" si="19"/>
        <v>3.3966004568154156</v>
      </c>
      <c r="AO29" s="38">
        <f t="shared" si="19"/>
        <v>2.5986167443803829</v>
      </c>
      <c r="AP29" s="38">
        <f>IF(Settings!$I$6&gt;69, 0.2*(AO29), 0)</f>
        <v>0</v>
      </c>
      <c r="AQ29" s="39">
        <f t="shared" si="20"/>
        <v>13.579963416813413</v>
      </c>
      <c r="AR29" s="39">
        <f t="shared" si="7"/>
        <v>7.3632312706847003</v>
      </c>
      <c r="AS29" s="39">
        <f t="shared" si="7"/>
        <v>9.748247420368525</v>
      </c>
      <c r="AT29" s="40">
        <f t="shared" si="21"/>
        <v>15.870037661380678</v>
      </c>
      <c r="AU29" s="40">
        <f t="shared" si="22"/>
        <v>16.911482183324004</v>
      </c>
      <c r="AV29" s="41">
        <f t="shared" si="23"/>
        <v>11.395385242284632</v>
      </c>
      <c r="AW29" s="41">
        <f t="shared" si="24"/>
        <v>10.745731056189536</v>
      </c>
      <c r="AX29" s="42">
        <f t="shared" si="25"/>
        <v>30.306691583101387</v>
      </c>
      <c r="AY29" s="42">
        <f t="shared" si="26"/>
        <v>15.628212425022326</v>
      </c>
      <c r="BA29" s="37">
        <f t="shared" si="27"/>
        <v>5.5378658015148181</v>
      </c>
      <c r="BB29" s="37">
        <f t="shared" si="27"/>
        <v>24.450926494064326</v>
      </c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51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51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</row>
    <row r="30" spans="1:257" x14ac:dyDescent="0.25">
      <c r="A30" s="20">
        <v>27</v>
      </c>
      <c r="C30" s="3"/>
      <c r="F30" s="3">
        <v>16</v>
      </c>
      <c r="G30" s="36">
        <f t="shared" si="8"/>
        <v>12.595816669853894</v>
      </c>
      <c r="H30" s="36">
        <f t="shared" si="8"/>
        <v>24.071193158823732</v>
      </c>
      <c r="I30" s="36">
        <f t="shared" si="8"/>
        <v>14.467712278899473</v>
      </c>
      <c r="J30" s="36">
        <f t="shared" si="8"/>
        <v>25.184345109690391</v>
      </c>
      <c r="K30" s="36">
        <f t="shared" si="8"/>
        <v>6.1233183054585849</v>
      </c>
      <c r="L30" s="37"/>
      <c r="M30" s="36">
        <f t="shared" ref="M30:N84" si="28">M$4*(1-EXP(-M$5*$F30))^M$6</f>
        <v>6.7099321645779026</v>
      </c>
      <c r="N30" s="38">
        <f t="shared" si="28"/>
        <v>4.6079818043996132</v>
      </c>
      <c r="O30" s="38">
        <f>IF(Settings!$I$6&gt;69, 0.2*(N30), 0)</f>
        <v>0</v>
      </c>
      <c r="P30" s="39">
        <f t="shared" si="5"/>
        <v>21.191315723285221</v>
      </c>
      <c r="Q30" s="39">
        <f>Q$4*(1-EXP(-Q$5*$F30))^Q$6</f>
        <v>12.47142757980199</v>
      </c>
      <c r="R30" s="39">
        <f>R$4*(1-EXP(-R$5*$F30))^R$6</f>
        <v>20.495891712475967</v>
      </c>
      <c r="S30" s="40">
        <f t="shared" si="9"/>
        <v>25.517064509681944</v>
      </c>
      <c r="T30" s="40">
        <f t="shared" si="10"/>
        <v>29.629718621567058</v>
      </c>
      <c r="U30" s="41">
        <f t="shared" si="11"/>
        <v>19.205390320217703</v>
      </c>
      <c r="V30" s="41">
        <f t="shared" si="12"/>
        <v>18.053394869117799</v>
      </c>
      <c r="W30" s="42">
        <f t="shared" si="13"/>
        <v>45.127591928243746</v>
      </c>
      <c r="X30" s="42">
        <f t="shared" si="14"/>
        <v>25.004378026736461</v>
      </c>
      <c r="Z30" s="37">
        <f t="shared" si="15"/>
        <v>11.289261558756806</v>
      </c>
      <c r="AA30" s="37">
        <f t="shared" si="15"/>
        <v>32.910544337602175</v>
      </c>
      <c r="AC30" s="3">
        <v>16</v>
      </c>
      <c r="AE30" s="58">
        <f t="shared" si="16"/>
        <v>11.076095937857938</v>
      </c>
      <c r="AG30" s="3">
        <f t="shared" si="17"/>
        <v>11.076095937857938</v>
      </c>
      <c r="AH30" s="36">
        <f t="shared" si="18"/>
        <v>4.4520420734013451</v>
      </c>
      <c r="AI30" s="36">
        <f t="shared" si="18"/>
        <v>15.284625194547688</v>
      </c>
      <c r="AJ30" s="36">
        <f t="shared" si="18"/>
        <v>6.4482116981469986</v>
      </c>
      <c r="AK30" s="36">
        <f t="shared" si="18"/>
        <v>16.048126486111943</v>
      </c>
      <c r="AL30" s="36">
        <f t="shared" si="18"/>
        <v>2.5117250165506015</v>
      </c>
      <c r="AM30" s="37"/>
      <c r="AN30" s="36">
        <f t="shared" si="19"/>
        <v>3.6982662437859464</v>
      </c>
      <c r="AO30" s="38">
        <f t="shared" si="19"/>
        <v>2.7896683842755761</v>
      </c>
      <c r="AP30" s="38">
        <f>IF(Settings!$I$6&gt;69, 0.2*(AO30), 0)</f>
        <v>0</v>
      </c>
      <c r="AQ30" s="39">
        <f t="shared" si="20"/>
        <v>14.355824939136205</v>
      </c>
      <c r="AR30" s="39">
        <f t="shared" si="20"/>
        <v>7.8734001402336187</v>
      </c>
      <c r="AS30" s="39">
        <f t="shared" si="20"/>
        <v>10.77011950430855</v>
      </c>
      <c r="AT30" s="40">
        <f t="shared" si="21"/>
        <v>16.841157912841187</v>
      </c>
      <c r="AU30" s="40">
        <f t="shared" si="22"/>
        <v>18.146561704230791</v>
      </c>
      <c r="AV30" s="41">
        <f t="shared" si="23"/>
        <v>12.160885991979661</v>
      </c>
      <c r="AW30" s="41">
        <f t="shared" si="24"/>
        <v>11.463468895910767</v>
      </c>
      <c r="AX30" s="42">
        <f t="shared" si="25"/>
        <v>31.90566342143612</v>
      </c>
      <c r="AY30" s="42">
        <f t="shared" si="26"/>
        <v>16.58606211229699</v>
      </c>
      <c r="BA30" s="37">
        <f t="shared" si="27"/>
        <v>6.0906657642958688</v>
      </c>
      <c r="BB30" s="37">
        <f t="shared" si="27"/>
        <v>25.399691641803809</v>
      </c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EB30" s="12"/>
      <c r="EE30" s="13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</row>
    <row r="31" spans="1:257" x14ac:dyDescent="0.25">
      <c r="A31" s="20">
        <v>28</v>
      </c>
      <c r="C31" s="3"/>
      <c r="F31" s="3">
        <v>17</v>
      </c>
      <c r="G31" s="36">
        <f t="shared" si="8"/>
        <v>14.668862759659405</v>
      </c>
      <c r="H31" s="36">
        <f t="shared" si="8"/>
        <v>25.853268726465551</v>
      </c>
      <c r="I31" s="36">
        <f t="shared" si="8"/>
        <v>16.36677337454665</v>
      </c>
      <c r="J31" s="36">
        <f t="shared" si="8"/>
        <v>27.030024822823734</v>
      </c>
      <c r="K31" s="36">
        <f t="shared" si="8"/>
        <v>6.9681558917847486</v>
      </c>
      <c r="L31" s="37"/>
      <c r="M31" s="36">
        <f t="shared" si="28"/>
        <v>7.3660788998030817</v>
      </c>
      <c r="N31" s="38">
        <f t="shared" si="28"/>
        <v>4.9898737710914247</v>
      </c>
      <c r="O31" s="38">
        <f>IF(Settings!$I$6&gt;69, 0.2*(N31), 0)</f>
        <v>0</v>
      </c>
      <c r="P31" s="39">
        <f t="shared" ref="P31:R84" si="29">P$4*(1-EXP(-P$5*$F31))^P$6</f>
        <v>22.525971346835828</v>
      </c>
      <c r="Q31" s="39">
        <f t="shared" si="29"/>
        <v>13.379421983122118</v>
      </c>
      <c r="R31" s="39">
        <f t="shared" si="29"/>
        <v>22.441642865596648</v>
      </c>
      <c r="S31" s="40">
        <f t="shared" si="9"/>
        <v>27.231211480615158</v>
      </c>
      <c r="T31" s="40">
        <f t="shared" si="10"/>
        <v>31.974456657482225</v>
      </c>
      <c r="U31" s="41">
        <f t="shared" si="11"/>
        <v>20.637419987622017</v>
      </c>
      <c r="V31" s="41">
        <f t="shared" si="12"/>
        <v>19.389951544849161</v>
      </c>
      <c r="W31" s="42">
        <f t="shared" si="13"/>
        <v>47.525898203357329</v>
      </c>
      <c r="X31" s="42">
        <f t="shared" si="14"/>
        <v>26.633676628277627</v>
      </c>
      <c r="Z31" s="37">
        <f t="shared" ref="Z31:AA84" si="30">Z$4*(1-EXP(-Z$5*$F31))^Z$6</f>
        <v>12.32203400297508</v>
      </c>
      <c r="AA31" s="37">
        <f t="shared" si="30"/>
        <v>34.223981034334884</v>
      </c>
      <c r="AC31" s="3">
        <v>17</v>
      </c>
      <c r="AE31" s="58">
        <f t="shared" si="16"/>
        <v>11.648521557810575</v>
      </c>
      <c r="AG31" s="3">
        <f t="shared" si="17"/>
        <v>11.648521557810575</v>
      </c>
      <c r="AH31" s="36">
        <f t="shared" si="18"/>
        <v>5.1898805048040995</v>
      </c>
      <c r="AI31" s="36">
        <f t="shared" si="18"/>
        <v>16.296837416938963</v>
      </c>
      <c r="AJ31" s="36">
        <f t="shared" si="18"/>
        <v>7.2430416503972497</v>
      </c>
      <c r="AK31" s="36">
        <f t="shared" si="18"/>
        <v>17.103698622253003</v>
      </c>
      <c r="AL31" s="36">
        <f t="shared" si="18"/>
        <v>2.8666885870332797</v>
      </c>
      <c r="AM31" s="37"/>
      <c r="AN31" s="36">
        <f t="shared" si="19"/>
        <v>4.0236583841110853</v>
      </c>
      <c r="AO31" s="38">
        <f t="shared" si="19"/>
        <v>2.9933367581135397</v>
      </c>
      <c r="AP31" s="38">
        <f>IF(Settings!$I$6&gt;69, 0.2*(AO31), 0)</f>
        <v>0</v>
      </c>
      <c r="AQ31" s="39">
        <f t="shared" si="20"/>
        <v>15.168675105823306</v>
      </c>
      <c r="AR31" s="39">
        <f t="shared" si="20"/>
        <v>8.4115184813318304</v>
      </c>
      <c r="AS31" s="39">
        <f t="shared" si="20"/>
        <v>11.867979550523438</v>
      </c>
      <c r="AT31" s="40">
        <f t="shared" si="21"/>
        <v>17.862040902769067</v>
      </c>
      <c r="AU31" s="40">
        <f t="shared" si="22"/>
        <v>19.457647982428444</v>
      </c>
      <c r="AV31" s="41">
        <f t="shared" si="23"/>
        <v>12.970962252232608</v>
      </c>
      <c r="AW31" s="41">
        <f t="shared" si="24"/>
        <v>12.222628062704223</v>
      </c>
      <c r="AX31" s="42">
        <f t="shared" si="25"/>
        <v>33.559662456662103</v>
      </c>
      <c r="AY31" s="42">
        <f t="shared" si="26"/>
        <v>17.590014190259218</v>
      </c>
      <c r="BA31" s="37">
        <f t="shared" ref="BA31:BB84" si="31">BA$4*(1-EXP(-BA$5*$AG31))^BA$6</f>
        <v>6.6825671311520676</v>
      </c>
      <c r="BB31" s="37">
        <f t="shared" si="31"/>
        <v>26.370184458472362</v>
      </c>
    </row>
    <row r="32" spans="1:257" x14ac:dyDescent="0.25">
      <c r="A32" s="20">
        <v>29</v>
      </c>
      <c r="C32" s="3"/>
      <c r="F32" s="3">
        <v>18</v>
      </c>
      <c r="G32" s="36">
        <f t="shared" si="8"/>
        <v>16.843742669459438</v>
      </c>
      <c r="H32" s="36">
        <f t="shared" si="8"/>
        <v>27.62599631747327</v>
      </c>
      <c r="I32" s="36">
        <f t="shared" si="8"/>
        <v>18.332355995367045</v>
      </c>
      <c r="J32" s="36">
        <f t="shared" si="8"/>
        <v>28.86358199607341</v>
      </c>
      <c r="K32" s="36">
        <f t="shared" si="8"/>
        <v>7.8322036727975624</v>
      </c>
      <c r="L32" s="37"/>
      <c r="M32" s="36">
        <f t="shared" si="28"/>
        <v>8.031752753750272</v>
      </c>
      <c r="N32" s="38">
        <f t="shared" si="28"/>
        <v>5.3739141176350049</v>
      </c>
      <c r="O32" s="38">
        <f>IF(Settings!$I$6&gt;69, 0.2*(N32), 0)</f>
        <v>0</v>
      </c>
      <c r="P32" s="39">
        <f t="shared" si="29"/>
        <v>23.839280755485788</v>
      </c>
      <c r="Q32" s="39">
        <f t="shared" si="29"/>
        <v>14.2729669238994</v>
      </c>
      <c r="R32" s="39">
        <f t="shared" si="29"/>
        <v>24.341537310862392</v>
      </c>
      <c r="S32" s="40">
        <f t="shared" si="9"/>
        <v>28.923026791317348</v>
      </c>
      <c r="T32" s="40">
        <f t="shared" si="10"/>
        <v>34.307870937670764</v>
      </c>
      <c r="U32" s="41">
        <f t="shared" si="11"/>
        <v>22.062975767513706</v>
      </c>
      <c r="V32" s="41">
        <f t="shared" si="12"/>
        <v>20.719497238104953</v>
      </c>
      <c r="W32" s="42">
        <f t="shared" si="13"/>
        <v>49.827229712644076</v>
      </c>
      <c r="X32" s="42">
        <f t="shared" si="14"/>
        <v>28.229530929298683</v>
      </c>
      <c r="Z32" s="37">
        <f t="shared" si="30"/>
        <v>13.329633867407763</v>
      </c>
      <c r="AA32" s="37">
        <f t="shared" si="30"/>
        <v>35.473735537603709</v>
      </c>
      <c r="AC32" s="3">
        <v>18</v>
      </c>
      <c r="AE32" s="58">
        <f t="shared" si="16"/>
        <v>12.250530804721352</v>
      </c>
      <c r="AG32" s="3">
        <f t="shared" si="17"/>
        <v>12.250530804721352</v>
      </c>
      <c r="AH32" s="36">
        <f t="shared" si="18"/>
        <v>6.0303643331063679</v>
      </c>
      <c r="AI32" s="36">
        <f t="shared" si="18"/>
        <v>17.366400116942593</v>
      </c>
      <c r="AJ32" s="36">
        <f t="shared" si="18"/>
        <v>8.1225670430534773</v>
      </c>
      <c r="AK32" s="36">
        <f t="shared" si="18"/>
        <v>18.218197818532644</v>
      </c>
      <c r="AL32" s="36">
        <f t="shared" si="18"/>
        <v>3.2619140318838697</v>
      </c>
      <c r="AM32" s="37"/>
      <c r="AN32" s="36">
        <f t="shared" si="19"/>
        <v>4.3741976852712856</v>
      </c>
      <c r="AO32" s="38">
        <f t="shared" si="19"/>
        <v>3.2102699999743636</v>
      </c>
      <c r="AP32" s="38">
        <f>IF(Settings!$I$6&gt;69, 0.2*(AO32), 0)</f>
        <v>0</v>
      </c>
      <c r="AQ32" s="39">
        <f t="shared" si="20"/>
        <v>16.019450745120441</v>
      </c>
      <c r="AR32" s="39">
        <f t="shared" si="20"/>
        <v>8.9781912263485157</v>
      </c>
      <c r="AS32" s="39">
        <f t="shared" si="20"/>
        <v>13.042511927593802</v>
      </c>
      <c r="AT32" s="40">
        <f t="shared" si="21"/>
        <v>18.934107727031321</v>
      </c>
      <c r="AU32" s="40">
        <f t="shared" si="22"/>
        <v>20.847587091311645</v>
      </c>
      <c r="AV32" s="41">
        <f t="shared" si="23"/>
        <v>13.827367587700536</v>
      </c>
      <c r="AW32" s="41">
        <f t="shared" si="24"/>
        <v>13.024800087706945</v>
      </c>
      <c r="AX32" s="42">
        <f t="shared" si="25"/>
        <v>35.267424618490288</v>
      </c>
      <c r="AY32" s="42">
        <f t="shared" si="26"/>
        <v>18.640812450237814</v>
      </c>
      <c r="BA32" s="37">
        <f t="shared" si="31"/>
        <v>7.313846866406954</v>
      </c>
      <c r="BB32" s="37">
        <f t="shared" si="31"/>
        <v>27.361480153504534</v>
      </c>
    </row>
    <row r="33" spans="1:95" x14ac:dyDescent="0.25">
      <c r="A33" s="20">
        <v>30</v>
      </c>
      <c r="C33" s="3"/>
      <c r="F33" s="3">
        <v>19</v>
      </c>
      <c r="G33" s="36">
        <f t="shared" si="8"/>
        <v>19.102100232718083</v>
      </c>
      <c r="H33" s="36">
        <f t="shared" si="8"/>
        <v>29.386599029597114</v>
      </c>
      <c r="I33" s="36">
        <f t="shared" si="8"/>
        <v>20.354170141597773</v>
      </c>
      <c r="J33" s="36">
        <f t="shared" si="8"/>
        <v>30.682181863991843</v>
      </c>
      <c r="K33" s="36">
        <f t="shared" si="8"/>
        <v>8.7082587324282947</v>
      </c>
      <c r="L33" s="37"/>
      <c r="M33" s="36">
        <f t="shared" si="28"/>
        <v>8.7049373563595704</v>
      </c>
      <c r="N33" s="38">
        <f t="shared" si="28"/>
        <v>5.7593676191993746</v>
      </c>
      <c r="O33" s="38">
        <f>IF(Settings!$I$6&gt;69, 0.2*(N33), 0)</f>
        <v>0</v>
      </c>
      <c r="P33" s="39">
        <f t="shared" si="29"/>
        <v>25.130344925556997</v>
      </c>
      <c r="Q33" s="39">
        <f t="shared" si="29"/>
        <v>15.150375211083594</v>
      </c>
      <c r="R33" s="39">
        <f t="shared" si="29"/>
        <v>26.185443208823735</v>
      </c>
      <c r="S33" s="40">
        <f t="shared" si="9"/>
        <v>30.590669099150453</v>
      </c>
      <c r="T33" s="40">
        <f t="shared" si="10"/>
        <v>36.624864591045572</v>
      </c>
      <c r="U33" s="41">
        <f t="shared" si="11"/>
        <v>23.479791176997683</v>
      </c>
      <c r="V33" s="41">
        <f t="shared" si="12"/>
        <v>22.039949272197838</v>
      </c>
      <c r="W33" s="42">
        <f t="shared" si="13"/>
        <v>52.032986357517451</v>
      </c>
      <c r="X33" s="42">
        <f t="shared" si="14"/>
        <v>29.790272614951785</v>
      </c>
      <c r="Z33" s="37">
        <f t="shared" si="30"/>
        <v>14.307208460475719</v>
      </c>
      <c r="AA33" s="37">
        <f t="shared" si="30"/>
        <v>36.662895488993847</v>
      </c>
      <c r="AC33" s="3">
        <v>19</v>
      </c>
      <c r="AE33" s="58">
        <f t="shared" si="16"/>
        <v>12.883652595105344</v>
      </c>
      <c r="AG33" s="3">
        <f t="shared" si="17"/>
        <v>12.883652595105344</v>
      </c>
      <c r="AH33" s="36">
        <f t="shared" si="18"/>
        <v>6.9834348559974737</v>
      </c>
      <c r="AI33" s="36">
        <f t="shared" si="18"/>
        <v>18.49538145665251</v>
      </c>
      <c r="AJ33" s="36">
        <f t="shared" si="18"/>
        <v>9.0934229735821024</v>
      </c>
      <c r="AK33" s="36">
        <f t="shared" si="18"/>
        <v>19.393636966501969</v>
      </c>
      <c r="AL33" s="36">
        <f t="shared" si="18"/>
        <v>3.7000248316529296</v>
      </c>
      <c r="AM33" s="37"/>
      <c r="AN33" s="36">
        <f t="shared" si="19"/>
        <v>4.7513247751183139</v>
      </c>
      <c r="AO33" s="38">
        <f t="shared" si="19"/>
        <v>3.4411251566201058</v>
      </c>
      <c r="AP33" s="38">
        <f>IF(Settings!$I$6&gt;69, 0.2*(AO33), 0)</f>
        <v>0</v>
      </c>
      <c r="AQ33" s="39">
        <f t="shared" si="20"/>
        <v>16.909013108873644</v>
      </c>
      <c r="AR33" s="39">
        <f t="shared" si="20"/>
        <v>9.5739117828887448</v>
      </c>
      <c r="AS33" s="39">
        <f t="shared" si="20"/>
        <v>14.293559173506845</v>
      </c>
      <c r="AT33" s="40">
        <f t="shared" si="21"/>
        <v>20.058680463344686</v>
      </c>
      <c r="AU33" s="40">
        <f t="shared" si="22"/>
        <v>22.319086088529556</v>
      </c>
      <c r="AV33" s="41">
        <f t="shared" si="23"/>
        <v>14.731817381644408</v>
      </c>
      <c r="AW33" s="41">
        <f t="shared" si="24"/>
        <v>13.871536092489382</v>
      </c>
      <c r="AX33" s="42">
        <f t="shared" si="25"/>
        <v>37.027286050167298</v>
      </c>
      <c r="AY33" s="42">
        <f t="shared" si="26"/>
        <v>19.739023874346827</v>
      </c>
      <c r="BA33" s="37">
        <f t="shared" si="31"/>
        <v>7.9843679040595772</v>
      </c>
      <c r="BB33" s="37">
        <f t="shared" si="31"/>
        <v>28.372498958231958</v>
      </c>
    </row>
    <row r="34" spans="1:95" x14ac:dyDescent="0.25">
      <c r="A34" s="20">
        <v>31</v>
      </c>
      <c r="C34" s="3"/>
      <c r="F34" s="3">
        <v>20</v>
      </c>
      <c r="G34" s="36">
        <f t="shared" si="8"/>
        <v>21.425909917426157</v>
      </c>
      <c r="H34" s="36">
        <f t="shared" si="8"/>
        <v>31.132658742345956</v>
      </c>
      <c r="I34" s="36">
        <f t="shared" si="8"/>
        <v>22.422345686484917</v>
      </c>
      <c r="J34" s="36">
        <f t="shared" si="8"/>
        <v>32.483371011963357</v>
      </c>
      <c r="K34" s="36">
        <f t="shared" si="8"/>
        <v>9.589710709387143</v>
      </c>
      <c r="L34" s="37"/>
      <c r="M34" s="36">
        <f t="shared" si="28"/>
        <v>9.3837792948756586</v>
      </c>
      <c r="N34" s="38">
        <f t="shared" si="28"/>
        <v>6.1455707669456672</v>
      </c>
      <c r="O34" s="38">
        <f>IF(Settings!$I$6&gt;69, 0.2*(N34), 0)</f>
        <v>0</v>
      </c>
      <c r="P34" s="39">
        <f t="shared" si="29"/>
        <v>26.398453630128714</v>
      </c>
      <c r="Q34" s="39">
        <f t="shared" si="29"/>
        <v>16.010267158981193</v>
      </c>
      <c r="R34" s="39">
        <f t="shared" si="29"/>
        <v>27.965520287049991</v>
      </c>
      <c r="S34" s="40">
        <f t="shared" si="9"/>
        <v>32.232611171328649</v>
      </c>
      <c r="T34" s="40">
        <f t="shared" si="10"/>
        <v>38.921003184111221</v>
      </c>
      <c r="U34" s="41">
        <f t="shared" si="11"/>
        <v>24.885886748495885</v>
      </c>
      <c r="V34" s="41">
        <f t="shared" si="12"/>
        <v>23.349494056759468</v>
      </c>
      <c r="W34" s="42">
        <f t="shared" si="13"/>
        <v>54.145020354700051</v>
      </c>
      <c r="X34" s="42">
        <f t="shared" si="14"/>
        <v>31.314626877283928</v>
      </c>
      <c r="Z34" s="37">
        <f t="shared" si="30"/>
        <v>15.251019327063375</v>
      </c>
      <c r="AA34" s="37">
        <f t="shared" si="30"/>
        <v>37.794398825282329</v>
      </c>
      <c r="AC34" s="3">
        <v>20</v>
      </c>
      <c r="AE34" s="58">
        <f t="shared" si="16"/>
        <v>13.549494861675118</v>
      </c>
      <c r="AG34" s="3">
        <f t="shared" si="17"/>
        <v>13.549494861675118</v>
      </c>
      <c r="AH34" s="36">
        <f t="shared" si="18"/>
        <v>8.0590730009542213</v>
      </c>
      <c r="AI34" s="36">
        <f t="shared" si="18"/>
        <v>19.685774048576864</v>
      </c>
      <c r="AJ34" s="36">
        <f t="shared" si="18"/>
        <v>10.162339387461911</v>
      </c>
      <c r="AK34" s="36">
        <f t="shared" si="18"/>
        <v>20.631935434241747</v>
      </c>
      <c r="AL34" s="36">
        <f t="shared" si="18"/>
        <v>4.1834408634682552</v>
      </c>
      <c r="AM34" s="37"/>
      <c r="AN34" s="36">
        <f t="shared" si="19"/>
        <v>5.1564893908615712</v>
      </c>
      <c r="AO34" s="38">
        <f t="shared" si="19"/>
        <v>3.6865646076426364</v>
      </c>
      <c r="AP34" s="38">
        <f>IF(Settings!$I$6&gt;69, 0.2*(AO34), 0)</f>
        <v>0</v>
      </c>
      <c r="AQ34" s="39">
        <f t="shared" si="20"/>
        <v>17.838133590301393</v>
      </c>
      <c r="AR34" s="39">
        <f t="shared" si="20"/>
        <v>10.199044153488369</v>
      </c>
      <c r="AS34" s="39">
        <f t="shared" si="20"/>
        <v>15.620018686207503</v>
      </c>
      <c r="AT34" s="40">
        <f t="shared" si="21"/>
        <v>21.236961199323382</v>
      </c>
      <c r="AU34" s="40">
        <f t="shared" si="22"/>
        <v>23.874672151390364</v>
      </c>
      <c r="AV34" s="41">
        <f t="shared" si="23"/>
        <v>15.685971688343308</v>
      </c>
      <c r="AW34" s="41">
        <f t="shared" si="24"/>
        <v>14.764330536432649</v>
      </c>
      <c r="AX34" s="42">
        <f t="shared" si="25"/>
        <v>38.837158945214902</v>
      </c>
      <c r="AY34" s="42">
        <f t="shared" si="26"/>
        <v>20.885013948396281</v>
      </c>
      <c r="BA34" s="37">
        <f t="shared" si="31"/>
        <v>8.6935301225660275</v>
      </c>
      <c r="BB34" s="37">
        <f t="shared" si="31"/>
        <v>29.401999380339696</v>
      </c>
    </row>
    <row r="35" spans="1:95" x14ac:dyDescent="0.25">
      <c r="A35" s="20">
        <v>32</v>
      </c>
      <c r="C35" s="3"/>
      <c r="F35" s="3">
        <v>21</v>
      </c>
      <c r="G35" s="36">
        <f t="shared" si="8"/>
        <v>23.797827632726456</v>
      </c>
      <c r="H35" s="36">
        <f t="shared" si="8"/>
        <v>32.862072122255618</v>
      </c>
      <c r="I35" s="36">
        <f t="shared" si="8"/>
        <v>24.527498232349743</v>
      </c>
      <c r="J35" s="36">
        <f t="shared" si="8"/>
        <v>34.265030020607945</v>
      </c>
      <c r="K35" s="36">
        <f t="shared" si="8"/>
        <v>10.470590362311079</v>
      </c>
      <c r="L35" s="37"/>
      <c r="M35" s="36">
        <f t="shared" si="28"/>
        <v>10.066577159784188</v>
      </c>
      <c r="N35" s="38">
        <f t="shared" si="28"/>
        <v>6.5319240916786541</v>
      </c>
      <c r="O35" s="38">
        <f>IF(Settings!$I$6&gt;69, 0.2*(N35), 0)</f>
        <v>0</v>
      </c>
      <c r="P35" s="39">
        <f t="shared" si="29"/>
        <v>27.643057676129793</v>
      </c>
      <c r="Q35" s="39">
        <f t="shared" si="29"/>
        <v>16.851530189534007</v>
      </c>
      <c r="R35" s="39">
        <f t="shared" si="29"/>
        <v>29.675943851364739</v>
      </c>
      <c r="S35" s="40">
        <f t="shared" si="9"/>
        <v>33.847596713720819</v>
      </c>
      <c r="T35" s="40">
        <f t="shared" si="10"/>
        <v>41.192439948724363</v>
      </c>
      <c r="U35" s="41">
        <f t="shared" si="11"/>
        <v>26.279535114611377</v>
      </c>
      <c r="V35" s="41">
        <f t="shared" si="12"/>
        <v>24.646554091691712</v>
      </c>
      <c r="W35" s="42">
        <f t="shared" si="13"/>
        <v>56.165530718252043</v>
      </c>
      <c r="X35" s="42">
        <f t="shared" si="14"/>
        <v>32.801654088822481</v>
      </c>
      <c r="Z35" s="37">
        <f t="shared" si="30"/>
        <v>16.158303011930894</v>
      </c>
      <c r="AA35" s="37">
        <f t="shared" si="30"/>
        <v>38.871041036900081</v>
      </c>
      <c r="AC35" s="3">
        <v>21</v>
      </c>
      <c r="AE35" s="58">
        <f t="shared" si="16"/>
        <v>14.249748636990411</v>
      </c>
      <c r="AG35" s="3">
        <f t="shared" si="17"/>
        <v>14.249748636990411</v>
      </c>
      <c r="AH35" s="36">
        <f t="shared" si="18"/>
        <v>9.2670771876469864</v>
      </c>
      <c r="AI35" s="36">
        <f t="shared" si="18"/>
        <v>20.939471009710527</v>
      </c>
      <c r="AJ35" s="36">
        <f t="shared" si="18"/>
        <v>11.336056822602377</v>
      </c>
      <c r="AK35" s="36">
        <f t="shared" si="18"/>
        <v>21.93489336669202</v>
      </c>
      <c r="AL35" s="36">
        <f t="shared" si="18"/>
        <v>4.7142935350128941</v>
      </c>
      <c r="AM35" s="37"/>
      <c r="AN35" s="36">
        <f t="shared" si="19"/>
        <v>5.5911378343719234</v>
      </c>
      <c r="AO35" s="38">
        <f t="shared" si="19"/>
        <v>3.9472519034741946</v>
      </c>
      <c r="AP35" s="38">
        <f>IF(Settings!$I$6&gt;69, 0.2*(AO35), 0)</f>
        <v>0</v>
      </c>
      <c r="AQ35" s="39">
        <f t="shared" si="20"/>
        <v>18.807478410337882</v>
      </c>
      <c r="AR35" s="39">
        <f t="shared" si="20"/>
        <v>10.853804304162768</v>
      </c>
      <c r="AS35" s="39">
        <f t="shared" si="20"/>
        <v>17.019749318956261</v>
      </c>
      <c r="AT35" s="40">
        <f t="shared" si="21"/>
        <v>22.47000944190793</v>
      </c>
      <c r="AU35" s="40">
        <f t="shared" si="22"/>
        <v>25.516647993303415</v>
      </c>
      <c r="AV35" s="41">
        <f t="shared" si="23"/>
        <v>16.691416233151443</v>
      </c>
      <c r="AW35" s="41">
        <f t="shared" si="24"/>
        <v>15.704603257282894</v>
      </c>
      <c r="AX35" s="42">
        <f t="shared" si="25"/>
        <v>40.694510090911336</v>
      </c>
      <c r="AY35" s="42">
        <f t="shared" si="26"/>
        <v>22.078921061578143</v>
      </c>
      <c r="BA35" s="37">
        <f t="shared" si="31"/>
        <v>9.440225807061644</v>
      </c>
      <c r="BB35" s="37">
        <f t="shared" si="31"/>
        <v>30.44857237216824</v>
      </c>
    </row>
    <row r="36" spans="1:95" x14ac:dyDescent="0.25">
      <c r="A36" s="20">
        <v>33</v>
      </c>
      <c r="C36" s="3"/>
      <c r="F36" s="3">
        <v>22</v>
      </c>
      <c r="G36" s="36">
        <f t="shared" si="8"/>
        <v>26.201454447932306</v>
      </c>
      <c r="H36" s="36">
        <f t="shared" si="8"/>
        <v>34.573013234556313</v>
      </c>
      <c r="I36" s="36">
        <f t="shared" si="8"/>
        <v>26.660774760572799</v>
      </c>
      <c r="J36" s="36">
        <f t="shared" si="8"/>
        <v>36.025333222851032</v>
      </c>
      <c r="K36" s="36">
        <f t="shared" si="8"/>
        <v>11.345589453493993</v>
      </c>
      <c r="L36" s="37"/>
      <c r="M36" s="36">
        <f t="shared" si="28"/>
        <v>10.751771278349402</v>
      </c>
      <c r="N36" s="38">
        <f t="shared" si="28"/>
        <v>6.9178855726243098</v>
      </c>
      <c r="O36" s="38">
        <f>IF(Settings!$I$6&gt;69, 0.2*(N36), 0)</f>
        <v>0</v>
      </c>
      <c r="P36" s="39">
        <f t="shared" si="29"/>
        <v>28.863745813732827</v>
      </c>
      <c r="Q36" s="39">
        <f t="shared" si="29"/>
        <v>17.673283941318999</v>
      </c>
      <c r="R36" s="39">
        <f t="shared" si="29"/>
        <v>31.312636674983775</v>
      </c>
      <c r="S36" s="40">
        <f t="shared" si="9"/>
        <v>35.434604099590111</v>
      </c>
      <c r="T36" s="40">
        <f t="shared" si="10"/>
        <v>43.435850668244825</v>
      </c>
      <c r="U36" s="41">
        <f t="shared" si="11"/>
        <v>27.659231319073314</v>
      </c>
      <c r="V36" s="41">
        <f t="shared" si="12"/>
        <v>25.929759925917235</v>
      </c>
      <c r="W36" s="42">
        <f t="shared" si="13"/>
        <v>58.096977659553204</v>
      </c>
      <c r="X36" s="42">
        <f t="shared" si="14"/>
        <v>34.250700648324852</v>
      </c>
      <c r="Z36" s="37">
        <f t="shared" si="30"/>
        <v>17.027138497254757</v>
      </c>
      <c r="AA36" s="37">
        <f t="shared" si="30"/>
        <v>39.895482074466436</v>
      </c>
      <c r="AC36" s="3">
        <v>22</v>
      </c>
      <c r="AE36" s="58">
        <f t="shared" si="16"/>
        <v>14.986192348155662</v>
      </c>
      <c r="AG36" s="3">
        <f t="shared" si="17"/>
        <v>14.986192348155662</v>
      </c>
      <c r="AH36" s="36">
        <f t="shared" si="18"/>
        <v>10.616801730857667</v>
      </c>
      <c r="AI36" s="36">
        <f t="shared" si="18"/>
        <v>22.258239704251267</v>
      </c>
      <c r="AJ36" s="36">
        <f t="shared" si="18"/>
        <v>12.621226477823885</v>
      </c>
      <c r="AK36" s="36">
        <f t="shared" si="18"/>
        <v>23.304163670889004</v>
      </c>
      <c r="AL36" s="36">
        <f t="shared" si="18"/>
        <v>5.294334257931931</v>
      </c>
      <c r="AM36" s="37"/>
      <c r="AN36" s="36">
        <f t="shared" si="19"/>
        <v>6.0566984801912165</v>
      </c>
      <c r="AO36" s="38">
        <f t="shared" si="19"/>
        <v>4.2238469793467024</v>
      </c>
      <c r="AP36" s="38">
        <f>IF(Settings!$I$6&gt;69, 0.2*(AO36), 0)</f>
        <v>0</v>
      </c>
      <c r="AQ36" s="39">
        <f t="shared" si="20"/>
        <v>19.817592313756411</v>
      </c>
      <c r="AR36" s="39">
        <f t="shared" si="20"/>
        <v>11.538240997932421</v>
      </c>
      <c r="AS36" s="39">
        <f t="shared" si="20"/>
        <v>18.489492679060572</v>
      </c>
      <c r="AT36" s="40">
        <f t="shared" si="21"/>
        <v>23.758717967500445</v>
      </c>
      <c r="AU36" s="40">
        <f t="shared" si="22"/>
        <v>27.247043676453163</v>
      </c>
      <c r="AV36" s="41">
        <f t="shared" si="23"/>
        <v>17.749641523025126</v>
      </c>
      <c r="AW36" s="41">
        <f t="shared" si="24"/>
        <v>16.69367977818845</v>
      </c>
      <c r="AX36" s="42">
        <f t="shared" si="25"/>
        <v>42.596342901916344</v>
      </c>
      <c r="AY36" s="42">
        <f t="shared" si="26"/>
        <v>23.320630263306661</v>
      </c>
      <c r="BA36" s="37">
        <f t="shared" si="31"/>
        <v>10.222801766362268</v>
      </c>
      <c r="BB36" s="37">
        <f t="shared" si="31"/>
        <v>31.510636630172002</v>
      </c>
      <c r="CQ36" s="51"/>
    </row>
    <row r="37" spans="1:95" x14ac:dyDescent="0.25">
      <c r="A37" s="20">
        <v>34</v>
      </c>
      <c r="C37" s="3"/>
      <c r="F37" s="3">
        <v>23</v>
      </c>
      <c r="G37" s="36">
        <f t="shared" si="8"/>
        <v>28.621524217121664</v>
      </c>
      <c r="H37" s="36">
        <f t="shared" si="8"/>
        <v>36.263901509475701</v>
      </c>
      <c r="I37" s="36">
        <f t="shared" si="8"/>
        <v>28.813882699072131</v>
      </c>
      <c r="J37" s="36">
        <f t="shared" si="8"/>
        <v>37.762714230683848</v>
      </c>
      <c r="K37" s="36">
        <f t="shared" si="8"/>
        <v>12.210058490174058</v>
      </c>
      <c r="L37" s="37"/>
      <c r="M37" s="36">
        <f t="shared" si="28"/>
        <v>11.437934093880097</v>
      </c>
      <c r="N37" s="38">
        <f t="shared" si="28"/>
        <v>7.3029649306747766</v>
      </c>
      <c r="O37" s="38">
        <f>IF(Settings!$I$6&gt;69, 0.2*(N37), 0)</f>
        <v>0</v>
      </c>
      <c r="P37" s="39">
        <f t="shared" si="29"/>
        <v>30.060225365488858</v>
      </c>
      <c r="Q37" s="39">
        <f t="shared" si="29"/>
        <v>18.474850000141977</v>
      </c>
      <c r="R37" s="39">
        <f t="shared" si="29"/>
        <v>32.873016252400532</v>
      </c>
      <c r="S37" s="40">
        <f t="shared" si="9"/>
        <v>36.992815645165443</v>
      </c>
      <c r="T37" s="40">
        <f t="shared" si="10"/>
        <v>45.648376643803545</v>
      </c>
      <c r="U37" s="41">
        <f t="shared" si="11"/>
        <v>29.02366736477547</v>
      </c>
      <c r="V37" s="41">
        <f t="shared" si="12"/>
        <v>27.197926132106776</v>
      </c>
      <c r="W37" s="42">
        <f t="shared" si="13"/>
        <v>59.942012932677095</v>
      </c>
      <c r="X37" s="42">
        <f t="shared" si="14"/>
        <v>35.661357286635337</v>
      </c>
      <c r="Z37" s="37">
        <f t="shared" si="30"/>
        <v>17.856323947284878</v>
      </c>
      <c r="AA37" s="37">
        <f t="shared" si="30"/>
        <v>40.870252920459095</v>
      </c>
      <c r="AC37" s="3">
        <v>23</v>
      </c>
      <c r="AE37" s="58">
        <f t="shared" si="16"/>
        <v>15.760696333472486</v>
      </c>
      <c r="AG37" s="3">
        <f t="shared" si="17"/>
        <v>15.760696333472486</v>
      </c>
      <c r="AH37" s="36">
        <f t="shared" si="18"/>
        <v>12.116857921301513</v>
      </c>
      <c r="AI37" s="36">
        <f t="shared" si="18"/>
        <v>23.643693174821887</v>
      </c>
      <c r="AJ37" s="36">
        <f t="shared" si="18"/>
        <v>14.024294127557008</v>
      </c>
      <c r="AK37" s="36">
        <f t="shared" si="18"/>
        <v>24.741221717892287</v>
      </c>
      <c r="AL37" s="36">
        <f t="shared" si="18"/>
        <v>5.9248384933912863</v>
      </c>
      <c r="AM37" s="37"/>
      <c r="AN37" s="36">
        <f t="shared" si="19"/>
        <v>6.5545652429038075</v>
      </c>
      <c r="AO37" s="38">
        <f t="shared" si="19"/>
        <v>4.5170007061576838</v>
      </c>
      <c r="AP37" s="38">
        <f>IF(Settings!$I$6&gt;69, 0.2*(AO37), 0)</f>
        <v>0</v>
      </c>
      <c r="AQ37" s="39">
        <f t="shared" si="20"/>
        <v>20.868881340843107</v>
      </c>
      <c r="AR37" s="39">
        <f t="shared" si="20"/>
        <v>12.252216362326681</v>
      </c>
      <c r="AS37" s="39">
        <f t="shared" si="20"/>
        <v>20.024814153328233</v>
      </c>
      <c r="AT37" s="40">
        <f t="shared" si="21"/>
        <v>25.103787211511015</v>
      </c>
      <c r="AU37" s="40">
        <f t="shared" si="22"/>
        <v>29.067565034914715</v>
      </c>
      <c r="AV37" s="41">
        <f t="shared" si="23"/>
        <v>18.862020057655837</v>
      </c>
      <c r="AW37" s="41">
        <f t="shared" si="24"/>
        <v>17.732769881116415</v>
      </c>
      <c r="AX37" s="42">
        <f t="shared" si="25"/>
        <v>44.539183779714925</v>
      </c>
      <c r="AY37" s="42">
        <f t="shared" si="26"/>
        <v>24.609746710558877</v>
      </c>
      <c r="BA37" s="37">
        <f t="shared" si="31"/>
        <v>11.039030387979059</v>
      </c>
      <c r="BB37" s="37">
        <f t="shared" si="31"/>
        <v>32.586435258510058</v>
      </c>
    </row>
    <row r="38" spans="1:95" x14ac:dyDescent="0.25">
      <c r="A38" s="20">
        <v>35</v>
      </c>
      <c r="C38" s="3"/>
      <c r="F38" s="3">
        <v>24</v>
      </c>
      <c r="G38" s="36">
        <f t="shared" si="8"/>
        <v>31.044026353511445</v>
      </c>
      <c r="H38" s="36">
        <f t="shared" si="8"/>
        <v>37.933374098393095</v>
      </c>
      <c r="I38" s="36">
        <f t="shared" si="8"/>
        <v>30.979105481499861</v>
      </c>
      <c r="J38" s="36">
        <f t="shared" si="8"/>
        <v>39.475836195603279</v>
      </c>
      <c r="K38" s="36">
        <f t="shared" si="8"/>
        <v>13.059987898522195</v>
      </c>
      <c r="L38" s="37"/>
      <c r="M38" s="36">
        <f t="shared" si="28"/>
        <v>12.123761151364643</v>
      </c>
      <c r="N38" s="38">
        <f t="shared" si="28"/>
        <v>7.686718650836907</v>
      </c>
      <c r="O38" s="38">
        <f>IF(Settings!$I$6&gt;69, 0.2*(N38), 0)</f>
        <v>0</v>
      </c>
      <c r="P38" s="39">
        <f t="shared" si="29"/>
        <v>31.232305851921428</v>
      </c>
      <c r="Q38" s="39">
        <f t="shared" si="29"/>
        <v>19.255725541246555</v>
      </c>
      <c r="R38" s="39">
        <f t="shared" si="29"/>
        <v>34.355761845436554</v>
      </c>
      <c r="S38" s="40">
        <f t="shared" si="9"/>
        <v>38.521591395770116</v>
      </c>
      <c r="T38" s="40">
        <f t="shared" si="10"/>
        <v>47.827574487992308</v>
      </c>
      <c r="U38" s="41">
        <f t="shared" si="11"/>
        <v>30.371710236504047</v>
      </c>
      <c r="V38" s="41">
        <f t="shared" si="12"/>
        <v>28.45003057379482</v>
      </c>
      <c r="W38" s="42">
        <f t="shared" si="13"/>
        <v>61.703423051183279</v>
      </c>
      <c r="X38" s="42">
        <f t="shared" si="14"/>
        <v>37.033423503373719</v>
      </c>
      <c r="Z38" s="37">
        <f t="shared" si="30"/>
        <v>18.645264181373246</v>
      </c>
      <c r="AA38" s="37">
        <f t="shared" si="30"/>
        <v>41.797761842255589</v>
      </c>
      <c r="AC38" s="3">
        <v>24</v>
      </c>
      <c r="AE38" s="58">
        <f t="shared" si="16"/>
        <v>16.575227592518086</v>
      </c>
      <c r="AG38" s="3">
        <f t="shared" si="17"/>
        <v>16.575227592518086</v>
      </c>
      <c r="AH38" s="36">
        <f t="shared" si="18"/>
        <v>13.774782356584909</v>
      </c>
      <c r="AI38" s="36">
        <f t="shared" si="18"/>
        <v>25.097259305045405</v>
      </c>
      <c r="AJ38" s="36">
        <f t="shared" si="18"/>
        <v>15.551367850735369</v>
      </c>
      <c r="AK38" s="36">
        <f t="shared" si="18"/>
        <v>26.247332842283061</v>
      </c>
      <c r="AL38" s="36">
        <f t="shared" si="18"/>
        <v>6.6065082924366312</v>
      </c>
      <c r="AM38" s="37"/>
      <c r="AN38" s="36">
        <f t="shared" si="19"/>
        <v>7.0860789379937659</v>
      </c>
      <c r="AO38" s="38">
        <f t="shared" si="19"/>
        <v>4.8273487435469606</v>
      </c>
      <c r="AP38" s="38">
        <f>IF(Settings!$I$6&gt;69, 0.2*(AO38), 0)</f>
        <v>0</v>
      </c>
      <c r="AQ38" s="39">
        <f t="shared" si="20"/>
        <v>21.961594768596946</v>
      </c>
      <c r="AR38" s="39">
        <f t="shared" si="20"/>
        <v>12.995386516094328</v>
      </c>
      <c r="AS38" s="39">
        <f t="shared" si="20"/>
        <v>21.620068688203435</v>
      </c>
      <c r="AT38" s="40">
        <f t="shared" si="21"/>
        <v>26.505698341366394</v>
      </c>
      <c r="AU38" s="40">
        <f t="shared" si="22"/>
        <v>30.979539037122361</v>
      </c>
      <c r="AV38" s="41">
        <f t="shared" si="23"/>
        <v>20.029781664670793</v>
      </c>
      <c r="AW38" s="41">
        <f t="shared" si="24"/>
        <v>18.822944478784052</v>
      </c>
      <c r="AX38" s="42">
        <f t="shared" si="25"/>
        <v>46.519073671578447</v>
      </c>
      <c r="AY38" s="42">
        <f t="shared" si="26"/>
        <v>25.945569206390065</v>
      </c>
      <c r="BA38" s="37">
        <f t="shared" si="31"/>
        <v>11.886091938948388</v>
      </c>
      <c r="BB38" s="37">
        <f t="shared" si="31"/>
        <v>33.674034042899002</v>
      </c>
    </row>
    <row r="39" spans="1:95" x14ac:dyDescent="0.25">
      <c r="A39" s="20">
        <v>36</v>
      </c>
      <c r="C39" s="3"/>
      <c r="F39" s="3">
        <v>25</v>
      </c>
      <c r="G39" s="36">
        <f t="shared" si="8"/>
        <v>33.456274607906323</v>
      </c>
      <c r="H39" s="36">
        <f t="shared" si="8"/>
        <v>39.580261865968083</v>
      </c>
      <c r="I39" s="36">
        <f t="shared" si="8"/>
        <v>33.149307199981671</v>
      </c>
      <c r="J39" s="36">
        <f t="shared" si="8"/>
        <v>41.163565992472023</v>
      </c>
      <c r="K39" s="36">
        <f t="shared" si="8"/>
        <v>13.891977282087206</v>
      </c>
      <c r="L39" s="37"/>
      <c r="M39" s="36">
        <f t="shared" si="28"/>
        <v>12.808062652479125</v>
      </c>
      <c r="N39" s="38">
        <f t="shared" si="28"/>
        <v>8.0687456121076977</v>
      </c>
      <c r="O39" s="38">
        <f>IF(Settings!$I$6&gt;69, 0.2*(N39), 0)</f>
        <v>0</v>
      </c>
      <c r="P39" s="39">
        <f t="shared" si="29"/>
        <v>32.379885056615251</v>
      </c>
      <c r="Q39" s="39">
        <f t="shared" si="29"/>
        <v>20.015560306430316</v>
      </c>
      <c r="R39" s="39">
        <f t="shared" si="29"/>
        <v>35.760603551060164</v>
      </c>
      <c r="S39" s="40">
        <f t="shared" si="9"/>
        <v>40.020446617789823</v>
      </c>
      <c r="T39" s="40">
        <f t="shared" si="10"/>
        <v>49.971371738230026</v>
      </c>
      <c r="U39" s="41">
        <f t="shared" si="11"/>
        <v>31.702382802502989</v>
      </c>
      <c r="V39" s="41">
        <f t="shared" si="12"/>
        <v>29.685196399476062</v>
      </c>
      <c r="W39" s="42">
        <f t="shared" si="13"/>
        <v>63.384082968353255</v>
      </c>
      <c r="X39" s="42">
        <f t="shared" si="14"/>
        <v>38.366877088361818</v>
      </c>
      <c r="Z39" s="37">
        <f t="shared" si="30"/>
        <v>19.39386944339094</v>
      </c>
      <c r="AA39" s="37">
        <f t="shared" si="30"/>
        <v>42.680300341994993</v>
      </c>
      <c r="AC39" s="3">
        <v>25</v>
      </c>
      <c r="AE39" s="58">
        <f t="shared" si="16"/>
        <v>17.431854781713245</v>
      </c>
      <c r="AG39" s="3">
        <f t="shared" si="17"/>
        <v>17.431854781713245</v>
      </c>
      <c r="AH39" s="36">
        <f t="shared" si="18"/>
        <v>15.596679860642116</v>
      </c>
      <c r="AI39" s="36">
        <f t="shared" si="18"/>
        <v>26.620147807416149</v>
      </c>
      <c r="AJ39" s="36">
        <f t="shared" si="18"/>
        <v>17.208070098635488</v>
      </c>
      <c r="AK39" s="36">
        <f t="shared" si="18"/>
        <v>27.823517777690551</v>
      </c>
      <c r="AL39" s="36">
        <f t="shared" si="18"/>
        <v>7.3393769305351046</v>
      </c>
      <c r="AM39" s="37"/>
      <c r="AN39" s="36">
        <f t="shared" si="19"/>
        <v>7.6525065058687947</v>
      </c>
      <c r="AO39" s="38">
        <f t="shared" si="19"/>
        <v>5.1555046665466184</v>
      </c>
      <c r="AP39" s="38">
        <f>IF(Settings!$I$6&gt;69, 0.2*(AO39), 0)</f>
        <v>0</v>
      </c>
      <c r="AQ39" s="39">
        <f t="shared" si="20"/>
        <v>23.095806347374854</v>
      </c>
      <c r="AR39" s="39">
        <f t="shared" si="20"/>
        <v>13.767182638729281</v>
      </c>
      <c r="AS39" s="39">
        <f t="shared" si="20"/>
        <v>23.268396089591441</v>
      </c>
      <c r="AT39" s="40">
        <f t="shared" si="21"/>
        <v>27.964685208473448</v>
      </c>
      <c r="AU39" s="40">
        <f t="shared" si="22"/>
        <v>32.98385654705001</v>
      </c>
      <c r="AV39" s="41">
        <f t="shared" si="23"/>
        <v>21.253987022198768</v>
      </c>
      <c r="AW39" s="41">
        <f t="shared" si="24"/>
        <v>19.965110855562113</v>
      </c>
      <c r="AX39" s="42">
        <f t="shared" si="25"/>
        <v>48.531565722000437</v>
      </c>
      <c r="AY39" s="42">
        <f t="shared" si="26"/>
        <v>27.327064300852761</v>
      </c>
      <c r="BA39" s="37">
        <f t="shared" si="31"/>
        <v>12.760570332339801</v>
      </c>
      <c r="BB39" s="37">
        <f t="shared" si="31"/>
        <v>34.771321590544424</v>
      </c>
    </row>
    <row r="40" spans="1:95" x14ac:dyDescent="0.25">
      <c r="A40" s="20">
        <v>37</v>
      </c>
      <c r="C40" s="3"/>
      <c r="F40" s="3">
        <v>26</v>
      </c>
      <c r="G40" s="36">
        <f t="shared" si="8"/>
        <v>35.846931918753882</v>
      </c>
      <c r="H40" s="36">
        <f t="shared" si="8"/>
        <v>41.203568421788226</v>
      </c>
      <c r="I40" s="36">
        <f t="shared" si="8"/>
        <v>35.317928547450542</v>
      </c>
      <c r="J40" s="36">
        <f t="shared" si="8"/>
        <v>42.824951685162581</v>
      </c>
      <c r="K40" s="36">
        <f t="shared" si="8"/>
        <v>14.703196570468874</v>
      </c>
      <c r="L40" s="37"/>
      <c r="M40" s="36">
        <f t="shared" si="28"/>
        <v>13.489755545195734</v>
      </c>
      <c r="N40" s="38">
        <f t="shared" si="28"/>
        <v>8.4486832280823396</v>
      </c>
      <c r="O40" s="38">
        <f>IF(Settings!$I$6&gt;69, 0.2*(N40), 0)</f>
        <v>0</v>
      </c>
      <c r="P40" s="39">
        <f t="shared" si="29"/>
        <v>33.502937096408488</v>
      </c>
      <c r="Q40" s="39">
        <f t="shared" si="29"/>
        <v>20.754136442363201</v>
      </c>
      <c r="R40" s="39">
        <f t="shared" si="29"/>
        <v>37.088134077023788</v>
      </c>
      <c r="S40" s="40">
        <f t="shared" si="9"/>
        <v>41.489032363674006</v>
      </c>
      <c r="T40" s="40">
        <f t="shared" si="10"/>
        <v>52.078027469239238</v>
      </c>
      <c r="U40" s="41">
        <f t="shared" si="11"/>
        <v>33.014847123361754</v>
      </c>
      <c r="V40" s="41">
        <f t="shared" si="12"/>
        <v>30.902676316341172</v>
      </c>
      <c r="W40" s="42">
        <f t="shared" si="13"/>
        <v>64.986918314130762</v>
      </c>
      <c r="X40" s="42">
        <f t="shared" si="14"/>
        <v>39.661847894502486</v>
      </c>
      <c r="Z40" s="37">
        <f t="shared" si="30"/>
        <v>20.102465449240682</v>
      </c>
      <c r="AA40" s="37">
        <f t="shared" si="30"/>
        <v>43.520048817959719</v>
      </c>
      <c r="AC40" s="3">
        <v>26</v>
      </c>
      <c r="AE40" s="58">
        <f t="shared" si="16"/>
        <v>18.332753468067196</v>
      </c>
      <c r="AG40" s="3">
        <f t="shared" si="17"/>
        <v>18.332753468067196</v>
      </c>
      <c r="AH40" s="36">
        <f t="shared" si="18"/>
        <v>17.586851310887834</v>
      </c>
      <c r="AI40" s="36">
        <f t="shared" si="18"/>
        <v>28.213315190087169</v>
      </c>
      <c r="AJ40" s="36">
        <f t="shared" si="18"/>
        <v>18.999375295845081</v>
      </c>
      <c r="AK40" s="36">
        <f t="shared" si="18"/>
        <v>29.470516233208617</v>
      </c>
      <c r="AL40" s="36">
        <f t="shared" si="18"/>
        <v>8.1227198485287246</v>
      </c>
      <c r="AM40" s="37"/>
      <c r="AN40" s="36">
        <f t="shared" si="19"/>
        <v>8.2550181131924614</v>
      </c>
      <c r="AO40" s="38">
        <f t="shared" si="19"/>
        <v>5.5020523451840804</v>
      </c>
      <c r="AP40" s="38">
        <f>IF(Settings!$I$6&gt;69, 0.2*(AO40), 0)</f>
        <v>0</v>
      </c>
      <c r="AQ40" s="39">
        <f t="shared" si="20"/>
        <v>24.271394994580195</v>
      </c>
      <c r="AR40" s="39">
        <f t="shared" si="20"/>
        <v>14.566792925354141</v>
      </c>
      <c r="AS40" s="39">
        <f t="shared" si="20"/>
        <v>24.961750038338966</v>
      </c>
      <c r="AT40" s="40">
        <f t="shared" si="21"/>
        <v>29.480705432118672</v>
      </c>
      <c r="AU40" s="40">
        <f t="shared" si="22"/>
        <v>35.080913089125069</v>
      </c>
      <c r="AV40" s="41">
        <f t="shared" si="23"/>
        <v>22.535499478861396</v>
      </c>
      <c r="AW40" s="41">
        <f t="shared" si="24"/>
        <v>21.159986392565376</v>
      </c>
      <c r="AX40" s="42">
        <f t="shared" si="25"/>
        <v>50.5717299052369</v>
      </c>
      <c r="AY40" s="42">
        <f t="shared" si="26"/>
        <v>28.75284149777665</v>
      </c>
      <c r="BA40" s="37">
        <f t="shared" si="31"/>
        <v>13.658464360683064</v>
      </c>
      <c r="BB40" s="37">
        <f t="shared" si="31"/>
        <v>35.876011597117582</v>
      </c>
    </row>
    <row r="41" spans="1:95" x14ac:dyDescent="0.25">
      <c r="A41" s="20">
        <v>38</v>
      </c>
      <c r="C41" s="3"/>
      <c r="F41" s="3">
        <v>27</v>
      </c>
      <c r="G41" s="36">
        <f t="shared" si="8"/>
        <v>38.206000394791921</v>
      </c>
      <c r="H41" s="36">
        <f t="shared" si="8"/>
        <v>42.802451714248747</v>
      </c>
      <c r="I41" s="36">
        <f t="shared" si="8"/>
        <v>37.478975897514132</v>
      </c>
      <c r="J41" s="36">
        <f t="shared" si="8"/>
        <v>44.459202760089433</v>
      </c>
      <c r="K41" s="36">
        <f t="shared" si="8"/>
        <v>15.491342113202187</v>
      </c>
      <c r="L41" s="37"/>
      <c r="M41" s="36">
        <f t="shared" si="28"/>
        <v>14.167856115308366</v>
      </c>
      <c r="N41" s="38">
        <f t="shared" si="28"/>
        <v>8.8262040206500441</v>
      </c>
      <c r="O41" s="38">
        <f>IF(Settings!$I$6&gt;69, 0.2*(N41), 0)</f>
        <v>0</v>
      </c>
      <c r="P41" s="39">
        <f t="shared" si="29"/>
        <v>34.601502153946086</v>
      </c>
      <c r="Q41" s="39">
        <f t="shared" si="29"/>
        <v>21.471350807147196</v>
      </c>
      <c r="R41" s="39">
        <f t="shared" si="29"/>
        <v>38.339642859276651</v>
      </c>
      <c r="S41" s="40">
        <f t="shared" si="9"/>
        <v>42.927118606630494</v>
      </c>
      <c r="T41" s="40">
        <f t="shared" si="10"/>
        <v>54.146097229151422</v>
      </c>
      <c r="U41" s="41">
        <f t="shared" si="11"/>
        <v>34.30838979084907</v>
      </c>
      <c r="V41" s="41">
        <f t="shared" si="12"/>
        <v>32.10183878568656</v>
      </c>
      <c r="W41" s="42">
        <f t="shared" si="13"/>
        <v>66.514874664480431</v>
      </c>
      <c r="X41" s="42">
        <f t="shared" si="14"/>
        <v>40.918595191039607</v>
      </c>
      <c r="Z41" s="37">
        <f t="shared" si="30"/>
        <v>20.77171430501458</v>
      </c>
      <c r="AA41" s="37">
        <f t="shared" si="30"/>
        <v>44.319081951464163</v>
      </c>
      <c r="AC41" s="3">
        <v>27</v>
      </c>
      <c r="AE41" s="58">
        <f t="shared" si="16"/>
        <v>19.280211654442091</v>
      </c>
      <c r="AG41" s="3">
        <f t="shared" si="17"/>
        <v>19.280211654442091</v>
      </c>
      <c r="AH41" s="36">
        <f t="shared" si="18"/>
        <v>19.747419719245507</v>
      </c>
      <c r="AI41" s="36">
        <f t="shared" si="18"/>
        <v>29.877427924749178</v>
      </c>
      <c r="AJ41" s="36">
        <f t="shared" si="18"/>
        <v>20.929434946110788</v>
      </c>
      <c r="AK41" s="36">
        <f t="shared" si="18"/>
        <v>31.188748890919047</v>
      </c>
      <c r="AL41" s="36">
        <f t="shared" si="18"/>
        <v>8.9549766023393182</v>
      </c>
      <c r="AM41" s="37"/>
      <c r="AN41" s="36">
        <f t="shared" si="19"/>
        <v>8.8946621997049302</v>
      </c>
      <c r="AO41" s="38">
        <f t="shared" si="19"/>
        <v>5.8675375666421017</v>
      </c>
      <c r="AP41" s="38">
        <f>IF(Settings!$I$6&gt;69, 0.2*(AO41), 0)</f>
        <v>0</v>
      </c>
      <c r="AQ41" s="39">
        <f t="shared" si="20"/>
        <v>25.488025146284244</v>
      </c>
      <c r="AR41" s="39">
        <f t="shared" si="20"/>
        <v>15.393145926958315</v>
      </c>
      <c r="AS41" s="39">
        <f t="shared" si="20"/>
        <v>26.690964118120068</v>
      </c>
      <c r="AT41" s="40">
        <f t="shared" si="21"/>
        <v>31.053410931558211</v>
      </c>
      <c r="AU41" s="40">
        <f t="shared" si="22"/>
        <v>37.270548381503055</v>
      </c>
      <c r="AV41" s="41">
        <f t="shared" si="23"/>
        <v>23.874955335222406</v>
      </c>
      <c r="AW41" s="41">
        <f t="shared" si="24"/>
        <v>22.408070943561881</v>
      </c>
      <c r="AX41" s="42">
        <f t="shared" si="25"/>
        <v>52.634165494701989</v>
      </c>
      <c r="AY41" s="42">
        <f t="shared" si="26"/>
        <v>30.221130182753178</v>
      </c>
      <c r="BA41" s="37">
        <f t="shared" si="31"/>
        <v>14.57521603533085</v>
      </c>
      <c r="BB41" s="37">
        <f t="shared" si="31"/>
        <v>36.98564750118171</v>
      </c>
    </row>
    <row r="42" spans="1:95" x14ac:dyDescent="0.25">
      <c r="A42" s="20">
        <v>39</v>
      </c>
      <c r="C42" s="3"/>
      <c r="F42" s="3">
        <v>28</v>
      </c>
      <c r="G42" s="36">
        <f t="shared" si="8"/>
        <v>40.52478438989553</v>
      </c>
      <c r="H42" s="36">
        <f t="shared" si="8"/>
        <v>44.376207800757115</v>
      </c>
      <c r="I42" s="36">
        <f t="shared" si="8"/>
        <v>39.627005071541248</v>
      </c>
      <c r="J42" s="36">
        <f t="shared" si="8"/>
        <v>46.065672711761351</v>
      </c>
      <c r="K42" s="36">
        <f t="shared" si="8"/>
        <v>16.254590123623441</v>
      </c>
      <c r="L42" s="37"/>
      <c r="M42" s="36">
        <f t="shared" si="28"/>
        <v>14.841473049158228</v>
      </c>
      <c r="N42" s="38">
        <f t="shared" si="28"/>
        <v>9.2010125637846087</v>
      </c>
      <c r="O42" s="38">
        <f>IF(Settings!$I$6&gt;69, 0.2*(N42), 0)</f>
        <v>0</v>
      </c>
      <c r="P42" s="39">
        <f t="shared" si="29"/>
        <v>35.675677599286402</v>
      </c>
      <c r="Q42" s="39">
        <f t="shared" si="29"/>
        <v>22.167199416266193</v>
      </c>
      <c r="R42" s="39">
        <f t="shared" si="29"/>
        <v>39.516971467868785</v>
      </c>
      <c r="S42" s="40">
        <f t="shared" si="9"/>
        <v>44.334579540452211</v>
      </c>
      <c r="T42" s="40">
        <f t="shared" si="10"/>
        <v>56.174401737679204</v>
      </c>
      <c r="U42" s="41">
        <f t="shared" si="11"/>
        <v>35.582408991513987</v>
      </c>
      <c r="V42" s="41">
        <f t="shared" si="12"/>
        <v>33.282155850567833</v>
      </c>
      <c r="W42" s="42">
        <f t="shared" si="13"/>
        <v>67.970892614335355</v>
      </c>
      <c r="X42" s="42">
        <f t="shared" si="14"/>
        <v>42.13748805139209</v>
      </c>
      <c r="Z42" s="37">
        <f t="shared" si="30"/>
        <v>21.402545643368576</v>
      </c>
      <c r="AA42" s="37">
        <f t="shared" si="30"/>
        <v>45.079373832559199</v>
      </c>
      <c r="AC42" s="3">
        <v>28</v>
      </c>
      <c r="AE42" s="58">
        <f t="shared" si="16"/>
        <v>20.276635590369683</v>
      </c>
      <c r="AG42" s="3">
        <f t="shared" si="17"/>
        <v>20.276635590369683</v>
      </c>
      <c r="AH42" s="36">
        <f t="shared" si="18"/>
        <v>22.077970766235222</v>
      </c>
      <c r="AI42" s="36">
        <f t="shared" si="18"/>
        <v>31.612824115276279</v>
      </c>
      <c r="AJ42" s="36">
        <f t="shared" si="18"/>
        <v>23.001393088197045</v>
      </c>
      <c r="AK42" s="36">
        <f t="shared" si="18"/>
        <v>32.978278188894372</v>
      </c>
      <c r="AL42" s="36">
        <f t="shared" si="18"/>
        <v>9.833688827454786</v>
      </c>
      <c r="AM42" s="37"/>
      <c r="AN42" s="36">
        <f t="shared" si="19"/>
        <v>9.5723386027914632</v>
      </c>
      <c r="AO42" s="38">
        <f t="shared" si="19"/>
        <v>6.2524589022506074</v>
      </c>
      <c r="AP42" s="38">
        <f>IF(Settings!$I$6&gt;69, 0.2*(AO42), 0)</f>
        <v>0</v>
      </c>
      <c r="AQ42" s="39">
        <f t="shared" si="20"/>
        <v>26.745127010298692</v>
      </c>
      <c r="AR42" s="39">
        <f t="shared" si="20"/>
        <v>16.244895829470551</v>
      </c>
      <c r="AS42" s="39">
        <f t="shared" si="20"/>
        <v>28.445856918996856</v>
      </c>
      <c r="AT42" s="40">
        <f t="shared" si="21"/>
        <v>32.682118291074651</v>
      </c>
      <c r="AU42" s="40">
        <f t="shared" si="22"/>
        <v>39.551985573713523</v>
      </c>
      <c r="AV42" s="41">
        <f t="shared" si="23"/>
        <v>25.272732812019861</v>
      </c>
      <c r="AW42" s="41">
        <f t="shared" si="24"/>
        <v>23.709618086457208</v>
      </c>
      <c r="AX42" s="42">
        <f t="shared" si="25"/>
        <v>54.713022158654049</v>
      </c>
      <c r="AY42" s="42">
        <f t="shared" si="26"/>
        <v>31.729758956698156</v>
      </c>
      <c r="BA42" s="37">
        <f t="shared" si="31"/>
        <v>15.505757159655271</v>
      </c>
      <c r="BB42" s="37">
        <f t="shared" si="31"/>
        <v>38.097609778945959</v>
      </c>
    </row>
    <row r="43" spans="1:95" x14ac:dyDescent="0.25">
      <c r="A43" s="20">
        <v>40</v>
      </c>
      <c r="C43" s="3"/>
      <c r="F43" s="3">
        <v>29</v>
      </c>
      <c r="G43" s="36">
        <f t="shared" si="8"/>
        <v>42.795833518758627</v>
      </c>
      <c r="H43" s="36">
        <f t="shared" si="8"/>
        <v>45.924256479259306</v>
      </c>
      <c r="I43" s="36">
        <f t="shared" si="8"/>
        <v>41.757101087491392</v>
      </c>
      <c r="J43" s="36">
        <f t="shared" si="8"/>
        <v>47.643843640605937</v>
      </c>
      <c r="K43" s="36">
        <f t="shared" si="8"/>
        <v>16.991549325522449</v>
      </c>
      <c r="L43" s="37"/>
      <c r="M43" s="36">
        <f t="shared" si="28"/>
        <v>15.509800938690219</v>
      </c>
      <c r="N43" s="38">
        <f t="shared" si="28"/>
        <v>9.5728427458381979</v>
      </c>
      <c r="O43" s="38">
        <f>IF(Settings!$I$6&gt;69, 0.2*(N43), 0)</f>
        <v>0</v>
      </c>
      <c r="P43" s="39">
        <f t="shared" si="29"/>
        <v>36.725610280496056</v>
      </c>
      <c r="Q43" s="39">
        <f t="shared" si="29"/>
        <v>22.841763750573378</v>
      </c>
      <c r="R43" s="39">
        <f t="shared" si="29"/>
        <v>40.622388828087942</v>
      </c>
      <c r="S43" s="40">
        <f t="shared" si="9"/>
        <v>45.711380716187108</v>
      </c>
      <c r="T43" s="40">
        <f t="shared" si="10"/>
        <v>58.161998875320933</v>
      </c>
      <c r="U43" s="41">
        <f t="shared" si="11"/>
        <v>36.836403045904028</v>
      </c>
      <c r="V43" s="41">
        <f t="shared" si="12"/>
        <v>34.443192359444481</v>
      </c>
      <c r="W43" s="42">
        <f t="shared" si="13"/>
        <v>69.35788765611143</v>
      </c>
      <c r="X43" s="42">
        <f t="shared" si="14"/>
        <v>43.318988327639062</v>
      </c>
      <c r="Z43" s="37">
        <f t="shared" si="30"/>
        <v>21.996097184849638</v>
      </c>
      <c r="AA43" s="37">
        <f t="shared" si="30"/>
        <v>45.802802837216149</v>
      </c>
      <c r="AC43" s="3">
        <v>29</v>
      </c>
      <c r="AE43" s="58">
        <f t="shared" si="16"/>
        <v>21.324555883177815</v>
      </c>
      <c r="AG43" s="3">
        <f t="shared" si="17"/>
        <v>21.324555883177815</v>
      </c>
      <c r="AH43" s="36">
        <f t="shared" si="18"/>
        <v>24.575226402644049</v>
      </c>
      <c r="AI43" s="36">
        <f t="shared" si="18"/>
        <v>33.419474053024281</v>
      </c>
      <c r="AJ43" s="36">
        <f t="shared" si="18"/>
        <v>25.217195894389786</v>
      </c>
      <c r="AK43" s="36">
        <f t="shared" si="18"/>
        <v>34.838768346494618</v>
      </c>
      <c r="AL43" s="36">
        <f t="shared" si="18"/>
        <v>10.755459277803103</v>
      </c>
      <c r="AM43" s="37"/>
      <c r="AN43" s="36">
        <f t="shared" si="19"/>
        <v>10.288769966340558</v>
      </c>
      <c r="AO43" s="38">
        <f t="shared" si="19"/>
        <v>6.6572578369244226</v>
      </c>
      <c r="AP43" s="38">
        <f>IF(Settings!$I$6&gt;69, 0.2*(AO43), 0)</f>
        <v>0</v>
      </c>
      <c r="AQ43" s="39">
        <f t="shared" si="20"/>
        <v>28.04187700972188</v>
      </c>
      <c r="AR43" s="39">
        <f t="shared" si="20"/>
        <v>17.120410271709204</v>
      </c>
      <c r="AS43" s="39">
        <f t="shared" si="20"/>
        <v>30.21537673311402</v>
      </c>
      <c r="AT43" s="40">
        <f t="shared" si="21"/>
        <v>34.365779415685751</v>
      </c>
      <c r="AU43" s="40">
        <f t="shared" si="22"/>
        <v>41.923771304630655</v>
      </c>
      <c r="AV43" s="41">
        <f t="shared" si="23"/>
        <v>26.728919998999316</v>
      </c>
      <c r="AW43" s="41">
        <f t="shared" si="24"/>
        <v>25.064605539768209</v>
      </c>
      <c r="AX43" s="42">
        <f t="shared" si="25"/>
        <v>56.802030367320413</v>
      </c>
      <c r="AY43" s="42">
        <f t="shared" si="26"/>
        <v>33.276138122493883</v>
      </c>
      <c r="BA43" s="37">
        <f t="shared" si="31"/>
        <v>16.444574608560416</v>
      </c>
      <c r="BB43" s="37">
        <f t="shared" si="31"/>
        <v>39.20912611643233</v>
      </c>
    </row>
    <row r="44" spans="1:95" x14ac:dyDescent="0.25">
      <c r="C44" s="3"/>
      <c r="F44" s="3">
        <v>30</v>
      </c>
      <c r="G44" s="36">
        <f t="shared" si="8"/>
        <v>45.012871397019474</v>
      </c>
      <c r="H44" s="36">
        <f t="shared" si="8"/>
        <v>47.446128521704793</v>
      </c>
      <c r="I44" s="36">
        <f t="shared" si="8"/>
        <v>43.86485496705648</v>
      </c>
      <c r="J44" s="36">
        <f t="shared" si="8"/>
        <v>49.193312583077279</v>
      </c>
      <c r="K44" s="36">
        <f t="shared" si="8"/>
        <v>17.701214194839189</v>
      </c>
      <c r="L44" s="37"/>
      <c r="M44" s="36">
        <f t="shared" si="28"/>
        <v>16.172114201709078</v>
      </c>
      <c r="N44" s="38">
        <f t="shared" si="28"/>
        <v>9.9414553077145893</v>
      </c>
      <c r="O44" s="38">
        <f>IF(Settings!$I$6&gt;69, 0.2*(N44), 0)</f>
        <v>0</v>
      </c>
      <c r="P44" s="39">
        <f t="shared" si="29"/>
        <v>37.751489804452312</v>
      </c>
      <c r="Q44" s="39">
        <f t="shared" si="29"/>
        <v>23.495198690769719</v>
      </c>
      <c r="R44" s="39">
        <f t="shared" si="29"/>
        <v>41.658484556289977</v>
      </c>
      <c r="S44" s="40">
        <f t="shared" si="9"/>
        <v>47.057567746907615</v>
      </c>
      <c r="T44" s="40">
        <f t="shared" si="10"/>
        <v>60.108158565288583</v>
      </c>
      <c r="U44" s="41">
        <f t="shared" si="11"/>
        <v>38.069960218207243</v>
      </c>
      <c r="V44" s="41">
        <f t="shared" si="12"/>
        <v>35.584596391278595</v>
      </c>
      <c r="W44" s="42">
        <f t="shared" si="13"/>
        <v>70.67873404790079</v>
      </c>
      <c r="X44" s="42">
        <f t="shared" si="14"/>
        <v>44.463635841060025</v>
      </c>
      <c r="Z44" s="37">
        <f t="shared" si="30"/>
        <v>22.553663864113378</v>
      </c>
      <c r="AA44" s="37">
        <f t="shared" si="30"/>
        <v>46.491156268039539</v>
      </c>
      <c r="AC44" s="3">
        <v>30</v>
      </c>
      <c r="AE44" s="58">
        <f t="shared" si="16"/>
        <v>22.426633924947051</v>
      </c>
      <c r="AG44" s="3">
        <f t="shared" si="17"/>
        <v>22.426633924947051</v>
      </c>
      <c r="AH44" s="36">
        <f t="shared" si="18"/>
        <v>27.232771818085943</v>
      </c>
      <c r="AI44" s="36">
        <f t="shared" si="18"/>
        <v>35.296940138980389</v>
      </c>
      <c r="AJ44" s="36">
        <f t="shared" si="18"/>
        <v>27.577400193559672</v>
      </c>
      <c r="AK44" s="36">
        <f t="shared" si="18"/>
        <v>36.769445188552801</v>
      </c>
      <c r="AL44" s="36">
        <f t="shared" si="18"/>
        <v>11.715936744619292</v>
      </c>
      <c r="AM44" s="37"/>
      <c r="AN44" s="36">
        <f t="shared" si="19"/>
        <v>11.044471724688391</v>
      </c>
      <c r="AO44" s="38">
        <f t="shared" si="19"/>
        <v>7.0823081968553563</v>
      </c>
      <c r="AP44" s="38">
        <f>IF(Settings!$I$6&gt;69, 0.2*(AO44), 0)</f>
        <v>0</v>
      </c>
      <c r="AQ44" s="39">
        <f t="shared" si="20"/>
        <v>29.377178753685669</v>
      </c>
      <c r="AR44" s="39">
        <f t="shared" si="20"/>
        <v>18.017761338521851</v>
      </c>
      <c r="AS44" s="39">
        <f t="shared" si="20"/>
        <v>31.987784548494197</v>
      </c>
      <c r="AT44" s="40">
        <f t="shared" si="21"/>
        <v>36.102953011244942</v>
      </c>
      <c r="AU44" s="40">
        <f t="shared" si="22"/>
        <v>44.383717880813386</v>
      </c>
      <c r="AV44" s="41">
        <f t="shared" si="23"/>
        <v>28.24328215344913</v>
      </c>
      <c r="AW44" s="41">
        <f t="shared" si="24"/>
        <v>26.472705104235292</v>
      </c>
      <c r="AX44" s="42">
        <f t="shared" si="25"/>
        <v>58.894541650521013</v>
      </c>
      <c r="AY44" s="42">
        <f t="shared" si="26"/>
        <v>34.857246125876721</v>
      </c>
      <c r="BA44" s="37">
        <f t="shared" si="31"/>
        <v>17.385794003426327</v>
      </c>
      <c r="BB44" s="37">
        <f t="shared" si="31"/>
        <v>40.317284670781248</v>
      </c>
    </row>
    <row r="45" spans="1:95" x14ac:dyDescent="0.25">
      <c r="C45" s="1"/>
      <c r="F45" s="3">
        <v>31</v>
      </c>
      <c r="G45" s="36">
        <f t="shared" si="8"/>
        <v>47.170714904134627</v>
      </c>
      <c r="H45" s="36">
        <f t="shared" si="8"/>
        <v>48.941454294136904</v>
      </c>
      <c r="I45" s="36">
        <f t="shared" si="8"/>
        <v>45.94633849183576</v>
      </c>
      <c r="J45" s="36">
        <f t="shared" si="8"/>
        <v>50.713779341443868</v>
      </c>
      <c r="K45" s="36">
        <f t="shared" si="8"/>
        <v>18.382919810384184</v>
      </c>
      <c r="L45" s="37"/>
      <c r="M45" s="36">
        <f t="shared" si="28"/>
        <v>16.827761391838319</v>
      </c>
      <c r="N45" s="38">
        <f t="shared" si="28"/>
        <v>10.30663562142181</v>
      </c>
      <c r="O45" s="38">
        <f>IF(Settings!$I$6&gt;69, 0.2*(N45), 0)</f>
        <v>0</v>
      </c>
      <c r="P45" s="39">
        <f t="shared" si="29"/>
        <v>38.753542661411778</v>
      </c>
      <c r="Q45" s="39">
        <f t="shared" si="29"/>
        <v>24.127721877092476</v>
      </c>
      <c r="R45" s="39">
        <f t="shared" si="29"/>
        <v>42.628078618795925</v>
      </c>
      <c r="S45" s="40">
        <f t="shared" si="9"/>
        <v>48.373256358796169</v>
      </c>
      <c r="T45" s="40">
        <f t="shared" si="10"/>
        <v>62.012340208869105</v>
      </c>
      <c r="U45" s="41">
        <f t="shared" si="11"/>
        <v>39.282749625958125</v>
      </c>
      <c r="V45" s="41">
        <f t="shared" si="12"/>
        <v>36.706090720602674</v>
      </c>
      <c r="W45" s="42">
        <f t="shared" si="13"/>
        <v>71.936252000490285</v>
      </c>
      <c r="X45" s="42">
        <f t="shared" si="14"/>
        <v>45.572035479834646</v>
      </c>
      <c r="Z45" s="37">
        <f t="shared" si="30"/>
        <v>23.076654645708675</v>
      </c>
      <c r="AA45" s="37">
        <f t="shared" si="30"/>
        <v>47.146134769974267</v>
      </c>
      <c r="AC45" s="3">
        <v>31</v>
      </c>
      <c r="AD45" s="1"/>
      <c r="AE45" s="58">
        <f t="shared" si="16"/>
        <v>23.585668651620018</v>
      </c>
      <c r="AG45" s="3">
        <f t="shared" si="17"/>
        <v>23.585668651620018</v>
      </c>
      <c r="AH45" s="36">
        <f t="shared" si="18"/>
        <v>30.04085673068996</v>
      </c>
      <c r="AI45" s="36">
        <f t="shared" si="18"/>
        <v>37.244336754311128</v>
      </c>
      <c r="AJ45" s="36">
        <f t="shared" si="18"/>
        <v>30.080986687934438</v>
      </c>
      <c r="AK45" s="36">
        <f t="shared" si="18"/>
        <v>38.769056430692864</v>
      </c>
      <c r="AL45" s="36">
        <f t="shared" si="18"/>
        <v>12.709831055371939</v>
      </c>
      <c r="AM45" s="37"/>
      <c r="AN45" s="36">
        <f t="shared" si="19"/>
        <v>11.839721045940738</v>
      </c>
      <c r="AO45" s="38">
        <f t="shared" si="19"/>
        <v>7.5279049324529455</v>
      </c>
      <c r="AP45" s="38">
        <f>IF(Settings!$I$6&gt;69, 0.2*(AO45), 0)</f>
        <v>0</v>
      </c>
      <c r="AQ45" s="39">
        <f t="shared" si="20"/>
        <v>30.749644921005004</v>
      </c>
      <c r="AR45" s="39">
        <f t="shared" si="20"/>
        <v>18.934720387657812</v>
      </c>
      <c r="AS45" s="39">
        <f t="shared" si="20"/>
        <v>33.750872052684883</v>
      </c>
      <c r="AT45" s="40">
        <f t="shared" si="21"/>
        <v>37.891777500196248</v>
      </c>
      <c r="AU45" s="40">
        <f t="shared" si="22"/>
        <v>46.928849057768474</v>
      </c>
      <c r="AV45" s="41">
        <f t="shared" si="23"/>
        <v>29.815228798846583</v>
      </c>
      <c r="AW45" s="41">
        <f t="shared" si="24"/>
        <v>27.933252565733348</v>
      </c>
      <c r="AX45" s="42">
        <f t="shared" si="25"/>
        <v>60.983579054220996</v>
      </c>
      <c r="AY45" s="42">
        <f t="shared" si="26"/>
        <v>36.469620791873432</v>
      </c>
      <c r="BA45" s="37">
        <f t="shared" si="31"/>
        <v>18.323280589537937</v>
      </c>
      <c r="BB45" s="37">
        <f t="shared" si="31"/>
        <v>41.419050596254841</v>
      </c>
    </row>
    <row r="46" spans="1:95" x14ac:dyDescent="0.25">
      <c r="C46" s="1"/>
      <c r="F46" s="3">
        <v>32</v>
      </c>
      <c r="G46" s="36">
        <f t="shared" si="8"/>
        <v>49.26518787989086</v>
      </c>
      <c r="H46" s="36">
        <f t="shared" si="8"/>
        <v>50.409953583342187</v>
      </c>
      <c r="I46" s="36">
        <f t="shared" si="8"/>
        <v>47.99807764109422</v>
      </c>
      <c r="J46" s="36">
        <f t="shared" si="8"/>
        <v>52.205035618583878</v>
      </c>
      <c r="K46" s="36">
        <f t="shared" si="8"/>
        <v>19.036299021487483</v>
      </c>
      <c r="L46" s="37"/>
      <c r="M46" s="36">
        <f t="shared" si="28"/>
        <v>17.476159874221711</v>
      </c>
      <c r="N46" s="38">
        <f t="shared" si="28"/>
        <v>10.668191679215376</v>
      </c>
      <c r="O46" s="38">
        <f>IF(Settings!$I$6&gt;69, 0.2*(N46), 0)</f>
        <v>0</v>
      </c>
      <c r="P46" s="39">
        <f t="shared" si="29"/>
        <v>39.73202707248074</v>
      </c>
      <c r="Q46" s="39">
        <f t="shared" si="29"/>
        <v>24.739604321263649</v>
      </c>
      <c r="R46" s="39">
        <f t="shared" si="29"/>
        <v>43.534145524931908</v>
      </c>
      <c r="S46" s="40">
        <f t="shared" si="9"/>
        <v>49.658623604149383</v>
      </c>
      <c r="T46" s="40">
        <f t="shared" si="10"/>
        <v>63.874172383273809</v>
      </c>
      <c r="U46" s="41">
        <f t="shared" si="11"/>
        <v>40.474513107310479</v>
      </c>
      <c r="V46" s="41">
        <f t="shared" si="12"/>
        <v>37.807465187506637</v>
      </c>
      <c r="W46" s="42">
        <f t="shared" si="13"/>
        <v>73.133197628802876</v>
      </c>
      <c r="X46" s="42">
        <f t="shared" si="14"/>
        <v>46.644845944693813</v>
      </c>
      <c r="Z46" s="37">
        <f t="shared" si="30"/>
        <v>23.566556173690113</v>
      </c>
      <c r="AA46" s="37">
        <f t="shared" si="30"/>
        <v>47.76935653191638</v>
      </c>
      <c r="AC46" s="3">
        <v>32</v>
      </c>
      <c r="AD46" s="1"/>
      <c r="AE46" s="58">
        <f t="shared" si="16"/>
        <v>24.804603651429346</v>
      </c>
      <c r="AG46" s="3">
        <f t="shared" si="17"/>
        <v>24.804603651429346</v>
      </c>
      <c r="AH46" s="36">
        <f t="shared" si="18"/>
        <v>32.98629130156386</v>
      </c>
      <c r="AI46" s="36">
        <f t="shared" si="18"/>
        <v>39.260290767631062</v>
      </c>
      <c r="AJ46" s="36">
        <f t="shared" si="18"/>
        <v>32.725184562473494</v>
      </c>
      <c r="AK46" s="36">
        <f t="shared" si="18"/>
        <v>40.835833197465838</v>
      </c>
      <c r="AL46" s="36">
        <f t="shared" si="18"/>
        <v>13.730961372990933</v>
      </c>
      <c r="AM46" s="37"/>
      <c r="AN46" s="36">
        <f t="shared" si="19"/>
        <v>12.674525220354132</v>
      </c>
      <c r="AO46" s="38">
        <f t="shared" si="19"/>
        <v>7.9942523377697237</v>
      </c>
      <c r="AP46" s="38">
        <f>IF(Settings!$I$6&gt;69, 0.2*(AO46), 0)</f>
        <v>0</v>
      </c>
      <c r="AQ46" s="39">
        <f t="shared" si="20"/>
        <v>32.157580491466454</v>
      </c>
      <c r="AR46" s="39">
        <f t="shared" si="20"/>
        <v>19.86875737310989</v>
      </c>
      <c r="AS46" s="39">
        <f t="shared" si="20"/>
        <v>35.492209289109397</v>
      </c>
      <c r="AT46" s="40">
        <f t="shared" si="21"/>
        <v>39.729946061073406</v>
      </c>
      <c r="AU46" s="40">
        <f t="shared" si="22"/>
        <v>49.555351080475639</v>
      </c>
      <c r="AV46" s="41">
        <f t="shared" si="23"/>
        <v>31.443781160165727</v>
      </c>
      <c r="AW46" s="41">
        <f t="shared" si="24"/>
        <v>29.445218075723297</v>
      </c>
      <c r="AX46" s="42">
        <f t="shared" si="25"/>
        <v>63.06189790806345</v>
      </c>
      <c r="AY46" s="42">
        <f t="shared" si="26"/>
        <v>38.109356220211161</v>
      </c>
      <c r="BA46" s="37">
        <f t="shared" si="31"/>
        <v>19.250755184580534</v>
      </c>
      <c r="BB46" s="37">
        <f t="shared" si="31"/>
        <v>42.511285962417119</v>
      </c>
    </row>
    <row r="47" spans="1:95" x14ac:dyDescent="0.25">
      <c r="C47" s="1"/>
      <c r="F47" s="3">
        <v>33</v>
      </c>
      <c r="G47" s="36">
        <f t="shared" si="8"/>
        <v>51.293032383192021</v>
      </c>
      <c r="H47" s="36">
        <f t="shared" si="8"/>
        <v>51.851426478426916</v>
      </c>
      <c r="I47" s="36">
        <f t="shared" si="8"/>
        <v>50.017025309322342</v>
      </c>
      <c r="J47" s="36">
        <f t="shared" si="8"/>
        <v>53.666955293738248</v>
      </c>
      <c r="K47" s="36">
        <f t="shared" si="8"/>
        <v>19.661242396539237</v>
      </c>
      <c r="L47" s="37"/>
      <c r="M47" s="36">
        <f t="shared" si="28"/>
        <v>18.116790844452133</v>
      </c>
      <c r="N47" s="38">
        <f t="shared" si="28"/>
        <v>11.025952268161667</v>
      </c>
      <c r="O47" s="38">
        <f>IF(Settings!$I$6&gt;69, 0.2*(N47), 0)</f>
        <v>0</v>
      </c>
      <c r="P47" s="39">
        <f t="shared" si="29"/>
        <v>40.687228459526914</v>
      </c>
      <c r="Q47" s="39">
        <f t="shared" si="29"/>
        <v>25.331162121359029</v>
      </c>
      <c r="R47" s="39">
        <f t="shared" si="29"/>
        <v>44.379751330274054</v>
      </c>
      <c r="S47" s="40">
        <f t="shared" si="9"/>
        <v>50.913900081927395</v>
      </c>
      <c r="T47" s="40">
        <f t="shared" si="10"/>
        <v>65.69343455097092</v>
      </c>
      <c r="U47" s="41">
        <f t="shared" si="11"/>
        <v>41.645057925860606</v>
      </c>
      <c r="V47" s="41">
        <f t="shared" si="12"/>
        <v>38.88856985882019</v>
      </c>
      <c r="W47" s="42">
        <f t="shared" si="13"/>
        <v>74.27225520755708</v>
      </c>
      <c r="X47" s="42">
        <f t="shared" si="14"/>
        <v>47.682769923669525</v>
      </c>
      <c r="Z47" s="37">
        <f t="shared" si="30"/>
        <v>24.024902441473326</v>
      </c>
      <c r="AA47" s="37">
        <f t="shared" si="30"/>
        <v>48.362361284608163</v>
      </c>
      <c r="AC47" s="3">
        <v>33</v>
      </c>
      <c r="AD47" s="1"/>
      <c r="AE47" s="58">
        <f t="shared" si="16"/>
        <v>26.08653464069765</v>
      </c>
      <c r="AG47" s="3">
        <f t="shared" si="17"/>
        <v>26.08653464069765</v>
      </c>
      <c r="AH47" s="36">
        <f t="shared" ref="AH47:AL84" si="32">AH$4*(1-EXP(-AH$5*$AG47))^AH$6</f>
        <v>36.052454805144059</v>
      </c>
      <c r="AI47" s="36">
        <f t="shared" si="32"/>
        <v>41.342903477285823</v>
      </c>
      <c r="AJ47" s="36">
        <f t="shared" si="32"/>
        <v>35.505314991753629</v>
      </c>
      <c r="AK47" s="36">
        <f t="shared" si="32"/>
        <v>42.967453655470671</v>
      </c>
      <c r="AL47" s="36">
        <f t="shared" si="32"/>
        <v>14.772339667244164</v>
      </c>
      <c r="AM47" s="37"/>
      <c r="AN47" s="36">
        <f t="shared" ref="AN47:AO84" si="33">AN$4*(1-EXP(-AN$5*$AG47))^AN$6</f>
        <v>13.548590086684092</v>
      </c>
      <c r="AO47" s="38">
        <f t="shared" si="33"/>
        <v>8.4814518149140614</v>
      </c>
      <c r="AP47" s="38">
        <f>IF(Settings!$I$6&gt;69, 0.2*(AO47), 0)</f>
        <v>0</v>
      </c>
      <c r="AQ47" s="39">
        <f t="shared" ref="AQ47:AS84" si="34">AQ$4*(1-EXP(-AQ$5*$AG47))^AQ$6</f>
        <v>33.598967807065634</v>
      </c>
      <c r="AR47" s="39">
        <f t="shared" si="34"/>
        <v>20.817045309708174</v>
      </c>
      <c r="AS47" s="39">
        <f t="shared" si="34"/>
        <v>37.199414598937942</v>
      </c>
      <c r="AT47" s="40">
        <f t="shared" si="21"/>
        <v>41.614684553278778</v>
      </c>
      <c r="AU47" s="40">
        <f t="shared" si="22"/>
        <v>52.258530796007889</v>
      </c>
      <c r="AV47" s="41">
        <f t="shared" si="23"/>
        <v>33.127540561692882</v>
      </c>
      <c r="AW47" s="41">
        <f t="shared" si="24"/>
        <v>31.007177607964366</v>
      </c>
      <c r="AX47" s="42">
        <f t="shared" si="25"/>
        <v>65.122056734597564</v>
      </c>
      <c r="AY47" s="42">
        <f t="shared" si="26"/>
        <v>39.772106202423842</v>
      </c>
      <c r="BA47" s="37">
        <f t="shared" si="31"/>
        <v>20.161922126046239</v>
      </c>
      <c r="BB47" s="37">
        <f t="shared" si="31"/>
        <v>43.590773131102416</v>
      </c>
    </row>
    <row r="48" spans="1:95" x14ac:dyDescent="0.25">
      <c r="C48" s="1"/>
      <c r="F48" s="3">
        <v>34</v>
      </c>
      <c r="G48" s="36">
        <f t="shared" si="8"/>
        <v>53.251819964582332</v>
      </c>
      <c r="H48" s="36">
        <f t="shared" si="8"/>
        <v>53.265745178814313</v>
      </c>
      <c r="I48" s="36">
        <f t="shared" si="8"/>
        <v>52.000533787993959</v>
      </c>
      <c r="J48" s="36">
        <f t="shared" si="8"/>
        <v>55.099485700098299</v>
      </c>
      <c r="K48" s="36">
        <f t="shared" si="8"/>
        <v>20.257861225039374</v>
      </c>
      <c r="L48" s="37"/>
      <c r="M48" s="36">
        <f t="shared" si="28"/>
        <v>18.749194669570745</v>
      </c>
      <c r="N48" s="38">
        <f t="shared" si="28"/>
        <v>11.379765308714802</v>
      </c>
      <c r="O48" s="38">
        <f>IF(Settings!$I$6&gt;69, 0.2*(N48), 0)</f>
        <v>0</v>
      </c>
      <c r="P48" s="39">
        <f t="shared" si="29"/>
        <v>41.619455453487355</v>
      </c>
      <c r="Q48" s="39">
        <f t="shared" si="29"/>
        <v>25.902749150078531</v>
      </c>
      <c r="R48" s="39">
        <f t="shared" si="29"/>
        <v>45.168001830302877</v>
      </c>
      <c r="S48" s="40">
        <f t="shared" si="9"/>
        <v>52.13936303578329</v>
      </c>
      <c r="T48" s="40">
        <f t="shared" si="10"/>
        <v>67.470040562760317</v>
      </c>
      <c r="U48" s="41">
        <f t="shared" si="11"/>
        <v>42.794250211289437</v>
      </c>
      <c r="V48" s="41">
        <f t="shared" si="12"/>
        <v>39.949308884110735</v>
      </c>
      <c r="W48" s="42">
        <f t="shared" si="13"/>
        <v>75.356031347651864</v>
      </c>
      <c r="X48" s="42">
        <f t="shared" si="14"/>
        <v>48.686545510125633</v>
      </c>
      <c r="Z48" s="37">
        <f t="shared" si="30"/>
        <v>24.453249724146318</v>
      </c>
      <c r="AA48" s="37">
        <f t="shared" si="30"/>
        <v>48.926614104694536</v>
      </c>
      <c r="AC48" s="3">
        <v>34</v>
      </c>
      <c r="AD48" s="1"/>
      <c r="AE48" s="58">
        <f t="shared" si="16"/>
        <v>27.434717325995447</v>
      </c>
      <c r="AG48" s="3">
        <f t="shared" si="17"/>
        <v>27.434717325995447</v>
      </c>
      <c r="AH48" s="36">
        <f t="shared" si="32"/>
        <v>39.219431372798979</v>
      </c>
      <c r="AI48" s="36">
        <f t="shared" si="32"/>
        <v>43.489714897178992</v>
      </c>
      <c r="AJ48" s="36">
        <f t="shared" si="32"/>
        <v>38.414661656525318</v>
      </c>
      <c r="AK48" s="36">
        <f t="shared" si="32"/>
        <v>45.1610097516377</v>
      </c>
      <c r="AL48" s="36">
        <f t="shared" si="32"/>
        <v>15.826289553060844</v>
      </c>
      <c r="AM48" s="37"/>
      <c r="AN48" s="36">
        <f t="shared" si="33"/>
        <v>14.461289199591</v>
      </c>
      <c r="AO48" s="38">
        <f t="shared" si="33"/>
        <v>8.9894893220936911</v>
      </c>
      <c r="AP48" s="38">
        <f>IF(Settings!$I$6&gt;69, 0.2*(AO48), 0)</f>
        <v>0</v>
      </c>
      <c r="AQ48" s="39">
        <f t="shared" si="34"/>
        <v>35.071453989760712</v>
      </c>
      <c r="AR48" s="39">
        <f t="shared" si="34"/>
        <v>21.776470479635925</v>
      </c>
      <c r="AS48" s="39">
        <f t="shared" si="34"/>
        <v>38.860437679987349</v>
      </c>
      <c r="AT48" s="40">
        <f t="shared" si="21"/>
        <v>43.542733155505168</v>
      </c>
      <c r="AU48" s="40">
        <f t="shared" si="22"/>
        <v>55.032782780311848</v>
      </c>
      <c r="AV48" s="41">
        <f t="shared" si="23"/>
        <v>34.864658503407668</v>
      </c>
      <c r="AW48" s="41">
        <f t="shared" si="24"/>
        <v>32.617286172884242</v>
      </c>
      <c r="AX48" s="42">
        <f t="shared" si="25"/>
        <v>67.156497807873251</v>
      </c>
      <c r="AY48" s="42">
        <f t="shared" si="26"/>
        <v>41.45309499488819</v>
      </c>
      <c r="BA48" s="37">
        <f t="shared" si="31"/>
        <v>21.050605265734728</v>
      </c>
      <c r="BB48" s="37">
        <f t="shared" si="31"/>
        <v>44.654241584580433</v>
      </c>
    </row>
    <row r="49" spans="1:97" x14ac:dyDescent="0.25">
      <c r="C49" s="1"/>
      <c r="F49" s="3">
        <v>35</v>
      </c>
      <c r="G49" s="36">
        <f t="shared" si="8"/>
        <v>55.13986482704</v>
      </c>
      <c r="H49" s="36">
        <f t="shared" si="8"/>
        <v>54.652846619105041</v>
      </c>
      <c r="I49" s="36">
        <f t="shared" si="8"/>
        <v>53.946327399727721</v>
      </c>
      <c r="J49" s="36">
        <f t="shared" si="8"/>
        <v>56.502639785545128</v>
      </c>
      <c r="K49" s="36">
        <f t="shared" si="8"/>
        <v>20.826453698318449</v>
      </c>
      <c r="L49" s="37"/>
      <c r="M49" s="36">
        <f t="shared" si="28"/>
        <v>19.372966531257365</v>
      </c>
      <c r="N49" s="38">
        <f t="shared" si="28"/>
        <v>11.729496338991895</v>
      </c>
      <c r="O49" s="38">
        <f>IF(Settings!$I$6&gt;69, 0.2*(N49), 0)</f>
        <v>0</v>
      </c>
      <c r="P49" s="39">
        <f t="shared" si="29"/>
        <v>42.529036370330878</v>
      </c>
      <c r="Q49" s="39">
        <f t="shared" si="29"/>
        <v>26.454750603645827</v>
      </c>
      <c r="R49" s="39">
        <f t="shared" si="29"/>
        <v>45.902000451221603</v>
      </c>
      <c r="S49" s="40">
        <f t="shared" si="9"/>
        <v>53.335330219338417</v>
      </c>
      <c r="T49" s="40">
        <f t="shared" si="10"/>
        <v>69.204023764755121</v>
      </c>
      <c r="U49" s="41">
        <f t="shared" si="11"/>
        <v>43.922009049076756</v>
      </c>
      <c r="V49" s="41">
        <f t="shared" si="12"/>
        <v>40.989634964328779</v>
      </c>
      <c r="W49" s="42">
        <f t="shared" si="13"/>
        <v>76.387050772639782</v>
      </c>
      <c r="X49" s="42">
        <f t="shared" si="14"/>
        <v>49.656938705491115</v>
      </c>
      <c r="Z49" s="37">
        <f t="shared" si="30"/>
        <v>24.853156078488485</v>
      </c>
      <c r="AA49" s="37">
        <f t="shared" si="30"/>
        <v>49.463509034339246</v>
      </c>
      <c r="AC49" s="3">
        <v>35</v>
      </c>
      <c r="AD49" s="1"/>
      <c r="AE49" s="58">
        <f t="shared" si="16"/>
        <v>28.852575672624699</v>
      </c>
      <c r="AG49" s="3">
        <f t="shared" si="17"/>
        <v>28.852575672624699</v>
      </c>
      <c r="AH49" s="36">
        <f t="shared" si="32"/>
        <v>42.464281685598081</v>
      </c>
      <c r="AI49" s="36">
        <f t="shared" si="32"/>
        <v>45.697671401480541</v>
      </c>
      <c r="AJ49" s="36">
        <f t="shared" si="32"/>
        <v>41.444376710175995</v>
      </c>
      <c r="AK49" s="36">
        <f t="shared" si="32"/>
        <v>47.412978148101232</v>
      </c>
      <c r="AL49" s="36">
        <f t="shared" si="32"/>
        <v>16.884598762056953</v>
      </c>
      <c r="AM49" s="37"/>
      <c r="AN49" s="36">
        <f t="shared" si="33"/>
        <v>15.411634550561224</v>
      </c>
      <c r="AO49" s="38">
        <f t="shared" si="33"/>
        <v>9.5182226766461238</v>
      </c>
      <c r="AP49" s="38">
        <f>IF(Settings!$I$6&gt;69, 0.2*(AO49), 0)</f>
        <v>0</v>
      </c>
      <c r="AQ49" s="39">
        <f t="shared" si="34"/>
        <v>36.572341281060993</v>
      </c>
      <c r="AR49" s="39">
        <f t="shared" si="34"/>
        <v>22.743648907615388</v>
      </c>
      <c r="AS49" s="39">
        <f t="shared" si="34"/>
        <v>40.463845156240261</v>
      </c>
      <c r="AT49" s="40">
        <f t="shared" si="21"/>
        <v>45.510332602588981</v>
      </c>
      <c r="AU49" s="40">
        <f t="shared" si="22"/>
        <v>57.871567511979961</v>
      </c>
      <c r="AV49" s="41">
        <f t="shared" si="23"/>
        <v>36.652809220271941</v>
      </c>
      <c r="AW49" s="41">
        <f t="shared" si="24"/>
        <v>34.273253551110407</v>
      </c>
      <c r="AX49" s="42">
        <f t="shared" si="25"/>
        <v>69.15763651045043</v>
      </c>
      <c r="AY49" s="42">
        <f t="shared" si="26"/>
        <v>43.147136220856581</v>
      </c>
      <c r="BA49" s="37">
        <f t="shared" si="31"/>
        <v>21.91088730933167</v>
      </c>
      <c r="BB49" s="37">
        <f t="shared" si="31"/>
        <v>45.698398109701458</v>
      </c>
    </row>
    <row r="50" spans="1:97" x14ac:dyDescent="0.25">
      <c r="C50" s="1"/>
      <c r="F50" s="3">
        <v>36</v>
      </c>
      <c r="G50" s="36">
        <f t="shared" si="8"/>
        <v>56.95614026522842</v>
      </c>
      <c r="H50" s="36">
        <f t="shared" si="8"/>
        <v>56.01272581688167</v>
      </c>
      <c r="I50" s="36">
        <f t="shared" si="8"/>
        <v>55.852475592000246</v>
      </c>
      <c r="J50" s="36">
        <f t="shared" si="8"/>
        <v>57.876489054740951</v>
      </c>
      <c r="K50" s="36">
        <f t="shared" si="8"/>
        <v>21.367474282788496</v>
      </c>
      <c r="L50" s="37"/>
      <c r="M50" s="36">
        <f t="shared" si="28"/>
        <v>19.987752352533608</v>
      </c>
      <c r="N50" s="38">
        <f t="shared" si="28"/>
        <v>12.075027128987475</v>
      </c>
      <c r="O50" s="38">
        <f>IF(Settings!$I$6&gt;69, 0.2*(N50), 0)</f>
        <v>0</v>
      </c>
      <c r="P50" s="39">
        <f t="shared" si="29"/>
        <v>43.416316094796208</v>
      </c>
      <c r="Q50" s="39">
        <f t="shared" si="29"/>
        <v>26.987577312801591</v>
      </c>
      <c r="R50" s="39">
        <f t="shared" si="29"/>
        <v>46.584814481745092</v>
      </c>
      <c r="S50" s="40">
        <f t="shared" si="9"/>
        <v>54.50215443476182</v>
      </c>
      <c r="T50" s="40">
        <f t="shared" si="10"/>
        <v>70.895523543008025</v>
      </c>
      <c r="U50" s="41">
        <f t="shared" si="11"/>
        <v>45.02830114490812</v>
      </c>
      <c r="V50" s="41">
        <f t="shared" si="12"/>
        <v>42.009544362661252</v>
      </c>
      <c r="W50" s="42">
        <f t="shared" si="13"/>
        <v>77.367753426436508</v>
      </c>
      <c r="X50" s="42">
        <f t="shared" si="14"/>
        <v>50.594736870729378</v>
      </c>
      <c r="Z50" s="37">
        <f t="shared" si="30"/>
        <v>25.226164781720684</v>
      </c>
      <c r="AA50" s="37">
        <f t="shared" si="30"/>
        <v>49.974372525343277</v>
      </c>
      <c r="AC50" s="3">
        <v>36</v>
      </c>
      <c r="AD50" s="1"/>
      <c r="AE50" s="58">
        <f t="shared" si="16"/>
        <v>30.343710600427304</v>
      </c>
      <c r="AG50" s="3">
        <f t="shared" si="17"/>
        <v>30.343710600427304</v>
      </c>
      <c r="AH50" s="36">
        <f t="shared" si="32"/>
        <v>45.761452596842652</v>
      </c>
      <c r="AI50" s="36">
        <f t="shared" si="32"/>
        <v>47.96309784244184</v>
      </c>
      <c r="AJ50" s="36">
        <f t="shared" si="32"/>
        <v>44.583430603326036</v>
      </c>
      <c r="AK50" s="36">
        <f t="shared" si="32"/>
        <v>49.719196534460075</v>
      </c>
      <c r="AL50" s="36">
        <f t="shared" si="32"/>
        <v>17.938701447182645</v>
      </c>
      <c r="AM50" s="37"/>
      <c r="AN50" s="36">
        <f t="shared" si="33"/>
        <v>16.398249758637462</v>
      </c>
      <c r="AO50" s="38">
        <f t="shared" si="33"/>
        <v>10.06736891921727</v>
      </c>
      <c r="AP50" s="38">
        <f>IF(Settings!$I$6&gt;69, 0.2*(AO50), 0)</f>
        <v>0</v>
      </c>
      <c r="AQ50" s="39">
        <f t="shared" si="34"/>
        <v>38.098580899482805</v>
      </c>
      <c r="AR50" s="39">
        <f t="shared" si="34"/>
        <v>23.714949524791656</v>
      </c>
      <c r="AS50" s="39">
        <f t="shared" si="34"/>
        <v>41.999097122325125</v>
      </c>
      <c r="AT50" s="40">
        <f t="shared" si="21"/>
        <v>47.513215947295485</v>
      </c>
      <c r="AU50" s="40">
        <f t="shared" si="22"/>
        <v>60.767402665955011</v>
      </c>
      <c r="AV50" s="41">
        <f t="shared" si="23"/>
        <v>38.489165611635698</v>
      </c>
      <c r="AW50" s="41">
        <f t="shared" si="24"/>
        <v>35.97232338183138</v>
      </c>
      <c r="AX50" s="42">
        <f t="shared" si="25"/>
        <v>71.117958253013953</v>
      </c>
      <c r="AY50" s="42">
        <f t="shared" si="26"/>
        <v>44.84866057616496</v>
      </c>
      <c r="BA50" s="37">
        <f t="shared" si="31"/>
        <v>22.737247246229863</v>
      </c>
      <c r="BB50" s="37">
        <f t="shared" si="31"/>
        <v>46.719960142243579</v>
      </c>
      <c r="CQ50" s="51"/>
    </row>
    <row r="51" spans="1:97" x14ac:dyDescent="0.25">
      <c r="C51" s="1"/>
      <c r="F51" s="3">
        <v>37</v>
      </c>
      <c r="G51" s="36">
        <f t="shared" si="8"/>
        <v>58.700199372471765</v>
      </c>
      <c r="H51" s="36">
        <f t="shared" si="8"/>
        <v>57.345429862527034</v>
      </c>
      <c r="I51" s="36">
        <f t="shared" si="8"/>
        <v>57.717366729478108</v>
      </c>
      <c r="J51" s="36">
        <f t="shared" si="8"/>
        <v>59.221157204807312</v>
      </c>
      <c r="K51" s="36">
        <f t="shared" si="8"/>
        <v>21.881506217693399</v>
      </c>
      <c r="L51" s="37"/>
      <c r="M51" s="36">
        <f t="shared" si="28"/>
        <v>20.593244990429646</v>
      </c>
      <c r="N51" s="38">
        <f t="shared" si="28"/>
        <v>12.416254411095849</v>
      </c>
      <c r="O51" s="38">
        <f>IF(Settings!$I$6&gt;69, 0.2*(N51), 0)</f>
        <v>0</v>
      </c>
      <c r="P51" s="39">
        <f t="shared" si="29"/>
        <v>44.281653320953843</v>
      </c>
      <c r="Q51" s="39">
        <f t="shared" si="29"/>
        <v>27.501660729522396</v>
      </c>
      <c r="R51" s="39">
        <f t="shared" si="29"/>
        <v>47.219448428935216</v>
      </c>
      <c r="S51" s="40">
        <f t="shared" si="9"/>
        <v>55.640218664187103</v>
      </c>
      <c r="T51" s="40">
        <f t="shared" si="10"/>
        <v>72.544773159557906</v>
      </c>
      <c r="U51" s="41">
        <f t="shared" si="11"/>
        <v>46.11313599966924</v>
      </c>
      <c r="V51" s="41">
        <f t="shared" si="12"/>
        <v>43.009072396895277</v>
      </c>
      <c r="W51" s="42">
        <f t="shared" si="13"/>
        <v>78.300492686292671</v>
      </c>
      <c r="X51" s="42">
        <f t="shared" si="14"/>
        <v>51.500743009467172</v>
      </c>
      <c r="Z51" s="37">
        <f t="shared" si="30"/>
        <v>25.573791145413669</v>
      </c>
      <c r="AA51" s="37">
        <f t="shared" si="30"/>
        <v>50.460466716274695</v>
      </c>
      <c r="AC51" s="3">
        <v>37</v>
      </c>
      <c r="AD51" s="1"/>
      <c r="AE51" s="58">
        <f t="shared" si="16"/>
        <v>31.911909129003085</v>
      </c>
      <c r="AG51" s="3">
        <f t="shared" si="17"/>
        <v>31.911909129003085</v>
      </c>
      <c r="AH51" s="36">
        <f t="shared" si="32"/>
        <v>49.083318663641904</v>
      </c>
      <c r="AI51" s="36">
        <f t="shared" si="32"/>
        <v>50.281675341206835</v>
      </c>
      <c r="AJ51" s="36">
        <f t="shared" si="32"/>
        <v>47.818613707666557</v>
      </c>
      <c r="AK51" s="36">
        <f t="shared" si="32"/>
        <v>52.074846569828637</v>
      </c>
      <c r="AL51" s="36">
        <f t="shared" si="32"/>
        <v>18.979884461267662</v>
      </c>
      <c r="AM51" s="37"/>
      <c r="AN51" s="36">
        <f t="shared" si="33"/>
        <v>17.419346739904181</v>
      </c>
      <c r="AO51" s="38">
        <f t="shared" si="33"/>
        <v>10.636491981459834</v>
      </c>
      <c r="AP51" s="38">
        <f>IF(Settings!$I$6&gt;69, 0.2*(AO51), 0)</f>
        <v>0</v>
      </c>
      <c r="AQ51" s="39">
        <f t="shared" si="34"/>
        <v>39.646771031740641</v>
      </c>
      <c r="AR51" s="39">
        <f t="shared" si="34"/>
        <v>24.686524299863809</v>
      </c>
      <c r="AS51" s="39">
        <f t="shared" si="34"/>
        <v>43.456802827107111</v>
      </c>
      <c r="AT51" s="40">
        <f t="shared" si="21"/>
        <v>49.546606795771076</v>
      </c>
      <c r="AU51" s="40">
        <f t="shared" si="22"/>
        <v>63.71186957680078</v>
      </c>
      <c r="AV51" s="41">
        <f t="shared" si="23"/>
        <v>40.370379501270087</v>
      </c>
      <c r="AW51" s="41">
        <f t="shared" si="24"/>
        <v>37.711256505905126</v>
      </c>
      <c r="AX51" s="42">
        <f t="shared" si="25"/>
        <v>73.030121322450896</v>
      </c>
      <c r="AY51" s="42">
        <f t="shared" si="26"/>
        <v>46.55175287384187</v>
      </c>
      <c r="BA51" s="37">
        <f t="shared" si="31"/>
        <v>23.524690320350476</v>
      </c>
      <c r="BB51" s="37">
        <f t="shared" si="31"/>
        <v>47.715691963388295</v>
      </c>
      <c r="CQ51" s="51"/>
    </row>
    <row r="52" spans="1:97" x14ac:dyDescent="0.25">
      <c r="C52" s="1"/>
      <c r="F52" s="3">
        <v>38</v>
      </c>
      <c r="G52" s="36">
        <f t="shared" si="8"/>
        <v>60.372100677509842</v>
      </c>
      <c r="H52" s="36">
        <f t="shared" si="8"/>
        <v>58.651052480984809</v>
      </c>
      <c r="I52" s="36">
        <f t="shared" si="8"/>
        <v>59.53968276706437</v>
      </c>
      <c r="J52" s="36">
        <f t="shared" si="8"/>
        <v>60.536814378565346</v>
      </c>
      <c r="K52" s="36">
        <f t="shared" si="8"/>
        <v>22.369237011080969</v>
      </c>
      <c r="L52" s="37"/>
      <c r="M52" s="36">
        <f t="shared" si="28"/>
        <v>21.189180678127212</v>
      </c>
      <c r="N52" s="38">
        <f t="shared" si="28"/>
        <v>12.753088715092215</v>
      </c>
      <c r="O52" s="38">
        <f>IF(Settings!$I$6&gt;69, 0.2*(N52), 0)</f>
        <v>0</v>
      </c>
      <c r="P52" s="39">
        <f t="shared" si="29"/>
        <v>45.125418106022614</v>
      </c>
      <c r="Q52" s="39">
        <f t="shared" si="29"/>
        <v>27.997448513549234</v>
      </c>
      <c r="R52" s="39">
        <f t="shared" si="29"/>
        <v>47.808823417067146</v>
      </c>
      <c r="S52" s="40">
        <f t="shared" si="9"/>
        <v>56.749931724713598</v>
      </c>
      <c r="T52" s="40">
        <f t="shared" si="10"/>
        <v>74.152088750807067</v>
      </c>
      <c r="U52" s="41">
        <f t="shared" si="11"/>
        <v>47.17656153951166</v>
      </c>
      <c r="V52" s="41">
        <f t="shared" si="12"/>
        <v>43.988289360738605</v>
      </c>
      <c r="W52" s="42">
        <f t="shared" si="13"/>
        <v>79.187534490716274</v>
      </c>
      <c r="X52" s="42">
        <f t="shared" si="14"/>
        <v>52.375770781576705</v>
      </c>
      <c r="Z52" s="37">
        <f t="shared" si="30"/>
        <v>25.897512203965071</v>
      </c>
      <c r="AA52" s="37">
        <f t="shared" si="30"/>
        <v>50.922992550706269</v>
      </c>
      <c r="AC52" s="3">
        <v>38</v>
      </c>
      <c r="AD52" s="1"/>
      <c r="AE52" s="58">
        <f t="shared" si="16"/>
        <v>33.561153995563402</v>
      </c>
      <c r="AG52" s="3">
        <f t="shared" si="17"/>
        <v>33.561153995563402</v>
      </c>
      <c r="AH52" s="36">
        <f t="shared" si="32"/>
        <v>52.400840975709691</v>
      </c>
      <c r="AI52" s="36">
        <f t="shared" si="32"/>
        <v>52.648426017876133</v>
      </c>
      <c r="AJ52" s="36">
        <f t="shared" si="32"/>
        <v>51.1345967164294</v>
      </c>
      <c r="AK52" s="36">
        <f t="shared" si="32"/>
        <v>54.474444754311648</v>
      </c>
      <c r="AL52" s="36">
        <f t="shared" si="32"/>
        <v>19.999509864457593</v>
      </c>
      <c r="AM52" s="37"/>
      <c r="AN52" s="36">
        <f t="shared" si="33"/>
        <v>18.472706939610191</v>
      </c>
      <c r="AO52" s="38">
        <f t="shared" si="33"/>
        <v>11.224990936315711</v>
      </c>
      <c r="AP52" s="38">
        <f>IF(Settings!$I$6&gt;69, 0.2*(AO52), 0)</f>
        <v>0</v>
      </c>
      <c r="AQ52" s="39">
        <f t="shared" si="34"/>
        <v>41.213159579395381</v>
      </c>
      <c r="AR52" s="39">
        <f t="shared" si="34"/>
        <v>25.654345439210111</v>
      </c>
      <c r="AS52" s="39">
        <f t="shared" si="34"/>
        <v>44.828944069761832</v>
      </c>
      <c r="AT52" s="40">
        <f t="shared" si="21"/>
        <v>51.605224963040996</v>
      </c>
      <c r="AU52" s="40">
        <f t="shared" si="22"/>
        <v>66.695636821691011</v>
      </c>
      <c r="AV52" s="41">
        <f t="shared" si="23"/>
        <v>42.292567247486026</v>
      </c>
      <c r="AW52" s="41">
        <f t="shared" si="24"/>
        <v>39.486319513407096</v>
      </c>
      <c r="AX52" s="42">
        <f t="shared" si="25"/>
        <v>74.887063628609752</v>
      </c>
      <c r="AY52" s="42">
        <f t="shared" si="26"/>
        <v>48.250198779579449</v>
      </c>
      <c r="BA52" s="37">
        <f t="shared" si="31"/>
        <v>24.268865004077206</v>
      </c>
      <c r="BB52" s="37">
        <f t="shared" si="31"/>
        <v>48.682443318257313</v>
      </c>
    </row>
    <row r="53" spans="1:97" ht="15" customHeight="1" x14ac:dyDescent="0.25">
      <c r="A53" s="62"/>
      <c r="C53" s="1"/>
      <c r="F53" s="3">
        <v>39</v>
      </c>
      <c r="G53" s="36">
        <f t="shared" si="8"/>
        <v>61.972339109956195</v>
      </c>
      <c r="H53" s="36">
        <f t="shared" si="8"/>
        <v>59.929729104518913</v>
      </c>
      <c r="I53" s="36">
        <f t="shared" si="8"/>
        <v>61.318374938283334</v>
      </c>
      <c r="J53" s="36">
        <f t="shared" si="8"/>
        <v>61.823671969192773</v>
      </c>
      <c r="K53" s="36">
        <f t="shared" si="8"/>
        <v>22.83143676823742</v>
      </c>
      <c r="L53" s="37"/>
      <c r="M53" s="36">
        <f t="shared" si="28"/>
        <v>21.775335701089634</v>
      </c>
      <c r="N53" s="38">
        <f t="shared" si="28"/>
        <v>13.085453297224827</v>
      </c>
      <c r="O53" s="38">
        <f>IF(Settings!$I$6&gt;69, 0.2*(N53), 0)</f>
        <v>0</v>
      </c>
      <c r="P53" s="39">
        <f t="shared" si="29"/>
        <v>45.947989700014844</v>
      </c>
      <c r="Q53" s="39">
        <f t="shared" si="29"/>
        <v>28.475400651827911</v>
      </c>
      <c r="R53" s="39">
        <f t="shared" si="29"/>
        <v>48.355761677463597</v>
      </c>
      <c r="S53" s="40">
        <f t="shared" si="9"/>
        <v>57.831724387125035</v>
      </c>
      <c r="T53" s="40">
        <f t="shared" si="10"/>
        <v>75.717859373868947</v>
      </c>
      <c r="U53" s="41">
        <f t="shared" si="11"/>
        <v>48.218660152695392</v>
      </c>
      <c r="V53" s="41">
        <f t="shared" si="12"/>
        <v>44.947296828389184</v>
      </c>
      <c r="W53" s="42">
        <f t="shared" si="13"/>
        <v>80.031057221815288</v>
      </c>
      <c r="X53" s="42">
        <f t="shared" si="14"/>
        <v>53.220640159411275</v>
      </c>
      <c r="Z53" s="37">
        <f t="shared" si="30"/>
        <v>26.198758836322213</v>
      </c>
      <c r="AA53" s="37">
        <f t="shared" si="30"/>
        <v>51.363092744264883</v>
      </c>
      <c r="AC53" s="3">
        <v>39</v>
      </c>
      <c r="AD53" s="1"/>
      <c r="AE53" s="58">
        <f t="shared" si="16"/>
        <v>35.295633769846724</v>
      </c>
      <c r="AG53" s="3">
        <f t="shared" si="17"/>
        <v>35.295633769846724</v>
      </c>
      <c r="AH53" s="36">
        <f t="shared" si="32"/>
        <v>55.68432014463238</v>
      </c>
      <c r="AI53" s="36">
        <f t="shared" si="32"/>
        <v>55.05770596739287</v>
      </c>
      <c r="AJ53" s="36">
        <f t="shared" si="32"/>
        <v>54.514055299068282</v>
      </c>
      <c r="AK53" s="36">
        <f t="shared" si="32"/>
        <v>56.911842545218562</v>
      </c>
      <c r="AL53" s="36">
        <f t="shared" si="32"/>
        <v>20.989244375919419</v>
      </c>
      <c r="AM53" s="37"/>
      <c r="AN53" s="36">
        <f t="shared" si="33"/>
        <v>19.555668260763149</v>
      </c>
      <c r="AO53" s="38">
        <f t="shared" si="33"/>
        <v>11.83208914594176</v>
      </c>
      <c r="AP53" s="38">
        <f>IF(Settings!$I$6&gt;69, 0.2*(AO53), 0)</f>
        <v>0</v>
      </c>
      <c r="AQ53" s="39">
        <f t="shared" si="34"/>
        <v>42.793652271263902</v>
      </c>
      <c r="AR53" s="39">
        <f t="shared" si="34"/>
        <v>26.614249546854506</v>
      </c>
      <c r="AS53" s="39">
        <f t="shared" si="34"/>
        <v>46.109056027908807</v>
      </c>
      <c r="AT53" s="40">
        <f t="shared" si="21"/>
        <v>53.683300462684912</v>
      </c>
      <c r="AU53" s="40">
        <f t="shared" si="22"/>
        <v>69.708502685576562</v>
      </c>
      <c r="AV53" s="41">
        <f t="shared" si="23"/>
        <v>44.251301762030089</v>
      </c>
      <c r="AW53" s="41">
        <f t="shared" si="24"/>
        <v>41.293279475544651</v>
      </c>
      <c r="AX53" s="42">
        <f t="shared" si="25"/>
        <v>76.682110946361561</v>
      </c>
      <c r="AY53" s="42">
        <f t="shared" si="26"/>
        <v>49.937541361740365</v>
      </c>
      <c r="BA53" s="37">
        <f t="shared" si="31"/>
        <v>24.966161781886672</v>
      </c>
      <c r="BB53" s="37">
        <f t="shared" si="31"/>
        <v>49.617189897732821</v>
      </c>
      <c r="BN53" s="79"/>
      <c r="BO53" s="81"/>
      <c r="BP53" s="79"/>
      <c r="BQ53" s="80"/>
      <c r="CE53" s="79"/>
      <c r="CF53" s="81"/>
      <c r="CR53" s="79"/>
      <c r="CS53" s="81"/>
    </row>
    <row r="54" spans="1:97" x14ac:dyDescent="0.25">
      <c r="C54" s="1"/>
      <c r="F54" s="3">
        <v>40</v>
      </c>
      <c r="G54" s="36">
        <f t="shared" si="8"/>
        <v>63.501782485163226</v>
      </c>
      <c r="H54" s="36">
        <f t="shared" si="8"/>
        <v>61.181632403245665</v>
      </c>
      <c r="I54" s="36">
        <f t="shared" si="8"/>
        <v>63.052640554260343</v>
      </c>
      <c r="J54" s="36">
        <f t="shared" si="8"/>
        <v>63.081977918508507</v>
      </c>
      <c r="K54" s="36">
        <f t="shared" si="8"/>
        <v>23.268939162039821</v>
      </c>
      <c r="L54" s="37"/>
      <c r="M54" s="36">
        <f t="shared" si="28"/>
        <v>22.351523292627874</v>
      </c>
      <c r="N54" s="38">
        <f t="shared" si="28"/>
        <v>13.413283154342237</v>
      </c>
      <c r="O54" s="38">
        <f>IF(Settings!$I$6&gt;69, 0.2*(N54), 0)</f>
        <v>0</v>
      </c>
      <c r="P54" s="39">
        <f t="shared" si="29"/>
        <v>46.749754618922026</v>
      </c>
      <c r="Q54" s="39">
        <f t="shared" si="29"/>
        <v>28.935986051777498</v>
      </c>
      <c r="R54" s="39">
        <f t="shared" si="29"/>
        <v>48.862975297082386</v>
      </c>
      <c r="S54" s="40">
        <f t="shared" si="9"/>
        <v>58.886045906359776</v>
      </c>
      <c r="T54" s="40">
        <f t="shared" si="10"/>
        <v>77.242537999256044</v>
      </c>
      <c r="U54" s="41">
        <f t="shared" si="11"/>
        <v>49.239545091019806</v>
      </c>
      <c r="V54" s="41">
        <f t="shared" si="12"/>
        <v>45.88622430243425</v>
      </c>
      <c r="W54" s="42">
        <f t="shared" si="13"/>
        <v>80.833152206489288</v>
      </c>
      <c r="X54" s="42">
        <f t="shared" si="14"/>
        <v>54.036173650276936</v>
      </c>
      <c r="Z54" s="37">
        <f t="shared" si="30"/>
        <v>26.478909934437972</v>
      </c>
      <c r="AA54" s="37">
        <f t="shared" si="30"/>
        <v>51.78185460782295</v>
      </c>
      <c r="AC54" s="3">
        <v>40</v>
      </c>
      <c r="AD54" s="1"/>
      <c r="AE54" s="58">
        <f t="shared" si="16"/>
        <v>37.119753491784877</v>
      </c>
      <c r="AG54" s="3">
        <f t="shared" si="17"/>
        <v>37.119753491784877</v>
      </c>
      <c r="AH54" s="36">
        <f t="shared" si="32"/>
        <v>58.904212601678374</v>
      </c>
      <c r="AI54" s="36">
        <f t="shared" si="32"/>
        <v>57.503207794796147</v>
      </c>
      <c r="AJ54" s="36">
        <f t="shared" si="32"/>
        <v>57.937862443014545</v>
      </c>
      <c r="AK54" s="36">
        <f t="shared" si="32"/>
        <v>59.380237009944835</v>
      </c>
      <c r="AL54" s="36">
        <f t="shared" si="32"/>
        <v>21.941285453374327</v>
      </c>
      <c r="AM54" s="37"/>
      <c r="AN54" s="36">
        <f t="shared" si="33"/>
        <v>20.665118840233934</v>
      </c>
      <c r="AO54" s="38">
        <f t="shared" si="33"/>
        <v>12.456824656183485</v>
      </c>
      <c r="AP54" s="38">
        <f>IF(Settings!$I$6&gt;69, 0.2*(AO54), 0)</f>
        <v>0</v>
      </c>
      <c r="AQ54" s="39">
        <f t="shared" si="34"/>
        <v>44.383826719842503</v>
      </c>
      <c r="AR54" s="39">
        <f t="shared" si="34"/>
        <v>27.561988393499391</v>
      </c>
      <c r="AS54" s="39">
        <f t="shared" si="34"/>
        <v>47.292357087001044</v>
      </c>
      <c r="AT54" s="40">
        <f t="shared" si="21"/>
        <v>55.774596677437295</v>
      </c>
      <c r="AU54" s="40">
        <f t="shared" si="22"/>
        <v>72.739457984694198</v>
      </c>
      <c r="AV54" s="41">
        <f t="shared" si="23"/>
        <v>46.241612010142987</v>
      </c>
      <c r="AW54" s="41">
        <f t="shared" si="24"/>
        <v>43.127405846097112</v>
      </c>
      <c r="AX54" s="42">
        <f t="shared" si="25"/>
        <v>78.409083919975686</v>
      </c>
      <c r="AY54" s="42">
        <f t="shared" si="26"/>
        <v>51.607147307061744</v>
      </c>
      <c r="BA54" s="37">
        <f t="shared" si="31"/>
        <v>25.613789230177986</v>
      </c>
      <c r="BB54" s="37">
        <f t="shared" si="31"/>
        <v>50.517074993365092</v>
      </c>
    </row>
    <row r="55" spans="1:97" x14ac:dyDescent="0.25">
      <c r="C55" s="1"/>
      <c r="F55" s="3">
        <v>41</v>
      </c>
      <c r="G55" s="36">
        <f t="shared" si="8"/>
        <v>64.961613537444578</v>
      </c>
      <c r="H55" s="36">
        <f t="shared" si="8"/>
        <v>62.406968226770346</v>
      </c>
      <c r="I55" s="36">
        <f t="shared" si="8"/>
        <v>64.741900976093305</v>
      </c>
      <c r="J55" s="36">
        <f t="shared" si="8"/>
        <v>64.312012458203696</v>
      </c>
      <c r="K55" s="36">
        <f t="shared" si="8"/>
        <v>23.68262484123527</v>
      </c>
      <c r="L55" s="37"/>
      <c r="M55" s="36">
        <f t="shared" si="28"/>
        <v>22.917590735234125</v>
      </c>
      <c r="N55" s="38">
        <f t="shared" si="28"/>
        <v>13.73652411506265</v>
      </c>
      <c r="O55" s="38">
        <f>IF(Settings!$I$6&gt;69, 0.2*(N55), 0)</f>
        <v>0</v>
      </c>
      <c r="P55" s="39">
        <f t="shared" si="29"/>
        <v>47.531104933475177</v>
      </c>
      <c r="Q55" s="39">
        <f t="shared" si="29"/>
        <v>29.379679556098903</v>
      </c>
      <c r="R55" s="39">
        <f t="shared" si="29"/>
        <v>49.333058503272852</v>
      </c>
      <c r="S55" s="40">
        <f t="shared" si="9"/>
        <v>59.913360918449968</v>
      </c>
      <c r="T55" s="40">
        <f t="shared" si="10"/>
        <v>78.726633359326399</v>
      </c>
      <c r="U55" s="41">
        <f t="shared" si="11"/>
        <v>50.239357198843422</v>
      </c>
      <c r="V55" s="41">
        <f t="shared" si="12"/>
        <v>46.805226170077759</v>
      </c>
      <c r="W55" s="42">
        <f t="shared" si="13"/>
        <v>81.595824721887155</v>
      </c>
      <c r="X55" s="42">
        <f t="shared" si="14"/>
        <v>54.823193018429237</v>
      </c>
      <c r="Z55" s="37">
        <f t="shared" si="30"/>
        <v>26.739288281951801</v>
      </c>
      <c r="AA55" s="37">
        <f t="shared" si="30"/>
        <v>52.180312733807114</v>
      </c>
      <c r="AC55" s="3">
        <v>41</v>
      </c>
      <c r="AD55" s="1"/>
      <c r="AE55" s="59">
        <f>0.208*12*(1-EXP(-0.0818*(AC55-28)))*91.9*(EXP(-0.1386*$AD$14)*(1+($AD$14^5.31/(4.93*10^7))))</f>
        <v>38.85778775562828</v>
      </c>
      <c r="AG55" s="3">
        <f t="shared" si="17"/>
        <v>38.85778775562828</v>
      </c>
      <c r="AH55" s="36">
        <f t="shared" si="32"/>
        <v>61.749107487249148</v>
      </c>
      <c r="AI55" s="36">
        <f t="shared" si="32"/>
        <v>59.749523028817435</v>
      </c>
      <c r="AJ55" s="36">
        <f t="shared" si="32"/>
        <v>61.06811675924434</v>
      </c>
      <c r="AK55" s="36">
        <f t="shared" si="32"/>
        <v>61.642412665643526</v>
      </c>
      <c r="AL55" s="36">
        <f t="shared" si="32"/>
        <v>22.767232631787412</v>
      </c>
      <c r="AM55" s="37"/>
      <c r="AN55" s="36">
        <f t="shared" si="33"/>
        <v>21.692581275826289</v>
      </c>
      <c r="AO55" s="38">
        <f t="shared" si="33"/>
        <v>13.038462186210472</v>
      </c>
      <c r="AP55" s="38">
        <f>IF(Settings!$I$6&gt;69, 0.2*(AO55), 0)</f>
        <v>0</v>
      </c>
      <c r="AQ55" s="39">
        <f t="shared" si="34"/>
        <v>45.832288072319116</v>
      </c>
      <c r="AR55" s="39">
        <f t="shared" si="34"/>
        <v>28.40850023793103</v>
      </c>
      <c r="AS55" s="39">
        <f t="shared" si="34"/>
        <v>48.280465062515802</v>
      </c>
      <c r="AT55" s="40">
        <f t="shared" si="21"/>
        <v>57.679566410877413</v>
      </c>
      <c r="AU55" s="40">
        <f t="shared" si="22"/>
        <v>75.497705139603084</v>
      </c>
      <c r="AV55" s="41">
        <f t="shared" si="23"/>
        <v>48.071757818165693</v>
      </c>
      <c r="AW55" s="41">
        <f t="shared" si="24"/>
        <v>44.812142271613077</v>
      </c>
      <c r="AX55" s="42">
        <f t="shared" si="25"/>
        <v>79.913672435878851</v>
      </c>
      <c r="AY55" s="42">
        <f t="shared" si="26"/>
        <v>53.102297807867998</v>
      </c>
      <c r="BA55" s="37">
        <f t="shared" si="31"/>
        <v>26.157236008874662</v>
      </c>
      <c r="BB55" s="37">
        <f t="shared" si="31"/>
        <v>51.301831286807186</v>
      </c>
    </row>
    <row r="56" spans="1:97" x14ac:dyDescent="0.25">
      <c r="C56" s="1"/>
      <c r="F56" s="3">
        <v>42</v>
      </c>
      <c r="G56" s="36">
        <f t="shared" si="8"/>
        <v>66.353277407697419</v>
      </c>
      <c r="H56" s="36">
        <f t="shared" si="8"/>
        <v>63.605971915859243</v>
      </c>
      <c r="I56" s="36">
        <f t="shared" si="8"/>
        <v>66.385780796824676</v>
      </c>
      <c r="J56" s="36">
        <f t="shared" si="8"/>
        <v>65.514084249410246</v>
      </c>
      <c r="K56" s="36">
        <f t="shared" si="8"/>
        <v>24.073407067802769</v>
      </c>
      <c r="L56" s="37"/>
      <c r="M56" s="36">
        <f t="shared" si="28"/>
        <v>23.473416654843575</v>
      </c>
      <c r="N56" s="38">
        <f t="shared" si="28"/>
        <v>14.055132000919135</v>
      </c>
      <c r="O56" s="38">
        <f>IF(Settings!$I$6&gt;69, 0.2*(N56), 0)</f>
        <v>0</v>
      </c>
      <c r="P56" s="39">
        <f t="shared" si="29"/>
        <v>48.292436749165134</v>
      </c>
      <c r="Q56" s="39">
        <f t="shared" si="29"/>
        <v>29.806959332765931</v>
      </c>
      <c r="R56" s="39">
        <f t="shared" si="29"/>
        <v>49.768482861136924</v>
      </c>
      <c r="S56" s="40">
        <f t="shared" si="9"/>
        <v>60.914146664329401</v>
      </c>
      <c r="T56" s="40">
        <f t="shared" si="10"/>
        <v>80.170702571542733</v>
      </c>
      <c r="U56" s="41">
        <f t="shared" si="11"/>
        <v>51.218261937124218</v>
      </c>
      <c r="V56" s="41">
        <f t="shared" si="12"/>
        <v>47.704478936894432</v>
      </c>
      <c r="W56" s="42">
        <f t="shared" si="13"/>
        <v>82.320995408244542</v>
      </c>
      <c r="X56" s="42">
        <f t="shared" si="14"/>
        <v>55.582516448201289</v>
      </c>
      <c r="Z56" s="37">
        <f t="shared" si="30"/>
        <v>26.981157851711092</v>
      </c>
      <c r="AA56" s="37">
        <f t="shared" si="30"/>
        <v>52.559451552260654</v>
      </c>
      <c r="AC56" s="3">
        <v>42</v>
      </c>
      <c r="AD56" s="1"/>
      <c r="AE56" s="59">
        <f t="shared" ref="AE56:AE84" si="35">0.208*12*(1-EXP(-0.0818*(AC56-28)))*91.9*(EXP(-0.1386*$AD$14)*(1+($AD$14^5.31/(4.93*10^7))))</f>
        <v>40.467341024247702</v>
      </c>
      <c r="AG56" s="3">
        <f t="shared" si="17"/>
        <v>40.467341024247702</v>
      </c>
      <c r="AH56" s="36">
        <f t="shared" si="32"/>
        <v>64.192603414511197</v>
      </c>
      <c r="AI56" s="36">
        <f t="shared" si="32"/>
        <v>61.757575188518423</v>
      </c>
      <c r="AJ56" s="36">
        <f t="shared" si="32"/>
        <v>63.847730261162638</v>
      </c>
      <c r="AK56" s="36">
        <f t="shared" si="32"/>
        <v>63.660324199499136</v>
      </c>
      <c r="AL56" s="36">
        <f t="shared" si="32"/>
        <v>23.46518085031175</v>
      </c>
      <c r="AM56" s="37"/>
      <c r="AN56" s="36">
        <f t="shared" si="33"/>
        <v>22.61733754281699</v>
      </c>
      <c r="AO56" s="38">
        <f t="shared" si="33"/>
        <v>13.564920994169192</v>
      </c>
      <c r="AP56" s="38">
        <f>IF(Settings!$I$6&gt;69, 0.2*(AO56), 0)</f>
        <v>0</v>
      </c>
      <c r="AQ56" s="39">
        <f t="shared" si="34"/>
        <v>47.117428577113486</v>
      </c>
      <c r="AR56" s="39">
        <f t="shared" si="34"/>
        <v>29.145415646725684</v>
      </c>
      <c r="AS56" s="39">
        <f t="shared" si="34"/>
        <v>49.087132599611849</v>
      </c>
      <c r="AT56" s="40">
        <f t="shared" si="21"/>
        <v>59.369484977485719</v>
      </c>
      <c r="AU56" s="40">
        <f t="shared" si="22"/>
        <v>77.941135042021727</v>
      </c>
      <c r="AV56" s="41">
        <f t="shared" si="23"/>
        <v>49.709411639931119</v>
      </c>
      <c r="AW56" s="41">
        <f t="shared" si="24"/>
        <v>46.318181391388819</v>
      </c>
      <c r="AX56" s="42">
        <f t="shared" si="25"/>
        <v>81.194368264381737</v>
      </c>
      <c r="AY56" s="42">
        <f t="shared" si="26"/>
        <v>54.407479223349227</v>
      </c>
      <c r="BA56" s="37">
        <f t="shared" si="31"/>
        <v>26.602978123758284</v>
      </c>
      <c r="BB56" s="37">
        <f t="shared" si="31"/>
        <v>51.970536503649342</v>
      </c>
    </row>
    <row r="57" spans="1:97" x14ac:dyDescent="0.25">
      <c r="C57" s="1"/>
      <c r="F57" s="3">
        <v>43</v>
      </c>
      <c r="G57" s="36">
        <f t="shared" si="8"/>
        <v>67.678434400666788</v>
      </c>
      <c r="H57" s="36">
        <f t="shared" si="8"/>
        <v>64.778904947882651</v>
      </c>
      <c r="I57" s="36">
        <f t="shared" si="8"/>
        <v>67.984088247615702</v>
      </c>
      <c r="J57" s="36">
        <f t="shared" si="8"/>
        <v>66.688526881211885</v>
      </c>
      <c r="K57" s="36">
        <f t="shared" si="8"/>
        <v>24.442219376077489</v>
      </c>
      <c r="L57" s="37"/>
      <c r="M57" s="36">
        <f t="shared" si="28"/>
        <v>24.018908495965011</v>
      </c>
      <c r="N57" s="38">
        <f t="shared" si="28"/>
        <v>14.369071851211</v>
      </c>
      <c r="O57" s="38">
        <f>IF(Settings!$I$6&gt;69, 0.2*(N57), 0)</f>
        <v>0</v>
      </c>
      <c r="P57" s="39">
        <f t="shared" si="29"/>
        <v>49.034148856309727</v>
      </c>
      <c r="Q57" s="39">
        <f t="shared" si="29"/>
        <v>30.218304599033395</v>
      </c>
      <c r="R57" s="39">
        <f t="shared" si="29"/>
        <v>50.171594848448663</v>
      </c>
      <c r="S57" s="40">
        <f t="shared" si="9"/>
        <v>61.888890505762291</v>
      </c>
      <c r="T57" s="40">
        <f t="shared" si="10"/>
        <v>81.575344464032455</v>
      </c>
      <c r="U57" s="41">
        <f t="shared" si="11"/>
        <v>52.176446673714736</v>
      </c>
      <c r="V57" s="41">
        <f t="shared" si="12"/>
        <v>48.584178710911985</v>
      </c>
      <c r="W57" s="42">
        <f t="shared" si="13"/>
        <v>83.010502007177607</v>
      </c>
      <c r="X57" s="42">
        <f t="shared" si="14"/>
        <v>56.314956097020072</v>
      </c>
      <c r="Z57" s="37">
        <f t="shared" si="30"/>
        <v>27.205722271099848</v>
      </c>
      <c r="AA57" s="37">
        <f t="shared" si="30"/>
        <v>52.920207762974911</v>
      </c>
      <c r="AC57" s="3">
        <v>43</v>
      </c>
      <c r="AD57" s="1"/>
      <c r="AE57" s="59">
        <f t="shared" si="35"/>
        <v>41.95047391357199</v>
      </c>
      <c r="AG57" s="3">
        <f t="shared" si="17"/>
        <v>41.95047391357199</v>
      </c>
      <c r="AH57" s="36">
        <f t="shared" si="32"/>
        <v>66.285933521166555</v>
      </c>
      <c r="AI57" s="36">
        <f t="shared" si="32"/>
        <v>63.547205821354865</v>
      </c>
      <c r="AJ57" s="36">
        <f t="shared" si="32"/>
        <v>66.305437596369032</v>
      </c>
      <c r="AK57" s="36">
        <f t="shared" si="32"/>
        <v>65.45520347431308</v>
      </c>
      <c r="AL57" s="36">
        <f t="shared" si="32"/>
        <v>24.054577993140594</v>
      </c>
      <c r="AM57" s="37"/>
      <c r="AN57" s="36">
        <f t="shared" si="33"/>
        <v>23.446131349542132</v>
      </c>
      <c r="AO57" s="38">
        <f t="shared" si="33"/>
        <v>14.039462216434378</v>
      </c>
      <c r="AP57" s="38">
        <f>IF(Settings!$I$6&gt;69, 0.2*(AO57), 0)</f>
        <v>0</v>
      </c>
      <c r="AQ57" s="39">
        <f t="shared" si="34"/>
        <v>48.255196037120228</v>
      </c>
      <c r="AR57" s="39">
        <f t="shared" si="34"/>
        <v>29.786176827462381</v>
      </c>
      <c r="AS57" s="39">
        <f t="shared" si="34"/>
        <v>49.747697337293026</v>
      </c>
      <c r="AT57" s="40">
        <f t="shared" si="21"/>
        <v>60.865198649721492</v>
      </c>
      <c r="AU57" s="40">
        <f t="shared" si="22"/>
        <v>80.100116544524596</v>
      </c>
      <c r="AV57" s="41">
        <f t="shared" si="23"/>
        <v>51.170269920124746</v>
      </c>
      <c r="AW57" s="41">
        <f t="shared" si="24"/>
        <v>47.660404366016152</v>
      </c>
      <c r="AX57" s="42">
        <f t="shared" si="25"/>
        <v>82.285934758316372</v>
      </c>
      <c r="AY57" s="42">
        <f t="shared" si="26"/>
        <v>55.545549541852473</v>
      </c>
      <c r="BA57" s="37">
        <f t="shared" si="31"/>
        <v>26.969595969792874</v>
      </c>
      <c r="BB57" s="37">
        <f t="shared" si="31"/>
        <v>52.541114481758882</v>
      </c>
    </row>
    <row r="58" spans="1:97" x14ac:dyDescent="0.25">
      <c r="F58" s="3">
        <v>44</v>
      </c>
      <c r="G58" s="36">
        <f t="shared" si="8"/>
        <v>68.93891776252066</v>
      </c>
      <c r="H58" s="36">
        <f t="shared" si="8"/>
        <v>65.926051883902275</v>
      </c>
      <c r="I58" s="36">
        <f t="shared" si="8"/>
        <v>69.53679682533317</v>
      </c>
      <c r="J58" s="36">
        <f t="shared" si="8"/>
        <v>67.835695693197096</v>
      </c>
      <c r="K58" s="36">
        <f t="shared" si="8"/>
        <v>24.79000505244036</v>
      </c>
      <c r="L58" s="37"/>
      <c r="M58" s="36">
        <f t="shared" si="28"/>
        <v>24.554000166353354</v>
      </c>
      <c r="N58" s="38">
        <f t="shared" si="28"/>
        <v>14.678317205979726</v>
      </c>
      <c r="O58" s="38">
        <f>IF(Settings!$I$6&gt;69, 0.2*(N58), 0)</f>
        <v>0</v>
      </c>
      <c r="P58" s="39">
        <f t="shared" si="29"/>
        <v>49.756641531599172</v>
      </c>
      <c r="Q58" s="39">
        <f t="shared" si="29"/>
        <v>30.614193642854374</v>
      </c>
      <c r="R58" s="39">
        <f t="shared" si="29"/>
        <v>50.544615351530545</v>
      </c>
      <c r="S58" s="40">
        <f t="shared" si="9"/>
        <v>62.838087702808018</v>
      </c>
      <c r="T58" s="40">
        <f t="shared" si="10"/>
        <v>82.941193538347804</v>
      </c>
      <c r="U58" s="41">
        <f t="shared" si="11"/>
        <v>53.114118214421637</v>
      </c>
      <c r="V58" s="41">
        <f t="shared" si="12"/>
        <v>49.444538912926703</v>
      </c>
      <c r="W58" s="42">
        <f t="shared" si="13"/>
        <v>83.666101356186957</v>
      </c>
      <c r="X58" s="42">
        <f t="shared" si="14"/>
        <v>57.021315993243007</v>
      </c>
      <c r="Z58" s="37">
        <f t="shared" si="30"/>
        <v>27.414124239951608</v>
      </c>
      <c r="AA58" s="37">
        <f t="shared" si="30"/>
        <v>53.263472649698329</v>
      </c>
      <c r="AC58" s="3">
        <v>44</v>
      </c>
      <c r="AD58"/>
      <c r="AE58" s="59">
        <f t="shared" si="35"/>
        <v>43.317115956604354</v>
      </c>
      <c r="AG58" s="3">
        <f t="shared" si="17"/>
        <v>43.317115956604354</v>
      </c>
      <c r="AH58" s="36">
        <f t="shared" si="32"/>
        <v>68.0850652335685</v>
      </c>
      <c r="AI58" s="36">
        <f t="shared" si="32"/>
        <v>65.14546146865348</v>
      </c>
      <c r="AJ58" s="36">
        <f t="shared" si="32"/>
        <v>68.4814112382887</v>
      </c>
      <c r="AK58" s="36">
        <f t="shared" si="32"/>
        <v>67.055248099118202</v>
      </c>
      <c r="AL58" s="36">
        <f t="shared" si="32"/>
        <v>24.554739518153323</v>
      </c>
      <c r="AM58" s="37"/>
      <c r="AN58" s="36">
        <f t="shared" si="33"/>
        <v>24.189723153242308</v>
      </c>
      <c r="AO58" s="38">
        <f t="shared" si="33"/>
        <v>14.467647828400979</v>
      </c>
      <c r="AP58" s="38">
        <f>IF(Settings!$I$6&gt;69, 0.2*(AO58), 0)</f>
        <v>0</v>
      </c>
      <c r="AQ58" s="39">
        <f t="shared" si="34"/>
        <v>49.265324780008562</v>
      </c>
      <c r="AR58" s="39">
        <f t="shared" si="34"/>
        <v>30.34549820231106</v>
      </c>
      <c r="AS58" s="39">
        <f t="shared" si="34"/>
        <v>50.293041679828463</v>
      </c>
      <c r="AT58" s="40">
        <f t="shared" si="21"/>
        <v>62.192638466037472</v>
      </c>
      <c r="AU58" s="40">
        <f t="shared" si="22"/>
        <v>82.012646316100231</v>
      </c>
      <c r="AV58" s="41">
        <f t="shared" si="23"/>
        <v>52.476008058590352</v>
      </c>
      <c r="AW58" s="41">
        <f t="shared" si="24"/>
        <v>48.85909610149011</v>
      </c>
      <c r="AX58" s="42">
        <f t="shared" si="25"/>
        <v>83.221993060221223</v>
      </c>
      <c r="AY58" s="42">
        <f t="shared" si="26"/>
        <v>56.541739957618404</v>
      </c>
      <c r="BA58" s="37">
        <f t="shared" si="31"/>
        <v>27.273507234358597</v>
      </c>
      <c r="BB58" s="37">
        <f t="shared" si="31"/>
        <v>53.030915279286056</v>
      </c>
    </row>
    <row r="59" spans="1:97" x14ac:dyDescent="0.25">
      <c r="F59" s="3">
        <v>45</v>
      </c>
      <c r="G59" s="36">
        <f t="shared" si="8"/>
        <v>70.136696186001146</v>
      </c>
      <c r="H59" s="36">
        <f t="shared" si="8"/>
        <v>67.047717588858518</v>
      </c>
      <c r="I59" s="36">
        <f t="shared" si="8"/>
        <v>71.044028124925234</v>
      </c>
      <c r="J59" s="36">
        <f t="shared" si="8"/>
        <v>68.955964891044502</v>
      </c>
      <c r="K59" s="36">
        <f t="shared" si="8"/>
        <v>25.117708243694771</v>
      </c>
      <c r="L59" s="37"/>
      <c r="M59" s="36">
        <f t="shared" si="28"/>
        <v>25.078649840586738</v>
      </c>
      <c r="N59" s="38">
        <f t="shared" si="28"/>
        <v>14.98284944212417</v>
      </c>
      <c r="O59" s="38">
        <f>IF(Settings!$I$6&gt;69, 0.2*(N59), 0)</f>
        <v>0</v>
      </c>
      <c r="P59" s="39">
        <f t="shared" si="29"/>
        <v>50.460315474815154</v>
      </c>
      <c r="Q59" s="39">
        <f t="shared" si="29"/>
        <v>30.995102109111194</v>
      </c>
      <c r="R59" s="39">
        <f t="shared" si="29"/>
        <v>50.88964069448874</v>
      </c>
      <c r="S59" s="40">
        <f t="shared" si="9"/>
        <v>63.762239425820667</v>
      </c>
      <c r="T59" s="40">
        <f t="shared" si="10"/>
        <v>84.26891451086243</v>
      </c>
      <c r="U59" s="41">
        <f t="shared" si="11"/>
        <v>54.031500552174933</v>
      </c>
      <c r="V59" s="41">
        <f t="shared" si="12"/>
        <v>50.285788191643888</v>
      </c>
      <c r="W59" s="42">
        <f t="shared" si="13"/>
        <v>84.289471580888787</v>
      </c>
      <c r="X59" s="42">
        <f t="shared" si="14"/>
        <v>57.702390239094498</v>
      </c>
      <c r="Z59" s="37">
        <f t="shared" si="30"/>
        <v>27.60744571739524</v>
      </c>
      <c r="AA59" s="37">
        <f t="shared" si="30"/>
        <v>53.590094282140775</v>
      </c>
      <c r="AC59" s="3">
        <v>45</v>
      </c>
      <c r="AD59"/>
      <c r="AE59" s="59">
        <f t="shared" si="35"/>
        <v>44.576416783406593</v>
      </c>
      <c r="AG59" s="3">
        <f t="shared" si="17"/>
        <v>44.576416783406593</v>
      </c>
      <c r="AH59" s="36">
        <f t="shared" si="32"/>
        <v>69.636861501919313</v>
      </c>
      <c r="AI59" s="36">
        <f t="shared" si="32"/>
        <v>66.575689256862603</v>
      </c>
      <c r="AJ59" s="36">
        <f t="shared" si="32"/>
        <v>70.411128680931384</v>
      </c>
      <c r="AK59" s="36">
        <f t="shared" si="32"/>
        <v>68.484696866461974</v>
      </c>
      <c r="AL59" s="36">
        <f t="shared" si="32"/>
        <v>24.981289973405634</v>
      </c>
      <c r="AM59" s="37"/>
      <c r="AN59" s="36">
        <f t="shared" si="33"/>
        <v>24.857693547283507</v>
      </c>
      <c r="AO59" s="38">
        <f t="shared" si="33"/>
        <v>14.854430965983687</v>
      </c>
      <c r="AP59" s="38">
        <f>IF(Settings!$I$6&gt;69, 0.2*(AO59), 0)</f>
        <v>0</v>
      </c>
      <c r="AQ59" s="39">
        <f t="shared" si="34"/>
        <v>50.164522704155125</v>
      </c>
      <c r="AR59" s="39">
        <f t="shared" si="34"/>
        <v>30.835554150123347</v>
      </c>
      <c r="AS59" s="39">
        <f t="shared" si="34"/>
        <v>50.746782014855299</v>
      </c>
      <c r="AT59" s="40">
        <f t="shared" si="21"/>
        <v>63.373809483518308</v>
      </c>
      <c r="AU59" s="40">
        <f t="shared" si="22"/>
        <v>83.711125137704187</v>
      </c>
      <c r="AV59" s="41">
        <f t="shared" si="23"/>
        <v>53.645374684142872</v>
      </c>
      <c r="AW59" s="41">
        <f t="shared" si="24"/>
        <v>49.931766942646952</v>
      </c>
      <c r="AX59" s="42">
        <f t="shared" si="25"/>
        <v>84.029252487718679</v>
      </c>
      <c r="AY59" s="42">
        <f t="shared" si="26"/>
        <v>57.416935013038156</v>
      </c>
      <c r="BA59" s="37">
        <f t="shared" si="31"/>
        <v>27.527332096457815</v>
      </c>
      <c r="BB59" s="37">
        <f t="shared" si="31"/>
        <v>53.453721972332758</v>
      </c>
    </row>
    <row r="60" spans="1:97" x14ac:dyDescent="0.25">
      <c r="F60" s="3">
        <v>46</v>
      </c>
      <c r="G60" s="36">
        <f t="shared" si="8"/>
        <v>71.27384072387963</v>
      </c>
      <c r="H60" s="36">
        <f t="shared" si="8"/>
        <v>68.144224699422097</v>
      </c>
      <c r="I60" s="36">
        <f t="shared" si="8"/>
        <v>72.506035849122526</v>
      </c>
      <c r="J60" s="36">
        <f t="shared" si="8"/>
        <v>70.049724927512756</v>
      </c>
      <c r="K60" s="36">
        <f t="shared" si="8"/>
        <v>25.426266513664039</v>
      </c>
      <c r="L60" s="37"/>
      <c r="M60" s="36">
        <f t="shared" si="28"/>
        <v>25.592837912558185</v>
      </c>
      <c r="N60" s="38">
        <f t="shared" si="28"/>
        <v>15.282657158189254</v>
      </c>
      <c r="O60" s="38">
        <f>IF(Settings!$I$6&gt;69, 0.2*(N60), 0)</f>
        <v>0</v>
      </c>
      <c r="P60" s="39">
        <f t="shared" si="29"/>
        <v>51.145570866366818</v>
      </c>
      <c r="Q60" s="39">
        <f t="shared" si="29"/>
        <v>31.36150152160419</v>
      </c>
      <c r="R60" s="39">
        <f t="shared" si="29"/>
        <v>51.208644874516843</v>
      </c>
      <c r="S60" s="40">
        <f t="shared" si="9"/>
        <v>64.661850978082583</v>
      </c>
      <c r="T60" s="40">
        <f t="shared" si="10"/>
        <v>85.559197380019839</v>
      </c>
      <c r="U60" s="41">
        <f t="shared" si="11"/>
        <v>54.928832814113889</v>
      </c>
      <c r="V60" s="41">
        <f t="shared" si="12"/>
        <v>51.108168524566572</v>
      </c>
      <c r="W60" s="42">
        <f t="shared" si="13"/>
        <v>84.882214435642354</v>
      </c>
      <c r="X60" s="42">
        <f t="shared" si="14"/>
        <v>58.358961483631568</v>
      </c>
      <c r="Z60" s="37">
        <f t="shared" si="30"/>
        <v>27.786708721655966</v>
      </c>
      <c r="AA60" s="37">
        <f t="shared" si="30"/>
        <v>53.90087961121327</v>
      </c>
      <c r="AC60" s="3">
        <v>46</v>
      </c>
      <c r="AD60"/>
      <c r="AE60" s="59">
        <f t="shared" si="35"/>
        <v>45.736807377615186</v>
      </c>
      <c r="AG60" s="3">
        <f t="shared" si="17"/>
        <v>45.736807377615186</v>
      </c>
      <c r="AH60" s="36">
        <f t="shared" si="32"/>
        <v>70.980312468755159</v>
      </c>
      <c r="AI60" s="36">
        <f t="shared" si="32"/>
        <v>67.858052797308915</v>
      </c>
      <c r="AJ60" s="36">
        <f t="shared" si="32"/>
        <v>72.125612248998834</v>
      </c>
      <c r="AK60" s="36">
        <f t="shared" si="32"/>
        <v>69.764403241418833</v>
      </c>
      <c r="AL60" s="36">
        <f t="shared" si="32"/>
        <v>25.346860374055844</v>
      </c>
      <c r="AM60" s="37"/>
      <c r="AN60" s="36">
        <f t="shared" si="33"/>
        <v>25.458522077071478</v>
      </c>
      <c r="AO60" s="38">
        <f t="shared" si="33"/>
        <v>15.204208453287581</v>
      </c>
      <c r="AP60" s="38">
        <f>IF(Settings!$I$6&gt;69, 0.2*(AO60), 0)</f>
        <v>0</v>
      </c>
      <c r="AQ60" s="39">
        <f t="shared" si="34"/>
        <v>50.966980167164628</v>
      </c>
      <c r="AR60" s="39">
        <f t="shared" si="34"/>
        <v>31.2664484408878</v>
      </c>
      <c r="AS60" s="39">
        <f t="shared" si="34"/>
        <v>51.127102172350433</v>
      </c>
      <c r="AT60" s="40">
        <f t="shared" si="21"/>
        <v>64.427430820354289</v>
      </c>
      <c r="AU60" s="40">
        <f t="shared" si="22"/>
        <v>85.22319491598563</v>
      </c>
      <c r="AV60" s="41">
        <f t="shared" si="23"/>
        <v>54.69459171130358</v>
      </c>
      <c r="AW60" s="41">
        <f t="shared" si="24"/>
        <v>50.893539597981686</v>
      </c>
      <c r="AX60" s="42">
        <f t="shared" si="25"/>
        <v>84.729091503924565</v>
      </c>
      <c r="AY60" s="42">
        <f t="shared" si="26"/>
        <v>58.188489159517388</v>
      </c>
      <c r="BA60" s="37">
        <f t="shared" si="31"/>
        <v>27.740836044533108</v>
      </c>
      <c r="BB60" s="37">
        <f t="shared" si="31"/>
        <v>53.820574935209308</v>
      </c>
    </row>
    <row r="61" spans="1:97" x14ac:dyDescent="0.25">
      <c r="F61" s="3">
        <v>47</v>
      </c>
      <c r="G61" s="36">
        <f t="shared" si="8"/>
        <v>72.352495778150654</v>
      </c>
      <c r="H61" s="36">
        <f t="shared" si="8"/>
        <v>69.215911316786304</v>
      </c>
      <c r="I61" s="36">
        <f t="shared" si="8"/>
        <v>73.923190959668304</v>
      </c>
      <c r="J61" s="36">
        <f t="shared" si="8"/>
        <v>71.117380124156441</v>
      </c>
      <c r="K61" s="36">
        <f t="shared" si="8"/>
        <v>25.716604680199417</v>
      </c>
      <c r="L61" s="37"/>
      <c r="M61" s="36">
        <f t="shared" si="28"/>
        <v>26.096565087500636</v>
      </c>
      <c r="N61" s="38">
        <f t="shared" si="28"/>
        <v>15.57773560381607</v>
      </c>
      <c r="O61" s="38">
        <f>IF(Settings!$I$6&gt;69, 0.2*(N61), 0)</f>
        <v>0</v>
      </c>
      <c r="P61" s="39">
        <f t="shared" si="29"/>
        <v>51.81280653296686</v>
      </c>
      <c r="Q61" s="39">
        <f t="shared" si="29"/>
        <v>31.713858014872578</v>
      </c>
      <c r="R61" s="39">
        <f t="shared" si="29"/>
        <v>51.503482728381648</v>
      </c>
      <c r="S61" s="40">
        <f t="shared" si="9"/>
        <v>65.537430207859515</v>
      </c>
      <c r="T61" s="40">
        <f t="shared" si="10"/>
        <v>86.812752971781038</v>
      </c>
      <c r="U61" s="41">
        <f t="shared" si="11"/>
        <v>55.806367388543748</v>
      </c>
      <c r="V61" s="41">
        <f t="shared" si="12"/>
        <v>51.911933487589728</v>
      </c>
      <c r="W61" s="42">
        <f t="shared" si="13"/>
        <v>85.445857751037636</v>
      </c>
      <c r="X61" s="42">
        <f t="shared" si="14"/>
        <v>58.99179963471812</v>
      </c>
      <c r="Z61" s="37">
        <f t="shared" si="30"/>
        <v>27.952876610968016</v>
      </c>
      <c r="AA61" s="37">
        <f t="shared" si="30"/>
        <v>54.196596462679679</v>
      </c>
      <c r="AC61" s="3">
        <v>47</v>
      </c>
      <c r="AD61"/>
      <c r="AE61" s="59">
        <f t="shared" si="35"/>
        <v>46.806056521639796</v>
      </c>
      <c r="AG61" s="3">
        <f t="shared" si="17"/>
        <v>46.806056521639796</v>
      </c>
      <c r="AH61" s="36">
        <f t="shared" si="32"/>
        <v>72.147766801001779</v>
      </c>
      <c r="AI61" s="36">
        <f t="shared" si="32"/>
        <v>69.009988406371818</v>
      </c>
      <c r="AJ61" s="36">
        <f t="shared" si="32"/>
        <v>73.651827883173652</v>
      </c>
      <c r="AK61" s="36">
        <f t="shared" si="32"/>
        <v>70.912336410139076</v>
      </c>
      <c r="AL61" s="36">
        <f t="shared" si="32"/>
        <v>25.661676688907466</v>
      </c>
      <c r="AM61" s="37"/>
      <c r="AN61" s="36">
        <f t="shared" si="33"/>
        <v>25.999687501557606</v>
      </c>
      <c r="AO61" s="38">
        <f t="shared" si="33"/>
        <v>15.520876743176744</v>
      </c>
      <c r="AP61" s="38">
        <f>IF(Settings!$I$6&gt;69, 0.2*(AO61), 0)</f>
        <v>0</v>
      </c>
      <c r="AQ61" s="39">
        <f t="shared" si="34"/>
        <v>51.684790329572728</v>
      </c>
      <c r="AR61" s="39">
        <f t="shared" si="34"/>
        <v>31.646596702775817</v>
      </c>
      <c r="AS61" s="39">
        <f t="shared" si="34"/>
        <v>51.448106360010669</v>
      </c>
      <c r="AT61" s="40">
        <f t="shared" si="21"/>
        <v>65.369471860573796</v>
      </c>
      <c r="AU61" s="40">
        <f t="shared" si="22"/>
        <v>86.572470783153761</v>
      </c>
      <c r="AV61" s="41">
        <f t="shared" si="23"/>
        <v>55.637710490573056</v>
      </c>
      <c r="AW61" s="41">
        <f t="shared" si="24"/>
        <v>51.757491304778867</v>
      </c>
      <c r="AX61" s="42">
        <f t="shared" si="25"/>
        <v>85.33874784542553</v>
      </c>
      <c r="AY61" s="42">
        <f t="shared" si="26"/>
        <v>58.870884112008184</v>
      </c>
      <c r="BA61" s="37">
        <f t="shared" si="31"/>
        <v>27.921629572350444</v>
      </c>
      <c r="BB61" s="37">
        <f t="shared" si="31"/>
        <v>54.140387043102656</v>
      </c>
    </row>
    <row r="62" spans="1:97" x14ac:dyDescent="0.25">
      <c r="F62" s="3">
        <v>48</v>
      </c>
      <c r="G62" s="36">
        <f t="shared" si="8"/>
        <v>73.374853829327094</v>
      </c>
      <c r="H62" s="36">
        <f t="shared" si="8"/>
        <v>70.263128904047832</v>
      </c>
      <c r="I62" s="36">
        <f t="shared" si="8"/>
        <v>75.295967928046835</v>
      </c>
      <c r="J62" s="36">
        <f t="shared" si="8"/>
        <v>72.159346511670591</v>
      </c>
      <c r="K62" s="36">
        <f t="shared" si="8"/>
        <v>25.989629778041358</v>
      </c>
      <c r="L62" s="37"/>
      <c r="M62" s="36">
        <f t="shared" si="8"/>
        <v>26.589850604736462</v>
      </c>
      <c r="N62" s="38">
        <f t="shared" si="28"/>
        <v>15.868086150239353</v>
      </c>
      <c r="O62" s="38">
        <f>IF(Settings!$I$6&gt;69, 0.2*(N62), 0)</f>
        <v>0</v>
      </c>
      <c r="P62" s="39">
        <f t="shared" si="29"/>
        <v>52.462419210225839</v>
      </c>
      <c r="Q62" s="39">
        <f t="shared" si="29"/>
        <v>32.052631252694553</v>
      </c>
      <c r="R62" s="39">
        <f t="shared" si="29"/>
        <v>51.775893800503937</v>
      </c>
      <c r="S62" s="40">
        <f t="shared" si="9"/>
        <v>66.389486091006873</v>
      </c>
      <c r="T62" s="40">
        <f t="shared" si="10"/>
        <v>88.03030892018127</v>
      </c>
      <c r="U62" s="41">
        <f t="shared" si="11"/>
        <v>56.664368215595708</v>
      </c>
      <c r="V62" s="41">
        <f t="shared" si="12"/>
        <v>52.697346678035871</v>
      </c>
      <c r="W62" s="42">
        <f t="shared" si="13"/>
        <v>85.981857953351096</v>
      </c>
      <c r="X62" s="42">
        <f t="shared" si="14"/>
        <v>59.601660782530828</v>
      </c>
      <c r="Z62" s="37">
        <f t="shared" si="30"/>
        <v>28.106855734703082</v>
      </c>
      <c r="AA62" s="37">
        <f t="shared" si="30"/>
        <v>54.477975434145883</v>
      </c>
      <c r="AC62" s="3">
        <v>48</v>
      </c>
      <c r="AD62"/>
      <c r="AE62" s="59">
        <f t="shared" si="35"/>
        <v>47.791322808443105</v>
      </c>
      <c r="AG62" s="3">
        <f t="shared" si="17"/>
        <v>47.791322808443105</v>
      </c>
      <c r="AH62" s="36">
        <f t="shared" si="32"/>
        <v>73.1660500558622</v>
      </c>
      <c r="AI62" s="36">
        <f t="shared" si="32"/>
        <v>70.046601040863806</v>
      </c>
      <c r="AJ62" s="36">
        <f t="shared" si="32"/>
        <v>75.013138173419648</v>
      </c>
      <c r="AK62" s="36">
        <f t="shared" si="32"/>
        <v>71.94401204064927</v>
      </c>
      <c r="AL62" s="36">
        <f t="shared" si="32"/>
        <v>25.934041134712682</v>
      </c>
      <c r="AM62" s="37"/>
      <c r="AN62" s="36">
        <f t="shared" si="33"/>
        <v>26.487773746804294</v>
      </c>
      <c r="AO62" s="38">
        <f t="shared" si="33"/>
        <v>15.80788670986561</v>
      </c>
      <c r="AP62" s="38">
        <f>IF(Settings!$I$6&gt;69, 0.2*(AO62), 0)</f>
        <v>0</v>
      </c>
      <c r="AQ62" s="39">
        <f t="shared" si="34"/>
        <v>52.32829544232122</v>
      </c>
      <c r="AR62" s="39">
        <f t="shared" si="34"/>
        <v>31.983036098924657</v>
      </c>
      <c r="AS62" s="39">
        <f t="shared" si="34"/>
        <v>51.720817595613859</v>
      </c>
      <c r="AT62" s="40">
        <f t="shared" si="21"/>
        <v>66.213598581551793</v>
      </c>
      <c r="AU62" s="40">
        <f t="shared" si="22"/>
        <v>87.779168738743138</v>
      </c>
      <c r="AV62" s="41">
        <f t="shared" si="23"/>
        <v>56.486922458114257</v>
      </c>
      <c r="AW62" s="41">
        <f t="shared" si="24"/>
        <v>52.534950780647854</v>
      </c>
      <c r="AX62" s="42">
        <f t="shared" si="25"/>
        <v>85.872219891514376</v>
      </c>
      <c r="AY62" s="42">
        <f t="shared" si="26"/>
        <v>59.476257002833179</v>
      </c>
      <c r="BA62" s="37">
        <f t="shared" si="31"/>
        <v>28.075687403940577</v>
      </c>
      <c r="BB62" s="37">
        <f t="shared" si="31"/>
        <v>54.420407089398793</v>
      </c>
    </row>
    <row r="63" spans="1:97" x14ac:dyDescent="0.25">
      <c r="F63" s="3">
        <v>49</v>
      </c>
      <c r="G63" s="36">
        <f t="shared" si="8"/>
        <v>74.343133574860403</v>
      </c>
      <c r="H63" s="36">
        <f t="shared" si="8"/>
        <v>71.286240369905954</v>
      </c>
      <c r="I63" s="36">
        <f t="shared" si="8"/>
        <v>76.624932039183818</v>
      </c>
      <c r="J63" s="36">
        <f t="shared" si="8"/>
        <v>73.176049869033648</v>
      </c>
      <c r="K63" s="36">
        <f t="shared" si="8"/>
        <v>26.246227006342842</v>
      </c>
      <c r="L63" s="37"/>
      <c r="M63" s="36">
        <f t="shared" si="8"/>
        <v>27.072730582880393</v>
      </c>
      <c r="N63" s="38">
        <f t="shared" si="28"/>
        <v>16.153715798568626</v>
      </c>
      <c r="O63" s="38">
        <f>IF(Settings!$I$6&gt;69, 0.2*(N63), 0)</f>
        <v>0</v>
      </c>
      <c r="P63" s="39">
        <f t="shared" si="29"/>
        <v>53.094802892207696</v>
      </c>
      <c r="Q63" s="39">
        <f t="shared" si="29"/>
        <v>32.378273512575333</v>
      </c>
      <c r="R63" s="39">
        <f t="shared" si="29"/>
        <v>52.027506722017336</v>
      </c>
      <c r="S63" s="40">
        <f t="shared" si="9"/>
        <v>67.21852746730211</v>
      </c>
      <c r="T63" s="40">
        <f t="shared" si="10"/>
        <v>89.212606043977914</v>
      </c>
      <c r="U63" s="41">
        <f t="shared" si="11"/>
        <v>57.503109227071619</v>
      </c>
      <c r="V63" s="41">
        <f t="shared" si="12"/>
        <v>53.464680277429466</v>
      </c>
      <c r="W63" s="42">
        <f t="shared" si="13"/>
        <v>86.49160262674792</v>
      </c>
      <c r="X63" s="42">
        <f t="shared" si="14"/>
        <v>60.189286310222286</v>
      </c>
      <c r="Z63" s="37">
        <f t="shared" si="30"/>
        <v>28.24949736192363</v>
      </c>
      <c r="AA63" s="37">
        <f t="shared" si="30"/>
        <v>54.745711700073144</v>
      </c>
      <c r="AC63" s="3">
        <v>49</v>
      </c>
      <c r="AD63"/>
      <c r="AE63" s="59">
        <f t="shared" si="35"/>
        <v>48.699202568119411</v>
      </c>
      <c r="AG63" s="3">
        <f t="shared" si="17"/>
        <v>48.699202568119411</v>
      </c>
      <c r="AH63" s="36">
        <f t="shared" si="32"/>
        <v>74.057431716192852</v>
      </c>
      <c r="AI63" s="36">
        <f t="shared" si="32"/>
        <v>70.9810040254049</v>
      </c>
      <c r="AJ63" s="36">
        <f t="shared" si="32"/>
        <v>76.229753405405688</v>
      </c>
      <c r="AK63" s="36">
        <f t="shared" si="32"/>
        <v>72.87285905125907</v>
      </c>
      <c r="AL63" s="36">
        <f t="shared" si="32"/>
        <v>26.170719013365424</v>
      </c>
      <c r="AM63" s="37"/>
      <c r="AN63" s="36">
        <f t="shared" si="33"/>
        <v>26.928572980161213</v>
      </c>
      <c r="AO63" s="38">
        <f t="shared" si="33"/>
        <v>16.068294950117455</v>
      </c>
      <c r="AP63" s="38">
        <f>IF(Settings!$I$6&gt;69, 0.2*(AO63), 0)</f>
        <v>0</v>
      </c>
      <c r="AQ63" s="39">
        <f t="shared" si="34"/>
        <v>52.906371952027762</v>
      </c>
      <c r="AR63" s="39">
        <f t="shared" si="34"/>
        <v>32.281675381738552</v>
      </c>
      <c r="AS63" s="39">
        <f t="shared" si="34"/>
        <v>51.953916631551579</v>
      </c>
      <c r="AT63" s="40">
        <f t="shared" si="21"/>
        <v>66.971543868909421</v>
      </c>
      <c r="AU63" s="40">
        <f t="shared" si="22"/>
        <v>88.860637338540414</v>
      </c>
      <c r="AV63" s="41">
        <f t="shared" si="23"/>
        <v>57.25282675658304</v>
      </c>
      <c r="AW63" s="41">
        <f t="shared" si="24"/>
        <v>53.235753019053675</v>
      </c>
      <c r="AX63" s="42">
        <f t="shared" si="25"/>
        <v>86.340953790273758</v>
      </c>
      <c r="AY63" s="42">
        <f t="shared" si="26"/>
        <v>60.014824795081999</v>
      </c>
      <c r="BA63" s="37">
        <f t="shared" si="31"/>
        <v>28.207734816508154</v>
      </c>
      <c r="BB63" s="37">
        <f t="shared" si="31"/>
        <v>54.666571940412688</v>
      </c>
    </row>
    <row r="64" spans="1:97" x14ac:dyDescent="0.25">
      <c r="F64" s="3">
        <v>50</v>
      </c>
      <c r="G64" s="36">
        <f t="shared" si="8"/>
        <v>75.259561156061139</v>
      </c>
      <c r="H64" s="36">
        <f t="shared" si="8"/>
        <v>72.285618322242328</v>
      </c>
      <c r="I64" s="36">
        <f t="shared" si="8"/>
        <v>77.910727698539617</v>
      </c>
      <c r="J64" s="36">
        <f t="shared" si="8"/>
        <v>74.167923943614994</v>
      </c>
      <c r="K64" s="36">
        <f t="shared" si="8"/>
        <v>26.487256532791381</v>
      </c>
      <c r="L64" s="37"/>
      <c r="M64" s="36">
        <f t="shared" si="8"/>
        <v>27.54525647973038</v>
      </c>
      <c r="N64" s="38">
        <f t="shared" si="28"/>
        <v>16.434636722898532</v>
      </c>
      <c r="O64" s="38">
        <f>IF(Settings!$I$6&gt;69, 0.2*(N64), 0)</f>
        <v>0</v>
      </c>
      <c r="P64" s="39">
        <f t="shared" si="29"/>
        <v>53.710348259091354</v>
      </c>
      <c r="Q64" s="39">
        <f t="shared" si="29"/>
        <v>32.691228917719698</v>
      </c>
      <c r="R64" s="39">
        <f t="shared" si="29"/>
        <v>52.259843943563773</v>
      </c>
      <c r="S64" s="40">
        <f t="shared" si="9"/>
        <v>68.025061915470232</v>
      </c>
      <c r="T64" s="40">
        <f t="shared" si="10"/>
        <v>90.360395084012396</v>
      </c>
      <c r="U64" s="41">
        <f t="shared" si="11"/>
        <v>58.322872922406376</v>
      </c>
      <c r="V64" s="41">
        <f t="shared" si="12"/>
        <v>54.214213741681746</v>
      </c>
      <c r="W64" s="42">
        <f t="shared" si="13"/>
        <v>86.97641309384926</v>
      </c>
      <c r="X64" s="42">
        <f t="shared" si="14"/>
        <v>60.755402170095259</v>
      </c>
      <c r="Z64" s="37">
        <f t="shared" si="30"/>
        <v>28.381599810154547</v>
      </c>
      <c r="AA64" s="37">
        <f t="shared" si="30"/>
        <v>55.000466729275018</v>
      </c>
      <c r="AC64" s="3">
        <v>50</v>
      </c>
      <c r="AD64"/>
      <c r="AE64" s="59">
        <f t="shared" si="35"/>
        <v>49.535774030139265</v>
      </c>
      <c r="AG64" s="3">
        <f t="shared" si="17"/>
        <v>49.535774030139265</v>
      </c>
      <c r="AH64" s="36">
        <f t="shared" si="32"/>
        <v>74.840438465344121</v>
      </c>
      <c r="AI64" s="36">
        <f t="shared" si="32"/>
        <v>71.824608559048343</v>
      </c>
      <c r="AJ64" s="36">
        <f t="shared" si="32"/>
        <v>77.319152489861651</v>
      </c>
      <c r="AK64" s="36">
        <f t="shared" si="32"/>
        <v>73.710530123601345</v>
      </c>
      <c r="AL64" s="36">
        <f t="shared" si="32"/>
        <v>26.377246692327923</v>
      </c>
      <c r="AM64" s="37"/>
      <c r="AN64" s="36">
        <f t="shared" si="33"/>
        <v>27.327181468240592</v>
      </c>
      <c r="AO64" s="38">
        <f t="shared" si="33"/>
        <v>16.304810540298863</v>
      </c>
      <c r="AP64" s="38">
        <f>IF(Settings!$I$6&gt;69, 0.2*(AO64), 0)</f>
        <v>0</v>
      </c>
      <c r="AQ64" s="39">
        <f t="shared" si="34"/>
        <v>53.426665405519252</v>
      </c>
      <c r="AR64" s="39">
        <f t="shared" si="34"/>
        <v>32.547496703789534</v>
      </c>
      <c r="AS64" s="39">
        <f t="shared" si="34"/>
        <v>52.154291320807175</v>
      </c>
      <c r="AT64" s="40">
        <f t="shared" si="21"/>
        <v>67.653414409341153</v>
      </c>
      <c r="AU64" s="40">
        <f t="shared" si="22"/>
        <v>89.831804923804697</v>
      </c>
      <c r="AV64" s="41">
        <f t="shared" si="23"/>
        <v>57.944659054360976</v>
      </c>
      <c r="AW64" s="41">
        <f t="shared" si="24"/>
        <v>53.868456419286261</v>
      </c>
      <c r="AX64" s="42">
        <f t="shared" si="25"/>
        <v>86.754370786353959</v>
      </c>
      <c r="AY64" s="42">
        <f t="shared" si="26"/>
        <v>60.495225854519092</v>
      </c>
      <c r="BA64" s="37">
        <f t="shared" si="31"/>
        <v>28.321536326269705</v>
      </c>
      <c r="BB64" s="37">
        <f t="shared" si="31"/>
        <v>54.883776378806886</v>
      </c>
    </row>
    <row r="65" spans="6:54" x14ac:dyDescent="0.25">
      <c r="F65" s="3">
        <v>51</v>
      </c>
      <c r="G65" s="36">
        <f t="shared" si="8"/>
        <v>76.126354167292035</v>
      </c>
      <c r="H65" s="36">
        <f t="shared" si="8"/>
        <v>73.261643476762899</v>
      </c>
      <c r="I65" s="36">
        <f t="shared" ref="H65:M78" si="36">I$4*(1-EXP(-I$5*$F65))^I$6</f>
        <v>79.154067691145897</v>
      </c>
      <c r="J65" s="36">
        <f t="shared" si="36"/>
        <v>75.135408836176993</v>
      </c>
      <c r="K65" s="36">
        <f t="shared" si="36"/>
        <v>26.713551038904349</v>
      </c>
      <c r="L65" s="37"/>
      <c r="M65" s="36">
        <f t="shared" si="36"/>
        <v>28.007493659555927</v>
      </c>
      <c r="N65" s="38">
        <f t="shared" si="28"/>
        <v>16.710865845567859</v>
      </c>
      <c r="O65" s="38">
        <f>IF(Settings!$I$6&gt;69, 0.2*(N65), 0)</f>
        <v>0</v>
      </c>
      <c r="P65" s="39">
        <f t="shared" si="29"/>
        <v>54.309442175047295</v>
      </c>
      <c r="Q65" s="39">
        <f t="shared" si="29"/>
        <v>32.991932799933828</v>
      </c>
      <c r="R65" s="39">
        <f t="shared" si="29"/>
        <v>52.474326693043196</v>
      </c>
      <c r="S65" s="40">
        <f t="shared" si="9"/>
        <v>68.809594753445225</v>
      </c>
      <c r="T65" s="40">
        <f t="shared" si="10"/>
        <v>91.474433769171</v>
      </c>
      <c r="U65" s="41">
        <f t="shared" si="11"/>
        <v>59.123949068964137</v>
      </c>
      <c r="V65" s="41">
        <f t="shared" si="12"/>
        <v>54.946232607572171</v>
      </c>
      <c r="W65" s="42">
        <f t="shared" si="13"/>
        <v>87.437546994418213</v>
      </c>
      <c r="X65" s="42">
        <f t="shared" si="14"/>
        <v>61.300718306042072</v>
      </c>
      <c r="Z65" s="37">
        <f t="shared" si="30"/>
        <v>28.503910710529649</v>
      </c>
      <c r="AA65" s="37">
        <f t="shared" si="30"/>
        <v>55.242869919141299</v>
      </c>
      <c r="AC65" s="3">
        <v>51</v>
      </c>
      <c r="AD65"/>
      <c r="AE65" s="59">
        <f t="shared" si="35"/>
        <v>50.306638016924872</v>
      </c>
      <c r="AG65" s="3">
        <f t="shared" si="17"/>
        <v>50.306638016924872</v>
      </c>
      <c r="AH65" s="36">
        <f t="shared" si="32"/>
        <v>75.530527078795942</v>
      </c>
      <c r="AI65" s="36">
        <f t="shared" si="32"/>
        <v>72.587369454898905</v>
      </c>
      <c r="AJ65" s="36">
        <f t="shared" si="32"/>
        <v>78.296461631894772</v>
      </c>
      <c r="AK65" s="36">
        <f t="shared" si="32"/>
        <v>74.467163778257287</v>
      </c>
      <c r="AL65" s="36">
        <f t="shared" si="32"/>
        <v>26.558175661033815</v>
      </c>
      <c r="AM65" s="37"/>
      <c r="AN65" s="36">
        <f t="shared" si="33"/>
        <v>27.688086346120105</v>
      </c>
      <c r="AO65" s="38">
        <f t="shared" si="33"/>
        <v>16.51983693476679</v>
      </c>
      <c r="AP65" s="38">
        <f>IF(Settings!$I$6&gt;69, 0.2*(AO65), 0)</f>
        <v>0</v>
      </c>
      <c r="AQ65" s="39">
        <f t="shared" si="34"/>
        <v>53.895784308076152</v>
      </c>
      <c r="AR65" s="39">
        <f t="shared" si="34"/>
        <v>32.784718653174828</v>
      </c>
      <c r="AS65" s="39">
        <f t="shared" si="34"/>
        <v>52.327447347457039</v>
      </c>
      <c r="AT65" s="40">
        <f t="shared" si="21"/>
        <v>68.267945082708238</v>
      </c>
      <c r="AU65" s="40">
        <f t="shared" si="22"/>
        <v>90.705554325747229</v>
      </c>
      <c r="AV65" s="41">
        <f t="shared" si="23"/>
        <v>58.570486324865875</v>
      </c>
      <c r="AW65" s="41">
        <f t="shared" si="24"/>
        <v>54.440527091174175</v>
      </c>
      <c r="AX65" s="42">
        <f t="shared" si="25"/>
        <v>87.120274654645016</v>
      </c>
      <c r="AY65" s="42">
        <f t="shared" si="26"/>
        <v>60.924795520010278</v>
      </c>
      <c r="BA65" s="37">
        <f t="shared" si="31"/>
        <v>28.420112574263115</v>
      </c>
      <c r="BB65" s="37">
        <f t="shared" si="31"/>
        <v>55.076081518810433</v>
      </c>
    </row>
    <row r="66" spans="6:54" x14ac:dyDescent="0.25">
      <c r="F66" s="3">
        <v>52</v>
      </c>
      <c r="G66" s="36">
        <f t="shared" ref="G66:M84" si="37">G$4*(1-EXP(-G$5*$F66))^G$6</f>
        <v>76.945708158322972</v>
      </c>
      <c r="H66" s="36">
        <f t="shared" si="36"/>
        <v>74.214703207316418</v>
      </c>
      <c r="I66" s="36">
        <f t="shared" si="36"/>
        <v>80.355723340231037</v>
      </c>
      <c r="J66" s="36">
        <f t="shared" si="36"/>
        <v>76.078949536264091</v>
      </c>
      <c r="K66" s="36">
        <f t="shared" si="36"/>
        <v>26.925913903054671</v>
      </c>
      <c r="L66" s="37"/>
      <c r="M66" s="36">
        <f t="shared" si="36"/>
        <v>28.4595200609401</v>
      </c>
      <c r="N66" s="38">
        <f t="shared" si="28"/>
        <v>16.982424442130021</v>
      </c>
      <c r="O66" s="38">
        <f>IF(Settings!$I$6&gt;69, 0.2*(N66), 0)</f>
        <v>0</v>
      </c>
      <c r="P66" s="39">
        <f t="shared" si="29"/>
        <v>54.89246724928271</v>
      </c>
      <c r="Q66" s="39">
        <f t="shared" si="29"/>
        <v>33.28081117863816</v>
      </c>
      <c r="R66" s="39">
        <f t="shared" si="29"/>
        <v>52.672280053701712</v>
      </c>
      <c r="S66" s="40">
        <f t="shared" si="9"/>
        <v>69.57262815179763</v>
      </c>
      <c r="T66" s="40">
        <f t="shared" si="10"/>
        <v>92.555484181760917</v>
      </c>
      <c r="U66" s="41">
        <f t="shared" si="11"/>
        <v>59.906633516019824</v>
      </c>
      <c r="V66" s="41">
        <f t="shared" si="12"/>
        <v>55.661027405487317</v>
      </c>
      <c r="W66" s="42">
        <f t="shared" si="13"/>
        <v>87.876200845450171</v>
      </c>
      <c r="X66" s="42">
        <f t="shared" si="14"/>
        <v>61.825928205122224</v>
      </c>
      <c r="Z66" s="37">
        <f t="shared" si="30"/>
        <v>28.617129356885052</v>
      </c>
      <c r="AA66" s="37">
        <f t="shared" si="30"/>
        <v>55.473520150626157</v>
      </c>
      <c r="AC66" s="3">
        <v>52</v>
      </c>
      <c r="AD66"/>
      <c r="AE66" s="59">
        <f t="shared" si="35"/>
        <v>51.016955441198782</v>
      </c>
      <c r="AG66" s="3">
        <f t="shared" si="17"/>
        <v>51.016955441198782</v>
      </c>
      <c r="AH66" s="36">
        <f t="shared" si="32"/>
        <v>76.140635870464365</v>
      </c>
      <c r="AI66" s="36">
        <f t="shared" si="32"/>
        <v>73.277993315618062</v>
      </c>
      <c r="AJ66" s="36">
        <f t="shared" si="32"/>
        <v>79.174787434722901</v>
      </c>
      <c r="AK66" s="36">
        <f t="shared" si="32"/>
        <v>75.15160527246411</v>
      </c>
      <c r="AL66" s="36">
        <f t="shared" si="32"/>
        <v>26.717265624302527</v>
      </c>
      <c r="AM66" s="37"/>
      <c r="AN66" s="36">
        <f t="shared" si="33"/>
        <v>28.015242826012283</v>
      </c>
      <c r="AO66" s="38">
        <f t="shared" si="33"/>
        <v>16.715509099458234</v>
      </c>
      <c r="AP66" s="38">
        <f>IF(Settings!$I$6&gt;69, 0.2*(AO66), 0)</f>
        <v>0</v>
      </c>
      <c r="AQ66" s="39">
        <f t="shared" si="34"/>
        <v>54.319460465267696</v>
      </c>
      <c r="AR66" s="39">
        <f t="shared" si="34"/>
        <v>32.996928223880275</v>
      </c>
      <c r="AS66" s="39">
        <f t="shared" si="34"/>
        <v>52.477817224235316</v>
      </c>
      <c r="AT66" s="40">
        <f t="shared" si="21"/>
        <v>68.822710083707008</v>
      </c>
      <c r="AU66" s="40">
        <f t="shared" si="22"/>
        <v>91.493036222330389</v>
      </c>
      <c r="AV66" s="41">
        <f t="shared" si="23"/>
        <v>59.137372261578108</v>
      </c>
      <c r="AW66" s="41">
        <f t="shared" si="24"/>
        <v>54.958494986713546</v>
      </c>
      <c r="AX66" s="42">
        <f t="shared" si="25"/>
        <v>87.44516861682753</v>
      </c>
      <c r="AY66" s="42">
        <f t="shared" si="26"/>
        <v>61.309789101114958</v>
      </c>
      <c r="BA66" s="37">
        <f t="shared" si="31"/>
        <v>28.505904248504848</v>
      </c>
      <c r="BB66" s="37">
        <f t="shared" si="31"/>
        <v>55.246876994748298</v>
      </c>
    </row>
    <row r="67" spans="6:54" x14ac:dyDescent="0.25">
      <c r="F67" s="3">
        <v>53</v>
      </c>
      <c r="G67" s="36">
        <f t="shared" si="37"/>
        <v>77.719785359536118</v>
      </c>
      <c r="H67" s="36">
        <f t="shared" si="36"/>
        <v>75.145190225777483</v>
      </c>
      <c r="I67" s="36">
        <f t="shared" si="36"/>
        <v>81.516515512957071</v>
      </c>
      <c r="J67" s="36">
        <f t="shared" si="36"/>
        <v>76.998994594859724</v>
      </c>
      <c r="K67" s="36">
        <f t="shared" si="36"/>
        <v>27.125117929002698</v>
      </c>
      <c r="L67" s="37"/>
      <c r="M67" s="36">
        <f t="shared" si="36"/>
        <v>28.901424958751051</v>
      </c>
      <c r="N67" s="38">
        <f t="shared" si="28"/>
        <v>17.249337773814517</v>
      </c>
      <c r="O67" s="38">
        <f>IF(Settings!$I$6&gt;69, 0.2*(N67), 0)</f>
        <v>0</v>
      </c>
      <c r="P67" s="39">
        <f t="shared" si="29"/>
        <v>55.459801453952224</v>
      </c>
      <c r="Q67" s="39">
        <f t="shared" si="29"/>
        <v>33.558280342723457</v>
      </c>
      <c r="R67" s="39">
        <f t="shared" si="29"/>
        <v>52.854938078378993</v>
      </c>
      <c r="S67" s="40">
        <f t="shared" si="9"/>
        <v>70.314660349485393</v>
      </c>
      <c r="T67" s="40">
        <f t="shared" si="10"/>
        <v>93.604310395752265</v>
      </c>
      <c r="U67" s="41">
        <f t="shared" si="11"/>
        <v>60.671227112786745</v>
      </c>
      <c r="V67" s="41">
        <f t="shared" si="12"/>
        <v>56.358892669333116</v>
      </c>
      <c r="W67" s="42">
        <f t="shared" si="13"/>
        <v>88.293512568969135</v>
      </c>
      <c r="X67" s="42">
        <f t="shared" si="14"/>
        <v>62.33170856302371</v>
      </c>
      <c r="Z67" s="37">
        <f t="shared" si="30"/>
        <v>28.72190909608776</v>
      </c>
      <c r="AA67" s="37">
        <f t="shared" si="30"/>
        <v>55.692987267842589</v>
      </c>
      <c r="AC67" s="3">
        <v>53</v>
      </c>
      <c r="AD67"/>
      <c r="AE67" s="59">
        <f t="shared" si="35"/>
        <v>51.671481858149477</v>
      </c>
      <c r="AG67" s="3">
        <f t="shared" si="17"/>
        <v>51.671481858149477</v>
      </c>
      <c r="AH67" s="36">
        <f t="shared" si="32"/>
        <v>76.68163422346116</v>
      </c>
      <c r="AI67" s="36">
        <f t="shared" si="32"/>
        <v>73.904114774604679</v>
      </c>
      <c r="AJ67" s="36">
        <f t="shared" si="32"/>
        <v>79.965505790395284</v>
      </c>
      <c r="AK67" s="36">
        <f t="shared" si="32"/>
        <v>75.771592765189141</v>
      </c>
      <c r="AL67" s="36">
        <f t="shared" si="32"/>
        <v>26.857637341788518</v>
      </c>
      <c r="AM67" s="37"/>
      <c r="AN67" s="36">
        <f t="shared" si="33"/>
        <v>28.312142137835707</v>
      </c>
      <c r="AO67" s="38">
        <f t="shared" si="33"/>
        <v>16.893726186670857</v>
      </c>
      <c r="AP67" s="38">
        <f>IF(Settings!$I$6&gt;69, 0.2*(AO67), 0)</f>
        <v>0</v>
      </c>
      <c r="AQ67" s="39">
        <f t="shared" si="34"/>
        <v>54.702681954023546</v>
      </c>
      <c r="AR67" s="39">
        <f t="shared" si="34"/>
        <v>33.187187923051837</v>
      </c>
      <c r="AS67" s="39">
        <f t="shared" si="34"/>
        <v>52.608994286564652</v>
      </c>
      <c r="AT67" s="40">
        <f t="shared" si="21"/>
        <v>69.324298454488428</v>
      </c>
      <c r="AU67" s="40">
        <f t="shared" si="22"/>
        <v>92.203931077876234</v>
      </c>
      <c r="AV67" s="41">
        <f t="shared" si="23"/>
        <v>59.651517627621217</v>
      </c>
      <c r="AW67" s="41">
        <f t="shared" si="24"/>
        <v>55.428086080953506</v>
      </c>
      <c r="AX67" s="42">
        <f t="shared" si="25"/>
        <v>87.734503481579281</v>
      </c>
      <c r="AY67" s="42">
        <f t="shared" si="26"/>
        <v>61.655562951582027</v>
      </c>
      <c r="BA67" s="37">
        <f t="shared" si="31"/>
        <v>28.580896763945709</v>
      </c>
      <c r="BB67" s="37">
        <f t="shared" si="31"/>
        <v>55.399008085335993</v>
      </c>
    </row>
    <row r="68" spans="6:54" x14ac:dyDescent="0.25">
      <c r="F68" s="3">
        <v>54</v>
      </c>
      <c r="G68" s="36">
        <f t="shared" si="37"/>
        <v>78.450705379326706</v>
      </c>
      <c r="H68" s="36">
        <f t="shared" si="36"/>
        <v>76.053501380514476</v>
      </c>
      <c r="I68" s="36">
        <f t="shared" si="36"/>
        <v>82.637306421291342</v>
      </c>
      <c r="J68" s="36">
        <f t="shared" si="36"/>
        <v>77.895994922426738</v>
      </c>
      <c r="K68" s="36">
        <f t="shared" si="36"/>
        <v>27.311904538107008</v>
      </c>
      <c r="L68" s="37"/>
      <c r="M68" s="36">
        <f t="shared" si="36"/>
        <v>29.333307814213143</v>
      </c>
      <c r="N68" s="38">
        <f t="shared" si="28"/>
        <v>17.511634745452731</v>
      </c>
      <c r="O68" s="38">
        <f>IF(Settings!$I$6&gt;69, 0.2*(N68), 0)</f>
        <v>0</v>
      </c>
      <c r="P68" s="39">
        <f t="shared" si="29"/>
        <v>56.011817793285921</v>
      </c>
      <c r="Q68" s="39">
        <f t="shared" si="29"/>
        <v>33.824746523367502</v>
      </c>
      <c r="R68" s="39">
        <f t="shared" si="29"/>
        <v>53.023448872943391</v>
      </c>
      <c r="S68" s="40">
        <f t="shared" si="9"/>
        <v>71.036184962171134</v>
      </c>
      <c r="T68" s="40">
        <f t="shared" si="10"/>
        <v>94.62167636371548</v>
      </c>
      <c r="U68" s="41">
        <f t="shared" si="11"/>
        <v>61.418034721749038</v>
      </c>
      <c r="V68" s="41">
        <f t="shared" si="12"/>
        <v>57.040126035385853</v>
      </c>
      <c r="W68" s="42">
        <f t="shared" si="13"/>
        <v>88.690563976407446</v>
      </c>
      <c r="X68" s="42">
        <f t="shared" si="14"/>
        <v>62.818719049812451</v>
      </c>
      <c r="Z68" s="37">
        <f t="shared" si="30"/>
        <v>28.818859725125897</v>
      </c>
      <c r="AA68" s="37">
        <f t="shared" si="30"/>
        <v>55.901813485918382</v>
      </c>
      <c r="AC68" s="3">
        <v>54</v>
      </c>
      <c r="AD68"/>
      <c r="AE68" s="59">
        <f t="shared" si="35"/>
        <v>52.274599303739727</v>
      </c>
      <c r="AG68" s="3">
        <f t="shared" si="17"/>
        <v>52.274599303739727</v>
      </c>
      <c r="AH68" s="36">
        <f t="shared" si="32"/>
        <v>77.162688123866204</v>
      </c>
      <c r="AI68" s="36">
        <f t="shared" si="32"/>
        <v>74.472445748252909</v>
      </c>
      <c r="AJ68" s="36">
        <f t="shared" si="32"/>
        <v>80.678510158131004</v>
      </c>
      <c r="AK68" s="36">
        <f t="shared" si="32"/>
        <v>76.333914323457023</v>
      </c>
      <c r="AL68" s="36">
        <f t="shared" si="32"/>
        <v>26.981893822879556</v>
      </c>
      <c r="AM68" s="37"/>
      <c r="AN68" s="36">
        <f t="shared" si="33"/>
        <v>28.581870880261711</v>
      </c>
      <c r="AO68" s="38">
        <f t="shared" si="33"/>
        <v>17.056180153489738</v>
      </c>
      <c r="AP68" s="38">
        <f>IF(Settings!$I$6&gt;69, 0.2*(AO68), 0)</f>
        <v>0</v>
      </c>
      <c r="AQ68" s="39">
        <f t="shared" si="34"/>
        <v>55.049803717454893</v>
      </c>
      <c r="AR68" s="39">
        <f t="shared" si="34"/>
        <v>33.35812296864907</v>
      </c>
      <c r="AS68" s="39">
        <f t="shared" si="34"/>
        <v>52.72391108412836</v>
      </c>
      <c r="AT68" s="40">
        <f t="shared" si="21"/>
        <v>69.778460361394735</v>
      </c>
      <c r="AU68" s="40">
        <f t="shared" si="22"/>
        <v>92.84666822609303</v>
      </c>
      <c r="AV68" s="41">
        <f t="shared" si="23"/>
        <v>60.118379349562119</v>
      </c>
      <c r="AW68" s="41">
        <f t="shared" si="24"/>
        <v>55.854334311189682</v>
      </c>
      <c r="AX68" s="42">
        <f t="shared" si="25"/>
        <v>87.992873190460344</v>
      </c>
      <c r="AY68" s="42">
        <f t="shared" si="26"/>
        <v>61.966722041789041</v>
      </c>
      <c r="BA68" s="37">
        <f t="shared" si="31"/>
        <v>28.646715713431767</v>
      </c>
      <c r="BB68" s="37">
        <f t="shared" si="31"/>
        <v>55.534876038726715</v>
      </c>
    </row>
    <row r="69" spans="6:54" x14ac:dyDescent="0.25">
      <c r="F69" s="3">
        <v>55</v>
      </c>
      <c r="G69" s="36">
        <f t="shared" si="37"/>
        <v>79.140537642942078</v>
      </c>
      <c r="H69" s="36">
        <f t="shared" si="36"/>
        <v>76.940036563475104</v>
      </c>
      <c r="I69" s="36">
        <f t="shared" si="36"/>
        <v>83.718992167030294</v>
      </c>
      <c r="J69" s="36">
        <f t="shared" si="36"/>
        <v>78.770402701550864</v>
      </c>
      <c r="K69" s="36">
        <f t="shared" si="36"/>
        <v>27.486983352942232</v>
      </c>
      <c r="L69" s="37"/>
      <c r="M69" s="36">
        <f t="shared" si="36"/>
        <v>29.755277207418771</v>
      </c>
      <c r="N69" s="38">
        <f t="shared" si="28"/>
        <v>17.769347587014476</v>
      </c>
      <c r="O69" s="38">
        <f>IF(Settings!$I$6&gt;69, 0.2*(N69), 0)</f>
        <v>0</v>
      </c>
      <c r="P69" s="39">
        <f t="shared" si="29"/>
        <v>56.548884018865337</v>
      </c>
      <c r="Q69" s="39">
        <f t="shared" si="29"/>
        <v>34.080605647169556</v>
      </c>
      <c r="R69" s="39">
        <f t="shared" si="29"/>
        <v>53.178879596371978</v>
      </c>
      <c r="S69" s="40">
        <f t="shared" si="9"/>
        <v>71.737690374313928</v>
      </c>
      <c r="T69" s="40">
        <f t="shared" si="10"/>
        <v>95.608344030427489</v>
      </c>
      <c r="U69" s="41">
        <f t="shared" si="11"/>
        <v>62.147364319359944</v>
      </c>
      <c r="V69" s="41">
        <f t="shared" si="12"/>
        <v>57.705027422606328</v>
      </c>
      <c r="W69" s="42">
        <f t="shared" si="13"/>
        <v>89.068383200642302</v>
      </c>
      <c r="X69" s="42">
        <f t="shared" si="14"/>
        <v>63.287602163844717</v>
      </c>
      <c r="Z69" s="37">
        <f t="shared" si="30"/>
        <v>28.908549867446506</v>
      </c>
      <c r="AA69" s="37">
        <f t="shared" si="30"/>
        <v>56.100514730592025</v>
      </c>
      <c r="AC69" s="3">
        <v>55</v>
      </c>
      <c r="AD69"/>
      <c r="AE69" s="59">
        <f t="shared" si="35"/>
        <v>52.830345632314121</v>
      </c>
      <c r="AG69" s="3">
        <f t="shared" si="17"/>
        <v>52.830345632314121</v>
      </c>
      <c r="AH69" s="36">
        <f t="shared" si="32"/>
        <v>77.591557210422181</v>
      </c>
      <c r="AI69" s="36">
        <f t="shared" si="32"/>
        <v>74.988901957673647</v>
      </c>
      <c r="AJ69" s="36">
        <f t="shared" si="32"/>
        <v>81.322423717835122</v>
      </c>
      <c r="AK69" s="36">
        <f t="shared" si="32"/>
        <v>76.844540512630473</v>
      </c>
      <c r="AL69" s="36">
        <f t="shared" si="32"/>
        <v>27.092216690234608</v>
      </c>
      <c r="AM69" s="37"/>
      <c r="AN69" s="36">
        <f t="shared" si="33"/>
        <v>28.82716262572189</v>
      </c>
      <c r="AO69" s="38">
        <f t="shared" si="33"/>
        <v>17.204380755933869</v>
      </c>
      <c r="AP69" s="38">
        <f>IF(Settings!$I$6&gt;69, 0.2*(AO69), 0)</f>
        <v>0</v>
      </c>
      <c r="AQ69" s="39">
        <f t="shared" si="34"/>
        <v>55.364639834373456</v>
      </c>
      <c r="AR69" s="39">
        <f t="shared" si="34"/>
        <v>33.511992519512916</v>
      </c>
      <c r="AS69" s="39">
        <f t="shared" si="34"/>
        <v>52.824976304288526</v>
      </c>
      <c r="AT69" s="40">
        <f t="shared" si="21"/>
        <v>70.190229309001566</v>
      </c>
      <c r="AU69" s="40">
        <f t="shared" si="22"/>
        <v>93.428609341844819</v>
      </c>
      <c r="AV69" s="41">
        <f t="shared" si="23"/>
        <v>60.542771657238703</v>
      </c>
      <c r="AW69" s="41">
        <f t="shared" si="24"/>
        <v>56.241676468255235</v>
      </c>
      <c r="AX69" s="42">
        <f t="shared" si="25"/>
        <v>88.224169886536316</v>
      </c>
      <c r="AY69" s="42">
        <f t="shared" si="26"/>
        <v>62.247240689217776</v>
      </c>
      <c r="BA69" s="37">
        <f t="shared" si="31"/>
        <v>28.70470042186945</v>
      </c>
      <c r="BB69" s="37">
        <f t="shared" si="31"/>
        <v>55.656517766710529</v>
      </c>
    </row>
    <row r="70" spans="6:54" x14ac:dyDescent="0.25">
      <c r="F70" s="3">
        <v>56</v>
      </c>
      <c r="G70" s="36">
        <f t="shared" si="37"/>
        <v>79.791295361660659</v>
      </c>
      <c r="H70" s="36">
        <f t="shared" si="36"/>
        <v>77.805197716825575</v>
      </c>
      <c r="I70" s="36">
        <f t="shared" si="36"/>
        <v>84.762495981370151</v>
      </c>
      <c r="J70" s="36">
        <f t="shared" si="36"/>
        <v>79.622670404393048</v>
      </c>
      <c r="K70" s="36">
        <f t="shared" si="36"/>
        <v>27.651032108765602</v>
      </c>
      <c r="L70" s="37"/>
      <c r="M70" s="36">
        <f t="shared" si="36"/>
        <v>30.167449846969681</v>
      </c>
      <c r="N70" s="38">
        <f t="shared" si="28"/>
        <v>18.022511557057687</v>
      </c>
      <c r="O70" s="38">
        <f>IF(Settings!$I$6&gt;69, 0.2*(N70), 0)</f>
        <v>0</v>
      </c>
      <c r="P70" s="39">
        <f t="shared" si="29"/>
        <v>57.071362386490762</v>
      </c>
      <c r="Q70" s="39">
        <f t="shared" si="29"/>
        <v>34.326243160069197</v>
      </c>
      <c r="R70" s="39">
        <f t="shared" si="29"/>
        <v>53.322221336974252</v>
      </c>
      <c r="S70" s="40">
        <f t="shared" si="9"/>
        <v>72.41965920710129</v>
      </c>
      <c r="T70" s="40">
        <f t="shared" si="10"/>
        <v>96.565071653061011</v>
      </c>
      <c r="U70" s="41">
        <f t="shared" si="11"/>
        <v>62.859526176883605</v>
      </c>
      <c r="V70" s="41">
        <f t="shared" si="12"/>
        <v>58.353898287619181</v>
      </c>
      <c r="W70" s="42">
        <f t="shared" si="13"/>
        <v>89.427947068635007</v>
      </c>
      <c r="X70" s="42">
        <f t="shared" si="14"/>
        <v>63.738983163025644</v>
      </c>
      <c r="Z70" s="37">
        <f t="shared" si="30"/>
        <v>28.991509306882175</v>
      </c>
      <c r="AA70" s="37">
        <f t="shared" si="30"/>
        <v>56.289581912858019</v>
      </c>
      <c r="AC70" s="3">
        <v>56</v>
      </c>
      <c r="AD70"/>
      <c r="AE70" s="59">
        <f t="shared" si="35"/>
        <v>53.342441549920437</v>
      </c>
      <c r="AG70" s="3">
        <f t="shared" si="17"/>
        <v>53.342441549920437</v>
      </c>
      <c r="AH70" s="36">
        <f t="shared" si="32"/>
        <v>77.974836338207254</v>
      </c>
      <c r="AI70" s="36">
        <f t="shared" si="32"/>
        <v>75.458710340726057</v>
      </c>
      <c r="AJ70" s="36">
        <f t="shared" si="32"/>
        <v>81.904780029977758</v>
      </c>
      <c r="AK70" s="36">
        <f t="shared" si="32"/>
        <v>77.308736565022173</v>
      </c>
      <c r="AL70" s="36">
        <f t="shared" si="32"/>
        <v>27.190443055546247</v>
      </c>
      <c r="AM70" s="37"/>
      <c r="AN70" s="36">
        <f t="shared" si="33"/>
        <v>29.050442661546796</v>
      </c>
      <c r="AO70" s="38">
        <f t="shared" si="33"/>
        <v>17.339677343187752</v>
      </c>
      <c r="AP70" s="38">
        <f>IF(Settings!$I$6&gt;69, 0.2*(AO70), 0)</f>
        <v>0</v>
      </c>
      <c r="AQ70" s="39">
        <f t="shared" si="34"/>
        <v>55.650540747678228</v>
      </c>
      <c r="AR70" s="39">
        <f t="shared" si="34"/>
        <v>33.650748070629007</v>
      </c>
      <c r="AS70" s="39">
        <f t="shared" si="34"/>
        <v>52.914180573727783</v>
      </c>
      <c r="AT70" s="40">
        <f t="shared" si="21"/>
        <v>70.564024537394687</v>
      </c>
      <c r="AU70" s="40">
        <f t="shared" si="22"/>
        <v>93.956202363793665</v>
      </c>
      <c r="AV70" s="41">
        <f t="shared" si="23"/>
        <v>60.928952091341486</v>
      </c>
      <c r="AW70" s="41">
        <f t="shared" si="24"/>
        <v>56.594032755544546</v>
      </c>
      <c r="AX70" s="42">
        <f t="shared" si="25"/>
        <v>88.431707634728951</v>
      </c>
      <c r="AY70" s="42">
        <f t="shared" si="26"/>
        <v>62.500561715895103</v>
      </c>
      <c r="BA70" s="37">
        <f t="shared" si="31"/>
        <v>28.755960996774387</v>
      </c>
      <c r="BB70" s="37">
        <f t="shared" si="31"/>
        <v>55.765669546783677</v>
      </c>
    </row>
    <row r="71" spans="6:54" x14ac:dyDescent="0.25">
      <c r="F71" s="3">
        <v>57</v>
      </c>
      <c r="G71" s="36">
        <f t="shared" si="37"/>
        <v>80.404930840289424</v>
      </c>
      <c r="H71" s="36">
        <f t="shared" si="36"/>
        <v>78.649387930891862</v>
      </c>
      <c r="I71" s="36">
        <f t="shared" si="36"/>
        <v>85.768762111085735</v>
      </c>
      <c r="J71" s="36">
        <f t="shared" si="36"/>
        <v>80.453249906041179</v>
      </c>
      <c r="K71" s="36">
        <f t="shared" si="36"/>
        <v>27.804696837173282</v>
      </c>
      <c r="L71" s="37"/>
      <c r="M71" s="36">
        <f t="shared" si="36"/>
        <v>30.56994965176451</v>
      </c>
      <c r="N71" s="38">
        <f t="shared" si="28"/>
        <v>18.27116466653364</v>
      </c>
      <c r="O71" s="38">
        <f>IF(Settings!$I$6&gt;69, 0.2*(N71), 0)</f>
        <v>0</v>
      </c>
      <c r="P71" s="39">
        <f t="shared" si="29"/>
        <v>57.579609450538349</v>
      </c>
      <c r="Q71" s="39">
        <f t="shared" si="29"/>
        <v>34.562033913510525</v>
      </c>
      <c r="R71" s="39">
        <f t="shared" si="29"/>
        <v>53.454393834259321</v>
      </c>
      <c r="S71" s="40">
        <f t="shared" si="9"/>
        <v>73.082567855053014</v>
      </c>
      <c r="T71" s="40">
        <f t="shared" si="10"/>
        <v>97.492612309628583</v>
      </c>
      <c r="U71" s="41">
        <f t="shared" si="11"/>
        <v>63.554832114802309</v>
      </c>
      <c r="V71" s="41">
        <f t="shared" si="12"/>
        <v>58.987040948168897</v>
      </c>
      <c r="W71" s="42">
        <f t="shared" si="13"/>
        <v>89.770183409211327</v>
      </c>
      <c r="X71" s="42">
        <f t="shared" si="14"/>
        <v>64.173470063758074</v>
      </c>
      <c r="Z71" s="37">
        <f t="shared" si="30"/>
        <v>29.068231262413228</v>
      </c>
      <c r="AA71" s="37">
        <f t="shared" si="30"/>
        <v>56.46948214181085</v>
      </c>
      <c r="AC71" s="3">
        <v>57</v>
      </c>
      <c r="AD71"/>
      <c r="AE71" s="59">
        <f t="shared" si="35"/>
        <v>53.814315524332059</v>
      </c>
      <c r="AG71" s="3">
        <f t="shared" si="17"/>
        <v>53.814315524332059</v>
      </c>
      <c r="AH71" s="36">
        <f t="shared" si="32"/>
        <v>78.318152336343587</v>
      </c>
      <c r="AI71" s="36">
        <f t="shared" si="32"/>
        <v>75.886500408422535</v>
      </c>
      <c r="AJ71" s="36">
        <f t="shared" si="32"/>
        <v>82.432176593637109</v>
      </c>
      <c r="AK71" s="36">
        <f t="shared" si="32"/>
        <v>77.731157469415933</v>
      </c>
      <c r="AL71" s="36">
        <f t="shared" si="32"/>
        <v>27.278127078772954</v>
      </c>
      <c r="AM71" s="37"/>
      <c r="AN71" s="36">
        <f t="shared" si="33"/>
        <v>29.253866719142692</v>
      </c>
      <c r="AO71" s="38">
        <f t="shared" si="33"/>
        <v>17.463277849009806</v>
      </c>
      <c r="AP71" s="38">
        <f>IF(Settings!$I$6&gt;69, 0.2*(AO71), 0)</f>
        <v>0</v>
      </c>
      <c r="AQ71" s="39">
        <f t="shared" si="34"/>
        <v>55.910458115752064</v>
      </c>
      <c r="AR71" s="39">
        <f t="shared" si="34"/>
        <v>33.776081503583868</v>
      </c>
      <c r="AS71" s="39">
        <f t="shared" si="34"/>
        <v>52.993178753034449</v>
      </c>
      <c r="AT71" s="40">
        <f t="shared" si="21"/>
        <v>70.903737069869337</v>
      </c>
      <c r="AU71" s="40">
        <f t="shared" si="22"/>
        <v>94.435110903873735</v>
      </c>
      <c r="AV71" s="41">
        <f t="shared" si="23"/>
        <v>61.280694768569354</v>
      </c>
      <c r="AW71" s="41">
        <f t="shared" si="24"/>
        <v>56.914875306316901</v>
      </c>
      <c r="AX71" s="42">
        <f t="shared" si="25"/>
        <v>88.618321714126992</v>
      </c>
      <c r="AY71" s="42">
        <f t="shared" si="26"/>
        <v>62.729678209079701</v>
      </c>
      <c r="BA71" s="37">
        <f t="shared" si="31"/>
        <v>28.801422862689694</v>
      </c>
      <c r="BB71" s="37">
        <f t="shared" si="31"/>
        <v>55.863818245869787</v>
      </c>
    </row>
    <row r="72" spans="6:54" x14ac:dyDescent="0.25">
      <c r="F72" s="3">
        <v>58</v>
      </c>
      <c r="G72" s="36">
        <f t="shared" si="37"/>
        <v>80.983331949210466</v>
      </c>
      <c r="H72" s="36">
        <f t="shared" si="36"/>
        <v>79.473010625878388</v>
      </c>
      <c r="I72" s="36">
        <f t="shared" si="36"/>
        <v>86.738750305258392</v>
      </c>
      <c r="J72" s="36">
        <f t="shared" si="36"/>
        <v>81.262591685645532</v>
      </c>
      <c r="K72" s="36">
        <f t="shared" si="36"/>
        <v>27.948592273405637</v>
      </c>
      <c r="L72" s="37"/>
      <c r="M72" s="36">
        <f t="shared" si="36"/>
        <v>30.962906900256108</v>
      </c>
      <c r="N72" s="38">
        <f t="shared" si="28"/>
        <v>18.515347421516299</v>
      </c>
      <c r="O72" s="38">
        <f>IF(Settings!$I$6&gt;69, 0.2*(N72), 0)</f>
        <v>0</v>
      </c>
      <c r="P72" s="39">
        <f t="shared" si="29"/>
        <v>58.073975892110354</v>
      </c>
      <c r="Q72" s="39">
        <f t="shared" si="29"/>
        <v>34.7883421052043</v>
      </c>
      <c r="R72" s="39">
        <f t="shared" si="29"/>
        <v>53.576250024209195</v>
      </c>
      <c r="S72" s="40">
        <f t="shared" si="9"/>
        <v>73.726886084811753</v>
      </c>
      <c r="T72" s="40">
        <f t="shared" si="10"/>
        <v>98.391712578945601</v>
      </c>
      <c r="U72" s="41">
        <f t="shared" si="11"/>
        <v>64.233594824787872</v>
      </c>
      <c r="V72" s="41">
        <f t="shared" si="12"/>
        <v>59.604757969408794</v>
      </c>
      <c r="W72" s="42">
        <f t="shared" si="13"/>
        <v>90.095973291874515</v>
      </c>
      <c r="X72" s="42">
        <f t="shared" si="14"/>
        <v>64.591653698963256</v>
      </c>
      <c r="Z72" s="37">
        <f t="shared" si="30"/>
        <v>29.139174591104211</v>
      </c>
      <c r="AA72" s="37">
        <f t="shared" si="30"/>
        <v>56.640659878684033</v>
      </c>
      <c r="AC72" s="3">
        <v>58</v>
      </c>
      <c r="AD72"/>
      <c r="AE72" s="59">
        <f t="shared" si="35"/>
        <v>54.249126738543261</v>
      </c>
      <c r="AG72" s="3">
        <f t="shared" si="17"/>
        <v>54.249126738543261</v>
      </c>
      <c r="AH72" s="36">
        <f t="shared" si="32"/>
        <v>78.62632463124126</v>
      </c>
      <c r="AI72" s="36">
        <f t="shared" si="32"/>
        <v>76.276382108698911</v>
      </c>
      <c r="AJ72" s="36">
        <f t="shared" si="32"/>
        <v>82.910405279012167</v>
      </c>
      <c r="AK72" s="36">
        <f t="shared" si="32"/>
        <v>78.115928767768636</v>
      </c>
      <c r="AL72" s="36">
        <f t="shared" si="32"/>
        <v>27.356589460634666</v>
      </c>
      <c r="AM72" s="37"/>
      <c r="AN72" s="36">
        <f t="shared" si="33"/>
        <v>29.439354478112243</v>
      </c>
      <c r="AO72" s="38">
        <f t="shared" si="33"/>
        <v>17.576265341137923</v>
      </c>
      <c r="AP72" s="38">
        <f>IF(Settings!$I$6&gt;69, 0.2*(AO72), 0)</f>
        <v>0</v>
      </c>
      <c r="AQ72" s="39">
        <f t="shared" si="34"/>
        <v>56.146999450939809</v>
      </c>
      <c r="AR72" s="39">
        <f t="shared" si="34"/>
        <v>33.889464773655298</v>
      </c>
      <c r="AS72" s="39">
        <f t="shared" si="34"/>
        <v>53.063354361197369</v>
      </c>
      <c r="AT72" s="40">
        <f t="shared" si="21"/>
        <v>71.212802242187507</v>
      </c>
      <c r="AU72" s="40">
        <f t="shared" si="22"/>
        <v>94.870323309062854</v>
      </c>
      <c r="AV72" s="41">
        <f t="shared" si="23"/>
        <v>61.601352916808665</v>
      </c>
      <c r="AW72" s="41">
        <f t="shared" si="24"/>
        <v>57.207286581524187</v>
      </c>
      <c r="AX72" s="42">
        <f t="shared" si="25"/>
        <v>88.786448760306754</v>
      </c>
      <c r="AY72" s="42">
        <f t="shared" si="26"/>
        <v>62.937201203309613</v>
      </c>
      <c r="BA72" s="37">
        <f t="shared" si="31"/>
        <v>28.841861744158138</v>
      </c>
      <c r="BB72" s="37">
        <f t="shared" si="31"/>
        <v>55.9522427458921</v>
      </c>
    </row>
    <row r="73" spans="6:54" x14ac:dyDescent="0.25">
      <c r="F73" s="3">
        <v>59</v>
      </c>
      <c r="G73" s="36">
        <f t="shared" si="37"/>
        <v>81.528319604461899</v>
      </c>
      <c r="H73" s="36">
        <f t="shared" si="36"/>
        <v>80.276468810496112</v>
      </c>
      <c r="I73" s="36">
        <f t="shared" si="36"/>
        <v>87.673430858524085</v>
      </c>
      <c r="J73" s="36">
        <f t="shared" si="36"/>
        <v>82.051144107938711</v>
      </c>
      <c r="K73" s="36">
        <f t="shared" si="36"/>
        <v>28.083302445143669</v>
      </c>
      <c r="L73" s="37"/>
      <c r="M73" s="36">
        <f t="shared" si="36"/>
        <v>31.346457442791795</v>
      </c>
      <c r="N73" s="38">
        <f t="shared" si="28"/>
        <v>18.755102583538871</v>
      </c>
      <c r="O73" s="38">
        <f>IF(Settings!$I$6&gt;69, 0.2*(N73), 0)</f>
        <v>0</v>
      </c>
      <c r="P73" s="39">
        <f t="shared" si="29"/>
        <v>58.55480637764299</v>
      </c>
      <c r="Q73" s="39">
        <f t="shared" si="29"/>
        <v>35.005521267640745</v>
      </c>
      <c r="R73" s="39">
        <f t="shared" si="29"/>
        <v>53.68858039250663</v>
      </c>
      <c r="S73" s="40">
        <f t="shared" si="9"/>
        <v>74.353076690247505</v>
      </c>
      <c r="T73" s="40">
        <f t="shared" si="10"/>
        <v>99.263111376823716</v>
      </c>
      <c r="U73" s="41">
        <f t="shared" si="11"/>
        <v>64.896127253756802</v>
      </c>
      <c r="V73" s="41">
        <f t="shared" si="12"/>
        <v>60.207351607872084</v>
      </c>
      <c r="W73" s="42">
        <f t="shared" si="13"/>
        <v>90.406153193689207</v>
      </c>
      <c r="X73" s="42">
        <f t="shared" si="14"/>
        <v>64.994107827477777</v>
      </c>
      <c r="Z73" s="37">
        <f t="shared" si="30"/>
        <v>29.204765909948989</v>
      </c>
      <c r="AA73" s="37">
        <f t="shared" si="30"/>
        <v>56.803538034935343</v>
      </c>
      <c r="AC73" s="3">
        <v>59</v>
      </c>
      <c r="AD73"/>
      <c r="AE73" s="59">
        <f t="shared" si="35"/>
        <v>54.649786241410681</v>
      </c>
      <c r="AG73" s="3">
        <f t="shared" si="17"/>
        <v>54.649786241410681</v>
      </c>
      <c r="AH73" s="36">
        <f t="shared" si="32"/>
        <v>78.903496725877289</v>
      </c>
      <c r="AI73" s="36">
        <f t="shared" si="32"/>
        <v>76.632012341933574</v>
      </c>
      <c r="AJ73" s="36">
        <f t="shared" si="32"/>
        <v>83.344563135025894</v>
      </c>
      <c r="AK73" s="36">
        <f t="shared" si="32"/>
        <v>78.466715376651422</v>
      </c>
      <c r="AL73" s="36">
        <f t="shared" si="32"/>
        <v>27.426957400090462</v>
      </c>
      <c r="AM73" s="37"/>
      <c r="AN73" s="36">
        <f t="shared" si="33"/>
        <v>29.608618552592699</v>
      </c>
      <c r="AO73" s="38">
        <f t="shared" si="33"/>
        <v>17.679612450402011</v>
      </c>
      <c r="AP73" s="38">
        <f>IF(Settings!$I$6&gt;69, 0.2*(AO73), 0)</f>
        <v>0</v>
      </c>
      <c r="AQ73" s="39">
        <f t="shared" si="34"/>
        <v>56.362474306237623</v>
      </c>
      <c r="AR73" s="39">
        <f t="shared" si="34"/>
        <v>33.992182813305099</v>
      </c>
      <c r="AS73" s="39">
        <f t="shared" si="34"/>
        <v>53.125870328186252</v>
      </c>
      <c r="AT73" s="40">
        <f t="shared" si="21"/>
        <v>71.494261026971174</v>
      </c>
      <c r="AU73" s="40">
        <f t="shared" si="22"/>
        <v>95.266244812711477</v>
      </c>
      <c r="AV73" s="41">
        <f t="shared" si="23"/>
        <v>61.893912369050682</v>
      </c>
      <c r="AW73" s="41">
        <f t="shared" si="24"/>
        <v>57.474009256450181</v>
      </c>
      <c r="AX73" s="42">
        <f t="shared" si="25"/>
        <v>88.938191807555114</v>
      </c>
      <c r="AY73" s="42">
        <f t="shared" si="26"/>
        <v>63.125415927532046</v>
      </c>
      <c r="BA73" s="37">
        <f t="shared" si="31"/>
        <v>28.877931314358229</v>
      </c>
      <c r="BB73" s="37">
        <f t="shared" si="31"/>
        <v>56.032047629199937</v>
      </c>
    </row>
    <row r="74" spans="6:54" x14ac:dyDescent="0.25">
      <c r="F74" s="3">
        <v>60</v>
      </c>
      <c r="G74" s="36">
        <f t="shared" si="37"/>
        <v>82.041646115501933</v>
      </c>
      <c r="H74" s="36">
        <f t="shared" si="36"/>
        <v>81.060164411223042</v>
      </c>
      <c r="I74" s="36">
        <f t="shared" si="36"/>
        <v>88.573780168936452</v>
      </c>
      <c r="J74" s="36">
        <f t="shared" si="36"/>
        <v>82.819352778384072</v>
      </c>
      <c r="K74" s="36">
        <f t="shared" si="36"/>
        <v>28.20938140633632</v>
      </c>
      <c r="L74" s="37"/>
      <c r="M74" s="36">
        <f t="shared" si="36"/>
        <v>31.720741972920646</v>
      </c>
      <c r="N74" s="38">
        <f t="shared" si="28"/>
        <v>18.990474946323772</v>
      </c>
      <c r="O74" s="38">
        <f>IF(Settings!$I$6&gt;69, 0.2*(N74), 0)</f>
        <v>0</v>
      </c>
      <c r="P74" s="39">
        <f t="shared" si="29"/>
        <v>59.022439444958316</v>
      </c>
      <c r="Q74" s="39">
        <f t="shared" si="29"/>
        <v>35.213914298223841</v>
      </c>
      <c r="R74" s="39">
        <f t="shared" si="29"/>
        <v>53.792117125801582</v>
      </c>
      <c r="S74" s="40">
        <f t="shared" si="9"/>
        <v>74.961595198552175</v>
      </c>
      <c r="T74" s="40">
        <f t="shared" si="10"/>
        <v>100.10753893452076</v>
      </c>
      <c r="U74" s="41">
        <f t="shared" si="11"/>
        <v>65.542742044998221</v>
      </c>
      <c r="V74" s="41">
        <f t="shared" si="12"/>
        <v>60.795123308417281</v>
      </c>
      <c r="W74" s="42">
        <f t="shared" si="13"/>
        <v>90.701517092243165</v>
      </c>
      <c r="X74" s="42">
        <f t="shared" si="14"/>
        <v>65.38138928795621</v>
      </c>
      <c r="Z74" s="37">
        <f t="shared" si="30"/>
        <v>29.265401630161296</v>
      </c>
      <c r="AA74" s="37">
        <f t="shared" si="30"/>
        <v>56.958519017091213</v>
      </c>
      <c r="AC74" s="3">
        <v>60</v>
      </c>
      <c r="AD74"/>
      <c r="AE74" s="59">
        <f t="shared" si="35"/>
        <v>55.01897643704347</v>
      </c>
      <c r="AG74" s="3">
        <f t="shared" si="17"/>
        <v>55.01897643704347</v>
      </c>
      <c r="AH74" s="36">
        <f t="shared" si="32"/>
        <v>79.153244147820317</v>
      </c>
      <c r="AI74" s="36">
        <f t="shared" si="32"/>
        <v>76.956651919492998</v>
      </c>
      <c r="AJ74" s="36">
        <f t="shared" si="32"/>
        <v>83.739146599127807</v>
      </c>
      <c r="AK74" s="36">
        <f t="shared" si="32"/>
        <v>78.78678035934692</v>
      </c>
      <c r="AL74" s="36">
        <f t="shared" si="32"/>
        <v>27.490196991506675</v>
      </c>
      <c r="AM74" s="37"/>
      <c r="AN74" s="36">
        <f t="shared" si="33"/>
        <v>29.763189584322301</v>
      </c>
      <c r="AO74" s="38">
        <f t="shared" si="33"/>
        <v>17.774193962770443</v>
      </c>
      <c r="AP74" s="38">
        <f>IF(Settings!$I$6&gt;69, 0.2*(AO74), 0)</f>
        <v>0</v>
      </c>
      <c r="AQ74" s="39">
        <f t="shared" si="34"/>
        <v>56.558933446589087</v>
      </c>
      <c r="AR74" s="39">
        <f t="shared" si="34"/>
        <v>34.085360914646017</v>
      </c>
      <c r="AS74" s="39">
        <f t="shared" si="34"/>
        <v>53.181709221511177</v>
      </c>
      <c r="AT74" s="40">
        <f t="shared" si="21"/>
        <v>71.75081204646618</v>
      </c>
      <c r="AU74" s="40">
        <f t="shared" si="22"/>
        <v>95.626775608896921</v>
      </c>
      <c r="AV74" s="41">
        <f t="shared" si="23"/>
        <v>62.161037430312362</v>
      </c>
      <c r="AW74" s="41">
        <f t="shared" si="24"/>
        <v>57.717488939619749</v>
      </c>
      <c r="AX74" s="42">
        <f t="shared" si="25"/>
        <v>89.07537335692372</v>
      </c>
      <c r="AY74" s="42">
        <f t="shared" si="26"/>
        <v>63.296328730265074</v>
      </c>
      <c r="BA74" s="37">
        <f t="shared" si="31"/>
        <v>28.910185177327623</v>
      </c>
      <c r="BB74" s="37">
        <f t="shared" si="31"/>
        <v>56.104190714191148</v>
      </c>
    </row>
    <row r="75" spans="6:54" x14ac:dyDescent="0.25">
      <c r="F75" s="3">
        <v>61</v>
      </c>
      <c r="G75" s="36">
        <f t="shared" si="37"/>
        <v>82.524994275316942</v>
      </c>
      <c r="H75" s="36">
        <f t="shared" si="36"/>
        <v>81.824497666453624</v>
      </c>
      <c r="I75" s="36">
        <f t="shared" si="36"/>
        <v>89.440776770719566</v>
      </c>
      <c r="J75" s="36">
        <f t="shared" si="36"/>
        <v>83.567659965779782</v>
      </c>
      <c r="K75" s="36">
        <f t="shared" si="36"/>
        <v>28.327354084663099</v>
      </c>
      <c r="L75" s="37"/>
      <c r="M75" s="36">
        <f t="shared" si="36"/>
        <v>32.085905353807171</v>
      </c>
      <c r="N75" s="38">
        <f t="shared" si="28"/>
        <v>19.221511127786208</v>
      </c>
      <c r="O75" s="38">
        <f>IF(Settings!$I$6&gt;69, 0.2*(N75), 0)</f>
        <v>0</v>
      </c>
      <c r="P75" s="39">
        <f t="shared" si="29"/>
        <v>59.477207414035448</v>
      </c>
      <c r="Q75" s="39">
        <f t="shared" si="29"/>
        <v>35.413853525543296</v>
      </c>
      <c r="R75" s="39">
        <f t="shared" si="29"/>
        <v>53.887538055582397</v>
      </c>
      <c r="S75" s="40">
        <f t="shared" si="9"/>
        <v>75.552889622493268</v>
      </c>
      <c r="T75" s="40">
        <f t="shared" si="10"/>
        <v>100.9257159066692</v>
      </c>
      <c r="U75" s="41">
        <f t="shared" si="11"/>
        <v>66.173751031786765</v>
      </c>
      <c r="V75" s="41">
        <f t="shared" si="12"/>
        <v>61.368373249840218</v>
      </c>
      <c r="W75" s="42">
        <f t="shared" si="13"/>
        <v>90.982818483510471</v>
      </c>
      <c r="X75" s="42">
        <f t="shared" si="14"/>
        <v>65.754038191145867</v>
      </c>
      <c r="Z75" s="37">
        <f t="shared" si="30"/>
        <v>29.321449899746366</v>
      </c>
      <c r="AA75" s="37">
        <f t="shared" si="30"/>
        <v>57.105985720931706</v>
      </c>
      <c r="AC75" s="3">
        <v>61</v>
      </c>
      <c r="AD75"/>
      <c r="AE75" s="59">
        <f t="shared" si="35"/>
        <v>55.359169043423464</v>
      </c>
      <c r="AG75" s="3">
        <f t="shared" si="17"/>
        <v>55.359169043423464</v>
      </c>
      <c r="AH75" s="36">
        <f t="shared" si="32"/>
        <v>79.378663363906398</v>
      </c>
      <c r="AI75" s="36">
        <f t="shared" si="32"/>
        <v>77.253214460761612</v>
      </c>
      <c r="AJ75" s="36">
        <f t="shared" si="32"/>
        <v>84.098131696268354</v>
      </c>
      <c r="AK75" s="36">
        <f t="shared" si="32"/>
        <v>79.079035248999361</v>
      </c>
      <c r="AL75" s="36">
        <f t="shared" si="32"/>
        <v>27.547139605014319</v>
      </c>
      <c r="AM75" s="37"/>
      <c r="AN75" s="36">
        <f t="shared" si="33"/>
        <v>29.904437987337598</v>
      </c>
      <c r="AO75" s="38">
        <f t="shared" si="33"/>
        <v>17.860797821533446</v>
      </c>
      <c r="AP75" s="38">
        <f>IF(Settings!$I$6&gt;69, 0.2*(AO75), 0)</f>
        <v>0</v>
      </c>
      <c r="AQ75" s="39">
        <f t="shared" si="34"/>
        <v>56.738202179223279</v>
      </c>
      <c r="AR75" s="39">
        <f t="shared" si="34"/>
        <v>34.169987602749124</v>
      </c>
      <c r="AS75" s="39">
        <f t="shared" si="34"/>
        <v>53.231705318696974</v>
      </c>
      <c r="AT75" s="40">
        <f t="shared" si="21"/>
        <v>71.984855825730392</v>
      </c>
      <c r="AU75" s="40">
        <f t="shared" si="22"/>
        <v>95.955377185436532</v>
      </c>
      <c r="AV75" s="41">
        <f t="shared" si="23"/>
        <v>62.405110300954568</v>
      </c>
      <c r="AW75" s="41">
        <f t="shared" si="24"/>
        <v>57.939910845571205</v>
      </c>
      <c r="AX75" s="42">
        <f t="shared" si="25"/>
        <v>89.19957889683738</v>
      </c>
      <c r="AY75" s="42">
        <f t="shared" si="26"/>
        <v>63.451706377112906</v>
      </c>
      <c r="BA75" s="37">
        <f t="shared" si="31"/>
        <v>28.939094446060569</v>
      </c>
      <c r="BB75" s="37">
        <f t="shared" si="31"/>
        <v>56.169505677604199</v>
      </c>
    </row>
    <row r="76" spans="6:54" x14ac:dyDescent="0.25">
      <c r="F76" s="3">
        <v>62</v>
      </c>
      <c r="G76" s="36">
        <f t="shared" si="37"/>
        <v>82.979977081384192</v>
      </c>
      <c r="H76" s="36">
        <f t="shared" si="36"/>
        <v>82.569866580277989</v>
      </c>
      <c r="I76" s="36">
        <f t="shared" si="36"/>
        <v>90.275397804381242</v>
      </c>
      <c r="J76" s="36">
        <f t="shared" si="36"/>
        <v>84.296504086672201</v>
      </c>
      <c r="K76" s="36">
        <f t="shared" si="36"/>
        <v>28.437717215719985</v>
      </c>
      <c r="L76" s="37"/>
      <c r="M76" s="36">
        <f t="shared" si="36"/>
        <v>32.442095996130483</v>
      </c>
      <c r="N76" s="38">
        <f t="shared" si="28"/>
        <v>19.448259376277004</v>
      </c>
      <c r="O76" s="38">
        <f>IF(Settings!$I$6&gt;69, 0.2*(N76), 0)</f>
        <v>0</v>
      </c>
      <c r="P76" s="39">
        <f t="shared" si="29"/>
        <v>59.919436320034549</v>
      </c>
      <c r="Q76" s="39">
        <f t="shared" si="29"/>
        <v>35.605660806879897</v>
      </c>
      <c r="R76" s="39">
        <f t="shared" si="29"/>
        <v>53.975470392812746</v>
      </c>
      <c r="S76" s="40">
        <f t="shared" si="9"/>
        <v>76.127400254439578</v>
      </c>
      <c r="T76" s="40">
        <f t="shared" si="10"/>
        <v>101.71835259699573</v>
      </c>
      <c r="U76" s="41">
        <f t="shared" si="11"/>
        <v>66.789464779277736</v>
      </c>
      <c r="V76" s="41">
        <f t="shared" si="12"/>
        <v>61.927399935208491</v>
      </c>
      <c r="W76" s="42">
        <f t="shared" si="13"/>
        <v>91.2507723241241</v>
      </c>
      <c r="X76" s="42">
        <f t="shared" si="14"/>
        <v>66.112578145059544</v>
      </c>
      <c r="Z76" s="37">
        <f t="shared" si="30"/>
        <v>29.373252452060868</v>
      </c>
      <c r="AA76" s="37">
        <f t="shared" si="30"/>
        <v>57.246302477472263</v>
      </c>
      <c r="AC76" s="3">
        <v>62</v>
      </c>
      <c r="AD76"/>
      <c r="AE76" s="59">
        <f t="shared" si="35"/>
        <v>55.672641640487548</v>
      </c>
      <c r="AG76" s="3">
        <f t="shared" si="17"/>
        <v>55.672641640487548</v>
      </c>
      <c r="AH76" s="36">
        <f t="shared" si="32"/>
        <v>79.582445264560675</v>
      </c>
      <c r="AI76" s="36">
        <f t="shared" si="32"/>
        <v>77.524308477357494</v>
      </c>
      <c r="AJ76" s="36">
        <f t="shared" si="32"/>
        <v>84.425042420643138</v>
      </c>
      <c r="AK76" s="36">
        <f t="shared" si="32"/>
        <v>79.346083253519794</v>
      </c>
      <c r="AL76" s="36">
        <f t="shared" si="32"/>
        <v>27.598503459805521</v>
      </c>
      <c r="AM76" s="37"/>
      <c r="AN76" s="36">
        <f t="shared" si="33"/>
        <v>30.033592815902207</v>
      </c>
      <c r="AO76" s="38">
        <f t="shared" si="33"/>
        <v>17.940134754113046</v>
      </c>
      <c r="AP76" s="38">
        <f>IF(Settings!$I$6&gt;69, 0.2*(AO76), 0)</f>
        <v>0</v>
      </c>
      <c r="AQ76" s="39">
        <f t="shared" si="34"/>
        <v>56.901908805821989</v>
      </c>
      <c r="AR76" s="39">
        <f t="shared" si="34"/>
        <v>34.246933813180519</v>
      </c>
      <c r="AS76" s="39">
        <f t="shared" si="34"/>
        <v>53.276570325034555</v>
      </c>
      <c r="AT76" s="40">
        <f t="shared" si="21"/>
        <v>72.198532561277361</v>
      </c>
      <c r="AU76" s="40">
        <f t="shared" si="22"/>
        <v>96.255128842091722</v>
      </c>
      <c r="AV76" s="41">
        <f t="shared" si="23"/>
        <v>62.628265046546382</v>
      </c>
      <c r="AW76" s="41">
        <f t="shared" si="24"/>
        <v>58.14323135801812</v>
      </c>
      <c r="AX76" s="42">
        <f t="shared" si="25"/>
        <v>89.312192770780115</v>
      </c>
      <c r="AY76" s="42">
        <f t="shared" si="26"/>
        <v>63.593109083919202</v>
      </c>
      <c r="BA76" s="37">
        <f t="shared" si="31"/>
        <v>28.965061877470557</v>
      </c>
      <c r="BB76" s="37">
        <f t="shared" si="31"/>
        <v>56.228720730465682</v>
      </c>
    </row>
    <row r="77" spans="6:54" x14ac:dyDescent="0.25">
      <c r="F77" s="3">
        <v>63</v>
      </c>
      <c r="G77" s="36">
        <f t="shared" si="37"/>
        <v>83.408137988696708</v>
      </c>
      <c r="H77" s="36">
        <f t="shared" si="36"/>
        <v>83.296666431068644</v>
      </c>
      <c r="I77" s="36">
        <f t="shared" si="36"/>
        <v>91.078615888844112</v>
      </c>
      <c r="J77" s="36">
        <f t="shared" si="36"/>
        <v>85.006319246409504</v>
      </c>
      <c r="K77" s="36">
        <f t="shared" si="36"/>
        <v>28.540940340972316</v>
      </c>
      <c r="L77" s="37"/>
      <c r="M77" s="36">
        <f t="shared" si="36"/>
        <v>32.789465284072904</v>
      </c>
      <c r="N77" s="38">
        <f t="shared" si="28"/>
        <v>19.670769390107765</v>
      </c>
      <c r="O77" s="38">
        <f>IF(Settings!$I$6&gt;69, 0.2*(N77), 0)</f>
        <v>0</v>
      </c>
      <c r="P77" s="39">
        <f t="shared" si="29"/>
        <v>60.349445866339124</v>
      </c>
      <c r="Q77" s="39">
        <f t="shared" si="29"/>
        <v>35.789647652561158</v>
      </c>
      <c r="R77" s="39">
        <f t="shared" si="29"/>
        <v>54.056494254348451</v>
      </c>
      <c r="S77" s="40">
        <f t="shared" si="9"/>
        <v>76.685559498171386</v>
      </c>
      <c r="T77" s="40">
        <f t="shared" si="10"/>
        <v>102.48614829113725</v>
      </c>
      <c r="U77" s="41">
        <f t="shared" si="11"/>
        <v>67.390192170828428</v>
      </c>
      <c r="V77" s="41">
        <f t="shared" si="12"/>
        <v>62.472499823301483</v>
      </c>
      <c r="W77" s="42">
        <f t="shared" si="13"/>
        <v>91.506056898137516</v>
      </c>
      <c r="X77" s="42">
        <f t="shared" si="14"/>
        <v>66.457516508162115</v>
      </c>
      <c r="Z77" s="37">
        <f t="shared" si="30"/>
        <v>29.421126359579333</v>
      </c>
      <c r="AA77" s="37">
        <f t="shared" si="30"/>
        <v>57.379815953079309</v>
      </c>
      <c r="AC77" s="3">
        <v>63</v>
      </c>
      <c r="AD77"/>
      <c r="AE77" s="59">
        <f t="shared" si="35"/>
        <v>55.961492918461353</v>
      </c>
      <c r="AG77" s="3">
        <f t="shared" si="17"/>
        <v>55.961492918461353</v>
      </c>
      <c r="AH77" s="36">
        <f t="shared" si="32"/>
        <v>79.766936105717875</v>
      </c>
      <c r="AI77" s="36">
        <f t="shared" si="32"/>
        <v>77.772273687949138</v>
      </c>
      <c r="AJ77" s="36">
        <f t="shared" si="32"/>
        <v>84.72300915071304</v>
      </c>
      <c r="AK77" s="36">
        <f t="shared" si="32"/>
        <v>79.590256449900124</v>
      </c>
      <c r="AL77" s="36">
        <f t="shared" si="32"/>
        <v>27.644911341539007</v>
      </c>
      <c r="AM77" s="37"/>
      <c r="AN77" s="36">
        <f t="shared" si="33"/>
        <v>30.151758161578638</v>
      </c>
      <c r="AO77" s="38">
        <f t="shared" si="33"/>
        <v>18.012846708862661</v>
      </c>
      <c r="AP77" s="38">
        <f>IF(Settings!$I$6&gt;69, 0.2*(AO77), 0)</f>
        <v>0</v>
      </c>
      <c r="AQ77" s="39">
        <f t="shared" si="34"/>
        <v>57.051508987976575</v>
      </c>
      <c r="AR77" s="39">
        <f t="shared" si="34"/>
        <v>34.316969029688039</v>
      </c>
      <c r="AS77" s="39">
        <f t="shared" si="34"/>
        <v>53.316914109872798</v>
      </c>
      <c r="AT77" s="40">
        <f t="shared" si="21"/>
        <v>72.393754455062123</v>
      </c>
      <c r="AU77" s="40">
        <f t="shared" si="22"/>
        <v>96.528775984916308</v>
      </c>
      <c r="AV77" s="41">
        <f t="shared" si="23"/>
        <v>62.83241694317752</v>
      </c>
      <c r="AW77" s="41">
        <f t="shared" si="24"/>
        <v>58.329205265961853</v>
      </c>
      <c r="AX77" s="42">
        <f t="shared" si="25"/>
        <v>89.41442787918939</v>
      </c>
      <c r="AY77" s="42">
        <f t="shared" si="26"/>
        <v>63.721918386315949</v>
      </c>
      <c r="BA77" s="37">
        <f t="shared" si="31"/>
        <v>28.988433300133707</v>
      </c>
      <c r="BB77" s="37">
        <f t="shared" si="31"/>
        <v>56.282474108182569</v>
      </c>
    </row>
    <row r="78" spans="6:54" x14ac:dyDescent="0.25">
      <c r="F78" s="3">
        <v>64</v>
      </c>
      <c r="G78" s="36">
        <f t="shared" si="37"/>
        <v>83.810951607635914</v>
      </c>
      <c r="H78" s="36">
        <f t="shared" si="36"/>
        <v>84.00528933045085</v>
      </c>
      <c r="I78" s="36">
        <f t="shared" si="36"/>
        <v>91.851396362405822</v>
      </c>
      <c r="J78" s="36">
        <f t="shared" si="36"/>
        <v>85.697534832099407</v>
      </c>
      <c r="K78" s="36">
        <f t="shared" si="36"/>
        <v>28.637466849996066</v>
      </c>
      <c r="L78" s="37"/>
      <c r="M78" s="36">
        <f t="shared" si="36"/>
        <v>33.128167046213484</v>
      </c>
      <c r="N78" s="38">
        <f t="shared" si="28"/>
        <v>19.889092149472628</v>
      </c>
      <c r="O78" s="38">
        <f>IF(Settings!$I$6&gt;69, 0.2*(N78), 0)</f>
        <v>0</v>
      </c>
      <c r="P78" s="39">
        <f t="shared" si="29"/>
        <v>60.767549395590954</v>
      </c>
      <c r="Q78" s="39">
        <f t="shared" si="29"/>
        <v>35.966115373252855</v>
      </c>
      <c r="R78" s="39">
        <f t="shared" si="29"/>
        <v>54.131145984381234</v>
      </c>
      <c r="S78" s="40">
        <f t="shared" si="9"/>
        <v>77.227791734848552</v>
      </c>
      <c r="T78" s="40">
        <f t="shared" si="10"/>
        <v>103.22979068676548</v>
      </c>
      <c r="U78" s="41">
        <f t="shared" si="11"/>
        <v>67.976240035206288</v>
      </c>
      <c r="V78" s="41">
        <f t="shared" si="12"/>
        <v>63.003966997838134</v>
      </c>
      <c r="W78" s="42">
        <f t="shared" si="13"/>
        <v>91.749315608828908</v>
      </c>
      <c r="X78" s="42">
        <f t="shared" si="14"/>
        <v>66.789344666215712</v>
      </c>
      <c r="Z78" s="37">
        <f t="shared" si="30"/>
        <v>29.465365693292995</v>
      </c>
      <c r="AA78" s="37">
        <f t="shared" si="30"/>
        <v>57.506856005943725</v>
      </c>
      <c r="AC78" s="3">
        <v>64</v>
      </c>
      <c r="AD78"/>
      <c r="AE78" s="59">
        <f t="shared" si="35"/>
        <v>56.227656728531329</v>
      </c>
      <c r="AG78" s="3">
        <f t="shared" si="17"/>
        <v>56.227656728531329</v>
      </c>
      <c r="AH78" s="36">
        <f t="shared" si="32"/>
        <v>79.934188226352759</v>
      </c>
      <c r="AI78" s="36">
        <f t="shared" si="32"/>
        <v>77.999212436536212</v>
      </c>
      <c r="AJ78" s="36">
        <f t="shared" si="32"/>
        <v>84.994818653496878</v>
      </c>
      <c r="AK78" s="36">
        <f t="shared" si="32"/>
        <v>79.813647891249289</v>
      </c>
      <c r="AL78" s="36">
        <f t="shared" si="32"/>
        <v>27.686905214303785</v>
      </c>
      <c r="AM78" s="37"/>
      <c r="AN78" s="36">
        <f t="shared" si="33"/>
        <v>30.259927427527181</v>
      </c>
      <c r="AO78" s="38">
        <f t="shared" si="33"/>
        <v>18.079514261629722</v>
      </c>
      <c r="AP78" s="38">
        <f>IF(Settings!$I$6&gt;69, 0.2*(AO78), 0)</f>
        <v>0</v>
      </c>
      <c r="AQ78" s="39">
        <f t="shared" si="34"/>
        <v>57.188306678396692</v>
      </c>
      <c r="AR78" s="39">
        <f t="shared" si="34"/>
        <v>34.380774912708262</v>
      </c>
      <c r="AS78" s="39">
        <f t="shared" si="34"/>
        <v>53.353261515738183</v>
      </c>
      <c r="AT78" s="40">
        <f t="shared" si="21"/>
        <v>72.572233480440616</v>
      </c>
      <c r="AU78" s="40">
        <f t="shared" si="22"/>
        <v>96.778771512618334</v>
      </c>
      <c r="AV78" s="41">
        <f t="shared" si="23"/>
        <v>63.019287892809594</v>
      </c>
      <c r="AW78" s="41">
        <f t="shared" si="24"/>
        <v>58.499409327402162</v>
      </c>
      <c r="AX78" s="42">
        <f t="shared" si="25"/>
        <v>89.507350389091243</v>
      </c>
      <c r="AY78" s="42">
        <f t="shared" si="26"/>
        <v>63.839360737576847</v>
      </c>
      <c r="BA78" s="37">
        <f t="shared" si="31"/>
        <v>29.009506901624203</v>
      </c>
      <c r="BB78" s="37">
        <f t="shared" si="31"/>
        <v>56.331326976098467</v>
      </c>
    </row>
    <row r="79" spans="6:54" x14ac:dyDescent="0.25">
      <c r="F79" s="3">
        <v>65</v>
      </c>
      <c r="G79" s="36">
        <f t="shared" si="37"/>
        <v>84.189824769985293</v>
      </c>
      <c r="H79" s="36">
        <f t="shared" si="37"/>
        <v>84.696123828594096</v>
      </c>
      <c r="I79" s="36">
        <f t="shared" si="37"/>
        <v>92.594694861444225</v>
      </c>
      <c r="J79" s="36">
        <f t="shared" si="37"/>
        <v>86.370575153128414</v>
      </c>
      <c r="K79" s="36">
        <f t="shared" si="37"/>
        <v>28.727715050574531</v>
      </c>
      <c r="L79" s="37"/>
      <c r="M79" s="36">
        <f t="shared" si="37"/>
        <v>33.458357068340717</v>
      </c>
      <c r="N79" s="38">
        <f t="shared" si="28"/>
        <v>20.103279759945359</v>
      </c>
      <c r="O79" s="38">
        <f>IF(Settings!$I$6&gt;69, 0.2*(N79), 0)</f>
        <v>0</v>
      </c>
      <c r="P79" s="39">
        <f t="shared" si="29"/>
        <v>61.17405387687964</v>
      </c>
      <c r="Q79" s="39">
        <f t="shared" si="29"/>
        <v>36.135355246693194</v>
      </c>
      <c r="R79" s="39">
        <f t="shared" si="29"/>
        <v>54.199921275875468</v>
      </c>
      <c r="S79" s="40">
        <f t="shared" ref="S79:S84" si="38">S$8*(S$4*(1-EXP(-S$5*F79))^S$6)</f>
        <v>77.754513219835928</v>
      </c>
      <c r="T79" s="40">
        <f t="shared" ref="T79:T84" si="39">T$8*(T$4*(1-EXP(-T$5*F79))^T$6)</f>
        <v>103.94995541205967</v>
      </c>
      <c r="U79" s="41">
        <f t="shared" ref="U79:U84" si="40">(U$7/100*$H79)+((100-U$7)/100*$N79)</f>
        <v>68.547912811431914</v>
      </c>
      <c r="V79" s="41">
        <f t="shared" ref="V79:V84" si="41">(V$7/100*$H79)+((100-V$7)/100*$O79)</f>
        <v>63.522092871445572</v>
      </c>
      <c r="W79" s="42">
        <f t="shared" ref="W79:W84" si="42">$W$7/100*(($W$4*(1-EXP(-$W$5*F79))^$W$6)) + ((100-$W$7)/100*N79)</f>
        <v>91.981158696492244</v>
      </c>
      <c r="X79" s="42">
        <f t="shared" ref="X79:X84" si="43">$X$7/100*(($X$4*(1-EXP(-$X$5*F79))^$X$6)) + ((100-$X$7)/100*O79)</f>
        <v>67.108538328902142</v>
      </c>
      <c r="Z79" s="37">
        <f t="shared" si="30"/>
        <v>29.5062430891197</v>
      </c>
      <c r="AA79" s="37">
        <f t="shared" si="30"/>
        <v>57.627736501027925</v>
      </c>
      <c r="AC79" s="3">
        <v>65</v>
      </c>
      <c r="AD79"/>
      <c r="AE79" s="59">
        <f t="shared" si="35"/>
        <v>56.472915029924017</v>
      </c>
      <c r="AG79" s="3">
        <f t="shared" ref="AG79:AG84" si="44">AE79</f>
        <v>56.472915029924017</v>
      </c>
      <c r="AH79" s="36">
        <f t="shared" si="32"/>
        <v>80.086002405750079</v>
      </c>
      <c r="AI79" s="36">
        <f t="shared" si="32"/>
        <v>78.207016945434475</v>
      </c>
      <c r="AJ79" s="36">
        <f t="shared" si="32"/>
        <v>85.242956984005943</v>
      </c>
      <c r="AK79" s="36">
        <f t="shared" si="32"/>
        <v>80.018139397510424</v>
      </c>
      <c r="AL79" s="36">
        <f t="shared" si="32"/>
        <v>27.7249583213904</v>
      </c>
      <c r="AM79" s="37"/>
      <c r="AN79" s="36">
        <f t="shared" si="33"/>
        <v>30.358995777820148</v>
      </c>
      <c r="AO79" s="38">
        <f t="shared" si="33"/>
        <v>18.140663129578229</v>
      </c>
      <c r="AP79" s="38">
        <f>IF(Settings!$I$6&gt;69, 0.2*(AO79), 0)</f>
        <v>0</v>
      </c>
      <c r="AQ79" s="39">
        <f t="shared" si="34"/>
        <v>57.313472157291677</v>
      </c>
      <c r="AR79" s="39">
        <f t="shared" si="34"/>
        <v>34.438956849461015</v>
      </c>
      <c r="AS79" s="39">
        <f t="shared" si="34"/>
        <v>53.386066054377245</v>
      </c>
      <c r="AT79" s="40">
        <f t="shared" ref="AT79:AT84" si="45">AT$8*(AT$4*(1-EXP(-AT$5*AG79))^AT$6)</f>
        <v>72.735505297309217</v>
      </c>
      <c r="AU79" s="40">
        <f t="shared" ref="AU79:AU84" si="46">AU$8*(AU$4*(1-EXP(-AU$5*AG79))^AU$6)</f>
        <v>97.007311385278186</v>
      </c>
      <c r="AV79" s="41">
        <f t="shared" ref="AV79:AV84" si="47">(AV$7/100*$AI79)+((100-AV$7)/100*$AO79)</f>
        <v>63.190428491470414</v>
      </c>
      <c r="AW79" s="41">
        <f t="shared" ref="AW79:AW84" si="48">(AW$7/100*$AI79)+((100-AW$7)/100*$AP79)</f>
        <v>58.655262709075856</v>
      </c>
      <c r="AX79" s="42">
        <f t="shared" ref="AX79:AX84" si="49">$W$7/100*(($W$4*(1-EXP(-$W$5*AG79))^$W$6)) + ((100-$W$7)/100*AO79)</f>
        <v>89.591900382298348</v>
      </c>
      <c r="AY79" s="42">
        <f t="shared" ref="AY79:AY84" si="50">$X$7/100*(($X$4*(1-EXP(-$X$5*AG79))^$X$6)) + ((100-$X$7)/100*AP79)</f>
        <v>63.946527560004029</v>
      </c>
      <c r="BA79" s="37">
        <f t="shared" si="31"/>
        <v>29.02854081447358</v>
      </c>
      <c r="BB79" s="37">
        <f t="shared" si="31"/>
        <v>56.375774228443404</v>
      </c>
    </row>
    <row r="80" spans="6:54" x14ac:dyDescent="0.25">
      <c r="F80" s="3">
        <v>66</v>
      </c>
      <c r="G80" s="36">
        <f t="shared" si="37"/>
        <v>84.546097895871284</v>
      </c>
      <c r="H80" s="36">
        <f t="shared" si="37"/>
        <v>85.369554562090713</v>
      </c>
      <c r="I80" s="36">
        <f t="shared" si="37"/>
        <v>93.309455207822509</v>
      </c>
      <c r="J80" s="36">
        <f t="shared" si="37"/>
        <v>87.025859125258492</v>
      </c>
      <c r="K80" s="36">
        <f t="shared" si="37"/>
        <v>28.812079252878473</v>
      </c>
      <c r="L80" s="37"/>
      <c r="M80" s="36">
        <f t="shared" si="37"/>
        <v>33.780192645384957</v>
      </c>
      <c r="N80" s="38">
        <f t="shared" si="28"/>
        <v>20.313385306790323</v>
      </c>
      <c r="O80" s="38">
        <f>IF(Settings!$I$6&gt;69, 0.2*(N80), 0)</f>
        <v>0</v>
      </c>
      <c r="P80" s="39">
        <f t="shared" si="29"/>
        <v>61.569259907418299</v>
      </c>
      <c r="Q80" s="39">
        <f t="shared" si="29"/>
        <v>36.297648700755566</v>
      </c>
      <c r="R80" s="39">
        <f t="shared" si="29"/>
        <v>54.263278098255654</v>
      </c>
      <c r="S80" s="40">
        <f t="shared" si="38"/>
        <v>78.266132007380179</v>
      </c>
      <c r="T80" s="40">
        <f t="shared" si="39"/>
        <v>104.64730562432391</v>
      </c>
      <c r="U80" s="41">
        <f t="shared" si="40"/>
        <v>69.105512248265626</v>
      </c>
      <c r="V80" s="41">
        <f t="shared" si="41"/>
        <v>64.027165921568042</v>
      </c>
      <c r="W80" s="42">
        <f t="shared" si="42"/>
        <v>92.202164883477636</v>
      </c>
      <c r="X80" s="42">
        <f t="shared" si="43"/>
        <v>67.415557842766248</v>
      </c>
      <c r="Z80" s="37">
        <f t="shared" si="30"/>
        <v>29.544011223443608</v>
      </c>
      <c r="AA80" s="37">
        <f t="shared" si="30"/>
        <v>57.742756085500218</v>
      </c>
      <c r="AC80" s="3">
        <v>66</v>
      </c>
      <c r="AD80"/>
      <c r="AE80" s="59">
        <f t="shared" si="35"/>
        <v>56.698909820073034</v>
      </c>
      <c r="AG80" s="3">
        <f t="shared" si="44"/>
        <v>56.698909820073034</v>
      </c>
      <c r="AH80" s="36">
        <f t="shared" si="32"/>
        <v>80.223963363108652</v>
      </c>
      <c r="AI80" s="36">
        <f t="shared" si="32"/>
        <v>78.397393016585625</v>
      </c>
      <c r="AJ80" s="36">
        <f t="shared" si="32"/>
        <v>85.469646374773845</v>
      </c>
      <c r="AK80" s="36">
        <f t="shared" si="32"/>
        <v>80.205425674820574</v>
      </c>
      <c r="AL80" s="36">
        <f t="shared" si="32"/>
        <v>27.759485247207905</v>
      </c>
      <c r="AM80" s="37"/>
      <c r="AN80" s="36">
        <f t="shared" si="33"/>
        <v>30.449771016178829</v>
      </c>
      <c r="AO80" s="38">
        <f t="shared" si="33"/>
        <v>18.196769910500976</v>
      </c>
      <c r="AP80" s="38">
        <f>IF(Settings!$I$6&gt;69, 0.2*(AO80), 0)</f>
        <v>0</v>
      </c>
      <c r="AQ80" s="39">
        <f t="shared" si="34"/>
        <v>57.428057621178155</v>
      </c>
      <c r="AR80" s="39">
        <f t="shared" si="34"/>
        <v>34.492053776475466</v>
      </c>
      <c r="AS80" s="39">
        <f t="shared" si="34"/>
        <v>53.415721121898457</v>
      </c>
      <c r="AT80" s="40">
        <f t="shared" si="45"/>
        <v>72.884949911537106</v>
      </c>
      <c r="AU80" s="40">
        <f t="shared" si="46"/>
        <v>97.216365280734848</v>
      </c>
      <c r="AV80" s="41">
        <f t="shared" si="47"/>
        <v>63.347237240064459</v>
      </c>
      <c r="AW80" s="41">
        <f t="shared" si="48"/>
        <v>58.798044762439218</v>
      </c>
      <c r="AX80" s="42">
        <f t="shared" si="49"/>
        <v>89.668909184149584</v>
      </c>
      <c r="AY80" s="42">
        <f t="shared" si="50"/>
        <v>64.044392341605473</v>
      </c>
      <c r="BA80" s="37">
        <f t="shared" si="31"/>
        <v>29.04575934268636</v>
      </c>
      <c r="BB80" s="37">
        <f t="shared" si="31"/>
        <v>56.416253562428402</v>
      </c>
    </row>
    <row r="81" spans="3:54" x14ac:dyDescent="0.25">
      <c r="F81" s="3">
        <v>67</v>
      </c>
      <c r="G81" s="36">
        <f t="shared" si="37"/>
        <v>84.881046602961064</v>
      </c>
      <c r="H81" s="36">
        <f t="shared" si="37"/>
        <v>86.025961940988083</v>
      </c>
      <c r="I81" s="36">
        <f t="shared" si="37"/>
        <v>93.996607577916592</v>
      </c>
      <c r="J81" s="36">
        <f t="shared" si="37"/>
        <v>87.663799994642005</v>
      </c>
      <c r="K81" s="36">
        <f t="shared" si="37"/>
        <v>28.890930856272547</v>
      </c>
      <c r="L81" s="37"/>
      <c r="M81" s="36">
        <f t="shared" si="37"/>
        <v>34.093832169846664</v>
      </c>
      <c r="N81" s="38">
        <f t="shared" si="28"/>
        <v>20.519462719379561</v>
      </c>
      <c r="O81" s="38">
        <f>IF(Settings!$I$6&gt;69, 0.2*(N81), 0)</f>
        <v>0</v>
      </c>
      <c r="P81" s="39">
        <f t="shared" si="29"/>
        <v>61.953461727189747</v>
      </c>
      <c r="Q81" s="39">
        <f t="shared" si="29"/>
        <v>36.453267510066752</v>
      </c>
      <c r="R81" s="39">
        <f t="shared" si="29"/>
        <v>54.321639438545063</v>
      </c>
      <c r="S81" s="40">
        <f t="shared" si="38"/>
        <v>78.763047900399812</v>
      </c>
      <c r="T81" s="40">
        <f t="shared" si="39"/>
        <v>105.32249168123643</v>
      </c>
      <c r="U81" s="41">
        <f t="shared" si="40"/>
        <v>69.649337135585967</v>
      </c>
      <c r="V81" s="41">
        <f t="shared" si="41"/>
        <v>64.519471455741069</v>
      </c>
      <c r="W81" s="42">
        <f t="shared" si="42"/>
        <v>92.412882948000998</v>
      </c>
      <c r="X81" s="42">
        <f t="shared" si="43"/>
        <v>67.710848517405324</v>
      </c>
      <c r="Z81" s="37">
        <f t="shared" si="30"/>
        <v>29.578904200466638</v>
      </c>
      <c r="AA81" s="37">
        <f t="shared" si="30"/>
        <v>57.852198926571987</v>
      </c>
      <c r="AC81" s="3">
        <v>67</v>
      </c>
      <c r="AD81"/>
      <c r="AE81" s="59">
        <f t="shared" si="35"/>
        <v>56.907154127745713</v>
      </c>
      <c r="AG81" s="3">
        <f t="shared" si="44"/>
        <v>56.907154127745713</v>
      </c>
      <c r="AH81" s="36">
        <f t="shared" si="32"/>
        <v>80.349469613795648</v>
      </c>
      <c r="AI81" s="36">
        <f t="shared" si="32"/>
        <v>78.571880697062184</v>
      </c>
      <c r="AJ81" s="36">
        <f t="shared" si="32"/>
        <v>85.676877033428639</v>
      </c>
      <c r="AK81" s="36">
        <f t="shared" si="32"/>
        <v>80.377035304170079</v>
      </c>
      <c r="AL81" s="36">
        <f t="shared" si="32"/>
        <v>27.790850317224386</v>
      </c>
      <c r="AM81" s="37"/>
      <c r="AN81" s="36">
        <f t="shared" si="33"/>
        <v>30.532983111339057</v>
      </c>
      <c r="AO81" s="38">
        <f t="shared" si="33"/>
        <v>18.248267149259426</v>
      </c>
      <c r="AP81" s="38">
        <f>IF(Settings!$I$6&gt;69, 0.2*(AO81), 0)</f>
        <v>0</v>
      </c>
      <c r="AQ81" s="39">
        <f t="shared" si="34"/>
        <v>57.533010696019971</v>
      </c>
      <c r="AR81" s="39">
        <f t="shared" si="34"/>
        <v>34.540546561254516</v>
      </c>
      <c r="AS81" s="39">
        <f t="shared" si="34"/>
        <v>53.442569226619511</v>
      </c>
      <c r="AT81" s="40">
        <f t="shared" si="45"/>
        <v>73.021809573820931</v>
      </c>
      <c r="AU81" s="40">
        <f t="shared" si="46"/>
        <v>97.407703091965246</v>
      </c>
      <c r="AV81" s="41">
        <f t="shared" si="47"/>
        <v>63.490977310111496</v>
      </c>
      <c r="AW81" s="41">
        <f t="shared" si="48"/>
        <v>58.928910522796642</v>
      </c>
      <c r="AX81" s="42">
        <f t="shared" si="49"/>
        <v>89.739113967081366</v>
      </c>
      <c r="AY81" s="42">
        <f t="shared" si="50"/>
        <v>64.13382526258232</v>
      </c>
      <c r="BA81" s="37">
        <f t="shared" si="31"/>
        <v>29.061358096548251</v>
      </c>
      <c r="BB81" s="37">
        <f t="shared" si="31"/>
        <v>56.453153133873272</v>
      </c>
    </row>
    <row r="82" spans="3:54" x14ac:dyDescent="0.25">
      <c r="F82" s="3">
        <v>68</v>
      </c>
      <c r="G82" s="36">
        <f t="shared" si="37"/>
        <v>85.195883506905631</v>
      </c>
      <c r="H82" s="36">
        <f t="shared" si="37"/>
        <v>86.66572187181481</v>
      </c>
      <c r="I82" s="36">
        <f t="shared" si="37"/>
        <v>94.657066928073036</v>
      </c>
      <c r="J82" s="36">
        <f t="shared" si="37"/>
        <v>88.284805098394699</v>
      </c>
      <c r="K82" s="36">
        <f t="shared" si="37"/>
        <v>28.964619429299574</v>
      </c>
      <c r="L82" s="37"/>
      <c r="M82" s="36">
        <f t="shared" si="37"/>
        <v>34.399434754260717</v>
      </c>
      <c r="N82" s="38">
        <f t="shared" si="28"/>
        <v>20.721566645058729</v>
      </c>
      <c r="O82" s="38">
        <f>IF(Settings!$I$6&gt;69, 0.2*(N82), 0)</f>
        <v>0</v>
      </c>
      <c r="P82" s="39">
        <f t="shared" si="29"/>
        <v>62.326947245185742</v>
      </c>
      <c r="Q82" s="39">
        <f t="shared" si="29"/>
        <v>36.6024740037141</v>
      </c>
      <c r="R82" s="39">
        <f t="shared" si="29"/>
        <v>54.375395863809565</v>
      </c>
      <c r="S82" s="40">
        <f t="shared" si="38"/>
        <v>79.245652422892192</v>
      </c>
      <c r="T82" s="40">
        <f t="shared" si="39"/>
        <v>105.97615087785178</v>
      </c>
      <c r="U82" s="41">
        <f t="shared" si="40"/>
        <v>70.179683065125786</v>
      </c>
      <c r="V82" s="41">
        <f t="shared" si="41"/>
        <v>64.999291403861108</v>
      </c>
      <c r="W82" s="42">
        <f t="shared" si="42"/>
        <v>92.613833228446126</v>
      </c>
      <c r="X82" s="42">
        <f t="shared" si="43"/>
        <v>67.994840962172091</v>
      </c>
      <c r="Z82" s="37">
        <f t="shared" si="30"/>
        <v>29.611138854469374</v>
      </c>
      <c r="AA82" s="37">
        <f t="shared" si="30"/>
        <v>57.956335413560829</v>
      </c>
      <c r="AC82" s="3">
        <v>68</v>
      </c>
      <c r="AD82"/>
      <c r="AE82" s="59">
        <f t="shared" si="35"/>
        <v>57.099042142728173</v>
      </c>
      <c r="AG82" s="3">
        <f t="shared" si="44"/>
        <v>57.099042142728173</v>
      </c>
      <c r="AH82" s="36">
        <f t="shared" si="32"/>
        <v>80.463758666337682</v>
      </c>
      <c r="AI82" s="36">
        <f t="shared" si="32"/>
        <v>78.731872343318301</v>
      </c>
      <c r="AJ82" s="36">
        <f t="shared" si="32"/>
        <v>85.866434618164888</v>
      </c>
      <c r="AK82" s="36">
        <f t="shared" si="32"/>
        <v>80.534349053553697</v>
      </c>
      <c r="AL82" s="36">
        <f t="shared" si="32"/>
        <v>27.819374637803122</v>
      </c>
      <c r="AM82" s="37"/>
      <c r="AN82" s="36">
        <f t="shared" si="33"/>
        <v>30.609292554476447</v>
      </c>
      <c r="AO82" s="38">
        <f t="shared" si="33"/>
        <v>18.295547818746567</v>
      </c>
      <c r="AP82" s="38">
        <f>IF(Settings!$I$6&gt;69, 0.2*(AO82), 0)</f>
        <v>0</v>
      </c>
      <c r="AQ82" s="39">
        <f t="shared" si="34"/>
        <v>57.629186184844798</v>
      </c>
      <c r="AR82" s="39">
        <f t="shared" si="34"/>
        <v>34.584865178151929</v>
      </c>
      <c r="AS82" s="39">
        <f t="shared" si="34"/>
        <v>53.466909617083253</v>
      </c>
      <c r="AT82" s="40">
        <f t="shared" si="45"/>
        <v>73.147204331019594</v>
      </c>
      <c r="AU82" s="40">
        <f t="shared" si="46"/>
        <v>97.582917893751343</v>
      </c>
      <c r="AV82" s="41">
        <f t="shared" si="47"/>
        <v>63.622791212175372</v>
      </c>
      <c r="AW82" s="41">
        <f t="shared" si="48"/>
        <v>59.048904257488729</v>
      </c>
      <c r="AX82" s="42">
        <f t="shared" si="49"/>
        <v>89.803170107241243</v>
      </c>
      <c r="AY82" s="42">
        <f t="shared" si="50"/>
        <v>64.215605749693339</v>
      </c>
      <c r="BA82" s="37">
        <f t="shared" si="31"/>
        <v>29.075508246458213</v>
      </c>
      <c r="BB82" s="37">
        <f t="shared" si="31"/>
        <v>56.486818041403161</v>
      </c>
    </row>
    <row r="83" spans="3:54" x14ac:dyDescent="0.25">
      <c r="F83" s="3">
        <v>69</v>
      </c>
      <c r="G83" s="36">
        <f t="shared" si="37"/>
        <v>85.491760168859273</v>
      </c>
      <c r="H83" s="36">
        <f t="shared" si="37"/>
        <v>87.289205513690021</v>
      </c>
      <c r="I83" s="36">
        <f t="shared" si="37"/>
        <v>95.29173165310452</v>
      </c>
      <c r="J83" s="36">
        <f t="shared" si="37"/>
        <v>88.889275658637061</v>
      </c>
      <c r="K83" s="36">
        <f t="shared" si="37"/>
        <v>29.033473775130847</v>
      </c>
      <c r="L83" s="37"/>
      <c r="M83" s="36">
        <f t="shared" si="37"/>
        <v>34.697159885392118</v>
      </c>
      <c r="N83" s="38">
        <f t="shared" si="28"/>
        <v>20.919752331850113</v>
      </c>
      <c r="O83" s="38">
        <f>IF(Settings!$I$6&gt;69, 0.2*(N83), 0)</f>
        <v>0</v>
      </c>
      <c r="P83" s="39">
        <f t="shared" si="29"/>
        <v>62.689998075987219</v>
      </c>
      <c r="Q83" s="39">
        <f t="shared" si="29"/>
        <v>36.745521281851218</v>
      </c>
      <c r="R83" s="39">
        <f t="shared" si="29"/>
        <v>54.424907913182707</v>
      </c>
      <c r="S83" s="40">
        <f t="shared" si="38"/>
        <v>79.714328812681259</v>
      </c>
      <c r="T83" s="40">
        <f t="shared" si="39"/>
        <v>106.60890724305563</v>
      </c>
      <c r="U83" s="41">
        <f t="shared" si="40"/>
        <v>70.696842218230046</v>
      </c>
      <c r="V83" s="41">
        <f t="shared" si="41"/>
        <v>65.466904135267512</v>
      </c>
      <c r="W83" s="42">
        <f t="shared" si="42"/>
        <v>92.805509060041942</v>
      </c>
      <c r="X83" s="42">
        <f t="shared" si="43"/>
        <v>68.267951430966434</v>
      </c>
      <c r="Z83" s="37">
        <f t="shared" si="30"/>
        <v>29.640915970374667</v>
      </c>
      <c r="AA83" s="37">
        <f t="shared" si="30"/>
        <v>58.055422825913979</v>
      </c>
      <c r="AC83" s="3">
        <v>69</v>
      </c>
      <c r="AD83"/>
      <c r="AE83" s="59">
        <f t="shared" si="35"/>
        <v>57.275858549886756</v>
      </c>
      <c r="AG83" s="3">
        <f t="shared" si="44"/>
        <v>57.275858549886756</v>
      </c>
      <c r="AH83" s="36">
        <f t="shared" si="32"/>
        <v>80.567928359985359</v>
      </c>
      <c r="AI83" s="36">
        <f t="shared" si="32"/>
        <v>78.878628450997525</v>
      </c>
      <c r="AJ83" s="36">
        <f t="shared" si="32"/>
        <v>86.039924037299912</v>
      </c>
      <c r="AK83" s="36">
        <f t="shared" si="32"/>
        <v>80.678615896020617</v>
      </c>
      <c r="AL83" s="36">
        <f t="shared" si="32"/>
        <v>27.845342018660297</v>
      </c>
      <c r="AM83" s="37"/>
      <c r="AN83" s="36">
        <f t="shared" si="33"/>
        <v>30.679297707053468</v>
      </c>
      <c r="AO83" s="38">
        <f t="shared" si="33"/>
        <v>18.338969290564762</v>
      </c>
      <c r="AP83" s="38">
        <f>IF(Settings!$I$6&gt;69, 0.2*(AO83), 0)</f>
        <v>0</v>
      </c>
      <c r="AQ83" s="39">
        <f t="shared" si="34"/>
        <v>57.717356309216342</v>
      </c>
      <c r="AR83" s="39">
        <f t="shared" si="34"/>
        <v>34.625394871837983</v>
      </c>
      <c r="AS83" s="39">
        <f t="shared" si="34"/>
        <v>53.489004615960049</v>
      </c>
      <c r="AT83" s="40">
        <f t="shared" si="45"/>
        <v>73.262145575496035</v>
      </c>
      <c r="AU83" s="40">
        <f t="shared" si="46"/>
        <v>97.743445903895392</v>
      </c>
      <c r="AV83" s="41">
        <f t="shared" si="47"/>
        <v>63.743713660889334</v>
      </c>
      <c r="AW83" s="41">
        <f t="shared" si="48"/>
        <v>59.158971338248143</v>
      </c>
      <c r="AX83" s="42">
        <f t="shared" si="49"/>
        <v>89.861661680676917</v>
      </c>
      <c r="AY83" s="42">
        <f t="shared" si="50"/>
        <v>64.290433286634126</v>
      </c>
      <c r="BA83" s="37">
        <f t="shared" si="31"/>
        <v>29.088360062485503</v>
      </c>
      <c r="BB83" s="37">
        <f t="shared" si="31"/>
        <v>56.51755583927752</v>
      </c>
    </row>
    <row r="84" spans="3:54" x14ac:dyDescent="0.25">
      <c r="F84" s="3">
        <v>70</v>
      </c>
      <c r="G84" s="36">
        <f t="shared" si="37"/>
        <v>85.769769152001331</v>
      </c>
      <c r="H84" s="36">
        <f t="shared" si="37"/>
        <v>87.896779064835755</v>
      </c>
      <c r="I84" s="36">
        <f t="shared" si="37"/>
        <v>95.901482456141949</v>
      </c>
      <c r="J84" s="36">
        <f t="shared" si="37"/>
        <v>89.477606607162741</v>
      </c>
      <c r="K84" s="36">
        <f t="shared" si="37"/>
        <v>29.097802976266394</v>
      </c>
      <c r="L84" s="37"/>
      <c r="M84" s="36">
        <f t="shared" si="37"/>
        <v>34.987167108003028</v>
      </c>
      <c r="N84" s="38">
        <f t="shared" si="28"/>
        <v>21.114075519423295</v>
      </c>
      <c r="O84" s="38">
        <f>IF(Settings!$I$6&gt;69, 0.2*(N84), 0)</f>
        <v>0</v>
      </c>
      <c r="P84" s="39">
        <f t="shared" si="29"/>
        <v>63.042889585546327</v>
      </c>
      <c r="Q84" s="39">
        <f t="shared" si="29"/>
        <v>36.882653439259713</v>
      </c>
      <c r="R84" s="39">
        <f t="shared" si="29"/>
        <v>54.470508327980063</v>
      </c>
      <c r="S84" s="40">
        <f t="shared" si="38"/>
        <v>80.1694520324303</v>
      </c>
      <c r="T84" s="40">
        <f t="shared" si="39"/>
        <v>107.22137138970307</v>
      </c>
      <c r="U84" s="41">
        <f t="shared" si="40"/>
        <v>71.20110317848264</v>
      </c>
      <c r="V84" s="41">
        <f t="shared" si="41"/>
        <v>65.922584298626816</v>
      </c>
      <c r="W84" s="42">
        <f t="shared" si="42"/>
        <v>92.98837814591765</v>
      </c>
      <c r="X84" s="42">
        <f t="shared" si="43"/>
        <v>68.530582172966589</v>
      </c>
      <c r="Z84" s="37">
        <f t="shared" si="30"/>
        <v>29.668421426203039</v>
      </c>
      <c r="AA84" s="37">
        <f t="shared" si="30"/>
        <v>58.14970596884249</v>
      </c>
      <c r="AC84" s="3">
        <v>70</v>
      </c>
      <c r="AD84"/>
      <c r="AE84" s="59">
        <f t="shared" si="35"/>
        <v>57.43878713009709</v>
      </c>
      <c r="AG84" s="3">
        <f t="shared" si="44"/>
        <v>57.43878713009709</v>
      </c>
      <c r="AH84" s="36">
        <f t="shared" si="32"/>
        <v>80.662954994892957</v>
      </c>
      <c r="AI84" s="36">
        <f t="shared" si="32"/>
        <v>79.013291560595647</v>
      </c>
      <c r="AJ84" s="36">
        <f t="shared" si="32"/>
        <v>86.198790115918172</v>
      </c>
      <c r="AK84" s="36">
        <f t="shared" si="32"/>
        <v>80.810967056322838</v>
      </c>
      <c r="AL84" s="36">
        <f t="shared" si="32"/>
        <v>27.869003973858995</v>
      </c>
      <c r="AM84" s="37"/>
      <c r="AN84" s="36">
        <f t="shared" si="33"/>
        <v>30.74354127442999</v>
      </c>
      <c r="AO84" s="38">
        <f t="shared" si="33"/>
        <v>18.378856860168497</v>
      </c>
      <c r="AP84" s="38">
        <f>IF(Settings!$I$6&gt;69, 0.2*(AO84), 0)</f>
        <v>0</v>
      </c>
      <c r="AQ84" s="39">
        <f t="shared" si="34"/>
        <v>57.798219662101332</v>
      </c>
      <c r="AR84" s="39">
        <f t="shared" si="34"/>
        <v>34.662481467945156</v>
      </c>
      <c r="AS84" s="39">
        <f t="shared" si="34"/>
        <v>53.509084902260177</v>
      </c>
      <c r="AT84" s="40">
        <f t="shared" si="45"/>
        <v>73.367547882284612</v>
      </c>
      <c r="AU84" s="40">
        <f t="shared" si="46"/>
        <v>97.890583879171075</v>
      </c>
      <c r="AV84" s="41">
        <f t="shared" si="47"/>
        <v>63.854682885488863</v>
      </c>
      <c r="AW84" s="41">
        <f t="shared" si="48"/>
        <v>59.259968670446739</v>
      </c>
      <c r="AX84" s="42">
        <f t="shared" si="49"/>
        <v>89.915110412888652</v>
      </c>
      <c r="AY84" s="42">
        <f t="shared" si="50"/>
        <v>64.358936751815349</v>
      </c>
      <c r="BA84" s="37">
        <f t="shared" si="31"/>
        <v>29.100045872167954</v>
      </c>
      <c r="BB84" s="37">
        <f t="shared" si="31"/>
        <v>56.545641241566422</v>
      </c>
    </row>
    <row r="85" spans="3:54" x14ac:dyDescent="0.25">
      <c r="Z85" s="3" t="s">
        <v>93</v>
      </c>
      <c r="AA85" s="3" t="s">
        <v>92</v>
      </c>
      <c r="AD85"/>
      <c r="BA85" s="3" t="s">
        <v>93</v>
      </c>
      <c r="BB85" s="3" t="s">
        <v>92</v>
      </c>
    </row>
    <row r="86" spans="3:54" x14ac:dyDescent="0.25">
      <c r="C86" t="s">
        <v>31</v>
      </c>
      <c r="D86" s="3">
        <v>1</v>
      </c>
      <c r="E86" s="12" t="s">
        <v>38</v>
      </c>
      <c r="F86" s="3">
        <v>0</v>
      </c>
      <c r="G86" s="36">
        <f t="shared" ref="G86:R101" si="51">G14*G$12</f>
        <v>0</v>
      </c>
      <c r="H86" s="36">
        <f t="shared" si="51"/>
        <v>0</v>
      </c>
      <c r="I86" s="36">
        <f t="shared" si="51"/>
        <v>0</v>
      </c>
      <c r="J86" s="36">
        <f t="shared" si="51"/>
        <v>0</v>
      </c>
      <c r="K86" s="36">
        <f t="shared" si="51"/>
        <v>0</v>
      </c>
      <c r="L86" s="37">
        <f>Z86+L170*(AA86-Z86)</f>
        <v>0</v>
      </c>
      <c r="M86" s="36">
        <f t="shared" si="51"/>
        <v>0</v>
      </c>
      <c r="N86" s="38">
        <f t="shared" si="51"/>
        <v>0</v>
      </c>
      <c r="O86" s="38">
        <f t="shared" si="51"/>
        <v>0</v>
      </c>
      <c r="P86" s="39">
        <f t="shared" si="51"/>
        <v>0</v>
      </c>
      <c r="Q86" s="39">
        <f t="shared" si="51"/>
        <v>0</v>
      </c>
      <c r="R86" s="39">
        <f t="shared" si="51"/>
        <v>0</v>
      </c>
      <c r="S86" s="40">
        <f t="shared" ref="S86:T101" si="52">S14</f>
        <v>0</v>
      </c>
      <c r="T86" s="40">
        <f t="shared" si="52"/>
        <v>0</v>
      </c>
      <c r="U86" s="41">
        <f t="shared" ref="U86:X101" si="53">U14*U$12</f>
        <v>0</v>
      </c>
      <c r="V86" s="41">
        <f t="shared" si="53"/>
        <v>0</v>
      </c>
      <c r="W86" s="42">
        <f t="shared" si="53"/>
        <v>0</v>
      </c>
      <c r="X86" s="42">
        <f t="shared" si="53"/>
        <v>0</v>
      </c>
      <c r="Y86"/>
      <c r="Z86" s="37">
        <f>Z14*Z$12</f>
        <v>0</v>
      </c>
      <c r="AA86" s="37">
        <f>AA14</f>
        <v>0</v>
      </c>
      <c r="AD86" t="s">
        <v>31</v>
      </c>
      <c r="AE86" s="3">
        <v>1</v>
      </c>
      <c r="AF86" s="12" t="s">
        <v>38</v>
      </c>
      <c r="AG86" s="3">
        <f>AE14</f>
        <v>4.9458521066739074</v>
      </c>
      <c r="AH86" s="36">
        <f>AH14*AH$12</f>
        <v>0.26590963721735034</v>
      </c>
      <c r="AI86" s="36">
        <f t="shared" ref="AI86:AS101" si="54">AI14*AI$12</f>
        <v>5.1890575939264085</v>
      </c>
      <c r="AJ86" s="36">
        <f t="shared" si="54"/>
        <v>0.8520757294961121</v>
      </c>
      <c r="AK86" s="36">
        <f t="shared" si="54"/>
        <v>5.4361932524042595</v>
      </c>
      <c r="AL86" s="36">
        <f t="shared" si="54"/>
        <v>0.22292846639311353</v>
      </c>
      <c r="AM86" s="37">
        <f>BA86+AM170*(BB86-BA86)</f>
        <v>1.0554912347241023</v>
      </c>
      <c r="AN86" s="36">
        <f t="shared" si="54"/>
        <v>0.84063019851987042</v>
      </c>
      <c r="AO86" s="38">
        <f t="shared" si="54"/>
        <v>0.93218246499940915</v>
      </c>
      <c r="AP86" s="38">
        <f t="shared" si="54"/>
        <v>0</v>
      </c>
      <c r="AQ86" s="39">
        <f t="shared" si="54"/>
        <v>6.599114534255782</v>
      </c>
      <c r="AR86" s="39">
        <f t="shared" si="54"/>
        <v>2.4963273914519424</v>
      </c>
      <c r="AS86" s="39">
        <f t="shared" si="54"/>
        <v>2.1455179618877009</v>
      </c>
      <c r="AT86" s="40">
        <f>AT14</f>
        <v>6.1880286969973683</v>
      </c>
      <c r="AU86" s="40">
        <f>AU14</f>
        <v>5.4834701098242675</v>
      </c>
      <c r="AV86" s="41">
        <f>AV14*AV$12</f>
        <v>4.3056085657891678</v>
      </c>
      <c r="AW86" s="41">
        <f>AW14*AW$12</f>
        <v>4.0799214440995639</v>
      </c>
      <c r="AX86" s="42">
        <f>AX14*AX$12</f>
        <v>13.558458215584642</v>
      </c>
      <c r="AY86" s="42">
        <f>AY14*AY$12</f>
        <v>6.2979613897334978</v>
      </c>
      <c r="AZ86"/>
      <c r="BA86" s="37">
        <f>BA14*BA$12</f>
        <v>1.0554912347241023</v>
      </c>
      <c r="BB86" s="37">
        <f>BB14*($AM$166/0.778237)</f>
        <v>13.075697173458192</v>
      </c>
    </row>
    <row r="87" spans="3:54" x14ac:dyDescent="0.25">
      <c r="D87" s="3">
        <v>2</v>
      </c>
      <c r="F87" s="3">
        <v>1</v>
      </c>
      <c r="G87" s="36">
        <f t="shared" si="51"/>
        <v>3.4901712088734833E-4</v>
      </c>
      <c r="H87" s="36">
        <f t="shared" si="51"/>
        <v>0.51222928847609561</v>
      </c>
      <c r="I87" s="36">
        <f t="shared" si="51"/>
        <v>9.1069913752655583E-3</v>
      </c>
      <c r="J87" s="36">
        <f t="shared" si="51"/>
        <v>0.53832470278710753</v>
      </c>
      <c r="K87" s="36">
        <f t="shared" si="51"/>
        <v>6.3364202884261906E-4</v>
      </c>
      <c r="L87" s="37">
        <f t="shared" ref="L87:L150" si="55">Z87+L171*(AA87-Z87)</f>
        <v>1.3747710158227575E-2</v>
      </c>
      <c r="M87" s="36">
        <f t="shared" si="51"/>
        <v>3.8690086696160302E-2</v>
      </c>
      <c r="N87" s="38">
        <f t="shared" si="51"/>
        <v>7.7652441996474475E-2</v>
      </c>
      <c r="O87" s="38">
        <f t="shared" si="51"/>
        <v>0</v>
      </c>
      <c r="P87" s="39">
        <f t="shared" si="51"/>
        <v>0.89036421533750643</v>
      </c>
      <c r="Q87" s="39">
        <f t="shared" si="51"/>
        <v>0.19032998691270134</v>
      </c>
      <c r="R87" s="39">
        <f t="shared" si="51"/>
        <v>2.127833629866074E-2</v>
      </c>
      <c r="S87" s="40">
        <f t="shared" si="52"/>
        <v>0.71817475024068755</v>
      </c>
      <c r="T87" s="40">
        <f t="shared" si="52"/>
        <v>0.40639009218228911</v>
      </c>
      <c r="U87" s="41">
        <f t="shared" si="53"/>
        <v>0.4215428720357367</v>
      </c>
      <c r="V87" s="41">
        <f t="shared" si="53"/>
        <v>0.40274273710038977</v>
      </c>
      <c r="W87" s="42">
        <f t="shared" si="53"/>
        <v>1.6770674237567498</v>
      </c>
      <c r="X87" s="42">
        <f t="shared" si="53"/>
        <v>0.66363544863091295</v>
      </c>
      <c r="Z87" s="37">
        <f t="shared" ref="Z87:Z150" si="56">Z15*Z$12</f>
        <v>1.3747710158227575E-2</v>
      </c>
      <c r="AA87" s="37">
        <f t="shared" ref="AA87:AA150" si="57">AA15</f>
        <v>2.9091098317398489</v>
      </c>
      <c r="AD87"/>
      <c r="AE87" s="3">
        <v>2</v>
      </c>
      <c r="AG87" s="3">
        <f t="shared" ref="AG87:AG150" si="58">AE15</f>
        <v>5.2014595403979236</v>
      </c>
      <c r="AH87" s="36">
        <f t="shared" ref="AH87:AL102" si="59">AH15*AH$12</f>
        <v>0.32202564111960608</v>
      </c>
      <c r="AI87" s="36">
        <f t="shared" si="59"/>
        <v>5.5670198403989914</v>
      </c>
      <c r="AJ87" s="36">
        <f t="shared" si="59"/>
        <v>0.97502251051372235</v>
      </c>
      <c r="AK87" s="36">
        <f t="shared" si="59"/>
        <v>5.8309864568675822</v>
      </c>
      <c r="AL87" s="36">
        <f t="shared" si="59"/>
        <v>0.26371658703355422</v>
      </c>
      <c r="AM87" s="37">
        <f t="shared" ref="AM87:AM150" si="60">BA87+AM171*(BB87-BA87)</f>
        <v>1.1931211583268193</v>
      </c>
      <c r="AN87" s="36">
        <f t="shared" si="54"/>
        <v>0.92273012968844714</v>
      </c>
      <c r="AO87" s="38">
        <f t="shared" si="54"/>
        <v>1.0057628103286722</v>
      </c>
      <c r="AP87" s="38">
        <f t="shared" si="54"/>
        <v>0</v>
      </c>
      <c r="AQ87" s="39">
        <f t="shared" si="54"/>
        <v>7.0120623446531605</v>
      </c>
      <c r="AR87" s="39">
        <f t="shared" si="54"/>
        <v>2.6947879380682607</v>
      </c>
      <c r="AS87" s="39">
        <f t="shared" si="54"/>
        <v>2.4426778895545764</v>
      </c>
      <c r="AT87" s="40">
        <f t="shared" ref="AT87:AU102" si="61">AT15</f>
        <v>6.6045660067864027</v>
      </c>
      <c r="AU87" s="40">
        <f t="shared" si="61"/>
        <v>5.9299854110638091</v>
      </c>
      <c r="AV87" s="41">
        <f t="shared" ref="AV87:AY102" si="62">AV15*AV$12</f>
        <v>4.6205974517722606</v>
      </c>
      <c r="AW87" s="41">
        <f t="shared" si="62"/>
        <v>4.3770960748549541</v>
      </c>
      <c r="AX87" s="42">
        <f t="shared" si="62"/>
        <v>14.412137712911612</v>
      </c>
      <c r="AY87" s="42">
        <f t="shared" si="62"/>
        <v>6.7357046395356841</v>
      </c>
      <c r="AZ87"/>
      <c r="BA87" s="37">
        <f t="shared" ref="BA87:BA150" si="63">BA15*BA$12</f>
        <v>1.1931211583268193</v>
      </c>
      <c r="BB87" s="37">
        <f t="shared" ref="BB87:BB150" si="64">BB15*($AM$166/0.778237)</f>
        <v>13.668038483697465</v>
      </c>
    </row>
    <row r="88" spans="3:54" x14ac:dyDescent="0.25">
      <c r="D88" s="3">
        <v>3</v>
      </c>
      <c r="F88" s="3">
        <v>2</v>
      </c>
      <c r="G88" s="36">
        <f t="shared" si="51"/>
        <v>6.8405754037870461E-3</v>
      </c>
      <c r="H88" s="36">
        <f t="shared" si="51"/>
        <v>1.4186943095070297</v>
      </c>
      <c r="I88" s="36">
        <f t="shared" si="51"/>
        <v>6.8212180083672427E-2</v>
      </c>
      <c r="J88" s="36">
        <f t="shared" si="51"/>
        <v>1.4897575191090509</v>
      </c>
      <c r="K88" s="36">
        <f t="shared" si="51"/>
        <v>8.8405241548725789E-3</v>
      </c>
      <c r="L88" s="37">
        <f t="shared" si="55"/>
        <v>9.7779327383417325E-2</v>
      </c>
      <c r="M88" s="36">
        <f t="shared" si="51"/>
        <v>0.15014632582590745</v>
      </c>
      <c r="N88" s="38">
        <f t="shared" si="51"/>
        <v>0.23109436471023681</v>
      </c>
      <c r="O88" s="38">
        <f t="shared" si="51"/>
        <v>0</v>
      </c>
      <c r="P88" s="39">
        <f t="shared" si="51"/>
        <v>2.1507250112561378</v>
      </c>
      <c r="Q88" s="39">
        <f t="shared" si="51"/>
        <v>0.59602772343120447</v>
      </c>
      <c r="R88" s="39">
        <f t="shared" si="51"/>
        <v>0.17172058240519017</v>
      </c>
      <c r="S88" s="40">
        <f t="shared" si="52"/>
        <v>1.8549020032727024</v>
      </c>
      <c r="T88" s="40">
        <f t="shared" si="52"/>
        <v>1.2819966478050986</v>
      </c>
      <c r="U88" s="41">
        <f t="shared" si="53"/>
        <v>1.1714045819069114</v>
      </c>
      <c r="V88" s="41">
        <f t="shared" si="53"/>
        <v>1.1154552115117347</v>
      </c>
      <c r="W88" s="42">
        <f t="shared" si="53"/>
        <v>4.2627894966999547</v>
      </c>
      <c r="X88" s="42">
        <f t="shared" si="53"/>
        <v>1.7972207661588535</v>
      </c>
      <c r="Z88" s="37">
        <f t="shared" si="56"/>
        <v>9.7779327383417325E-2</v>
      </c>
      <c r="AA88" s="37">
        <f t="shared" si="57"/>
        <v>5.6771709965942723</v>
      </c>
      <c r="AD88"/>
      <c r="AE88" s="3">
        <v>3</v>
      </c>
      <c r="AG88" s="3">
        <f t="shared" si="58"/>
        <v>5.4702770658848543</v>
      </c>
      <c r="AH88" s="36">
        <f t="shared" si="59"/>
        <v>0.38931670979230237</v>
      </c>
      <c r="AI88" s="36">
        <f t="shared" si="59"/>
        <v>5.9709253338507979</v>
      </c>
      <c r="AJ88" s="36">
        <f t="shared" si="59"/>
        <v>1.1148036477845868</v>
      </c>
      <c r="AK88" s="36">
        <f t="shared" si="59"/>
        <v>6.2527276113551071</v>
      </c>
      <c r="AL88" s="36">
        <f t="shared" si="59"/>
        <v>0.31146259886776578</v>
      </c>
      <c r="AM88" s="37">
        <f t="shared" si="60"/>
        <v>1.3468555432740175</v>
      </c>
      <c r="AN88" s="36">
        <f t="shared" si="54"/>
        <v>1.0124618943498769</v>
      </c>
      <c r="AO88" s="38">
        <f t="shared" si="54"/>
        <v>1.0848957806510893</v>
      </c>
      <c r="AP88" s="38">
        <f t="shared" si="54"/>
        <v>0</v>
      </c>
      <c r="AQ88" s="39">
        <f t="shared" si="54"/>
        <v>7.4490488042626497</v>
      </c>
      <c r="AR88" s="39">
        <f t="shared" si="54"/>
        <v>2.9077044350821817</v>
      </c>
      <c r="AS88" s="39">
        <f t="shared" si="54"/>
        <v>2.7768220745483045</v>
      </c>
      <c r="AT88" s="40">
        <f t="shared" si="61"/>
        <v>7.0472300065414171</v>
      </c>
      <c r="AU88" s="40">
        <f t="shared" si="61"/>
        <v>6.4104932020858172</v>
      </c>
      <c r="AV88" s="41">
        <f t="shared" si="62"/>
        <v>4.9573286649801709</v>
      </c>
      <c r="AW88" s="41">
        <f t="shared" si="62"/>
        <v>4.6946687080923359</v>
      </c>
      <c r="AX88" s="42">
        <f t="shared" si="62"/>
        <v>15.312389682175919</v>
      </c>
      <c r="AY88" s="42">
        <f t="shared" si="62"/>
        <v>7.2012280570108418</v>
      </c>
      <c r="AZ88"/>
      <c r="BA88" s="37">
        <f t="shared" si="63"/>
        <v>1.3468555432740175</v>
      </c>
      <c r="BB88" s="37">
        <f t="shared" si="64"/>
        <v>14.282927480849423</v>
      </c>
    </row>
    <row r="89" spans="3:54" x14ac:dyDescent="0.25">
      <c r="D89" s="3">
        <v>4</v>
      </c>
      <c r="F89" s="3">
        <v>3</v>
      </c>
      <c r="G89" s="36">
        <f t="shared" si="51"/>
        <v>3.6795913644015736E-2</v>
      </c>
      <c r="H89" s="36">
        <f t="shared" si="51"/>
        <v>2.5523974693211544</v>
      </c>
      <c r="I89" s="36">
        <f t="shared" si="51"/>
        <v>0.21564861567988794</v>
      </c>
      <c r="J89" s="36">
        <f t="shared" si="51"/>
        <v>2.6780911497771478</v>
      </c>
      <c r="K89" s="36">
        <f t="shared" si="51"/>
        <v>3.9089460578165869E-2</v>
      </c>
      <c r="L89" s="37">
        <f t="shared" si="55"/>
        <v>0.29386066667282768</v>
      </c>
      <c r="M89" s="36">
        <f t="shared" si="51"/>
        <v>0.32780801124259784</v>
      </c>
      <c r="N89" s="38">
        <f t="shared" si="51"/>
        <v>0.43406301012901544</v>
      </c>
      <c r="O89" s="38">
        <f t="shared" si="51"/>
        <v>0</v>
      </c>
      <c r="P89" s="39">
        <f t="shared" si="51"/>
        <v>3.5745650947334746</v>
      </c>
      <c r="Q89" s="39">
        <f t="shared" si="51"/>
        <v>1.14484801813538</v>
      </c>
      <c r="R89" s="39">
        <f t="shared" si="51"/>
        <v>0.55296526095886045</v>
      </c>
      <c r="S89" s="40">
        <f t="shared" si="52"/>
        <v>3.202921237450977</v>
      </c>
      <c r="T89" s="40">
        <f t="shared" si="52"/>
        <v>2.4803339889285883</v>
      </c>
      <c r="U89" s="41">
        <f t="shared" si="53"/>
        <v>2.111924094187835</v>
      </c>
      <c r="V89" s="41">
        <f t="shared" si="53"/>
        <v>2.0068347634332544</v>
      </c>
      <c r="W89" s="42">
        <f t="shared" si="53"/>
        <v>7.2419778660993028</v>
      </c>
      <c r="X89" s="42">
        <f t="shared" si="53"/>
        <v>3.1801773740822741</v>
      </c>
      <c r="Z89" s="37">
        <f t="shared" si="56"/>
        <v>0.29386066667282768</v>
      </c>
      <c r="AA89" s="37">
        <f t="shared" si="57"/>
        <v>8.3110222622897751</v>
      </c>
      <c r="AD89"/>
      <c r="AE89" s="3">
        <v>4</v>
      </c>
      <c r="AG89" s="3">
        <f t="shared" si="58"/>
        <v>5.7529873961600746</v>
      </c>
      <c r="AH89" s="36">
        <f t="shared" si="59"/>
        <v>0.46982754624979117</v>
      </c>
      <c r="AI89" s="36">
        <f t="shared" si="59"/>
        <v>6.4023507401351987</v>
      </c>
      <c r="AJ89" s="36">
        <f t="shared" si="59"/>
        <v>1.2735405376124205</v>
      </c>
      <c r="AK89" s="36">
        <f t="shared" si="59"/>
        <v>6.7030349124299429</v>
      </c>
      <c r="AL89" s="36">
        <f t="shared" si="59"/>
        <v>0.36723133053693985</v>
      </c>
      <c r="AM89" s="37">
        <f t="shared" si="60"/>
        <v>1.5182331601590142</v>
      </c>
      <c r="AN89" s="36">
        <f t="shared" si="54"/>
        <v>1.1104752394214052</v>
      </c>
      <c r="AO89" s="38">
        <f t="shared" si="54"/>
        <v>1.1699659491198704</v>
      </c>
      <c r="AP89" s="38">
        <f t="shared" si="54"/>
        <v>0</v>
      </c>
      <c r="AQ89" s="39">
        <f t="shared" si="54"/>
        <v>7.9112607519965046</v>
      </c>
      <c r="AR89" s="39">
        <f t="shared" si="54"/>
        <v>3.1359505843537301</v>
      </c>
      <c r="AS89" s="39">
        <f t="shared" si="54"/>
        <v>3.1517360352800088</v>
      </c>
      <c r="AT89" s="40">
        <f t="shared" si="61"/>
        <v>7.5174245420836954</v>
      </c>
      <c r="AU89" s="40">
        <f t="shared" si="61"/>
        <v>6.9272556129099918</v>
      </c>
      <c r="AV89" s="41">
        <f t="shared" si="62"/>
        <v>5.3171349740404272</v>
      </c>
      <c r="AW89" s="41">
        <f t="shared" si="62"/>
        <v>5.0338790049079503</v>
      </c>
      <c r="AX89" s="42">
        <f t="shared" si="62"/>
        <v>16.260905645525991</v>
      </c>
      <c r="AY89" s="42">
        <f t="shared" si="62"/>
        <v>7.6959633318180103</v>
      </c>
      <c r="AZ89"/>
      <c r="BA89" s="37">
        <f t="shared" si="63"/>
        <v>1.5182331601590142</v>
      </c>
      <c r="BB89" s="37">
        <f t="shared" si="64"/>
        <v>14.920792747641086</v>
      </c>
    </row>
    <row r="90" spans="3:54" x14ac:dyDescent="0.25">
      <c r="D90" s="3">
        <v>5</v>
      </c>
      <c r="F90" s="3">
        <v>4</v>
      </c>
      <c r="G90" s="36">
        <f t="shared" si="51"/>
        <v>0.11668226315359959</v>
      </c>
      <c r="H90" s="36">
        <f t="shared" si="51"/>
        <v>3.8487717447888925</v>
      </c>
      <c r="I90" s="36">
        <f t="shared" si="51"/>
        <v>0.4790575580477815</v>
      </c>
      <c r="J90" s="36">
        <f t="shared" si="51"/>
        <v>4.0350872068732118</v>
      </c>
      <c r="K90" s="36">
        <f t="shared" si="51"/>
        <v>0.10807692194499831</v>
      </c>
      <c r="L90" s="37">
        <f t="shared" si="55"/>
        <v>0.62125678406301488</v>
      </c>
      <c r="M90" s="36">
        <f t="shared" si="51"/>
        <v>0.56557040657536117</v>
      </c>
      <c r="N90" s="38">
        <f t="shared" si="51"/>
        <v>0.67531022279514674</v>
      </c>
      <c r="O90" s="38">
        <f t="shared" si="51"/>
        <v>0</v>
      </c>
      <c r="P90" s="39">
        <f t="shared" si="51"/>
        <v>5.0980576221774196</v>
      </c>
      <c r="Q90" s="39">
        <f t="shared" si="51"/>
        <v>1.8004781394439597</v>
      </c>
      <c r="R90" s="39">
        <f t="shared" si="51"/>
        <v>1.2237104774993521</v>
      </c>
      <c r="S90" s="40">
        <f t="shared" si="52"/>
        <v>4.6903655005418745</v>
      </c>
      <c r="T90" s="40">
        <f t="shared" si="52"/>
        <v>3.9287055228006822</v>
      </c>
      <c r="U90" s="41">
        <f t="shared" si="53"/>
        <v>3.1896120291975998</v>
      </c>
      <c r="V90" s="41">
        <f t="shared" si="53"/>
        <v>3.0261152609653217</v>
      </c>
      <c r="W90" s="42">
        <f t="shared" si="53"/>
        <v>10.434522495441945</v>
      </c>
      <c r="X90" s="42">
        <f t="shared" si="53"/>
        <v>4.7280589584828423</v>
      </c>
      <c r="Z90" s="37">
        <f t="shared" si="56"/>
        <v>0.62125678406301488</v>
      </c>
      <c r="AA90" s="37">
        <f t="shared" si="57"/>
        <v>10.817170817779029</v>
      </c>
      <c r="AD90"/>
      <c r="AE90" s="3">
        <v>5</v>
      </c>
      <c r="AG90" s="3">
        <f t="shared" si="58"/>
        <v>6.0503085276582826</v>
      </c>
      <c r="AH90" s="36">
        <f t="shared" si="59"/>
        <v>0.56592930077173853</v>
      </c>
      <c r="AI90" s="36">
        <f t="shared" si="59"/>
        <v>6.8629421048341266</v>
      </c>
      <c r="AJ90" s="36">
        <f t="shared" si="59"/>
        <v>1.4535851897610372</v>
      </c>
      <c r="AK90" s="36">
        <f t="shared" si="59"/>
        <v>7.1835950963809356</v>
      </c>
      <c r="AL90" s="36">
        <f t="shared" si="59"/>
        <v>0.43222180679498623</v>
      </c>
      <c r="AM90" s="37">
        <f t="shared" si="60"/>
        <v>1.7088759959614204</v>
      </c>
      <c r="AN90" s="36">
        <f t="shared" si="54"/>
        <v>1.2174660312259136</v>
      </c>
      <c r="AO90" s="38">
        <f t="shared" si="54"/>
        <v>1.2613798629170858</v>
      </c>
      <c r="AP90" s="38">
        <f t="shared" si="54"/>
        <v>0</v>
      </c>
      <c r="AQ90" s="39">
        <f t="shared" si="54"/>
        <v>8.3999181614414198</v>
      </c>
      <c r="AR90" s="39">
        <f t="shared" si="54"/>
        <v>3.3804283592387154</v>
      </c>
      <c r="AS90" s="39">
        <f t="shared" si="54"/>
        <v>3.5714357808196353</v>
      </c>
      <c r="AT90" s="40">
        <f t="shared" si="61"/>
        <v>8.0165996590349753</v>
      </c>
      <c r="AU90" s="40">
        <f t="shared" si="61"/>
        <v>7.4826402933296228</v>
      </c>
      <c r="AV90" s="41">
        <f t="shared" si="62"/>
        <v>5.7014090177730683</v>
      </c>
      <c r="AW90" s="41">
        <f t="shared" si="62"/>
        <v>5.3960211765426882</v>
      </c>
      <c r="AX90" s="42">
        <f t="shared" si="62"/>
        <v>17.259334225160789</v>
      </c>
      <c r="AY90" s="42">
        <f t="shared" si="62"/>
        <v>8.2213737614122664</v>
      </c>
      <c r="AZ90"/>
      <c r="BA90" s="37">
        <f t="shared" si="63"/>
        <v>1.7088759959614204</v>
      </c>
      <c r="BB90" s="37">
        <f t="shared" si="64"/>
        <v>15.582024357005034</v>
      </c>
    </row>
    <row r="91" spans="3:54" x14ac:dyDescent="0.25">
      <c r="D91" s="3">
        <v>6</v>
      </c>
      <c r="F91" s="3">
        <v>5</v>
      </c>
      <c r="G91" s="36">
        <f t="shared" si="51"/>
        <v>0.27718165385764976</v>
      </c>
      <c r="H91" s="36">
        <f t="shared" si="51"/>
        <v>5.2686101443766038</v>
      </c>
      <c r="I91" s="36">
        <f t="shared" si="51"/>
        <v>0.87731639304480713</v>
      </c>
      <c r="J91" s="36">
        <f t="shared" si="51"/>
        <v>5.519299776226851</v>
      </c>
      <c r="K91" s="36">
        <f t="shared" si="51"/>
        <v>0.23120216192118684</v>
      </c>
      <c r="L91" s="37">
        <f t="shared" si="55"/>
        <v>1.0839417637921838</v>
      </c>
      <c r="M91" s="36">
        <f t="shared" si="51"/>
        <v>0.85775572788190024</v>
      </c>
      <c r="N91" s="38">
        <f t="shared" si="51"/>
        <v>0.94763057865920219</v>
      </c>
      <c r="O91" s="38">
        <f t="shared" si="51"/>
        <v>0</v>
      </c>
      <c r="P91" s="39">
        <f t="shared" si="51"/>
        <v>6.6863699254289788</v>
      </c>
      <c r="Q91" s="39">
        <f t="shared" si="51"/>
        <v>2.5380307993662909</v>
      </c>
      <c r="R91" s="39">
        <f t="shared" si="51"/>
        <v>2.2067803007813911</v>
      </c>
      <c r="S91" s="40">
        <f t="shared" si="52"/>
        <v>6.2758933572209417</v>
      </c>
      <c r="T91" s="40">
        <f t="shared" si="52"/>
        <v>5.5771876066400008</v>
      </c>
      <c r="U91" s="41">
        <f t="shared" si="53"/>
        <v>4.3718972240397731</v>
      </c>
      <c r="V91" s="41">
        <f t="shared" si="53"/>
        <v>4.1424700187953736</v>
      </c>
      <c r="W91" s="42">
        <f t="shared" si="53"/>
        <v>13.739069381426836</v>
      </c>
      <c r="X91" s="42">
        <f t="shared" si="53"/>
        <v>6.3902701858237716</v>
      </c>
      <c r="Z91" s="37">
        <f t="shared" si="56"/>
        <v>1.0839417637921838</v>
      </c>
      <c r="AA91" s="37">
        <f t="shared" si="57"/>
        <v>13.20180834989204</v>
      </c>
      <c r="AD91"/>
      <c r="AE91" s="3">
        <v>6</v>
      </c>
      <c r="AG91" s="3">
        <f t="shared" si="58"/>
        <v>6.3629955637114666</v>
      </c>
      <c r="AH91" s="36">
        <f t="shared" si="59"/>
        <v>0.68035939332924023</v>
      </c>
      <c r="AI91" s="36">
        <f t="shared" si="59"/>
        <v>7.3544142999379165</v>
      </c>
      <c r="AJ91" s="36">
        <f t="shared" si="59"/>
        <v>1.6575379814555475</v>
      </c>
      <c r="AK91" s="36">
        <f t="shared" si="59"/>
        <v>7.6961624257175902</v>
      </c>
      <c r="AL91" s="36">
        <f t="shared" si="59"/>
        <v>0.50777748129428546</v>
      </c>
      <c r="AM91" s="37">
        <f t="shared" si="60"/>
        <v>1.9204814085993447</v>
      </c>
      <c r="AN91" s="36">
        <f t="shared" si="54"/>
        <v>1.3341780860728578</v>
      </c>
      <c r="AO91" s="38">
        <f t="shared" si="54"/>
        <v>1.3595666501093611</v>
      </c>
      <c r="AP91" s="38">
        <f t="shared" si="54"/>
        <v>0</v>
      </c>
      <c r="AQ91" s="39">
        <f t="shared" si="54"/>
        <v>8.9162717276467607</v>
      </c>
      <c r="AR91" s="39">
        <f t="shared" si="54"/>
        <v>3.6420652602872643</v>
      </c>
      <c r="AS91" s="39">
        <f t="shared" si="54"/>
        <v>4.0401505790879781</v>
      </c>
      <c r="AT91" s="40">
        <f t="shared" si="61"/>
        <v>8.5462491916849945</v>
      </c>
      <c r="AU91" s="40">
        <f t="shared" si="61"/>
        <v>8.0791187840024907</v>
      </c>
      <c r="AV91" s="41">
        <f t="shared" si="62"/>
        <v>6.1116030170635129</v>
      </c>
      <c r="AW91" s="41">
        <f t="shared" si="62"/>
        <v>5.7824435493314601</v>
      </c>
      <c r="AX91" s="42">
        <f t="shared" si="62"/>
        <v>18.309265011418052</v>
      </c>
      <c r="AY91" s="42">
        <f t="shared" si="62"/>
        <v>8.7789489337953004</v>
      </c>
      <c r="AZ91"/>
      <c r="BA91" s="37">
        <f t="shared" si="63"/>
        <v>1.9204814085993447</v>
      </c>
      <c r="BB91" s="37">
        <f t="shared" si="64"/>
        <v>16.266967911451594</v>
      </c>
    </row>
    <row r="92" spans="3:54" x14ac:dyDescent="0.25">
      <c r="D92" s="3">
        <v>7</v>
      </c>
      <c r="F92" s="3">
        <v>6</v>
      </c>
      <c r="G92" s="36">
        <f t="shared" si="51"/>
        <v>0.54881632051172557</v>
      </c>
      <c r="H92" s="36">
        <f t="shared" si="51"/>
        <v>6.7845328455653036</v>
      </c>
      <c r="I92" s="36">
        <f t="shared" si="51"/>
        <v>1.4221715922289937</v>
      </c>
      <c r="J92" s="36">
        <f t="shared" si="51"/>
        <v>7.1018001187919095</v>
      </c>
      <c r="K92" s="36">
        <f t="shared" si="51"/>
        <v>0.4207602930792918</v>
      </c>
      <c r="L92" s="37">
        <f t="shared" si="55"/>
        <v>1.6758832722697212</v>
      </c>
      <c r="M92" s="36">
        <f t="shared" si="51"/>
        <v>1.1990859045703759</v>
      </c>
      <c r="N92" s="38">
        <f t="shared" si="51"/>
        <v>1.2457759074341215</v>
      </c>
      <c r="O92" s="38">
        <f t="shared" si="51"/>
        <v>0</v>
      </c>
      <c r="P92" s="39">
        <f t="shared" si="51"/>
        <v>8.3170654457765973</v>
      </c>
      <c r="Q92" s="39">
        <f t="shared" si="51"/>
        <v>3.3387566589493169</v>
      </c>
      <c r="R92" s="39">
        <f t="shared" si="51"/>
        <v>3.4986180801166422</v>
      </c>
      <c r="S92" s="40">
        <f t="shared" si="52"/>
        <v>7.9318187722701214</v>
      </c>
      <c r="T92" s="40">
        <f t="shared" si="52"/>
        <v>7.3878382469790935</v>
      </c>
      <c r="U92" s="41">
        <f t="shared" si="53"/>
        <v>5.6359815474362085</v>
      </c>
      <c r="V92" s="41">
        <f t="shared" si="53"/>
        <v>5.3343715200267789</v>
      </c>
      <c r="W92" s="42">
        <f t="shared" si="53"/>
        <v>17.090373010695611</v>
      </c>
      <c r="X92" s="42">
        <f t="shared" si="53"/>
        <v>8.1321284007240191</v>
      </c>
      <c r="Z92" s="37">
        <f t="shared" si="56"/>
        <v>1.6758832722697212</v>
      </c>
      <c r="AA92" s="37">
        <f t="shared" si="57"/>
        <v>15.470826340508289</v>
      </c>
      <c r="AD92"/>
      <c r="AE92" s="3">
        <v>7</v>
      </c>
      <c r="AG92" s="3">
        <f t="shared" si="58"/>
        <v>6.6918426322768392</v>
      </c>
      <c r="AH92" s="36">
        <f t="shared" si="59"/>
        <v>0.81626301178585781</v>
      </c>
      <c r="AI92" s="36">
        <f t="shared" si="59"/>
        <v>7.878549844735641</v>
      </c>
      <c r="AJ92" s="36">
        <f t="shared" si="59"/>
        <v>1.8882652609641839</v>
      </c>
      <c r="AK92" s="36">
        <f t="shared" si="59"/>
        <v>8.2425569863072035</v>
      </c>
      <c r="AL92" s="36">
        <f t="shared" si="59"/>
        <v>0.59539562530792556</v>
      </c>
      <c r="AM92" s="37">
        <f t="shared" si="60"/>
        <v>2.1548113055478715</v>
      </c>
      <c r="AN92" s="36">
        <f t="shared" si="54"/>
        <v>1.4614048242263362</v>
      </c>
      <c r="AO92" s="38">
        <f t="shared" si="54"/>
        <v>1.4649785412959011</v>
      </c>
      <c r="AP92" s="38">
        <f t="shared" si="54"/>
        <v>0</v>
      </c>
      <c r="AQ92" s="39">
        <f t="shared" si="54"/>
        <v>9.461599901289409</v>
      </c>
      <c r="AR92" s="39">
        <f t="shared" si="54"/>
        <v>3.9218108930901021</v>
      </c>
      <c r="AS92" s="39">
        <f t="shared" si="54"/>
        <v>4.5622978915061525</v>
      </c>
      <c r="AT92" s="40">
        <f t="shared" si="61"/>
        <v>9.1079076714062115</v>
      </c>
      <c r="AU92" s="40">
        <f t="shared" si="61"/>
        <v>8.7192636642001542</v>
      </c>
      <c r="AV92" s="41">
        <f t="shared" si="62"/>
        <v>6.5492279740761274</v>
      </c>
      <c r="AW92" s="41">
        <f t="shared" si="62"/>
        <v>6.1945476376225592</v>
      </c>
      <c r="AX92" s="42">
        <f t="shared" si="62"/>
        <v>19.412210793356813</v>
      </c>
      <c r="AY92" s="42">
        <f t="shared" si="62"/>
        <v>9.3701984117736128</v>
      </c>
      <c r="AZ92"/>
      <c r="BA92" s="37">
        <f t="shared" si="63"/>
        <v>2.1548113055478715</v>
      </c>
      <c r="BB92" s="37">
        <f t="shared" si="64"/>
        <v>16.975918177243443</v>
      </c>
    </row>
    <row r="93" spans="3:54" x14ac:dyDescent="0.25">
      <c r="D93" s="3">
        <v>8</v>
      </c>
      <c r="F93" s="3">
        <v>7</v>
      </c>
      <c r="G93" s="36">
        <f t="shared" si="51"/>
        <v>0.95877185534855935</v>
      </c>
      <c r="H93" s="36">
        <f t="shared" si="51"/>
        <v>8.3759728187677176</v>
      </c>
      <c r="I93" s="36">
        <f t="shared" si="51"/>
        <v>2.1196183077284996</v>
      </c>
      <c r="J93" s="36">
        <f t="shared" si="51"/>
        <v>8.7608804583800275</v>
      </c>
      <c r="K93" s="36">
        <f t="shared" si="51"/>
        <v>0.68523088157619094</v>
      </c>
      <c r="L93" s="37">
        <f t="shared" si="55"/>
        <v>2.3848722320407485</v>
      </c>
      <c r="M93" s="36">
        <f t="shared" si="51"/>
        <v>1.5846570115222847</v>
      </c>
      <c r="N93" s="38">
        <f t="shared" si="51"/>
        <v>1.5656576185252939</v>
      </c>
      <c r="O93" s="38">
        <f t="shared" si="51"/>
        <v>0</v>
      </c>
      <c r="P93" s="39">
        <f t="shared" si="51"/>
        <v>9.9743930736233963</v>
      </c>
      <c r="Q93" s="39">
        <f t="shared" si="51"/>
        <v>4.1878555591851487</v>
      </c>
      <c r="R93" s="39">
        <f t="shared" si="51"/>
        <v>5.0777326057562062</v>
      </c>
      <c r="S93" s="40">
        <f t="shared" si="52"/>
        <v>9.6380767092651993</v>
      </c>
      <c r="T93" s="40">
        <f t="shared" si="52"/>
        <v>9.3303111810813277</v>
      </c>
      <c r="U93" s="41">
        <f t="shared" si="53"/>
        <v>6.9647042006495479</v>
      </c>
      <c r="V93" s="41">
        <f t="shared" si="53"/>
        <v>6.5856488389113315</v>
      </c>
      <c r="W93" s="42">
        <f t="shared" si="53"/>
        <v>20.44363710872355</v>
      </c>
      <c r="X93" s="42">
        <f t="shared" si="53"/>
        <v>9.9281745507837602</v>
      </c>
      <c r="Z93" s="37">
        <f t="shared" si="56"/>
        <v>2.3848722320407485</v>
      </c>
      <c r="AA93" s="37">
        <f t="shared" si="57"/>
        <v>17.629830622042924</v>
      </c>
      <c r="AD93"/>
      <c r="AE93" s="3">
        <v>8</v>
      </c>
      <c r="AG93" s="3">
        <f t="shared" si="58"/>
        <v>7.0376849027752071</v>
      </c>
      <c r="AH93" s="36">
        <f t="shared" si="59"/>
        <v>0.97723542382988737</v>
      </c>
      <c r="AI93" s="36">
        <f t="shared" si="59"/>
        <v>8.4371970100619436</v>
      </c>
      <c r="AJ93" s="36">
        <f t="shared" si="59"/>
        <v>2.1489164024702481</v>
      </c>
      <c r="AK93" s="36">
        <f t="shared" si="59"/>
        <v>8.824662199483889</v>
      </c>
      <c r="AL93" s="36">
        <f t="shared" si="59"/>
        <v>0.696735364844975</v>
      </c>
      <c r="AM93" s="37">
        <f t="shared" si="60"/>
        <v>2.4136779796451373</v>
      </c>
      <c r="AN93" s="36">
        <f t="shared" si="54"/>
        <v>1.5999906920557145</v>
      </c>
      <c r="AO93" s="38">
        <f t="shared" si="54"/>
        <v>1.5780912863047254</v>
      </c>
      <c r="AP93" s="38">
        <f t="shared" si="54"/>
        <v>0</v>
      </c>
      <c r="AQ93" s="39">
        <f t="shared" si="54"/>
        <v>10.037205312694168</v>
      </c>
      <c r="AR93" s="39">
        <f t="shared" si="54"/>
        <v>4.2206327966633816</v>
      </c>
      <c r="AS93" s="39">
        <f t="shared" si="54"/>
        <v>5.1424494117032156</v>
      </c>
      <c r="AT93" s="40">
        <f t="shared" si="61"/>
        <v>9.7031464772721581</v>
      </c>
      <c r="AU93" s="40">
        <f t="shared" si="61"/>
        <v>9.4057442984040716</v>
      </c>
      <c r="AV93" s="41">
        <f t="shared" si="62"/>
        <v>7.015852282593924</v>
      </c>
      <c r="AW93" s="41">
        <f t="shared" si="62"/>
        <v>6.6337866532326339</v>
      </c>
      <c r="AX93" s="42">
        <f t="shared" si="62"/>
        <v>20.569588124450071</v>
      </c>
      <c r="AY93" s="42">
        <f t="shared" si="62"/>
        <v>9.99664432959562</v>
      </c>
      <c r="AZ93"/>
      <c r="BA93" s="37">
        <f t="shared" si="63"/>
        <v>2.4136779796451373</v>
      </c>
      <c r="BB93" s="37">
        <f t="shared" si="64"/>
        <v>17.709112319864669</v>
      </c>
    </row>
    <row r="94" spans="3:54" x14ac:dyDescent="0.25">
      <c r="D94" s="3">
        <v>9</v>
      </c>
      <c r="F94" s="3">
        <v>8</v>
      </c>
      <c r="G94" s="36">
        <f t="shared" si="51"/>
        <v>1.5289231961080241</v>
      </c>
      <c r="H94" s="36">
        <f t="shared" si="51"/>
        <v>10.026777830499867</v>
      </c>
      <c r="I94" s="36">
        <f t="shared" si="51"/>
        <v>2.9710625904696206</v>
      </c>
      <c r="J94" s="36">
        <f t="shared" si="51"/>
        <v>10.479517966525071</v>
      </c>
      <c r="K94" s="36">
        <f t="shared" si="51"/>
        <v>1.0292353555842706</v>
      </c>
      <c r="L94" s="37">
        <f t="shared" si="55"/>
        <v>3.1952586204784166</v>
      </c>
      <c r="M94" s="36">
        <f t="shared" si="51"/>
        <v>2.009915271739275</v>
      </c>
      <c r="N94" s="38">
        <f t="shared" si="51"/>
        <v>1.9039565864151025</v>
      </c>
      <c r="O94" s="38">
        <f t="shared" si="51"/>
        <v>0</v>
      </c>
      <c r="P94" s="39">
        <f t="shared" si="51"/>
        <v>11.646701770584139</v>
      </c>
      <c r="Q94" s="39">
        <f t="shared" si="51"/>
        <v>5.0733271266360935</v>
      </c>
      <c r="R94" s="39">
        <f t="shared" si="51"/>
        <v>6.9114673725462188</v>
      </c>
      <c r="S94" s="40">
        <f t="shared" si="52"/>
        <v>11.379410682065599</v>
      </c>
      <c r="T94" s="40">
        <f t="shared" si="52"/>
        <v>11.379594530838585</v>
      </c>
      <c r="U94" s="41">
        <f t="shared" si="53"/>
        <v>8.3445618318114612</v>
      </c>
      <c r="V94" s="41">
        <f t="shared" si="53"/>
        <v>7.8836022043309537</v>
      </c>
      <c r="W94" s="42">
        <f t="shared" si="53"/>
        <v>23.767037669304429</v>
      </c>
      <c r="X94" s="42">
        <f t="shared" si="53"/>
        <v>11.758948476428518</v>
      </c>
      <c r="Z94" s="37">
        <f t="shared" si="56"/>
        <v>3.1952586204784166</v>
      </c>
      <c r="AA94" s="37">
        <f t="shared" si="57"/>
        <v>19.684155227207885</v>
      </c>
      <c r="AD94"/>
      <c r="AE94" s="3">
        <v>9</v>
      </c>
      <c r="AG94" s="3">
        <f t="shared" si="58"/>
        <v>7.4014007071619208</v>
      </c>
      <c r="AH94" s="36">
        <f t="shared" si="59"/>
        <v>1.1673639375051335</v>
      </c>
      <c r="AI94" s="36">
        <f t="shared" si="59"/>
        <v>9.0322671078446266</v>
      </c>
      <c r="AJ94" s="36">
        <f t="shared" si="59"/>
        <v>2.4429398270307936</v>
      </c>
      <c r="AK94" s="36">
        <f t="shared" si="59"/>
        <v>9.4444214464146548</v>
      </c>
      <c r="AL94" s="36">
        <f t="shared" si="59"/>
        <v>0.81362376464280461</v>
      </c>
      <c r="AM94" s="37">
        <f t="shared" si="60"/>
        <v>2.6989262547298041</v>
      </c>
      <c r="AN94" s="36">
        <f t="shared" si="54"/>
        <v>1.7508322895411084</v>
      </c>
      <c r="AO94" s="38">
        <f t="shared" si="54"/>
        <v>1.6994044438410452</v>
      </c>
      <c r="AP94" s="38">
        <f t="shared" si="54"/>
        <v>0</v>
      </c>
      <c r="AQ94" s="39">
        <f t="shared" si="54"/>
        <v>10.64441052568111</v>
      </c>
      <c r="AR94" s="39">
        <f t="shared" si="54"/>
        <v>4.5395114497021591</v>
      </c>
      <c r="AS94" s="39">
        <f t="shared" si="54"/>
        <v>5.7852871882575805</v>
      </c>
      <c r="AT94" s="40">
        <f t="shared" si="61"/>
        <v>10.333569147617473</v>
      </c>
      <c r="AU94" s="40">
        <f t="shared" si="61"/>
        <v>10.141320991389462</v>
      </c>
      <c r="AV94" s="41">
        <f t="shared" si="62"/>
        <v>7.513099667038003</v>
      </c>
      <c r="AW94" s="41">
        <f t="shared" si="62"/>
        <v>7.1016633743404673</v>
      </c>
      <c r="AX94" s="42">
        <f t="shared" si="62"/>
        <v>21.782696219477181</v>
      </c>
      <c r="AY94" s="42">
        <f t="shared" si="62"/>
        <v>10.65981281293262</v>
      </c>
      <c r="AZ94"/>
      <c r="BA94" s="37">
        <f t="shared" si="63"/>
        <v>2.6989262547298041</v>
      </c>
      <c r="BB94" s="37">
        <f t="shared" si="64"/>
        <v>18.466722753888263</v>
      </c>
    </row>
    <row r="95" spans="3:54" x14ac:dyDescent="0.25">
      <c r="D95" s="3">
        <v>10</v>
      </c>
      <c r="F95" s="3">
        <v>9</v>
      </c>
      <c r="G95" s="36">
        <f t="shared" si="51"/>
        <v>2.2748640699764175</v>
      </c>
      <c r="H95" s="36">
        <f t="shared" si="51"/>
        <v>11.723882285846079</v>
      </c>
      <c r="I95" s="36">
        <f t="shared" si="51"/>
        <v>3.9742973515440592</v>
      </c>
      <c r="J95" s="36">
        <f t="shared" si="51"/>
        <v>12.243968355426153</v>
      </c>
      <c r="K95" s="36">
        <f t="shared" si="51"/>
        <v>1.4538755125432592</v>
      </c>
      <c r="L95" s="37">
        <f t="shared" si="55"/>
        <v>4.0898697243145525</v>
      </c>
      <c r="M95" s="36">
        <f t="shared" si="51"/>
        <v>2.4706345348481298</v>
      </c>
      <c r="N95" s="38">
        <f t="shared" si="51"/>
        <v>2.2579032132463706</v>
      </c>
      <c r="O95" s="38">
        <f t="shared" si="51"/>
        <v>0</v>
      </c>
      <c r="P95" s="39">
        <f t="shared" si="51"/>
        <v>13.325071953246564</v>
      </c>
      <c r="Q95" s="39">
        <f t="shared" si="51"/>
        <v>5.985277986363899</v>
      </c>
      <c r="R95" s="39">
        <f t="shared" si="51"/>
        <v>8.9611387508040607</v>
      </c>
      <c r="S95" s="40">
        <f t="shared" si="52"/>
        <v>13.143847504455843</v>
      </c>
      <c r="T95" s="40">
        <f t="shared" si="52"/>
        <v>13.514671647669674</v>
      </c>
      <c r="U95" s="41">
        <f t="shared" si="53"/>
        <v>9.7646110174802665</v>
      </c>
      <c r="V95" s="41">
        <f t="shared" si="53"/>
        <v>9.2179587295597845</v>
      </c>
      <c r="W95" s="42">
        <f t="shared" si="53"/>
        <v>27.037578209745334</v>
      </c>
      <c r="X95" s="42">
        <f t="shared" si="53"/>
        <v>13.609187262968915</v>
      </c>
      <c r="Z95" s="37">
        <f t="shared" si="56"/>
        <v>4.0898697243145525</v>
      </c>
      <c r="AA95" s="37">
        <f t="shared" si="57"/>
        <v>21.638875567265007</v>
      </c>
      <c r="AD95"/>
      <c r="AE95" s="3">
        <v>10</v>
      </c>
      <c r="AG95" s="3">
        <f t="shared" si="58"/>
        <v>7.7839137706172403</v>
      </c>
      <c r="AH95" s="36">
        <f t="shared" si="59"/>
        <v>1.3912679982587184</v>
      </c>
      <c r="AI95" s="36">
        <f t="shared" si="59"/>
        <v>9.6657308608588473</v>
      </c>
      <c r="AJ95" s="36">
        <f t="shared" si="59"/>
        <v>2.7740974089084869</v>
      </c>
      <c r="AK95" s="36">
        <f t="shared" si="59"/>
        <v>10.103833695261072</v>
      </c>
      <c r="AL95" s="36">
        <f t="shared" si="59"/>
        <v>0.94805926233160276</v>
      </c>
      <c r="AM95" s="37">
        <f t="shared" si="60"/>
        <v>3.0124116318220393</v>
      </c>
      <c r="AN95" s="36">
        <f t="shared" si="54"/>
        <v>1.9148791322340515</v>
      </c>
      <c r="AO95" s="38">
        <f t="shared" si="54"/>
        <v>1.8294415195069846</v>
      </c>
      <c r="AP95" s="38">
        <f t="shared" si="54"/>
        <v>0</v>
      </c>
      <c r="AQ95" s="39">
        <f t="shared" si="54"/>
        <v>11.284553059161516</v>
      </c>
      <c r="AR95" s="39">
        <f t="shared" si="54"/>
        <v>4.879434382309082</v>
      </c>
      <c r="AS95" s="39">
        <f t="shared" si="54"/>
        <v>6.4955489070248538</v>
      </c>
      <c r="AT95" s="40">
        <f t="shared" si="61"/>
        <v>11.000805767931721</v>
      </c>
      <c r="AU95" s="40">
        <f t="shared" si="61"/>
        <v>10.928837349920661</v>
      </c>
      <c r="AV95" s="41">
        <f t="shared" si="62"/>
        <v>8.042646361584783</v>
      </c>
      <c r="AW95" s="41">
        <f t="shared" si="62"/>
        <v>7.5997272911887865</v>
      </c>
      <c r="AX95" s="42">
        <f t="shared" si="62"/>
        <v>23.052694207149017</v>
      </c>
      <c r="AY95" s="42">
        <f t="shared" si="62"/>
        <v>11.36122413500642</v>
      </c>
      <c r="AZ95"/>
      <c r="BA95" s="37">
        <f t="shared" si="63"/>
        <v>3.0124116318220393</v>
      </c>
      <c r="BB95" s="37">
        <f t="shared" si="64"/>
        <v>19.248849628038268</v>
      </c>
    </row>
    <row r="96" spans="3:54" x14ac:dyDescent="0.25">
      <c r="D96" s="3">
        <v>11</v>
      </c>
      <c r="F96" s="3">
        <v>10</v>
      </c>
      <c r="G96" s="36">
        <f t="shared" si="51"/>
        <v>3.2056934661586891</v>
      </c>
      <c r="H96" s="36">
        <f t="shared" si="51"/>
        <v>13.456496122761786</v>
      </c>
      <c r="I96" s="36">
        <f t="shared" si="51"/>
        <v>5.1243189578359045</v>
      </c>
      <c r="J96" s="36">
        <f t="shared" si="51"/>
        <v>14.042905888646692</v>
      </c>
      <c r="K96" s="36">
        <f t="shared" si="51"/>
        <v>1.9572632885414516</v>
      </c>
      <c r="L96" s="37">
        <f t="shared" si="55"/>
        <v>7.046676150500665</v>
      </c>
      <c r="M96" s="36">
        <f t="shared" si="51"/>
        <v>2.9628951424520431</v>
      </c>
      <c r="N96" s="38">
        <f t="shared" si="51"/>
        <v>2.6251410915190703</v>
      </c>
      <c r="O96" s="38">
        <f t="shared" si="51"/>
        <v>0</v>
      </c>
      <c r="P96" s="39">
        <f t="shared" si="51"/>
        <v>15.002511978983591</v>
      </c>
      <c r="Q96" s="39">
        <f t="shared" si="51"/>
        <v>6.9154644053172545</v>
      </c>
      <c r="R96" s="39">
        <f t="shared" si="51"/>
        <v>11.185778972123998</v>
      </c>
      <c r="S96" s="40">
        <f t="shared" si="52"/>
        <v>14.921782651878358</v>
      </c>
      <c r="T96" s="40">
        <f t="shared" si="52"/>
        <v>15.717651313745996</v>
      </c>
      <c r="U96" s="41">
        <f t="shared" si="53"/>
        <v>11.21579751879103</v>
      </c>
      <c r="V96" s="41">
        <f t="shared" si="53"/>
        <v>10.580234676515918</v>
      </c>
      <c r="W96" s="42">
        <f t="shared" si="53"/>
        <v>30.238556622116857</v>
      </c>
      <c r="X96" s="42">
        <f t="shared" si="53"/>
        <v>15.466715347303978</v>
      </c>
      <c r="Z96" s="37">
        <f t="shared" si="56"/>
        <v>5.0513217177760872</v>
      </c>
      <c r="AA96" s="37">
        <f t="shared" si="57"/>
        <v>23.498820971329422</v>
      </c>
      <c r="AD96"/>
      <c r="AE96" s="3">
        <v>11</v>
      </c>
      <c r="AG96" s="3">
        <f t="shared" si="58"/>
        <v>8.1861955575214029</v>
      </c>
      <c r="AH96" s="36">
        <f t="shared" si="59"/>
        <v>1.6541355243282634</v>
      </c>
      <c r="AI96" s="36">
        <f t="shared" si="59"/>
        <v>10.339613740903431</v>
      </c>
      <c r="AJ96" s="36">
        <f t="shared" si="59"/>
        <v>3.1464765835140724</v>
      </c>
      <c r="AK96" s="36">
        <f t="shared" si="59"/>
        <v>10.804948015438866</v>
      </c>
      <c r="AL96" s="36">
        <f t="shared" si="59"/>
        <v>1.1022116644651305</v>
      </c>
      <c r="AM96" s="37">
        <f t="shared" si="60"/>
        <v>3.3559741865967392</v>
      </c>
      <c r="AN96" s="36">
        <f t="shared" si="54"/>
        <v>2.0931339683430572</v>
      </c>
      <c r="AO96" s="38">
        <f t="shared" si="54"/>
        <v>1.9687499250131728</v>
      </c>
      <c r="AP96" s="38">
        <f t="shared" si="54"/>
        <v>0</v>
      </c>
      <c r="AQ96" s="39">
        <f t="shared" si="54"/>
        <v>11.958979612956604</v>
      </c>
      <c r="AR96" s="39">
        <f t="shared" si="54"/>
        <v>5.2413893227368433</v>
      </c>
      <c r="AS96" s="39">
        <f t="shared" si="54"/>
        <v>7.2779615678700926</v>
      </c>
      <c r="AT96" s="40">
        <f t="shared" si="61"/>
        <v>11.706506347906871</v>
      </c>
      <c r="AU96" s="40">
        <f t="shared" si="61"/>
        <v>11.77121063922457</v>
      </c>
      <c r="AV96" s="41">
        <f t="shared" si="62"/>
        <v>8.6062174349096257</v>
      </c>
      <c r="AW96" s="41">
        <f t="shared" si="62"/>
        <v>8.1295709407030117</v>
      </c>
      <c r="AX96" s="42">
        <f t="shared" si="62"/>
        <v>24.380576796822506</v>
      </c>
      <c r="AY96" s="42">
        <f t="shared" si="62"/>
        <v>12.102381525616813</v>
      </c>
      <c r="AZ96"/>
      <c r="BA96" s="37">
        <f t="shared" si="63"/>
        <v>3.3559741865967392</v>
      </c>
      <c r="BB96" s="37">
        <f t="shared" si="64"/>
        <v>20.055512975090821</v>
      </c>
    </row>
    <row r="97" spans="4:54" x14ac:dyDescent="0.25">
      <c r="D97" s="3">
        <v>12</v>
      </c>
      <c r="F97" s="3">
        <v>11</v>
      </c>
      <c r="G97" s="36">
        <f t="shared" si="51"/>
        <v>4.324328199752701</v>
      </c>
      <c r="H97" s="36">
        <f t="shared" si="51"/>
        <v>15.215573402791609</v>
      </c>
      <c r="I97" s="36">
        <f t="shared" si="51"/>
        <v>6.4140076815706886</v>
      </c>
      <c r="J97" s="36">
        <f t="shared" si="51"/>
        <v>15.866859243420542</v>
      </c>
      <c r="K97" s="36">
        <f t="shared" si="51"/>
        <v>2.5351201853776444</v>
      </c>
      <c r="L97" s="37">
        <f t="shared" si="55"/>
        <v>11.695692855636219</v>
      </c>
      <c r="M97" s="36">
        <f t="shared" si="51"/>
        <v>3.4830640966340223</v>
      </c>
      <c r="N97" s="38">
        <f t="shared" si="51"/>
        <v>3.0036365008786388</v>
      </c>
      <c r="O97" s="38">
        <f t="shared" si="51"/>
        <v>0</v>
      </c>
      <c r="P97" s="39">
        <f t="shared" si="51"/>
        <v>16.673450054892747</v>
      </c>
      <c r="Q97" s="39">
        <f t="shared" si="51"/>
        <v>7.8569703109302331</v>
      </c>
      <c r="R97" s="39">
        <f t="shared" si="51"/>
        <v>13.544754422645784</v>
      </c>
      <c r="S97" s="40">
        <f t="shared" si="52"/>
        <v>16.705390751431086</v>
      </c>
      <c r="T97" s="40">
        <f t="shared" si="52"/>
        <v>17.973164130664127</v>
      </c>
      <c r="U97" s="41">
        <f t="shared" si="53"/>
        <v>12.690516546971038</v>
      </c>
      <c r="V97" s="41">
        <f t="shared" si="53"/>
        <v>11.963317632662386</v>
      </c>
      <c r="W97" s="42">
        <f t="shared" si="53"/>
        <v>33.357906940837992</v>
      </c>
      <c r="X97" s="42">
        <f t="shared" si="53"/>
        <v>17.321711335705693</v>
      </c>
      <c r="Z97" s="37">
        <f t="shared" si="56"/>
        <v>6.0628849100591937</v>
      </c>
      <c r="AA97" s="37">
        <f t="shared" si="57"/>
        <v>25.268586617702788</v>
      </c>
      <c r="AD97"/>
      <c r="AE97" s="3">
        <v>12</v>
      </c>
      <c r="AG97" s="3">
        <f t="shared" si="58"/>
        <v>8.6092677386724414</v>
      </c>
      <c r="AH97" s="36">
        <f t="shared" si="59"/>
        <v>1.9617531662159273</v>
      </c>
      <c r="AI97" s="36">
        <f t="shared" si="59"/>
        <v>11.055990157494739</v>
      </c>
      <c r="AJ97" s="36">
        <f t="shared" si="59"/>
        <v>3.5644993643434808</v>
      </c>
      <c r="AK97" s="36">
        <f t="shared" si="59"/>
        <v>11.549856857803618</v>
      </c>
      <c r="AL97" s="36">
        <f t="shared" si="59"/>
        <v>1.2784178343555788</v>
      </c>
      <c r="AM97" s="37">
        <f t="shared" si="60"/>
        <v>3.7314080541528534</v>
      </c>
      <c r="AN97" s="36">
        <f t="shared" si="54"/>
        <v>2.2866525629502576</v>
      </c>
      <c r="AO97" s="38">
        <f t="shared" si="54"/>
        <v>2.1179007287165592</v>
      </c>
      <c r="AP97" s="38">
        <f t="shared" si="54"/>
        <v>0</v>
      </c>
      <c r="AQ97" s="39">
        <f t="shared" si="54"/>
        <v>12.669039433633088</v>
      </c>
      <c r="AR97" s="39">
        <f t="shared" si="54"/>
        <v>5.6263563126216205</v>
      </c>
      <c r="AS97" s="39">
        <f t="shared" si="54"/>
        <v>8.1371630235922936</v>
      </c>
      <c r="AT97" s="40">
        <f t="shared" si="61"/>
        <v>12.452333098891083</v>
      </c>
      <c r="AU97" s="40">
        <f t="shared" si="61"/>
        <v>12.671419914632233</v>
      </c>
      <c r="AV97" s="41">
        <f t="shared" si="62"/>
        <v>9.2055821606231483</v>
      </c>
      <c r="AW97" s="41">
        <f t="shared" si="62"/>
        <v>8.6928253373239048</v>
      </c>
      <c r="AX97" s="42">
        <f t="shared" si="62"/>
        <v>25.76714845720608</v>
      </c>
      <c r="AY97" s="42">
        <f t="shared" si="62"/>
        <v>12.884758556285465</v>
      </c>
      <c r="AZ97"/>
      <c r="BA97" s="37">
        <f t="shared" si="63"/>
        <v>3.7314080541528534</v>
      </c>
      <c r="BB97" s="37">
        <f t="shared" si="64"/>
        <v>20.886644566324684</v>
      </c>
    </row>
    <row r="98" spans="4:54" x14ac:dyDescent="0.25">
      <c r="D98" s="3">
        <v>13</v>
      </c>
      <c r="F98" s="3">
        <v>12</v>
      </c>
      <c r="G98" s="36">
        <f t="shared" si="51"/>
        <v>5.6281486549846962</v>
      </c>
      <c r="H98" s="36">
        <f t="shared" si="51"/>
        <v>16.993445141245648</v>
      </c>
      <c r="I98" s="36">
        <f t="shared" si="51"/>
        <v>7.8346920371550217</v>
      </c>
      <c r="J98" s="36">
        <f t="shared" si="51"/>
        <v>17.707821263477481</v>
      </c>
      <c r="K98" s="36">
        <f t="shared" si="51"/>
        <v>3.181371725832201</v>
      </c>
      <c r="L98" s="37">
        <f t="shared" si="55"/>
        <v>15.927901970179306</v>
      </c>
      <c r="M98" s="36">
        <f t="shared" si="51"/>
        <v>4.0277764529198912</v>
      </c>
      <c r="N98" s="38">
        <f t="shared" si="51"/>
        <v>3.3916151276489392</v>
      </c>
      <c r="O98" s="38">
        <f t="shared" si="51"/>
        <v>0</v>
      </c>
      <c r="P98" s="39">
        <f t="shared" si="51"/>
        <v>18.333394441711157</v>
      </c>
      <c r="Q98" s="39">
        <f t="shared" si="51"/>
        <v>8.8039696251979986</v>
      </c>
      <c r="R98" s="39">
        <f t="shared" si="51"/>
        <v>15.999509833355857</v>
      </c>
      <c r="S98" s="40">
        <f t="shared" si="52"/>
        <v>18.488224359515623</v>
      </c>
      <c r="T98" s="40">
        <f t="shared" si="52"/>
        <v>20.267922337237138</v>
      </c>
      <c r="U98" s="41">
        <f t="shared" si="53"/>
        <v>14.182308753712055</v>
      </c>
      <c r="V98" s="41">
        <f t="shared" si="53"/>
        <v>13.361177821970603</v>
      </c>
      <c r="W98" s="42">
        <f t="shared" si="53"/>
        <v>36.387057584442665</v>
      </c>
      <c r="X98" s="42">
        <f t="shared" si="53"/>
        <v>19.166197661372106</v>
      </c>
      <c r="Z98" s="37">
        <f t="shared" si="56"/>
        <v>7.1090240942704446</v>
      </c>
      <c r="AA98" s="37">
        <f t="shared" si="57"/>
        <v>26.952544886713817</v>
      </c>
      <c r="AD98"/>
      <c r="AE98" s="3">
        <v>13</v>
      </c>
      <c r="AG98" s="3">
        <f t="shared" si="58"/>
        <v>9.0542047860126846</v>
      </c>
      <c r="AH98" s="36">
        <f t="shared" si="59"/>
        <v>2.3205277446271828</v>
      </c>
      <c r="AI98" s="36">
        <f t="shared" si="59"/>
        <v>11.816976373890009</v>
      </c>
      <c r="AJ98" s="36">
        <f t="shared" si="59"/>
        <v>4.0329273641907166</v>
      </c>
      <c r="AK98" s="36">
        <f t="shared" si="59"/>
        <v>12.340687975178438</v>
      </c>
      <c r="AL98" s="36">
        <f t="shared" si="59"/>
        <v>1.4791721375273426</v>
      </c>
      <c r="AM98" s="37">
        <f t="shared" si="60"/>
        <v>4.1404264503701942</v>
      </c>
      <c r="AN98" s="36">
        <f t="shared" si="54"/>
        <v>2.4965428526367961</v>
      </c>
      <c r="AO98" s="38">
        <f t="shared" si="54"/>
        <v>2.2774881648803524</v>
      </c>
      <c r="AP98" s="38">
        <f t="shared" si="54"/>
        <v>0</v>
      </c>
      <c r="AQ98" s="39">
        <f t="shared" si="54"/>
        <v>13.416076756423918</v>
      </c>
      <c r="AR98" s="39">
        <f t="shared" si="54"/>
        <v>6.0352987305114132</v>
      </c>
      <c r="AS98" s="39">
        <f t="shared" si="54"/>
        <v>9.0776111642138542</v>
      </c>
      <c r="AT98" s="40">
        <f t="shared" si="61"/>
        <v>13.239951522707436</v>
      </c>
      <c r="AU98" s="40">
        <f t="shared" si="61"/>
        <v>13.632491703911102</v>
      </c>
      <c r="AV98" s="41">
        <f t="shared" si="62"/>
        <v>9.8425483286493893</v>
      </c>
      <c r="AW98" s="41">
        <f t="shared" si="62"/>
        <v>9.2911544031969182</v>
      </c>
      <c r="AX98" s="42">
        <f t="shared" si="62"/>
        <v>27.212996250471797</v>
      </c>
      <c r="AY98" s="42">
        <f t="shared" si="62"/>
        <v>13.709785034144014</v>
      </c>
      <c r="AZ98"/>
      <c r="BA98" s="37">
        <f t="shared" si="63"/>
        <v>4.1404264503701942</v>
      </c>
      <c r="BB98" s="37">
        <f t="shared" si="64"/>
        <v>21.742079521564303</v>
      </c>
    </row>
    <row r="99" spans="4:54" x14ac:dyDescent="0.25">
      <c r="D99" s="3">
        <v>14</v>
      </c>
      <c r="F99" s="3">
        <v>13</v>
      </c>
      <c r="G99" s="36">
        <f t="shared" si="51"/>
        <v>7.1098274726473019</v>
      </c>
      <c r="H99" s="36">
        <f t="shared" si="51"/>
        <v>18.783554831656318</v>
      </c>
      <c r="I99" s="36">
        <f t="shared" si="51"/>
        <v>9.3766142747089525</v>
      </c>
      <c r="J99" s="36">
        <f t="shared" si="51"/>
        <v>19.558967547133353</v>
      </c>
      <c r="K99" s="36">
        <f t="shared" si="51"/>
        <v>3.8886941413894407</v>
      </c>
      <c r="L99" s="37">
        <f t="shared" si="55"/>
        <v>19.695880816027298</v>
      </c>
      <c r="M99" s="36">
        <f t="shared" si="51"/>
        <v>4.5939178637124582</v>
      </c>
      <c r="N99" s="38">
        <f t="shared" si="51"/>
        <v>3.7875159757099985</v>
      </c>
      <c r="O99" s="38">
        <f t="shared" si="51"/>
        <v>0</v>
      </c>
      <c r="P99" s="39">
        <f t="shared" si="51"/>
        <v>19.978696030153291</v>
      </c>
      <c r="Q99" s="39">
        <f t="shared" si="51"/>
        <v>9.7515444287652393</v>
      </c>
      <c r="R99" s="39">
        <f t="shared" si="51"/>
        <v>18.514651774661303</v>
      </c>
      <c r="S99" s="40">
        <f t="shared" si="52"/>
        <v>20.264929010996831</v>
      </c>
      <c r="T99" s="40">
        <f t="shared" si="52"/>
        <v>22.590386280875855</v>
      </c>
      <c r="U99" s="41">
        <f t="shared" si="53"/>
        <v>15.685641127544212</v>
      </c>
      <c r="V99" s="41">
        <f t="shared" si="53"/>
        <v>14.768660159754903</v>
      </c>
      <c r="W99" s="42">
        <f t="shared" si="53"/>
        <v>39.320114498902612</v>
      </c>
      <c r="X99" s="42">
        <f t="shared" si="53"/>
        <v>20.993670671106127</v>
      </c>
      <c r="Z99" s="37">
        <f t="shared" si="56"/>
        <v>8.1757055245440959</v>
      </c>
      <c r="AA99" s="37">
        <f t="shared" si="57"/>
        <v>28.554856163114522</v>
      </c>
      <c r="AD99"/>
      <c r="AE99" s="3">
        <v>14</v>
      </c>
      <c r="AG99" s="3">
        <f t="shared" si="58"/>
        <v>9.5221367014538032</v>
      </c>
      <c r="AH99" s="36">
        <f t="shared" si="59"/>
        <v>2.7374956957909506</v>
      </c>
      <c r="AI99" s="36">
        <f t="shared" si="59"/>
        <v>12.624722023116325</v>
      </c>
      <c r="AJ99" s="36">
        <f t="shared" si="59"/>
        <v>4.556861804087478</v>
      </c>
      <c r="AK99" s="36">
        <f t="shared" si="59"/>
        <v>13.179594854635461</v>
      </c>
      <c r="AL99" s="36">
        <f t="shared" si="59"/>
        <v>1.7071106734115766</v>
      </c>
      <c r="AM99" s="37">
        <f t="shared" si="60"/>
        <v>4.7128059267946858</v>
      </c>
      <c r="AN99" s="36">
        <f t="shared" si="54"/>
        <v>2.7239633652179518</v>
      </c>
      <c r="AO99" s="38">
        <f t="shared" si="54"/>
        <v>2.448128866307119</v>
      </c>
      <c r="AP99" s="38">
        <f t="shared" si="54"/>
        <v>0</v>
      </c>
      <c r="AQ99" s="39">
        <f t="shared" si="54"/>
        <v>14.20142226074462</v>
      </c>
      <c r="AR99" s="39">
        <f t="shared" si="54"/>
        <v>6.4691531726129687</v>
      </c>
      <c r="AS99" s="39">
        <f t="shared" si="54"/>
        <v>10.103480933988342</v>
      </c>
      <c r="AT99" s="40">
        <f t="shared" si="61"/>
        <v>14.071020224073635</v>
      </c>
      <c r="AU99" s="40">
        <f t="shared" si="61"/>
        <v>14.657483014680864</v>
      </c>
      <c r="AV99" s="41">
        <f t="shared" si="62"/>
        <v>10.518955388878588</v>
      </c>
      <c r="AW99" s="41">
        <f t="shared" si="62"/>
        <v>9.9262482976092432</v>
      </c>
      <c r="AX99" s="42">
        <f t="shared" si="62"/>
        <v>28.718461516786373</v>
      </c>
      <c r="AY99" s="42">
        <f t="shared" si="62"/>
        <v>14.578831350012445</v>
      </c>
      <c r="AZ99"/>
      <c r="BA99" s="37">
        <f t="shared" si="63"/>
        <v>4.584622322517534</v>
      </c>
      <c r="BB99" s="37">
        <f t="shared" si="64"/>
        <v>22.621547738480491</v>
      </c>
    </row>
    <row r="100" spans="4:54" x14ac:dyDescent="0.25">
      <c r="D100" s="3">
        <v>15</v>
      </c>
      <c r="F100" s="3">
        <v>14</v>
      </c>
      <c r="G100" s="36">
        <f t="shared" si="51"/>
        <v>8.7582304708458949</v>
      </c>
      <c r="H100" s="36">
        <f t="shared" si="51"/>
        <v>20.580261460769304</v>
      </c>
      <c r="I100" s="36">
        <f t="shared" si="51"/>
        <v>11.029311903253044</v>
      </c>
      <c r="J100" s="36">
        <f t="shared" si="51"/>
        <v>21.414446633612226</v>
      </c>
      <c r="K100" s="36">
        <f t="shared" si="51"/>
        <v>4.6489916303516123</v>
      </c>
      <c r="L100" s="37">
        <f t="shared" si="55"/>
        <v>23.008136283851577</v>
      </c>
      <c r="M100" s="36">
        <f t="shared" si="51"/>
        <v>5.1786082026326872</v>
      </c>
      <c r="N100" s="38">
        <f t="shared" si="51"/>
        <v>4.1899566753511328</v>
      </c>
      <c r="O100" s="38">
        <f t="shared" si="51"/>
        <v>0</v>
      </c>
      <c r="P100" s="39">
        <f t="shared" si="51"/>
        <v>21.606376506181771</v>
      </c>
      <c r="Q100" s="39">
        <f t="shared" si="51"/>
        <v>10.695541925495757</v>
      </c>
      <c r="R100" s="39">
        <f t="shared" si="51"/>
        <v>21.058545184285386</v>
      </c>
      <c r="S100" s="40">
        <f t="shared" si="52"/>
        <v>22.031033813390508</v>
      </c>
      <c r="T100" s="40">
        <f t="shared" si="52"/>
        <v>24.930503951930671</v>
      </c>
      <c r="U100" s="41">
        <f t="shared" si="53"/>
        <v>17.195743714486476</v>
      </c>
      <c r="V100" s="41">
        <f t="shared" si="53"/>
        <v>16.181329372263527</v>
      </c>
      <c r="W100" s="42">
        <f t="shared" si="53"/>
        <v>42.153259136138999</v>
      </c>
      <c r="X100" s="42">
        <f t="shared" si="53"/>
        <v>22.798823751654744</v>
      </c>
      <c r="Z100" s="37">
        <f t="shared" si="56"/>
        <v>9.250539123678589</v>
      </c>
      <c r="AA100" s="37">
        <f t="shared" si="57"/>
        <v>30.079479114720474</v>
      </c>
      <c r="AD100"/>
      <c r="AE100" s="3">
        <v>15</v>
      </c>
      <c r="AG100" s="3">
        <f t="shared" si="58"/>
        <v>10.014251886730682</v>
      </c>
      <c r="AH100" s="36">
        <f t="shared" si="59"/>
        <v>3.2203169620751662</v>
      </c>
      <c r="AI100" s="36">
        <f t="shared" si="59"/>
        <v>13.481400094055799</v>
      </c>
      <c r="AJ100" s="36">
        <f t="shared" si="59"/>
        <v>5.1417373864933937</v>
      </c>
      <c r="AK100" s="36">
        <f t="shared" si="59"/>
        <v>14.068745531746846</v>
      </c>
      <c r="AL100" s="36">
        <f t="shared" si="59"/>
        <v>1.9649883222851474</v>
      </c>
      <c r="AM100" s="37">
        <f t="shared" si="60"/>
        <v>7.1153630728005552</v>
      </c>
      <c r="AN100" s="36">
        <f t="shared" si="54"/>
        <v>2.9701207911355669</v>
      </c>
      <c r="AO100" s="38">
        <f t="shared" si="54"/>
        <v>2.6304607823024684</v>
      </c>
      <c r="AP100" s="38">
        <f t="shared" si="54"/>
        <v>0</v>
      </c>
      <c r="AQ100" s="39">
        <f t="shared" si="54"/>
        <v>15.026383479658737</v>
      </c>
      <c r="AR100" s="39">
        <f t="shared" si="54"/>
        <v>6.9288181520143546</v>
      </c>
      <c r="AS100" s="39">
        <f t="shared" si="54"/>
        <v>11.218549864299034</v>
      </c>
      <c r="AT100" s="40">
        <f t="shared" si="61"/>
        <v>14.947179362046459</v>
      </c>
      <c r="AU100" s="40">
        <f t="shared" si="61"/>
        <v>15.749461444855152</v>
      </c>
      <c r="AV100" s="41">
        <f t="shared" si="62"/>
        <v>11.236666315710922</v>
      </c>
      <c r="AW100" s="41">
        <f t="shared" si="62"/>
        <v>10.59981554350121</v>
      </c>
      <c r="AX100" s="42">
        <f t="shared" si="62"/>
        <v>30.283610661889039</v>
      </c>
      <c r="AY100" s="42">
        <f t="shared" si="62"/>
        <v>15.493191242814548</v>
      </c>
      <c r="AZ100"/>
      <c r="BA100" s="37">
        <f t="shared" si="63"/>
        <v>5.0654248961432842</v>
      </c>
      <c r="BB100" s="37">
        <f t="shared" si="64"/>
        <v>23.524665218719331</v>
      </c>
    </row>
    <row r="101" spans="4:54" x14ac:dyDescent="0.25">
      <c r="D101" s="3">
        <v>16</v>
      </c>
      <c r="F101" s="3">
        <v>15</v>
      </c>
      <c r="G101" s="36">
        <f t="shared" si="51"/>
        <v>10.559312499079905</v>
      </c>
      <c r="H101" s="36">
        <f t="shared" si="51"/>
        <v>22.378688713227977</v>
      </c>
      <c r="I101" s="36">
        <f t="shared" si="51"/>
        <v>12.781928039811755</v>
      </c>
      <c r="J101" s="36">
        <f t="shared" si="51"/>
        <v>23.269219240419087</v>
      </c>
      <c r="K101" s="36">
        <f t="shared" si="51"/>
        <v>5.4537961682854084</v>
      </c>
      <c r="L101" s="37">
        <f t="shared" si="55"/>
        <v>25.903979988582929</v>
      </c>
      <c r="M101" s="36">
        <f t="shared" si="51"/>
        <v>5.7791862043649127</v>
      </c>
      <c r="N101" s="38">
        <f t="shared" si="51"/>
        <v>4.5977066548804428</v>
      </c>
      <c r="O101" s="38">
        <f t="shared" si="51"/>
        <v>0</v>
      </c>
      <c r="P101" s="39">
        <f t="shared" si="51"/>
        <v>23.214000347869437</v>
      </c>
      <c r="Q101" s="39">
        <f t="shared" si="51"/>
        <v>11.632459445689401</v>
      </c>
      <c r="R101" s="39">
        <f t="shared" si="51"/>
        <v>23.603560288698141</v>
      </c>
      <c r="S101" s="40">
        <f t="shared" si="52"/>
        <v>23.782793196347377</v>
      </c>
      <c r="T101" s="40">
        <f t="shared" si="52"/>
        <v>27.27950258775434</v>
      </c>
      <c r="U101" s="41">
        <f t="shared" si="53"/>
        <v>18.708484559187085</v>
      </c>
      <c r="V101" s="41">
        <f t="shared" si="53"/>
        <v>17.595351433137818</v>
      </c>
      <c r="W101" s="42">
        <f t="shared" si="53"/>
        <v>44.884294280832577</v>
      </c>
      <c r="X101" s="42">
        <f t="shared" si="53"/>
        <v>24.57733465420182</v>
      </c>
      <c r="Z101" s="37">
        <f t="shared" si="56"/>
        <v>10.322807001317479</v>
      </c>
      <c r="AA101" s="37">
        <f t="shared" si="57"/>
        <v>31.530180472689544</v>
      </c>
      <c r="AD101"/>
      <c r="AE101" s="3">
        <v>16</v>
      </c>
      <c r="AG101" s="3">
        <f t="shared" si="58"/>
        <v>10.531800161572754</v>
      </c>
      <c r="AH101" s="36">
        <f t="shared" si="59"/>
        <v>3.7772494456505448</v>
      </c>
      <c r="AI101" s="36">
        <f t="shared" si="59"/>
        <v>14.389195256937613</v>
      </c>
      <c r="AJ101" s="36">
        <f t="shared" si="59"/>
        <v>5.793308813103903</v>
      </c>
      <c r="AK101" s="36">
        <f t="shared" si="59"/>
        <v>15.010309658086538</v>
      </c>
      <c r="AL101" s="36">
        <f t="shared" si="59"/>
        <v>2.2556476860643704</v>
      </c>
      <c r="AM101" s="37">
        <f t="shared" si="60"/>
        <v>9.5651430025086874</v>
      </c>
      <c r="AN101" s="36">
        <f t="shared" si="54"/>
        <v>3.236266585659854</v>
      </c>
      <c r="AO101" s="38">
        <f t="shared" si="54"/>
        <v>2.8251417413558606</v>
      </c>
      <c r="AP101" s="38">
        <f t="shared" si="54"/>
        <v>0</v>
      </c>
      <c r="AQ101" s="39">
        <f t="shared" si="54"/>
        <v>15.892234108150747</v>
      </c>
      <c r="AR101" s="39">
        <f t="shared" si="54"/>
        <v>7.4151415936118887</v>
      </c>
      <c r="AS101" s="39">
        <f t="shared" si="54"/>
        <v>12.426073391056477</v>
      </c>
      <c r="AT101" s="40">
        <f t="shared" si="61"/>
        <v>15.870037661380678</v>
      </c>
      <c r="AU101" s="40">
        <f t="shared" si="61"/>
        <v>16.911482183324004</v>
      </c>
      <c r="AV101" s="41">
        <f t="shared" si="62"/>
        <v>11.997558080934759</v>
      </c>
      <c r="AW101" s="41">
        <f t="shared" si="62"/>
        <v>11.313573848328362</v>
      </c>
      <c r="AX101" s="42">
        <f t="shared" si="62"/>
        <v>31.908205363694837</v>
      </c>
      <c r="AY101" s="42">
        <f t="shared" si="62"/>
        <v>16.454062963544015</v>
      </c>
      <c r="AZ101"/>
      <c r="BA101" s="37">
        <f t="shared" si="63"/>
        <v>5.5840525899892555</v>
      </c>
      <c r="BB101" s="37">
        <f t="shared" si="64"/>
        <v>24.45092538357606</v>
      </c>
    </row>
    <row r="102" spans="4:54" x14ac:dyDescent="0.25">
      <c r="D102" s="3">
        <v>17</v>
      </c>
      <c r="F102" s="3">
        <v>16</v>
      </c>
      <c r="G102" s="36">
        <f t="shared" ref="G102:K117" si="65">G30*G$12</f>
        <v>12.49695760091838</v>
      </c>
      <c r="H102" s="36">
        <f t="shared" si="65"/>
        <v>24.174606870763071</v>
      </c>
      <c r="I102" s="36">
        <f t="shared" si="65"/>
        <v>14.62346158207521</v>
      </c>
      <c r="J102" s="36">
        <f t="shared" si="65"/>
        <v>25.118932256384578</v>
      </c>
      <c r="K102" s="36">
        <f t="shared" si="65"/>
        <v>6.2945903152697227</v>
      </c>
      <c r="L102" s="37">
        <f t="shared" si="55"/>
        <v>28.435755033699149</v>
      </c>
      <c r="M102" s="36">
        <f t="shared" ref="M102:R117" si="66">M30*M$12</f>
        <v>6.3931950585166657</v>
      </c>
      <c r="N102" s="38">
        <f t="shared" si="66"/>
        <v>5.0096659182890466</v>
      </c>
      <c r="O102" s="38">
        <f t="shared" si="66"/>
        <v>0</v>
      </c>
      <c r="P102" s="39">
        <f t="shared" si="66"/>
        <v>24.799577156240279</v>
      </c>
      <c r="Q102" s="39">
        <f t="shared" si="66"/>
        <v>12.559350369299048</v>
      </c>
      <c r="R102" s="39">
        <f t="shared" si="66"/>
        <v>26.126076170596875</v>
      </c>
      <c r="S102" s="40">
        <f t="shared" ref="S102:T117" si="67">S30</f>
        <v>25.517064509681944</v>
      </c>
      <c r="T102" s="40">
        <f t="shared" si="67"/>
        <v>29.629718621567058</v>
      </c>
      <c r="U102" s="41">
        <f t="shared" ref="U102:X117" si="68">U30*U$12</f>
        <v>20.220271709536185</v>
      </c>
      <c r="V102" s="41">
        <f t="shared" si="68"/>
        <v>19.007400706083143</v>
      </c>
      <c r="W102" s="42">
        <f t="shared" si="68"/>
        <v>47.512294994888549</v>
      </c>
      <c r="X102" s="42">
        <f t="shared" si="68"/>
        <v>26.325698629322954</v>
      </c>
      <c r="Z102" s="37">
        <f t="shared" si="56"/>
        <v>11.383416013619954</v>
      </c>
      <c r="AA102" s="37">
        <f t="shared" si="57"/>
        <v>32.910544337602175</v>
      </c>
      <c r="AD102"/>
      <c r="AE102" s="3">
        <v>17</v>
      </c>
      <c r="AG102" s="3">
        <f t="shared" si="58"/>
        <v>11.076095937857938</v>
      </c>
      <c r="AH102" s="36">
        <f t="shared" si="59"/>
        <v>4.4170999377880529</v>
      </c>
      <c r="AI102" s="36">
        <f t="shared" si="59"/>
        <v>15.350290399281851</v>
      </c>
      <c r="AJ102" s="36">
        <f t="shared" si="59"/>
        <v>6.5176286494490201</v>
      </c>
      <c r="AK102" s="36">
        <f t="shared" si="59"/>
        <v>16.006443697097698</v>
      </c>
      <c r="AL102" s="36">
        <f t="shared" si="59"/>
        <v>2.5819791124864677</v>
      </c>
      <c r="AM102" s="37">
        <f t="shared" si="60"/>
        <v>12.033440006795711</v>
      </c>
      <c r="AN102" s="36">
        <f t="shared" ref="AN102:AS117" si="69">AN30*AN$12</f>
        <v>3.5236924748163445</v>
      </c>
      <c r="AO102" s="38">
        <f t="shared" si="69"/>
        <v>3.0328476155636004</v>
      </c>
      <c r="AP102" s="38">
        <f t="shared" si="69"/>
        <v>0</v>
      </c>
      <c r="AQ102" s="39">
        <f t="shared" si="69"/>
        <v>16.800202161510448</v>
      </c>
      <c r="AR102" s="39">
        <f t="shared" si="69"/>
        <v>7.9289071219906226</v>
      </c>
      <c r="AS102" s="39">
        <f t="shared" si="69"/>
        <v>13.728651891965161</v>
      </c>
      <c r="AT102" s="40">
        <f t="shared" si="61"/>
        <v>16.841157912841187</v>
      </c>
      <c r="AU102" s="40">
        <f t="shared" si="61"/>
        <v>18.146561704230791</v>
      </c>
      <c r="AV102" s="41">
        <f t="shared" si="62"/>
        <v>12.803510623143319</v>
      </c>
      <c r="AW102" s="41">
        <f t="shared" si="62"/>
        <v>12.069239517882654</v>
      </c>
      <c r="AX102" s="42">
        <f t="shared" si="62"/>
        <v>33.591672582426078</v>
      </c>
      <c r="AY102" s="42">
        <f t="shared" si="62"/>
        <v>17.462528847895197</v>
      </c>
      <c r="AZ102"/>
      <c r="BA102" s="37">
        <f t="shared" si="63"/>
        <v>6.1414630030529151</v>
      </c>
      <c r="BB102" s="37">
        <f t="shared" si="64"/>
        <v>25.399690488225453</v>
      </c>
    </row>
    <row r="103" spans="4:54" x14ac:dyDescent="0.25">
      <c r="D103" s="3">
        <v>18</v>
      </c>
      <c r="F103" s="3">
        <v>17</v>
      </c>
      <c r="G103" s="36">
        <f t="shared" si="65"/>
        <v>14.553733256525758</v>
      </c>
      <c r="H103" s="36">
        <f t="shared" si="65"/>
        <v>25.964338521266686</v>
      </c>
      <c r="I103" s="36">
        <f t="shared" si="65"/>
        <v>16.542966645409425</v>
      </c>
      <c r="J103" s="36">
        <f t="shared" si="65"/>
        <v>26.95981807172948</v>
      </c>
      <c r="K103" s="36">
        <f t="shared" si="65"/>
        <v>7.1630583947624888</v>
      </c>
      <c r="L103" s="37">
        <f t="shared" si="55"/>
        <v>30.657787148858468</v>
      </c>
      <c r="M103" s="36">
        <f t="shared" si="66"/>
        <v>7.0183688996843046</v>
      </c>
      <c r="N103" s="38">
        <f t="shared" si="66"/>
        <v>5.4248479331524093</v>
      </c>
      <c r="O103" s="38">
        <f t="shared" si="66"/>
        <v>0</v>
      </c>
      <c r="P103" s="39">
        <f t="shared" si="66"/>
        <v>26.361485607110268</v>
      </c>
      <c r="Q103" s="39">
        <f t="shared" si="66"/>
        <v>13.473746076742284</v>
      </c>
      <c r="R103" s="39">
        <f t="shared" si="66"/>
        <v>28.606321653378881</v>
      </c>
      <c r="S103" s="40">
        <f t="shared" si="67"/>
        <v>27.231211480615158</v>
      </c>
      <c r="T103" s="40">
        <f t="shared" si="67"/>
        <v>31.974456657482225</v>
      </c>
      <c r="U103" s="41">
        <f t="shared" si="68"/>
        <v>21.727974937027984</v>
      </c>
      <c r="V103" s="41">
        <f t="shared" si="68"/>
        <v>20.414585808175683</v>
      </c>
      <c r="W103" s="42">
        <f t="shared" si="68"/>
        <v>50.037336335726685</v>
      </c>
      <c r="X103" s="42">
        <f t="shared" si="68"/>
        <v>28.041095185697458</v>
      </c>
      <c r="Z103" s="37">
        <f t="shared" si="56"/>
        <v>12.424801964220107</v>
      </c>
      <c r="AA103" s="37">
        <f t="shared" si="57"/>
        <v>34.223981034334884</v>
      </c>
      <c r="AD103"/>
      <c r="AE103" s="3">
        <v>18</v>
      </c>
      <c r="AG103" s="3">
        <f t="shared" si="58"/>
        <v>11.648521557810575</v>
      </c>
      <c r="AH103" s="36">
        <f t="shared" ref="AH103:AL118" si="70">AH31*AH$12</f>
        <v>5.1491473972939321</v>
      </c>
      <c r="AI103" s="36">
        <f t="shared" si="70"/>
        <v>16.366851247954223</v>
      </c>
      <c r="AJ103" s="36">
        <f t="shared" si="70"/>
        <v>7.3210151867916311</v>
      </c>
      <c r="AK103" s="36">
        <f t="shared" si="70"/>
        <v>17.059274130605857</v>
      </c>
      <c r="AL103" s="36">
        <f t="shared" si="70"/>
        <v>2.9468711761641035</v>
      </c>
      <c r="AM103" s="37">
        <f t="shared" si="60"/>
        <v>14.492316787037581</v>
      </c>
      <c r="AN103" s="36">
        <f t="shared" si="69"/>
        <v>3.8337247333522555</v>
      </c>
      <c r="AO103" s="38">
        <f t="shared" si="69"/>
        <v>3.254270041770932</v>
      </c>
      <c r="AP103" s="38">
        <f t="shared" si="69"/>
        <v>0</v>
      </c>
      <c r="AQ103" s="39">
        <f t="shared" si="69"/>
        <v>17.751456943820607</v>
      </c>
      <c r="AR103" s="39">
        <f t="shared" si="69"/>
        <v>8.470819163956369</v>
      </c>
      <c r="AS103" s="39">
        <f t="shared" si="69"/>
        <v>15.128092111226556</v>
      </c>
      <c r="AT103" s="40">
        <f t="shared" ref="AT103:AU118" si="71">AT31</f>
        <v>17.862040902769067</v>
      </c>
      <c r="AU103" s="40">
        <f t="shared" si="71"/>
        <v>19.457647982428444</v>
      </c>
      <c r="AV103" s="41">
        <f t="shared" ref="AV103:AY118" si="72">AV31*AV$12</f>
        <v>13.65639420502586</v>
      </c>
      <c r="AW103" s="41">
        <f t="shared" si="72"/>
        <v>12.868515365309158</v>
      </c>
      <c r="AX103" s="42">
        <f t="shared" si="72"/>
        <v>35.333074831583858</v>
      </c>
      <c r="AY103" s="42">
        <f t="shared" si="72"/>
        <v>18.51953333784714</v>
      </c>
      <c r="AZ103"/>
      <c r="BA103" s="37">
        <f t="shared" si="63"/>
        <v>6.7383009328755259</v>
      </c>
      <c r="BB103" s="37">
        <f t="shared" si="64"/>
        <v>26.370183260817115</v>
      </c>
    </row>
    <row r="104" spans="4:54" x14ac:dyDescent="0.25">
      <c r="D104" s="3">
        <v>19</v>
      </c>
      <c r="F104" s="3">
        <v>18</v>
      </c>
      <c r="G104" s="36">
        <f t="shared" si="65"/>
        <v>16.711543482909075</v>
      </c>
      <c r="H104" s="36">
        <f t="shared" si="65"/>
        <v>27.74468203472718</v>
      </c>
      <c r="I104" s="36">
        <f t="shared" si="65"/>
        <v>18.529709358276552</v>
      </c>
      <c r="J104" s="36">
        <f t="shared" si="65"/>
        <v>28.788612833811456</v>
      </c>
      <c r="K104" s="36">
        <f t="shared" si="65"/>
        <v>8.0512739868614904</v>
      </c>
      <c r="L104" s="37">
        <f t="shared" si="55"/>
        <v>32.620413485877606</v>
      </c>
      <c r="M104" s="36">
        <f t="shared" si="66"/>
        <v>7.6526201393772233</v>
      </c>
      <c r="N104" s="38">
        <f t="shared" si="66"/>
        <v>5.842365605095118</v>
      </c>
      <c r="O104" s="38">
        <f t="shared" si="66"/>
        <v>0</v>
      </c>
      <c r="P104" s="39">
        <f t="shared" si="66"/>
        <v>27.898413206846008</v>
      </c>
      <c r="Q104" s="39">
        <f t="shared" si="66"/>
        <v>14.373590453829596</v>
      </c>
      <c r="R104" s="39">
        <f t="shared" si="66"/>
        <v>31.028113673430028</v>
      </c>
      <c r="S104" s="40">
        <f t="shared" si="67"/>
        <v>28.923026791317348</v>
      </c>
      <c r="T104" s="40">
        <f t="shared" si="67"/>
        <v>34.307870937670764</v>
      </c>
      <c r="U104" s="41">
        <f t="shared" si="68"/>
        <v>23.228862173678685</v>
      </c>
      <c r="V104" s="41">
        <f t="shared" si="68"/>
        <v>21.814389442448867</v>
      </c>
      <c r="W104" s="42">
        <f t="shared" si="68"/>
        <v>52.460278417903929</v>
      </c>
      <c r="X104" s="42">
        <f t="shared" si="68"/>
        <v>29.721280125313509</v>
      </c>
      <c r="Z104" s="37">
        <f t="shared" si="56"/>
        <v>13.440805391229674</v>
      </c>
      <c r="AA104" s="37">
        <f t="shared" si="57"/>
        <v>35.473735537603709</v>
      </c>
      <c r="AD104"/>
      <c r="AE104" s="3">
        <v>19</v>
      </c>
      <c r="AG104" s="3">
        <f t="shared" si="58"/>
        <v>12.250530804721352</v>
      </c>
      <c r="AH104" s="36">
        <f t="shared" si="70"/>
        <v>5.9830346347677414</v>
      </c>
      <c r="AI104" s="36">
        <f t="shared" si="70"/>
        <v>17.441008961101964</v>
      </c>
      <c r="AJ104" s="36">
        <f t="shared" si="70"/>
        <v>8.2100089366000368</v>
      </c>
      <c r="AK104" s="36">
        <f t="shared" si="70"/>
        <v>18.170878569363786</v>
      </c>
      <c r="AL104" s="36">
        <f t="shared" si="70"/>
        <v>3.3531512572252136</v>
      </c>
      <c r="AM104" s="37">
        <f t="shared" si="60"/>
        <v>16.915885135716316</v>
      </c>
      <c r="AN104" s="36">
        <f t="shared" si="69"/>
        <v>4.1677171006408535</v>
      </c>
      <c r="AO104" s="38">
        <f t="shared" si="69"/>
        <v>3.4901136527974561</v>
      </c>
      <c r="AP104" s="38">
        <f t="shared" si="69"/>
        <v>0</v>
      </c>
      <c r="AQ104" s="39">
        <f t="shared" si="69"/>
        <v>18.74709479778431</v>
      </c>
      <c r="AR104" s="39">
        <f t="shared" si="69"/>
        <v>9.0414869166139198</v>
      </c>
      <c r="AS104" s="39">
        <f t="shared" si="69"/>
        <v>16.625266412235078</v>
      </c>
      <c r="AT104" s="40">
        <f t="shared" si="71"/>
        <v>18.934107727031321</v>
      </c>
      <c r="AU104" s="40">
        <f t="shared" si="71"/>
        <v>20.847587091311645</v>
      </c>
      <c r="AV104" s="41">
        <f t="shared" si="72"/>
        <v>14.558055055856288</v>
      </c>
      <c r="AW104" s="41">
        <f t="shared" si="72"/>
        <v>13.71307702393209</v>
      </c>
      <c r="AX104" s="42">
        <f t="shared" si="72"/>
        <v>37.131081242892208</v>
      </c>
      <c r="AY104" s="42">
        <f t="shared" si="72"/>
        <v>19.625859529317857</v>
      </c>
      <c r="AZ104"/>
      <c r="BA104" s="37">
        <f t="shared" si="63"/>
        <v>7.374845653712482</v>
      </c>
      <c r="BB104" s="37">
        <f t="shared" si="64"/>
        <v>27.361478910827586</v>
      </c>
    </row>
    <row r="105" spans="4:54" x14ac:dyDescent="0.25">
      <c r="D105" s="3">
        <v>20</v>
      </c>
      <c r="F105" s="3">
        <v>19</v>
      </c>
      <c r="G105" s="36">
        <f t="shared" si="65"/>
        <v>18.952176183073966</v>
      </c>
      <c r="H105" s="36">
        <f t="shared" si="65"/>
        <v>29.512848578876714</v>
      </c>
      <c r="I105" s="36">
        <f t="shared" si="65"/>
        <v>20.573288945950676</v>
      </c>
      <c r="J105" s="36">
        <f t="shared" si="65"/>
        <v>30.602489140094118</v>
      </c>
      <c r="K105" s="36">
        <f t="shared" si="65"/>
        <v>8.9518327066456429</v>
      </c>
      <c r="L105" s="37">
        <f t="shared" si="55"/>
        <v>34.367380300187222</v>
      </c>
      <c r="M105" s="36">
        <f t="shared" si="66"/>
        <v>8.2940275887090156</v>
      </c>
      <c r="N105" s="38">
        <f t="shared" si="66"/>
        <v>6.2614196187261006</v>
      </c>
      <c r="O105" s="38">
        <f t="shared" si="66"/>
        <v>0</v>
      </c>
      <c r="P105" s="39">
        <f t="shared" si="66"/>
        <v>29.409307854324492</v>
      </c>
      <c r="Q105" s="39">
        <f t="shared" si="66"/>
        <v>15.257184414918678</v>
      </c>
      <c r="R105" s="39">
        <f t="shared" si="66"/>
        <v>33.378537193292161</v>
      </c>
      <c r="S105" s="40">
        <f t="shared" si="67"/>
        <v>30.590669099150453</v>
      </c>
      <c r="T105" s="40">
        <f t="shared" si="67"/>
        <v>36.624864591045572</v>
      </c>
      <c r="U105" s="41">
        <f t="shared" si="68"/>
        <v>24.720547167545504</v>
      </c>
      <c r="V105" s="41">
        <f t="shared" si="68"/>
        <v>23.204618876143876</v>
      </c>
      <c r="W105" s="42">
        <f t="shared" si="68"/>
        <v>54.782595118622197</v>
      </c>
      <c r="X105" s="42">
        <f t="shared" si="68"/>
        <v>31.364496973610688</v>
      </c>
      <c r="Z105" s="37">
        <f t="shared" si="56"/>
        <v>14.426533130756265</v>
      </c>
      <c r="AA105" s="37">
        <f t="shared" si="57"/>
        <v>36.662895488993847</v>
      </c>
      <c r="AD105"/>
      <c r="AE105" s="3">
        <v>20</v>
      </c>
      <c r="AG105" s="3">
        <f t="shared" si="58"/>
        <v>12.883652595105344</v>
      </c>
      <c r="AH105" s="36">
        <f t="shared" si="70"/>
        <v>6.9286249229910624</v>
      </c>
      <c r="AI105" s="36">
        <f t="shared" si="70"/>
        <v>18.574840585975533</v>
      </c>
      <c r="AJ105" s="36">
        <f t="shared" si="70"/>
        <v>9.1913164251738415</v>
      </c>
      <c r="AK105" s="36">
        <f t="shared" si="70"/>
        <v>19.343264676715172</v>
      </c>
      <c r="AL105" s="36">
        <f t="shared" si="70"/>
        <v>3.8035162161696214</v>
      </c>
      <c r="AM105" s="37">
        <f t="shared" si="60"/>
        <v>19.281434947298628</v>
      </c>
      <c r="AN105" s="36">
        <f t="shared" si="69"/>
        <v>4.5270422008215734</v>
      </c>
      <c r="AO105" s="38">
        <f t="shared" si="69"/>
        <v>3.7410927710754933</v>
      </c>
      <c r="AP105" s="38">
        <f t="shared" si="69"/>
        <v>0</v>
      </c>
      <c r="AQ105" s="39">
        <f t="shared" si="69"/>
        <v>19.788123621253938</v>
      </c>
      <c r="AR105" s="39">
        <f t="shared" si="69"/>
        <v>9.6414072660613055</v>
      </c>
      <c r="AS105" s="39">
        <f t="shared" si="69"/>
        <v>18.21997407844723</v>
      </c>
      <c r="AT105" s="40">
        <f t="shared" si="71"/>
        <v>20.058680463344686</v>
      </c>
      <c r="AU105" s="40">
        <f t="shared" si="71"/>
        <v>22.319086088529556</v>
      </c>
      <c r="AV105" s="41">
        <f t="shared" si="72"/>
        <v>15.510299205871137</v>
      </c>
      <c r="AW105" s="41">
        <f t="shared" si="72"/>
        <v>14.604557582123315</v>
      </c>
      <c r="AX105" s="42">
        <f t="shared" si="72"/>
        <v>38.983940035466809</v>
      </c>
      <c r="AY105" s="42">
        <f t="shared" si="72"/>
        <v>20.78210436578048</v>
      </c>
      <c r="AZ105"/>
      <c r="BA105" s="37">
        <f t="shared" si="63"/>
        <v>8.0509589564079409</v>
      </c>
      <c r="BB105" s="37">
        <f t="shared" si="64"/>
        <v>28.372497669637546</v>
      </c>
    </row>
    <row r="106" spans="4:54" x14ac:dyDescent="0.25">
      <c r="D106" s="3">
        <v>21</v>
      </c>
      <c r="F106" s="3">
        <v>20</v>
      </c>
      <c r="G106" s="36">
        <f t="shared" si="65"/>
        <v>21.257747299546651</v>
      </c>
      <c r="H106" s="36">
        <f t="shared" si="65"/>
        <v>31.266409644590144</v>
      </c>
      <c r="I106" s="36">
        <f t="shared" si="65"/>
        <v>22.663729026774924</v>
      </c>
      <c r="J106" s="36">
        <f t="shared" si="65"/>
        <v>32.398999948366935</v>
      </c>
      <c r="K106" s="36">
        <f t="shared" si="65"/>
        <v>9.8579392980006038</v>
      </c>
      <c r="L106" s="37">
        <f t="shared" si="55"/>
        <v>35.935239112775214</v>
      </c>
      <c r="M106" s="36">
        <f t="shared" si="66"/>
        <v>8.9408253238256048</v>
      </c>
      <c r="N106" s="38">
        <f t="shared" si="66"/>
        <v>6.6812886262281026</v>
      </c>
      <c r="O106" s="38">
        <f t="shared" si="66"/>
        <v>0</v>
      </c>
      <c r="P106" s="39">
        <f t="shared" si="66"/>
        <v>30.893338391747431</v>
      </c>
      <c r="Q106" s="39">
        <f t="shared" si="66"/>
        <v>16.123138547617611</v>
      </c>
      <c r="R106" s="39">
        <f t="shared" si="66"/>
        <v>35.647598231849656</v>
      </c>
      <c r="S106" s="40">
        <f t="shared" si="67"/>
        <v>32.232611171328649</v>
      </c>
      <c r="T106" s="40">
        <f t="shared" si="67"/>
        <v>38.921003184111221</v>
      </c>
      <c r="U106" s="41">
        <f t="shared" si="68"/>
        <v>26.200945848916689</v>
      </c>
      <c r="V106" s="41">
        <f t="shared" si="68"/>
        <v>24.583364682302633</v>
      </c>
      <c r="W106" s="42">
        <f t="shared" si="68"/>
        <v>57.006236532348275</v>
      </c>
      <c r="X106" s="42">
        <f t="shared" si="68"/>
        <v>32.969403557232575</v>
      </c>
      <c r="Z106" s="37">
        <f t="shared" si="56"/>
        <v>15.378215548301879</v>
      </c>
      <c r="AA106" s="37">
        <f t="shared" si="57"/>
        <v>37.794398825282329</v>
      </c>
      <c r="AD106"/>
      <c r="AE106" s="3">
        <v>21</v>
      </c>
      <c r="AG106" s="3">
        <f t="shared" si="58"/>
        <v>13.549494861675118</v>
      </c>
      <c r="AH106" s="36">
        <f t="shared" si="70"/>
        <v>7.9958208534960509</v>
      </c>
      <c r="AI106" s="36">
        <f t="shared" si="70"/>
        <v>19.770347295666454</v>
      </c>
      <c r="AJ106" s="36">
        <f t="shared" si="70"/>
        <v>10.271740047892582</v>
      </c>
      <c r="AK106" s="36">
        <f t="shared" si="70"/>
        <v>20.578346835447658</v>
      </c>
      <c r="AL106" s="36">
        <f t="shared" si="70"/>
        <v>4.3004536151936597</v>
      </c>
      <c r="AM106" s="37">
        <f t="shared" si="60"/>
        <v>21.570309697521367</v>
      </c>
      <c r="AN106" s="36">
        <f t="shared" si="69"/>
        <v>4.9130813373913753</v>
      </c>
      <c r="AO106" s="38">
        <f t="shared" si="69"/>
        <v>4.0079275167372872</v>
      </c>
      <c r="AP106" s="38">
        <f t="shared" si="69"/>
        <v>0</v>
      </c>
      <c r="AQ106" s="39">
        <f t="shared" si="69"/>
        <v>20.875446153157515</v>
      </c>
      <c r="AR106" s="39">
        <f t="shared" si="69"/>
        <v>10.270946781029634</v>
      </c>
      <c r="AS106" s="39">
        <f t="shared" si="69"/>
        <v>19.910809625013638</v>
      </c>
      <c r="AT106" s="40">
        <f t="shared" si="71"/>
        <v>21.236961199323382</v>
      </c>
      <c r="AU106" s="40">
        <f t="shared" si="71"/>
        <v>23.874672151390364</v>
      </c>
      <c r="AV106" s="41">
        <f t="shared" si="72"/>
        <v>16.514874432544122</v>
      </c>
      <c r="AW106" s="41">
        <f t="shared" si="72"/>
        <v>15.544530471832983</v>
      </c>
      <c r="AX106" s="42">
        <f t="shared" si="72"/>
        <v>40.88945307568148</v>
      </c>
      <c r="AY106" s="42">
        <f t="shared" si="72"/>
        <v>21.988652646620043</v>
      </c>
      <c r="AZ106"/>
      <c r="BA106" s="37">
        <f t="shared" si="63"/>
        <v>8.7660357142972813</v>
      </c>
      <c r="BB106" s="37">
        <f t="shared" si="64"/>
        <v>29.401998044988442</v>
      </c>
    </row>
    <row r="107" spans="4:54" x14ac:dyDescent="0.25">
      <c r="D107" s="3">
        <v>22</v>
      </c>
      <c r="F107" s="3">
        <v>21</v>
      </c>
      <c r="G107" s="36">
        <f t="shared" si="65"/>
        <v>23.611048867671084</v>
      </c>
      <c r="H107" s="36">
        <f t="shared" si="65"/>
        <v>33.003252862144912</v>
      </c>
      <c r="I107" s="36">
        <f t="shared" si="65"/>
        <v>24.791544177188175</v>
      </c>
      <c r="J107" s="36">
        <f t="shared" si="65"/>
        <v>34.176031344148619</v>
      </c>
      <c r="K107" s="36">
        <f t="shared" si="65"/>
        <v>10.763457557155988</v>
      </c>
      <c r="L107" s="37">
        <f t="shared" si="55"/>
        <v>37.353789217150592</v>
      </c>
      <c r="M107" s="36">
        <f t="shared" si="66"/>
        <v>9.5913922489196288</v>
      </c>
      <c r="N107" s="38">
        <f t="shared" si="66"/>
        <v>7.1013209018513539</v>
      </c>
      <c r="O107" s="38">
        <f t="shared" si="66"/>
        <v>0</v>
      </c>
      <c r="P107" s="39">
        <f t="shared" si="66"/>
        <v>32.349862114522089</v>
      </c>
      <c r="Q107" s="39">
        <f t="shared" si="66"/>
        <v>16.97033243026203</v>
      </c>
      <c r="R107" s="39">
        <f t="shared" si="66"/>
        <v>37.827872061949464</v>
      </c>
      <c r="S107" s="40">
        <f t="shared" si="67"/>
        <v>33.847596713720819</v>
      </c>
      <c r="T107" s="40">
        <f t="shared" si="67"/>
        <v>41.192439948724363</v>
      </c>
      <c r="U107" s="41">
        <f t="shared" si="68"/>
        <v>27.66823957013521</v>
      </c>
      <c r="V107" s="41">
        <f t="shared" si="68"/>
        <v>25.948966000090024</v>
      </c>
      <c r="W107" s="42">
        <f t="shared" si="68"/>
        <v>59.133517876895915</v>
      </c>
      <c r="X107" s="42">
        <f t="shared" si="68"/>
        <v>34.535010595436354</v>
      </c>
      <c r="Z107" s="37">
        <f t="shared" si="56"/>
        <v>16.293066140917112</v>
      </c>
      <c r="AA107" s="37">
        <f t="shared" si="57"/>
        <v>38.871041036900081</v>
      </c>
      <c r="AD107"/>
      <c r="AE107" s="3">
        <v>22</v>
      </c>
      <c r="AG107" s="3">
        <f t="shared" si="58"/>
        <v>14.249748636990411</v>
      </c>
      <c r="AH107" s="36">
        <f t="shared" si="70"/>
        <v>9.1943439424325692</v>
      </c>
      <c r="AI107" s="36">
        <f t="shared" si="70"/>
        <v>21.029430340304266</v>
      </c>
      <c r="AJ107" s="36">
        <f t="shared" si="70"/>
        <v>11.45809290659721</v>
      </c>
      <c r="AK107" s="36">
        <f t="shared" si="70"/>
        <v>21.877920514873768</v>
      </c>
      <c r="AL107" s="36">
        <f t="shared" si="70"/>
        <v>4.8461544784267838</v>
      </c>
      <c r="AM107" s="37">
        <f t="shared" si="60"/>
        <v>23.768454248390569</v>
      </c>
      <c r="AN107" s="36">
        <f t="shared" si="69"/>
        <v>5.3272125406711552</v>
      </c>
      <c r="AO107" s="38">
        <f t="shared" si="69"/>
        <v>4.2913392828192167</v>
      </c>
      <c r="AP107" s="38">
        <f t="shared" si="69"/>
        <v>0</v>
      </c>
      <c r="AQ107" s="39">
        <f t="shared" si="69"/>
        <v>22.009842052374008</v>
      </c>
      <c r="AR107" s="39">
        <f t="shared" si="69"/>
        <v>10.930322950081274</v>
      </c>
      <c r="AS107" s="39">
        <f t="shared" si="69"/>
        <v>21.695043736050231</v>
      </c>
      <c r="AT107" s="40">
        <f t="shared" si="71"/>
        <v>22.47000944190793</v>
      </c>
      <c r="AU107" s="40">
        <f t="shared" si="71"/>
        <v>25.516647993303415</v>
      </c>
      <c r="AV107" s="41">
        <f t="shared" si="72"/>
        <v>17.57345025661834</v>
      </c>
      <c r="AW107" s="41">
        <f t="shared" si="72"/>
        <v>16.534490560102686</v>
      </c>
      <c r="AX107" s="42">
        <f t="shared" si="72"/>
        <v>42.844953286810465</v>
      </c>
      <c r="AY107" s="42">
        <f t="shared" si="72"/>
        <v>23.245650074007479</v>
      </c>
      <c r="AZ107"/>
      <c r="BA107" s="37">
        <f t="shared" si="63"/>
        <v>9.518958973976309</v>
      </c>
      <c r="BB107" s="37">
        <f t="shared" si="64"/>
        <v>30.448570989284757</v>
      </c>
    </row>
    <row r="108" spans="4:54" x14ac:dyDescent="0.25">
      <c r="D108" s="3">
        <v>23</v>
      </c>
      <c r="F108" s="3">
        <v>22</v>
      </c>
      <c r="G108" s="36">
        <f t="shared" si="65"/>
        <v>25.995810664811977</v>
      </c>
      <c r="H108" s="36">
        <f t="shared" si="65"/>
        <v>34.721544452262187</v>
      </c>
      <c r="I108" s="36">
        <f t="shared" si="65"/>
        <v>26.947786073145043</v>
      </c>
      <c r="J108" s="36">
        <f t="shared" si="65"/>
        <v>35.931762402282317</v>
      </c>
      <c r="K108" s="36">
        <f t="shared" si="65"/>
        <v>11.662930772572526</v>
      </c>
      <c r="L108" s="37">
        <f t="shared" si="55"/>
        <v>38.646971415774011</v>
      </c>
      <c r="M108" s="36">
        <f t="shared" si="66"/>
        <v>10.244242314388416</v>
      </c>
      <c r="N108" s="38">
        <f t="shared" si="66"/>
        <v>7.5209271761252054</v>
      </c>
      <c r="O108" s="38">
        <f t="shared" si="66"/>
        <v>0</v>
      </c>
      <c r="P108" s="39">
        <f t="shared" si="66"/>
        <v>33.778397749000412</v>
      </c>
      <c r="Q108" s="39">
        <f t="shared" si="66"/>
        <v>17.797879494935565</v>
      </c>
      <c r="R108" s="39">
        <f t="shared" si="66"/>
        <v>39.9141614499692</v>
      </c>
      <c r="S108" s="40">
        <f t="shared" si="67"/>
        <v>35.434604099590111</v>
      </c>
      <c r="T108" s="40">
        <f t="shared" si="67"/>
        <v>43.435850668244825</v>
      </c>
      <c r="U108" s="41">
        <f t="shared" si="68"/>
        <v>29.120843847668056</v>
      </c>
      <c r="V108" s="41">
        <f t="shared" si="68"/>
        <v>27.29998101174473</v>
      </c>
      <c r="W108" s="42">
        <f t="shared" si="68"/>
        <v>61.167029369997373</v>
      </c>
      <c r="X108" s="42">
        <f t="shared" si="68"/>
        <v>36.06062994835635</v>
      </c>
      <c r="Z108" s="37">
        <f t="shared" si="56"/>
        <v>17.169147869147181</v>
      </c>
      <c r="AA108" s="37">
        <f t="shared" si="57"/>
        <v>39.895482074466436</v>
      </c>
      <c r="AD108"/>
      <c r="AE108" s="3">
        <v>23</v>
      </c>
      <c r="AG108" s="3">
        <f t="shared" si="58"/>
        <v>14.986192348155662</v>
      </c>
      <c r="AH108" s="36">
        <f t="shared" si="70"/>
        <v>10.533475086647488</v>
      </c>
      <c r="AI108" s="36">
        <f t="shared" si="70"/>
        <v>22.353864676967191</v>
      </c>
      <c r="AJ108" s="36">
        <f t="shared" si="70"/>
        <v>12.757097802277247</v>
      </c>
      <c r="AK108" s="36">
        <f t="shared" si="70"/>
        <v>23.2436343288323</v>
      </c>
      <c r="AL108" s="36">
        <f t="shared" si="70"/>
        <v>5.4424192052977451</v>
      </c>
      <c r="AM108" s="37">
        <f t="shared" si="60"/>
        <v>25.86659933851718</v>
      </c>
      <c r="AN108" s="36">
        <f t="shared" si="69"/>
        <v>5.7707967598983503</v>
      </c>
      <c r="AO108" s="38">
        <f t="shared" si="69"/>
        <v>4.5920455320153586</v>
      </c>
      <c r="AP108" s="38">
        <f t="shared" si="69"/>
        <v>0</v>
      </c>
      <c r="AQ108" s="39">
        <f t="shared" si="69"/>
        <v>23.191948817783256</v>
      </c>
      <c r="AR108" s="39">
        <f t="shared" si="69"/>
        <v>11.619584880012972</v>
      </c>
      <c r="AS108" s="39">
        <f t="shared" si="69"/>
        <v>23.568522944273251</v>
      </c>
      <c r="AT108" s="40">
        <f t="shared" si="71"/>
        <v>23.758717967500445</v>
      </c>
      <c r="AU108" s="40">
        <f t="shared" si="71"/>
        <v>27.247043676453163</v>
      </c>
      <c r="AV108" s="41">
        <f t="shared" si="72"/>
        <v>18.687595948758897</v>
      </c>
      <c r="AW108" s="41">
        <f t="shared" si="72"/>
        <v>17.575833415456142</v>
      </c>
      <c r="AX108" s="42">
        <f t="shared" si="72"/>
        <v>44.847285733246068</v>
      </c>
      <c r="AY108" s="42">
        <f t="shared" si="72"/>
        <v>24.552975622957703</v>
      </c>
      <c r="AZ108"/>
      <c r="BA108" s="37">
        <f t="shared" si="63"/>
        <v>10.308061756351538</v>
      </c>
      <c r="BB108" s="37">
        <f t="shared" si="64"/>
        <v>31.510635199052725</v>
      </c>
    </row>
    <row r="109" spans="4:54" x14ac:dyDescent="0.25">
      <c r="D109" s="3">
        <v>24</v>
      </c>
      <c r="F109" s="3">
        <v>23</v>
      </c>
      <c r="G109" s="36">
        <f t="shared" si="65"/>
        <v>28.39688636236534</v>
      </c>
      <c r="H109" s="36">
        <f t="shared" si="65"/>
        <v>36.419697054788038</v>
      </c>
      <c r="I109" s="36">
        <f t="shared" si="65"/>
        <v>29.124072870514308</v>
      </c>
      <c r="J109" s="36">
        <f t="shared" si="65"/>
        <v>37.664630803235475</v>
      </c>
      <c r="K109" s="36">
        <f t="shared" si="65"/>
        <v>12.5515794030522</v>
      </c>
      <c r="L109" s="37">
        <f t="shared" si="55"/>
        <v>39.833875563487553</v>
      </c>
      <c r="M109" s="36">
        <f t="shared" si="66"/>
        <v>10.898015350239172</v>
      </c>
      <c r="N109" s="38">
        <f t="shared" si="66"/>
        <v>7.9395744316374035</v>
      </c>
      <c r="O109" s="38">
        <f t="shared" si="66"/>
        <v>0</v>
      </c>
      <c r="P109" s="39">
        <f t="shared" si="66"/>
        <v>35.178602783321779</v>
      </c>
      <c r="Q109" s="39">
        <f t="shared" si="66"/>
        <v>18.605096544666111</v>
      </c>
      <c r="R109" s="39">
        <f t="shared" si="66"/>
        <v>41.903174480801084</v>
      </c>
      <c r="S109" s="40">
        <f t="shared" si="67"/>
        <v>36.992815645165443</v>
      </c>
      <c r="T109" s="40">
        <f t="shared" si="67"/>
        <v>45.648376643803545</v>
      </c>
      <c r="U109" s="41">
        <f t="shared" si="68"/>
        <v>30.557381565172253</v>
      </c>
      <c r="V109" s="41">
        <f t="shared" si="68"/>
        <v>28.635161647725347</v>
      </c>
      <c r="W109" s="42">
        <f t="shared" si="68"/>
        <v>63.109562893878412</v>
      </c>
      <c r="X109" s="42">
        <f t="shared" si="68"/>
        <v>37.54583071959356</v>
      </c>
      <c r="Z109" s="37">
        <f t="shared" si="56"/>
        <v>18.005248873717488</v>
      </c>
      <c r="AA109" s="37">
        <f t="shared" si="57"/>
        <v>40.870252920459095</v>
      </c>
      <c r="AD109"/>
      <c r="AE109" s="3">
        <v>24</v>
      </c>
      <c r="AG109" s="3">
        <f t="shared" si="58"/>
        <v>15.760696333472486</v>
      </c>
      <c r="AH109" s="36">
        <f t="shared" si="70"/>
        <v>12.021757990592718</v>
      </c>
      <c r="AI109" s="36">
        <f t="shared" si="70"/>
        <v>23.745270278168213</v>
      </c>
      <c r="AJ109" s="36">
        <f t="shared" si="70"/>
        <v>14.175269900076637</v>
      </c>
      <c r="AK109" s="36">
        <f t="shared" si="70"/>
        <v>24.676959816310564</v>
      </c>
      <c r="AL109" s="36">
        <f t="shared" si="70"/>
        <v>6.0905589322038365</v>
      </c>
      <c r="AM109" s="37">
        <f t="shared" si="60"/>
        <v>27.860090117935023</v>
      </c>
      <c r="AN109" s="36">
        <f t="shared" si="69"/>
        <v>6.2451621110082831</v>
      </c>
      <c r="AO109" s="38">
        <f t="shared" si="69"/>
        <v>4.9107538725348885</v>
      </c>
      <c r="AP109" s="38">
        <f t="shared" si="69"/>
        <v>0</v>
      </c>
      <c r="AQ109" s="39">
        <f t="shared" si="69"/>
        <v>24.422241626459485</v>
      </c>
      <c r="AR109" s="39">
        <f t="shared" si="69"/>
        <v>12.338593726361726</v>
      </c>
      <c r="AS109" s="39">
        <f t="shared" si="69"/>
        <v>25.52559445625112</v>
      </c>
      <c r="AT109" s="40">
        <f t="shared" si="71"/>
        <v>25.103787211511015</v>
      </c>
      <c r="AU109" s="40">
        <f t="shared" si="71"/>
        <v>29.067565034914715</v>
      </c>
      <c r="AV109" s="41">
        <f t="shared" si="72"/>
        <v>19.858756536440914</v>
      </c>
      <c r="AW109" s="41">
        <f t="shared" si="72"/>
        <v>18.669832749058603</v>
      </c>
      <c r="AX109" s="42">
        <f t="shared" si="72"/>
        <v>46.892793259126741</v>
      </c>
      <c r="AY109" s="42">
        <f t="shared" si="72"/>
        <v>25.910213585532798</v>
      </c>
      <c r="AZ109"/>
      <c r="BA109" s="37">
        <f t="shared" si="63"/>
        <v>11.131097870248674</v>
      </c>
      <c r="BB109" s="37">
        <f t="shared" si="64"/>
        <v>32.586433778531209</v>
      </c>
    </row>
    <row r="110" spans="4:54" x14ac:dyDescent="0.25">
      <c r="D110" s="3">
        <v>25</v>
      </c>
      <c r="F110" s="3">
        <v>24</v>
      </c>
      <c r="G110" s="36">
        <f t="shared" si="65"/>
        <v>30.800375336530319</v>
      </c>
      <c r="H110" s="36">
        <f t="shared" si="65"/>
        <v>38.096341966085205</v>
      </c>
      <c r="I110" s="36">
        <f t="shared" si="65"/>
        <v>31.312604931774956</v>
      </c>
      <c r="J110" s="36">
        <f t="shared" si="65"/>
        <v>39.373303170784077</v>
      </c>
      <c r="K110" s="36">
        <f t="shared" si="65"/>
        <v>13.425281725154569</v>
      </c>
      <c r="L110" s="37">
        <f t="shared" si="55"/>
        <v>40.929691373836576</v>
      </c>
      <c r="M110" s="36">
        <f t="shared" si="66"/>
        <v>11.551468477240054</v>
      </c>
      <c r="N110" s="38">
        <f t="shared" si="66"/>
        <v>8.3567804915826294</v>
      </c>
      <c r="O110" s="38">
        <f t="shared" si="66"/>
        <v>0</v>
      </c>
      <c r="P110" s="39">
        <f t="shared" si="66"/>
        <v>36.550254304924515</v>
      </c>
      <c r="Q110" s="39">
        <f t="shared" si="66"/>
        <v>19.391477209813999</v>
      </c>
      <c r="R110" s="39">
        <f t="shared" si="66"/>
        <v>43.793227611872993</v>
      </c>
      <c r="S110" s="40">
        <f t="shared" si="67"/>
        <v>38.521591395770116</v>
      </c>
      <c r="T110" s="40">
        <f t="shared" si="67"/>
        <v>47.827574487992308</v>
      </c>
      <c r="U110" s="41">
        <f t="shared" si="68"/>
        <v>31.976659834865149</v>
      </c>
      <c r="V110" s="41">
        <f t="shared" si="68"/>
        <v>29.953431758226404</v>
      </c>
      <c r="W110" s="42">
        <f t="shared" si="68"/>
        <v>64.96405221142318</v>
      </c>
      <c r="X110" s="42">
        <f t="shared" si="68"/>
        <v>38.990401813611861</v>
      </c>
      <c r="Z110" s="37">
        <f t="shared" si="56"/>
        <v>18.800769010067274</v>
      </c>
      <c r="AA110" s="37">
        <f t="shared" si="57"/>
        <v>41.797761842255589</v>
      </c>
      <c r="AD110"/>
      <c r="AE110" s="3">
        <v>25</v>
      </c>
      <c r="AG110" s="3">
        <f t="shared" si="58"/>
        <v>16.575227592518086</v>
      </c>
      <c r="AH110" s="36">
        <f t="shared" si="70"/>
        <v>13.666670100408579</v>
      </c>
      <c r="AI110" s="36">
        <f t="shared" si="70"/>
        <v>25.205081161947728</v>
      </c>
      <c r="AJ110" s="36">
        <f t="shared" si="70"/>
        <v>15.718783034248117</v>
      </c>
      <c r="AK110" s="36">
        <f t="shared" si="70"/>
        <v>26.179159025358178</v>
      </c>
      <c r="AL110" s="36">
        <f t="shared" si="70"/>
        <v>6.7912953468791368</v>
      </c>
      <c r="AM110" s="37">
        <f t="shared" si="60"/>
        <v>29.748406308294527</v>
      </c>
      <c r="AN110" s="36">
        <f t="shared" si="69"/>
        <v>6.7515861173375358</v>
      </c>
      <c r="AO110" s="38">
        <f t="shared" si="69"/>
        <v>5.2481553753430203</v>
      </c>
      <c r="AP110" s="38">
        <f t="shared" si="69"/>
        <v>0</v>
      </c>
      <c r="AQ110" s="39">
        <f t="shared" si="69"/>
        <v>25.701012199985726</v>
      </c>
      <c r="AR110" s="39">
        <f t="shared" si="69"/>
        <v>13.087003183534867</v>
      </c>
      <c r="AS110" s="39">
        <f t="shared" si="69"/>
        <v>27.559062532405626</v>
      </c>
      <c r="AT110" s="40">
        <f t="shared" si="71"/>
        <v>26.505698341366394</v>
      </c>
      <c r="AU110" s="40">
        <f t="shared" si="71"/>
        <v>30.979539037122361</v>
      </c>
      <c r="AV110" s="41">
        <f t="shared" si="72"/>
        <v>21.088226835774012</v>
      </c>
      <c r="AW110" s="41">
        <f t="shared" si="72"/>
        <v>19.817616064478567</v>
      </c>
      <c r="AX110" s="42">
        <f t="shared" si="72"/>
        <v>48.977307601243524</v>
      </c>
      <c r="AY110" s="42">
        <f t="shared" si="72"/>
        <v>27.316625711038157</v>
      </c>
      <c r="AZ110"/>
      <c r="BA110" s="37">
        <f t="shared" si="63"/>
        <v>11.985224065628264</v>
      </c>
      <c r="BB110" s="37">
        <f t="shared" si="64"/>
        <v>33.674032513524658</v>
      </c>
    </row>
    <row r="111" spans="4:54" x14ac:dyDescent="0.25">
      <c r="D111" s="3">
        <v>26</v>
      </c>
      <c r="F111" s="3">
        <v>25</v>
      </c>
      <c r="G111" s="36">
        <f t="shared" si="65"/>
        <v>33.193690906945953</v>
      </c>
      <c r="H111" s="36">
        <f t="shared" si="65"/>
        <v>39.750305028020087</v>
      </c>
      <c r="I111" s="36">
        <f t="shared" si="65"/>
        <v>33.50616952884382</v>
      </c>
      <c r="J111" s="36">
        <f t="shared" si="65"/>
        <v>41.056649322926638</v>
      </c>
      <c r="K111" s="36">
        <f t="shared" si="65"/>
        <v>14.280542231786574</v>
      </c>
      <c r="L111" s="37">
        <f t="shared" si="55"/>
        <v>41.946530967045717</v>
      </c>
      <c r="M111" s="36">
        <f t="shared" si="66"/>
        <v>12.203468060567561</v>
      </c>
      <c r="N111" s="38">
        <f t="shared" si="66"/>
        <v>8.7721092686881565</v>
      </c>
      <c r="O111" s="38">
        <f t="shared" si="66"/>
        <v>0</v>
      </c>
      <c r="P111" s="39">
        <f t="shared" si="66"/>
        <v>37.893232692926624</v>
      </c>
      <c r="Q111" s="39">
        <f t="shared" si="66"/>
        <v>20.15666876287824</v>
      </c>
      <c r="R111" s="39">
        <f t="shared" si="66"/>
        <v>45.583976798277618</v>
      </c>
      <c r="S111" s="40">
        <f t="shared" si="67"/>
        <v>40.020446617789823</v>
      </c>
      <c r="T111" s="40">
        <f t="shared" si="67"/>
        <v>49.971371738230026</v>
      </c>
      <c r="U111" s="41">
        <f t="shared" si="68"/>
        <v>33.377649889860258</v>
      </c>
      <c r="V111" s="41">
        <f t="shared" si="68"/>
        <v>31.253868155778633</v>
      </c>
      <c r="W111" s="42">
        <f t="shared" si="68"/>
        <v>66.73352419870838</v>
      </c>
      <c r="X111" s="42">
        <f t="shared" si="68"/>
        <v>40.394319846567981</v>
      </c>
      <c r="Z111" s="37">
        <f t="shared" si="56"/>
        <v>19.555617773485491</v>
      </c>
      <c r="AA111" s="37">
        <f t="shared" si="57"/>
        <v>42.680300341994993</v>
      </c>
      <c r="AD111"/>
      <c r="AE111" s="3">
        <v>26</v>
      </c>
      <c r="AG111" s="3">
        <f t="shared" si="58"/>
        <v>17.431854781713245</v>
      </c>
      <c r="AH111" s="36">
        <f t="shared" si="70"/>
        <v>15.474268325930071</v>
      </c>
      <c r="AI111" s="36">
        <f t="shared" si="70"/>
        <v>26.73451223791924</v>
      </c>
      <c r="AJ111" s="36">
        <f t="shared" si="70"/>
        <v>17.393320183458545</v>
      </c>
      <c r="AK111" s="36">
        <f t="shared" si="70"/>
        <v>27.751250038389941</v>
      </c>
      <c r="AL111" s="36">
        <f t="shared" si="70"/>
        <v>7.5446626555208001</v>
      </c>
      <c r="AM111" s="37">
        <f t="shared" si="60"/>
        <v>31.534452404436081</v>
      </c>
      <c r="AN111" s="36">
        <f t="shared" si="69"/>
        <v>7.2912759143615933</v>
      </c>
      <c r="AO111" s="38">
        <f t="shared" si="69"/>
        <v>5.6049171016515871</v>
      </c>
      <c r="AP111" s="38">
        <f t="shared" si="69"/>
        <v>0</v>
      </c>
      <c r="AQ111" s="39">
        <f t="shared" si="69"/>
        <v>27.028346846248233</v>
      </c>
      <c r="AR111" s="39">
        <f t="shared" si="69"/>
        <v>13.864240420877087</v>
      </c>
      <c r="AS111" s="39">
        <f t="shared" si="69"/>
        <v>29.660182495706934</v>
      </c>
      <c r="AT111" s="40">
        <f t="shared" si="71"/>
        <v>27.964685208473448</v>
      </c>
      <c r="AU111" s="40">
        <f t="shared" si="71"/>
        <v>32.98385654705001</v>
      </c>
      <c r="AV111" s="41">
        <f t="shared" si="72"/>
        <v>22.377123574905994</v>
      </c>
      <c r="AW111" s="41">
        <f t="shared" si="72"/>
        <v>21.020138590232005</v>
      </c>
      <c r="AX111" s="42">
        <f t="shared" si="72"/>
        <v>51.096146916369349</v>
      </c>
      <c r="AY111" s="42">
        <f t="shared" si="72"/>
        <v>28.771123938341585</v>
      </c>
      <c r="AZ111"/>
      <c r="BA111" s="37">
        <f t="shared" si="63"/>
        <v>12.866995764785589</v>
      </c>
      <c r="BB111" s="37">
        <f t="shared" si="64"/>
        <v>34.771320011334545</v>
      </c>
    </row>
    <row r="112" spans="4:54" x14ac:dyDescent="0.25">
      <c r="D112" s="3">
        <v>27</v>
      </c>
      <c r="F112" s="3">
        <v>26</v>
      </c>
      <c r="G112" s="36">
        <f t="shared" si="65"/>
        <v>35.565584991709102</v>
      </c>
      <c r="H112" s="36">
        <f t="shared" si="65"/>
        <v>41.380585569526986</v>
      </c>
      <c r="I112" s="36">
        <f t="shared" si="65"/>
        <v>35.698136741727289</v>
      </c>
      <c r="J112" s="36">
        <f t="shared" si="65"/>
        <v>42.713719796058101</v>
      </c>
      <c r="K112" s="36">
        <f t="shared" si="65"/>
        <v>15.114451694186281</v>
      </c>
      <c r="L112" s="37">
        <f t="shared" si="55"/>
        <v>42.89410551533031</v>
      </c>
      <c r="M112" s="36">
        <f t="shared" si="66"/>
        <v>12.852982172818788</v>
      </c>
      <c r="N112" s="38">
        <f t="shared" si="66"/>
        <v>9.1851665693933953</v>
      </c>
      <c r="O112" s="38">
        <f t="shared" si="66"/>
        <v>0</v>
      </c>
      <c r="P112" s="39">
        <f t="shared" si="66"/>
        <v>39.207507657020628</v>
      </c>
      <c r="Q112" s="39">
        <f t="shared" si="66"/>
        <v>20.900451814676344</v>
      </c>
      <c r="R112" s="39">
        <f t="shared" si="66"/>
        <v>47.276177563517138</v>
      </c>
      <c r="S112" s="40">
        <f t="shared" si="67"/>
        <v>41.489032363674006</v>
      </c>
      <c r="T112" s="40">
        <f t="shared" si="67"/>
        <v>52.078027469239238</v>
      </c>
      <c r="U112" s="41">
        <f t="shared" si="68"/>
        <v>34.759469511037075</v>
      </c>
      <c r="V112" s="41">
        <f t="shared" si="68"/>
        <v>32.535684057952757</v>
      </c>
      <c r="W112" s="42">
        <f t="shared" si="68"/>
        <v>68.421059086408704</v>
      </c>
      <c r="X112" s="42">
        <f t="shared" si="68"/>
        <v>41.757721533255733</v>
      </c>
      <c r="Z112" s="37">
        <f t="shared" si="56"/>
        <v>20.270123596403582</v>
      </c>
      <c r="AA112" s="37">
        <f t="shared" si="57"/>
        <v>43.520048817959719</v>
      </c>
      <c r="AD112"/>
      <c r="AE112" s="3">
        <v>27</v>
      </c>
      <c r="AG112" s="3">
        <f t="shared" si="58"/>
        <v>18.332753468067196</v>
      </c>
      <c r="AH112" s="36">
        <f t="shared" si="70"/>
        <v>17.44881978886173</v>
      </c>
      <c r="AI112" s="36">
        <f t="shared" si="70"/>
        <v>28.334524123548448</v>
      </c>
      <c r="AJ112" s="36">
        <f t="shared" si="70"/>
        <v>19.203909323482467</v>
      </c>
      <c r="AK112" s="36">
        <f t="shared" si="70"/>
        <v>29.393970643207641</v>
      </c>
      <c r="AL112" s="36">
        <f t="shared" si="70"/>
        <v>8.3499160327202535</v>
      </c>
      <c r="AM112" s="37">
        <f t="shared" si="60"/>
        <v>33.223713334256246</v>
      </c>
      <c r="AN112" s="36">
        <f t="shared" si="69"/>
        <v>7.8653464319407993</v>
      </c>
      <c r="AO112" s="38">
        <f t="shared" si="69"/>
        <v>5.9816738182416342</v>
      </c>
      <c r="AP112" s="38">
        <f t="shared" si="69"/>
        <v>0</v>
      </c>
      <c r="AQ112" s="39">
        <f t="shared" si="69"/>
        <v>28.404103865824613</v>
      </c>
      <c r="AR112" s="39">
        <f t="shared" si="69"/>
        <v>14.669487910337047</v>
      </c>
      <c r="AS112" s="39">
        <f t="shared" si="69"/>
        <v>31.818697717654036</v>
      </c>
      <c r="AT112" s="40">
        <f t="shared" si="71"/>
        <v>29.480705432118672</v>
      </c>
      <c r="AU112" s="40">
        <f t="shared" si="71"/>
        <v>35.080913089125069</v>
      </c>
      <c r="AV112" s="41">
        <f t="shared" si="72"/>
        <v>23.726355724881891</v>
      </c>
      <c r="AW112" s="41">
        <f t="shared" si="72"/>
        <v>22.278155616412917</v>
      </c>
      <c r="AX112" s="42">
        <f t="shared" si="72"/>
        <v>53.244120658599314</v>
      </c>
      <c r="AY112" s="42">
        <f t="shared" si="72"/>
        <v>30.272244292490946</v>
      </c>
      <c r="AZ112"/>
      <c r="BA112" s="37">
        <f t="shared" si="63"/>
        <v>13.772378389466489</v>
      </c>
      <c r="BB112" s="37">
        <f t="shared" si="64"/>
        <v>35.876009967735975</v>
      </c>
    </row>
    <row r="113" spans="4:54" x14ac:dyDescent="0.25">
      <c r="D113" s="3">
        <v>28</v>
      </c>
      <c r="F113" s="3">
        <v>27</v>
      </c>
      <c r="G113" s="36">
        <f t="shared" si="65"/>
        <v>37.906138168643558</v>
      </c>
      <c r="H113" s="36">
        <f t="shared" si="65"/>
        <v>42.986337921412193</v>
      </c>
      <c r="I113" s="36">
        <f t="shared" si="65"/>
        <v>37.882448420830173</v>
      </c>
      <c r="J113" s="36">
        <f t="shared" si="65"/>
        <v>44.343726129842651</v>
      </c>
      <c r="K113" s="36">
        <f t="shared" si="65"/>
        <v>15.924642027732981</v>
      </c>
      <c r="L113" s="37">
        <f t="shared" si="55"/>
        <v>43.780264611842973</v>
      </c>
      <c r="M113" s="36">
        <f t="shared" si="66"/>
        <v>13.49907353524825</v>
      </c>
      <c r="N113" s="38">
        <f t="shared" si="66"/>
        <v>9.5955963688700692</v>
      </c>
      <c r="O113" s="38">
        <f t="shared" si="66"/>
        <v>0</v>
      </c>
      <c r="P113" s="39">
        <f t="shared" si="66"/>
        <v>40.493126221780969</v>
      </c>
      <c r="Q113" s="39">
        <f t="shared" si="66"/>
        <v>21.622722496166318</v>
      </c>
      <c r="R113" s="39">
        <f t="shared" si="66"/>
        <v>48.871473549268586</v>
      </c>
      <c r="S113" s="40">
        <f t="shared" si="67"/>
        <v>42.927118606630494</v>
      </c>
      <c r="T113" s="40">
        <f t="shared" si="67"/>
        <v>54.146097229151422</v>
      </c>
      <c r="U113" s="41">
        <f t="shared" si="68"/>
        <v>36.121367591126457</v>
      </c>
      <c r="V113" s="41">
        <f t="shared" si="68"/>
        <v>33.798214553285447</v>
      </c>
      <c r="W113" s="42">
        <f t="shared" si="68"/>
        <v>70.029758105238713</v>
      </c>
      <c r="X113" s="42">
        <f t="shared" si="68"/>
        <v>43.080879843631458</v>
      </c>
      <c r="Z113" s="37">
        <f t="shared" si="56"/>
        <v>20.944954106996548</v>
      </c>
      <c r="AA113" s="37">
        <f t="shared" si="57"/>
        <v>44.319081951464163</v>
      </c>
      <c r="AD113"/>
      <c r="AE113" s="3">
        <v>28</v>
      </c>
      <c r="AG113" s="3">
        <f t="shared" si="58"/>
        <v>19.280211654442091</v>
      </c>
      <c r="AH113" s="36">
        <f t="shared" si="70"/>
        <v>19.592430838532774</v>
      </c>
      <c r="AI113" s="36">
        <f t="shared" si="70"/>
        <v>30.005786153795494</v>
      </c>
      <c r="AJ113" s="36">
        <f t="shared" si="70"/>
        <v>21.154746650261337</v>
      </c>
      <c r="AK113" s="36">
        <f t="shared" si="70"/>
        <v>31.107740429229548</v>
      </c>
      <c r="AL113" s="36">
        <f t="shared" si="70"/>
        <v>9.2054513880657325</v>
      </c>
      <c r="AM113" s="37">
        <f t="shared" si="60"/>
        <v>34.823372766278865</v>
      </c>
      <c r="AN113" s="36">
        <f t="shared" si="69"/>
        <v>8.4747966190364199</v>
      </c>
      <c r="AO113" s="38">
        <f t="shared" si="69"/>
        <v>6.3790188893155708</v>
      </c>
      <c r="AP113" s="38">
        <f t="shared" si="69"/>
        <v>0</v>
      </c>
      <c r="AQ113" s="39">
        <f t="shared" si="69"/>
        <v>29.827890558060986</v>
      </c>
      <c r="AR113" s="39">
        <f t="shared" si="69"/>
        <v>15.501666649255204</v>
      </c>
      <c r="AS113" s="39">
        <f t="shared" si="69"/>
        <v>34.022923783901732</v>
      </c>
      <c r="AT113" s="40">
        <f t="shared" si="71"/>
        <v>31.053410931558211</v>
      </c>
      <c r="AU113" s="40">
        <f t="shared" si="71"/>
        <v>37.270548381503055</v>
      </c>
      <c r="AV113" s="41">
        <f t="shared" si="72"/>
        <v>25.136593210658855</v>
      </c>
      <c r="AW113" s="41">
        <f t="shared" si="72"/>
        <v>23.592193410846964</v>
      </c>
      <c r="AX113" s="42">
        <f t="shared" si="72"/>
        <v>55.415542707673758</v>
      </c>
      <c r="AY113" s="42">
        <f t="shared" si="72"/>
        <v>31.818122593491104</v>
      </c>
      <c r="AZ113"/>
      <c r="BA113" s="37">
        <f t="shared" si="63"/>
        <v>14.696775936585393</v>
      </c>
      <c r="BB113" s="37">
        <f t="shared" si="64"/>
        <v>36.985645821403743</v>
      </c>
    </row>
    <row r="114" spans="4:54" x14ac:dyDescent="0.25">
      <c r="D114" s="3">
        <v>29</v>
      </c>
      <c r="F114" s="3">
        <v>28</v>
      </c>
      <c r="G114" s="36">
        <f t="shared" si="65"/>
        <v>40.206723039956557</v>
      </c>
      <c r="H114" s="36">
        <f t="shared" si="65"/>
        <v>44.566855116832748</v>
      </c>
      <c r="I114" s="36">
        <f t="shared" si="65"/>
        <v>40.053601779289949</v>
      </c>
      <c r="J114" s="36">
        <f t="shared" si="65"/>
        <v>45.946023497997658</v>
      </c>
      <c r="K114" s="36">
        <f t="shared" si="65"/>
        <v>16.709238433616981</v>
      </c>
      <c r="L114" s="37">
        <f t="shared" si="55"/>
        <v>44.611417585807381</v>
      </c>
      <c r="M114" s="36">
        <f t="shared" si="66"/>
        <v>14.140892907962131</v>
      </c>
      <c r="N114" s="38">
        <f t="shared" si="66"/>
        <v>10.003077488398805</v>
      </c>
      <c r="O114" s="38">
        <f t="shared" si="66"/>
        <v>0</v>
      </c>
      <c r="P114" s="39">
        <f t="shared" si="66"/>
        <v>41.750202336539843</v>
      </c>
      <c r="Q114" s="39">
        <f t="shared" si="66"/>
        <v>22.323476794741467</v>
      </c>
      <c r="R114" s="39">
        <f t="shared" si="66"/>
        <v>50.372212201550674</v>
      </c>
      <c r="S114" s="40">
        <f t="shared" si="67"/>
        <v>44.334579540452211</v>
      </c>
      <c r="T114" s="40">
        <f t="shared" si="67"/>
        <v>56.174401737679204</v>
      </c>
      <c r="U114" s="41">
        <f t="shared" si="68"/>
        <v>37.462710514706188</v>
      </c>
      <c r="V114" s="41">
        <f t="shared" si="68"/>
        <v>35.040903785702518</v>
      </c>
      <c r="W114" s="42">
        <f t="shared" si="68"/>
        <v>71.562717241665922</v>
      </c>
      <c r="X114" s="42">
        <f t="shared" si="68"/>
        <v>44.364183354271148</v>
      </c>
      <c r="Z114" s="37">
        <f t="shared" si="56"/>
        <v>21.58104669122249</v>
      </c>
      <c r="AA114" s="37">
        <f t="shared" si="57"/>
        <v>45.079373832559199</v>
      </c>
      <c r="AD114"/>
      <c r="AE114" s="3">
        <v>29</v>
      </c>
      <c r="AG114" s="3">
        <f t="shared" si="58"/>
        <v>20.276635590369683</v>
      </c>
      <c r="AH114" s="36">
        <f t="shared" si="70"/>
        <v>21.904690407276103</v>
      </c>
      <c r="AI114" s="36">
        <f t="shared" si="70"/>
        <v>31.748637885083024</v>
      </c>
      <c r="AJ114" s="36">
        <f t="shared" si="70"/>
        <v>23.249010049088831</v>
      </c>
      <c r="AK114" s="36">
        <f t="shared" si="70"/>
        <v>32.892621672353926</v>
      </c>
      <c r="AL114" s="36">
        <f t="shared" si="70"/>
        <v>10.10874159546688</v>
      </c>
      <c r="AM114" s="37">
        <f t="shared" si="60"/>
        <v>36.341479505301848</v>
      </c>
      <c r="AN114" s="36">
        <f t="shared" si="69"/>
        <v>9.1204838369128929</v>
      </c>
      <c r="AO114" s="38">
        <f t="shared" si="69"/>
        <v>6.7974943473521243</v>
      </c>
      <c r="AP114" s="38">
        <f t="shared" si="69"/>
        <v>0</v>
      </c>
      <c r="AQ114" s="39">
        <f t="shared" si="69"/>
        <v>31.299040111820108</v>
      </c>
      <c r="AR114" s="39">
        <f t="shared" si="69"/>
        <v>16.35942133565473</v>
      </c>
      <c r="AS114" s="39">
        <f t="shared" si="69"/>
        <v>36.259882469579743</v>
      </c>
      <c r="AT114" s="40">
        <f t="shared" si="71"/>
        <v>32.682118291074651</v>
      </c>
      <c r="AU114" s="40">
        <f t="shared" si="71"/>
        <v>39.551985573713523</v>
      </c>
      <c r="AV114" s="41">
        <f t="shared" si="72"/>
        <v>26.608234239509034</v>
      </c>
      <c r="AW114" s="41">
        <f t="shared" si="72"/>
        <v>24.962518951401542</v>
      </c>
      <c r="AX114" s="42">
        <f t="shared" si="72"/>
        <v>57.604253579435621</v>
      </c>
      <c r="AY114" s="42">
        <f t="shared" si="72"/>
        <v>33.406472697778185</v>
      </c>
      <c r="AZ114"/>
      <c r="BA114" s="37">
        <f t="shared" si="63"/>
        <v>15.635077939850611</v>
      </c>
      <c r="BB114" s="37">
        <f t="shared" si="64"/>
        <v>38.097608048665975</v>
      </c>
    </row>
    <row r="115" spans="4:54" x14ac:dyDescent="0.25">
      <c r="D115" s="3">
        <v>30</v>
      </c>
      <c r="F115" s="3">
        <v>29</v>
      </c>
      <c r="G115" s="36">
        <f t="shared" si="65"/>
        <v>42.459947695165354</v>
      </c>
      <c r="H115" s="36">
        <f t="shared" si="65"/>
        <v>46.121554461093396</v>
      </c>
      <c r="I115" s="36">
        <f t="shared" si="65"/>
        <v>42.206628923796295</v>
      </c>
      <c r="J115" s="36">
        <f t="shared" si="65"/>
        <v>47.520095346123234</v>
      </c>
      <c r="K115" s="36">
        <f t="shared" si="65"/>
        <v>17.466810720997032</v>
      </c>
      <c r="L115" s="37">
        <f t="shared" si="55"/>
        <v>45.392858365047097</v>
      </c>
      <c r="M115" s="36">
        <f t="shared" si="66"/>
        <v>14.77767290156339</v>
      </c>
      <c r="N115" s="38">
        <f t="shared" si="66"/>
        <v>10.407320619013289</v>
      </c>
      <c r="O115" s="38">
        <f t="shared" si="66"/>
        <v>0</v>
      </c>
      <c r="P115" s="39">
        <f t="shared" si="66"/>
        <v>42.978907853295759</v>
      </c>
      <c r="Q115" s="39">
        <f t="shared" si="66"/>
        <v>23.002796765689926</v>
      </c>
      <c r="R115" s="39">
        <f t="shared" si="66"/>
        <v>51.781285715332281</v>
      </c>
      <c r="S115" s="40">
        <f t="shared" si="67"/>
        <v>45.711380716187108</v>
      </c>
      <c r="T115" s="40">
        <f t="shared" si="67"/>
        <v>58.161998875320933</v>
      </c>
      <c r="U115" s="41">
        <f t="shared" si="68"/>
        <v>38.782970091790489</v>
      </c>
      <c r="V115" s="41">
        <f t="shared" si="68"/>
        <v>36.263293608702533</v>
      </c>
      <c r="W115" s="42">
        <f t="shared" si="68"/>
        <v>73.023006053134026</v>
      </c>
      <c r="X115" s="42">
        <f t="shared" si="68"/>
        <v>45.608118323166643</v>
      </c>
      <c r="Z115" s="37">
        <f t="shared" si="56"/>
        <v>22.179548558420649</v>
      </c>
      <c r="AA115" s="37">
        <f t="shared" si="57"/>
        <v>45.802802837216149</v>
      </c>
      <c r="AD115"/>
      <c r="AE115" s="3">
        <v>30</v>
      </c>
      <c r="AG115" s="3">
        <f t="shared" si="58"/>
        <v>21.324555883177815</v>
      </c>
      <c r="AH115" s="36">
        <f t="shared" si="70"/>
        <v>24.382346173856703</v>
      </c>
      <c r="AI115" s="36">
        <f t="shared" si="70"/>
        <v>33.563049481133746</v>
      </c>
      <c r="AJ115" s="36">
        <f t="shared" si="70"/>
        <v>25.488666643384803</v>
      </c>
      <c r="AK115" s="36">
        <f t="shared" si="70"/>
        <v>34.748279464084582</v>
      </c>
      <c r="AL115" s="36">
        <f t="shared" si="70"/>
        <v>11.056294386327357</v>
      </c>
      <c r="AM115" s="37">
        <f t="shared" si="60"/>
        <v>37.786226203365885</v>
      </c>
      <c r="AN115" s="36">
        <f t="shared" si="69"/>
        <v>9.8030966176184879</v>
      </c>
      <c r="AO115" s="38">
        <f t="shared" si="69"/>
        <v>7.2375801621135709</v>
      </c>
      <c r="AP115" s="38">
        <f t="shared" si="69"/>
        <v>0</v>
      </c>
      <c r="AQ115" s="39">
        <f t="shared" si="69"/>
        <v>32.816588719135389</v>
      </c>
      <c r="AR115" s="39">
        <f t="shared" si="69"/>
        <v>17.241108100309084</v>
      </c>
      <c r="AS115" s="39">
        <f t="shared" si="69"/>
        <v>38.515486182633346</v>
      </c>
      <c r="AT115" s="40">
        <f t="shared" si="71"/>
        <v>34.365779415685751</v>
      </c>
      <c r="AU115" s="40">
        <f t="shared" si="71"/>
        <v>41.923771304630655</v>
      </c>
      <c r="AV115" s="41">
        <f t="shared" si="72"/>
        <v>28.141371556154624</v>
      </c>
      <c r="AW115" s="41">
        <f t="shared" si="72"/>
        <v>26.389108779160395</v>
      </c>
      <c r="AX115" s="42">
        <f t="shared" si="72"/>
        <v>59.803652439776336</v>
      </c>
      <c r="AY115" s="42">
        <f t="shared" si="72"/>
        <v>35.034568059393365</v>
      </c>
      <c r="AZ115"/>
      <c r="BA115" s="37">
        <f t="shared" si="63"/>
        <v>16.581725293719654</v>
      </c>
      <c r="BB115" s="37">
        <f t="shared" si="64"/>
        <v>39.209124335670587</v>
      </c>
    </row>
    <row r="116" spans="4:54" x14ac:dyDescent="0.25">
      <c r="D116" s="3">
        <v>31</v>
      </c>
      <c r="F116" s="3">
        <v>30</v>
      </c>
      <c r="G116" s="36">
        <f t="shared" si="65"/>
        <v>44.659585010510405</v>
      </c>
      <c r="H116" s="36">
        <f t="shared" si="65"/>
        <v>47.649964710264555</v>
      </c>
      <c r="I116" s="36">
        <f t="shared" si="65"/>
        <v>44.337073412054714</v>
      </c>
      <c r="J116" s="36">
        <f t="shared" si="65"/>
        <v>49.065539757315548</v>
      </c>
      <c r="K116" s="36">
        <f t="shared" si="65"/>
        <v>18.196325240845884</v>
      </c>
      <c r="L116" s="37">
        <f t="shared" si="55"/>
        <v>46.129014001443657</v>
      </c>
      <c r="M116" s="36">
        <f t="shared" si="66"/>
        <v>15.408722184397471</v>
      </c>
      <c r="N116" s="38">
        <f t="shared" si="66"/>
        <v>10.80806564507269</v>
      </c>
      <c r="O116" s="38">
        <f t="shared" si="66"/>
        <v>0</v>
      </c>
      <c r="P116" s="39">
        <f t="shared" si="66"/>
        <v>44.179464663433087</v>
      </c>
      <c r="Q116" s="39">
        <f t="shared" si="66"/>
        <v>23.660838381611985</v>
      </c>
      <c r="R116" s="39">
        <f t="shared" si="66"/>
        <v>53.101995069907929</v>
      </c>
      <c r="S116" s="40">
        <f t="shared" si="67"/>
        <v>47.057567746907615</v>
      </c>
      <c r="T116" s="40">
        <f t="shared" si="67"/>
        <v>60.108158565288583</v>
      </c>
      <c r="U116" s="41">
        <f t="shared" si="68"/>
        <v>40.081712828977174</v>
      </c>
      <c r="V116" s="41">
        <f t="shared" si="68"/>
        <v>37.465013504483558</v>
      </c>
      <c r="W116" s="42">
        <f t="shared" si="68"/>
        <v>74.413650683794074</v>
      </c>
      <c r="X116" s="42">
        <f t="shared" si="68"/>
        <v>46.813253097681056</v>
      </c>
      <c r="Z116" s="37">
        <f t="shared" si="56"/>
        <v>22.741765443232616</v>
      </c>
      <c r="AA116" s="37">
        <f t="shared" si="57"/>
        <v>46.491156268039539</v>
      </c>
      <c r="AD116"/>
      <c r="AE116" s="3">
        <v>31</v>
      </c>
      <c r="AG116" s="3">
        <f t="shared" si="58"/>
        <v>22.426633924947051</v>
      </c>
      <c r="AH116" s="36">
        <f t="shared" si="70"/>
        <v>27.019033674936189</v>
      </c>
      <c r="AI116" s="36">
        <f t="shared" si="70"/>
        <v>35.448581462939217</v>
      </c>
      <c r="AJ116" s="36">
        <f t="shared" si="70"/>
        <v>27.874279256451299</v>
      </c>
      <c r="AK116" s="36">
        <f t="shared" si="70"/>
        <v>36.673941640067461</v>
      </c>
      <c r="AL116" s="36">
        <f t="shared" si="70"/>
        <v>12.043636846585626</v>
      </c>
      <c r="AM116" s="37">
        <f t="shared" si="60"/>
        <v>39.165379096406298</v>
      </c>
      <c r="AN116" s="36">
        <f t="shared" si="69"/>
        <v>10.523126064814194</v>
      </c>
      <c r="AO116" s="38">
        <f t="shared" si="69"/>
        <v>7.6996827467351983</v>
      </c>
      <c r="AP116" s="38">
        <f t="shared" si="69"/>
        <v>0</v>
      </c>
      <c r="AQ116" s="39">
        <f t="shared" si="69"/>
        <v>34.379253305832343</v>
      </c>
      <c r="AR116" s="39">
        <f t="shared" si="69"/>
        <v>18.14478543638381</v>
      </c>
      <c r="AS116" s="39">
        <f t="shared" si="69"/>
        <v>40.774771225684049</v>
      </c>
      <c r="AT116" s="40">
        <f t="shared" si="71"/>
        <v>36.102953011244942</v>
      </c>
      <c r="AU116" s="40">
        <f t="shared" si="71"/>
        <v>44.383717880813386</v>
      </c>
      <c r="AV116" s="41">
        <f t="shared" si="72"/>
        <v>29.73575801324105</v>
      </c>
      <c r="AW116" s="41">
        <f t="shared" si="72"/>
        <v>27.871617351643355</v>
      </c>
      <c r="AX116" s="42">
        <f t="shared" si="72"/>
        <v>62.006739489615931</v>
      </c>
      <c r="AY116" s="42">
        <f t="shared" si="72"/>
        <v>36.699227454358514</v>
      </c>
      <c r="AZ116"/>
      <c r="BA116" s="37">
        <f t="shared" si="63"/>
        <v>17.530794626207172</v>
      </c>
      <c r="BB116" s="37">
        <f t="shared" si="64"/>
        <v>40.317282839690243</v>
      </c>
    </row>
    <row r="117" spans="4:54" x14ac:dyDescent="0.25">
      <c r="D117" s="3">
        <v>32</v>
      </c>
      <c r="F117" s="3">
        <v>31</v>
      </c>
      <c r="G117" s="36">
        <f t="shared" si="65"/>
        <v>46.800492545499786</v>
      </c>
      <c r="H117" s="36">
        <f t="shared" si="65"/>
        <v>49.151714642382707</v>
      </c>
      <c r="I117" s="36">
        <f t="shared" si="65"/>
        <v>46.440964737203991</v>
      </c>
      <c r="J117" s="36">
        <f t="shared" si="65"/>
        <v>50.58205731356518</v>
      </c>
      <c r="K117" s="36">
        <f t="shared" si="65"/>
        <v>18.897098473824688</v>
      </c>
      <c r="L117" s="37">
        <f t="shared" si="55"/>
        <v>46.823634005809808</v>
      </c>
      <c r="M117" s="36">
        <f t="shared" si="66"/>
        <v>16.033420061105183</v>
      </c>
      <c r="N117" s="38">
        <f t="shared" si="66"/>
        <v>11.205079229167675</v>
      </c>
      <c r="O117" s="38">
        <f t="shared" si="66"/>
        <v>0</v>
      </c>
      <c r="P117" s="39">
        <f t="shared" si="66"/>
        <v>45.352137821876539</v>
      </c>
      <c r="Q117" s="39">
        <f t="shared" si="66"/>
        <v>24.297820817095047</v>
      </c>
      <c r="R117" s="39">
        <f t="shared" si="66"/>
        <v>54.337934871256962</v>
      </c>
      <c r="S117" s="40">
        <f t="shared" si="67"/>
        <v>48.373256358796169</v>
      </c>
      <c r="T117" s="40">
        <f t="shared" si="67"/>
        <v>62.012340208869105</v>
      </c>
      <c r="U117" s="41">
        <f t="shared" si="68"/>
        <v>41.358590358789975</v>
      </c>
      <c r="V117" s="41">
        <f t="shared" si="68"/>
        <v>38.64577159799466</v>
      </c>
      <c r="W117" s="42">
        <f t="shared" si="68"/>
        <v>75.737620374439288</v>
      </c>
      <c r="X117" s="42">
        <f t="shared" si="68"/>
        <v>47.980224530444971</v>
      </c>
      <c r="Z117" s="37">
        <f t="shared" si="56"/>
        <v>23.269118061222905</v>
      </c>
      <c r="AA117" s="37">
        <f t="shared" si="57"/>
        <v>47.146134769974267</v>
      </c>
      <c r="AD117"/>
      <c r="AE117" s="3">
        <v>32</v>
      </c>
      <c r="AG117" s="3">
        <f t="shared" si="58"/>
        <v>23.585668651620018</v>
      </c>
      <c r="AH117" s="36">
        <f t="shared" si="70"/>
        <v>29.805079154351542</v>
      </c>
      <c r="AI117" s="36">
        <f t="shared" si="70"/>
        <v>37.40434440690521</v>
      </c>
      <c r="AJ117" s="36">
        <f t="shared" si="70"/>
        <v>30.404817617466911</v>
      </c>
      <c r="AK117" s="36">
        <f t="shared" si="70"/>
        <v>38.668359168561956</v>
      </c>
      <c r="AL117" s="36">
        <f t="shared" si="70"/>
        <v>13.065330835168302</v>
      </c>
      <c r="AM117" s="37">
        <f t="shared" si="60"/>
        <v>40.485872598829104</v>
      </c>
      <c r="AN117" s="36">
        <f t="shared" si="69"/>
        <v>11.280836263101881</v>
      </c>
      <c r="AO117" s="38">
        <f t="shared" si="69"/>
        <v>8.1841227628595572</v>
      </c>
      <c r="AP117" s="38">
        <f t="shared" si="69"/>
        <v>0</v>
      </c>
      <c r="AQ117" s="39">
        <f t="shared" si="69"/>
        <v>35.985410330493423</v>
      </c>
      <c r="AR117" s="39">
        <f t="shared" si="69"/>
        <v>19.06820898983884</v>
      </c>
      <c r="AS117" s="39">
        <f t="shared" si="69"/>
        <v>43.022175684884758</v>
      </c>
      <c r="AT117" s="40">
        <f t="shared" si="71"/>
        <v>37.891777500196248</v>
      </c>
      <c r="AU117" s="40">
        <f t="shared" si="71"/>
        <v>46.928849057768474</v>
      </c>
      <c r="AV117" s="41">
        <f t="shared" si="72"/>
        <v>31.390771931358081</v>
      </c>
      <c r="AW117" s="41">
        <f t="shared" si="72"/>
        <v>29.40934535527964</v>
      </c>
      <c r="AX117" s="42">
        <f t="shared" si="72"/>
        <v>64.20616908776006</v>
      </c>
      <c r="AY117" s="42">
        <f t="shared" si="72"/>
        <v>38.396805754014579</v>
      </c>
      <c r="AZ117"/>
      <c r="BA117" s="37">
        <f t="shared" si="63"/>
        <v>18.476100017649621</v>
      </c>
      <c r="BB117" s="37">
        <f t="shared" si="64"/>
        <v>41.419048715124909</v>
      </c>
    </row>
    <row r="118" spans="4:54" x14ac:dyDescent="0.25">
      <c r="D118" s="3">
        <v>33</v>
      </c>
      <c r="F118" s="3">
        <v>32</v>
      </c>
      <c r="G118" s="36">
        <f t="shared" ref="G118:K133" si="73">G46*G$12</f>
        <v>48.878526916779549</v>
      </c>
      <c r="H118" s="36">
        <f t="shared" si="73"/>
        <v>50.626522840393427</v>
      </c>
      <c r="I118" s="36">
        <f t="shared" si="73"/>
        <v>48.514791479624051</v>
      </c>
      <c r="J118" s="36">
        <f t="shared" si="73"/>
        <v>52.069440258773263</v>
      </c>
      <c r="K118" s="36">
        <f t="shared" si="73"/>
        <v>19.568752999891561</v>
      </c>
      <c r="L118" s="37">
        <f t="shared" si="55"/>
        <v>47.479934392960104</v>
      </c>
      <c r="M118" s="36">
        <f t="shared" ref="M118:R133" si="74">M46*M$12</f>
        <v>16.651211399653533</v>
      </c>
      <c r="N118" s="38">
        <f t="shared" si="74"/>
        <v>11.598152625974494</v>
      </c>
      <c r="O118" s="38">
        <f t="shared" si="74"/>
        <v>0</v>
      </c>
      <c r="P118" s="39">
        <f t="shared" si="74"/>
        <v>46.497229517236413</v>
      </c>
      <c r="Q118" s="39">
        <f t="shared" si="74"/>
        <v>24.914016994476921</v>
      </c>
      <c r="R118" s="39">
        <f t="shared" si="74"/>
        <v>55.492896721048375</v>
      </c>
      <c r="S118" s="40">
        <f t="shared" ref="S118:T133" si="75">S46</f>
        <v>49.658623604149383</v>
      </c>
      <c r="T118" s="40">
        <f t="shared" si="75"/>
        <v>63.874172383273809</v>
      </c>
      <c r="U118" s="41">
        <f t="shared" ref="U118:X133" si="76">U46*U$12</f>
        <v>42.613330877189092</v>
      </c>
      <c r="V118" s="41">
        <f t="shared" si="76"/>
        <v>39.805346623725839</v>
      </c>
      <c r="W118" s="42">
        <f t="shared" si="76"/>
        <v>76.997816882944718</v>
      </c>
      <c r="X118" s="42">
        <f t="shared" si="76"/>
        <v>49.109726130287498</v>
      </c>
      <c r="Z118" s="37">
        <f t="shared" si="56"/>
        <v>23.763105455322656</v>
      </c>
      <c r="AA118" s="37">
        <f t="shared" si="57"/>
        <v>47.76935653191638</v>
      </c>
      <c r="AD118"/>
      <c r="AE118" s="3">
        <v>33</v>
      </c>
      <c r="AG118" s="3">
        <f t="shared" si="58"/>
        <v>24.804603651429346</v>
      </c>
      <c r="AH118" s="36">
        <f t="shared" si="70"/>
        <v>32.727396294500686</v>
      </c>
      <c r="AI118" s="36">
        <f t="shared" si="70"/>
        <v>39.42895928245332</v>
      </c>
      <c r="AJ118" s="36">
        <f t="shared" si="70"/>
        <v>33.077481082728205</v>
      </c>
      <c r="AK118" s="36">
        <f t="shared" si="70"/>
        <v>40.729767768528454</v>
      </c>
      <c r="AL118" s="36">
        <f t="shared" si="70"/>
        <v>14.115022634169341</v>
      </c>
      <c r="AM118" s="37">
        <f t="shared" si="60"/>
        <v>41.753562061961965</v>
      </c>
      <c r="AN118" s="36">
        <f t="shared" ref="AN118:AS133" si="77">AN46*AN$12</f>
        <v>12.07623415860721</v>
      </c>
      <c r="AO118" s="38">
        <f t="shared" si="77"/>
        <v>8.691122313132821</v>
      </c>
      <c r="AP118" s="38">
        <f t="shared" si="77"/>
        <v>0</v>
      </c>
      <c r="AQ118" s="39">
        <f t="shared" si="77"/>
        <v>37.633076160525277</v>
      </c>
      <c r="AR118" s="39">
        <f t="shared" si="77"/>
        <v>20.008830877999841</v>
      </c>
      <c r="AS118" s="39">
        <f t="shared" si="77"/>
        <v>45.241855117023391</v>
      </c>
      <c r="AT118" s="40">
        <f t="shared" si="71"/>
        <v>39.729946061073406</v>
      </c>
      <c r="AU118" s="40">
        <f t="shared" si="71"/>
        <v>49.555351080475639</v>
      </c>
      <c r="AV118" s="41">
        <f t="shared" si="72"/>
        <v>33.105382813513096</v>
      </c>
      <c r="AW118" s="41">
        <f t="shared" si="72"/>
        <v>31.001208520656728</v>
      </c>
      <c r="AX118" s="42">
        <f t="shared" si="72"/>
        <v>66.394313729606111</v>
      </c>
      <c r="AY118" s="42">
        <f t="shared" si="72"/>
        <v>40.123190656373893</v>
      </c>
      <c r="AZ118"/>
      <c r="BA118" s="37">
        <f t="shared" si="63"/>
        <v>19.411309916231883</v>
      </c>
      <c r="BB118" s="37">
        <f t="shared" si="64"/>
        <v>42.511284031681107</v>
      </c>
    </row>
    <row r="119" spans="4:54" x14ac:dyDescent="0.25">
      <c r="D119" s="3">
        <v>34</v>
      </c>
      <c r="F119" s="3">
        <v>33</v>
      </c>
      <c r="G119" s="36">
        <f t="shared" si="73"/>
        <v>50.890455753411622</v>
      </c>
      <c r="H119" s="36">
        <f t="shared" si="73"/>
        <v>52.074188534553677</v>
      </c>
      <c r="I119" s="36">
        <f t="shared" si="73"/>
        <v>50.555473730791967</v>
      </c>
      <c r="J119" s="36">
        <f t="shared" si="73"/>
        <v>53.527562799761974</v>
      </c>
      <c r="K119" s="36">
        <f t="shared" si="73"/>
        <v>20.211176326584546</v>
      </c>
      <c r="L119" s="37">
        <f t="shared" si="55"/>
        <v>48.100707361976887</v>
      </c>
      <c r="M119" s="36">
        <f t="shared" si="74"/>
        <v>17.26160188539215</v>
      </c>
      <c r="N119" s="38">
        <f t="shared" si="74"/>
        <v>11.987099697692537</v>
      </c>
      <c r="O119" s="38">
        <f t="shared" si="74"/>
        <v>0</v>
      </c>
      <c r="P119" s="39">
        <f t="shared" si="74"/>
        <v>47.615073770378757</v>
      </c>
      <c r="Q119" s="39">
        <f t="shared" si="74"/>
        <v>25.509745240305183</v>
      </c>
      <c r="R119" s="39">
        <f t="shared" si="74"/>
        <v>56.570788914790796</v>
      </c>
      <c r="S119" s="40">
        <f t="shared" si="75"/>
        <v>50.913900081927395</v>
      </c>
      <c r="T119" s="40">
        <f t="shared" si="75"/>
        <v>65.69343455097092</v>
      </c>
      <c r="U119" s="41">
        <f t="shared" si="76"/>
        <v>43.845731462891173</v>
      </c>
      <c r="V119" s="41">
        <f t="shared" si="76"/>
        <v>40.943580725502798</v>
      </c>
      <c r="W119" s="42">
        <f t="shared" si="76"/>
        <v>78.19706633068806</v>
      </c>
      <c r="X119" s="42">
        <f t="shared" si="76"/>
        <v>50.202497717784915</v>
      </c>
      <c r="Z119" s="37">
        <f t="shared" si="56"/>
        <v>24.225274412726183</v>
      </c>
      <c r="AA119" s="37">
        <f t="shared" si="57"/>
        <v>48.362361284608163</v>
      </c>
      <c r="AD119"/>
      <c r="AE119" s="3">
        <v>34</v>
      </c>
      <c r="AG119" s="3">
        <f t="shared" si="58"/>
        <v>26.08653464069765</v>
      </c>
      <c r="AH119" s="36">
        <f t="shared" ref="AH119:AL134" si="78">AH47*AH$12</f>
        <v>35.769494818642634</v>
      </c>
      <c r="AI119" s="36">
        <f t="shared" si="78"/>
        <v>41.520519230801924</v>
      </c>
      <c r="AJ119" s="36">
        <f t="shared" si="78"/>
        <v>35.887540457839641</v>
      </c>
      <c r="AK119" s="36">
        <f t="shared" si="78"/>
        <v>42.855851637207024</v>
      </c>
      <c r="AL119" s="36">
        <f t="shared" si="78"/>
        <v>15.185528754959279</v>
      </c>
      <c r="AM119" s="37">
        <f t="shared" si="60"/>
        <v>42.973113823064381</v>
      </c>
      <c r="AN119" s="36">
        <f t="shared" si="77"/>
        <v>12.909039475737455</v>
      </c>
      <c r="AO119" s="38">
        <f t="shared" si="77"/>
        <v>9.2207916390246663</v>
      </c>
      <c r="AP119" s="38">
        <f t="shared" si="77"/>
        <v>0</v>
      </c>
      <c r="AQ119" s="39">
        <f t="shared" si="77"/>
        <v>39.319889589761772</v>
      </c>
      <c r="AR119" s="39">
        <f t="shared" si="77"/>
        <v>20.963804185627112</v>
      </c>
      <c r="AS119" s="39">
        <f t="shared" si="77"/>
        <v>47.418026643938617</v>
      </c>
      <c r="AT119" s="40">
        <f t="shared" ref="AT119:AU134" si="79">AT47</f>
        <v>41.614684553278778</v>
      </c>
      <c r="AU119" s="40">
        <f t="shared" si="79"/>
        <v>52.258530796007889</v>
      </c>
      <c r="AV119" s="41">
        <f t="shared" ref="AV119:AY134" si="80">AV47*AV$12</f>
        <v>34.878118072974317</v>
      </c>
      <c r="AW119" s="41">
        <f t="shared" si="80"/>
        <v>32.64570757090339</v>
      </c>
      <c r="AX119" s="42">
        <f t="shared" si="80"/>
        <v>68.563338703468077</v>
      </c>
      <c r="AY119" s="42">
        <f t="shared" si="80"/>
        <v>41.873806283798736</v>
      </c>
      <c r="AZ119"/>
      <c r="BA119" s="37">
        <f t="shared" si="63"/>
        <v>20.330076152497917</v>
      </c>
      <c r="BB119" s="37">
        <f t="shared" si="64"/>
        <v>43.590771151339311</v>
      </c>
    </row>
    <row r="120" spans="4:54" x14ac:dyDescent="0.25">
      <c r="D120" s="3">
        <v>35</v>
      </c>
      <c r="F120" s="3">
        <v>34</v>
      </c>
      <c r="G120" s="36">
        <f t="shared" si="73"/>
        <v>52.833869665780362</v>
      </c>
      <c r="H120" s="36">
        <f t="shared" si="73"/>
        <v>53.494583375234875</v>
      </c>
      <c r="I120" s="36">
        <f t="shared" si="73"/>
        <v>52.560335278797623</v>
      </c>
      <c r="J120" s="36">
        <f t="shared" si="73"/>
        <v>54.956372406517382</v>
      </c>
      <c r="K120" s="36">
        <f t="shared" si="73"/>
        <v>20.82448285622171</v>
      </c>
      <c r="L120" s="37">
        <f t="shared" si="55"/>
        <v>48.688405027780206</v>
      </c>
      <c r="M120" s="36">
        <f t="shared" si="74"/>
        <v>17.86415358197695</v>
      </c>
      <c r="N120" s="38">
        <f t="shared" si="74"/>
        <v>12.371755107792664</v>
      </c>
      <c r="O120" s="38">
        <f t="shared" si="74"/>
        <v>0</v>
      </c>
      <c r="P120" s="39">
        <f t="shared" si="74"/>
        <v>48.706031763064821</v>
      </c>
      <c r="Q120" s="39">
        <f t="shared" si="74"/>
        <v>26.085361922060294</v>
      </c>
      <c r="R120" s="39">
        <f t="shared" si="74"/>
        <v>57.575570404377245</v>
      </c>
      <c r="S120" s="40">
        <f t="shared" si="75"/>
        <v>52.13936303578329</v>
      </c>
      <c r="T120" s="40">
        <f t="shared" si="75"/>
        <v>67.470040562760317</v>
      </c>
      <c r="U120" s="41">
        <f t="shared" si="76"/>
        <v>45.055651171391553</v>
      </c>
      <c r="V120" s="41">
        <f t="shared" si="76"/>
        <v>42.060372987813885</v>
      </c>
      <c r="W120" s="42">
        <f t="shared" si="76"/>
        <v>79.338113071194002</v>
      </c>
      <c r="X120" s="42">
        <f t="shared" si="76"/>
        <v>51.259316389789468</v>
      </c>
      <c r="Z120" s="37">
        <f t="shared" si="56"/>
        <v>24.657194188133289</v>
      </c>
      <c r="AA120" s="37">
        <f t="shared" si="57"/>
        <v>48.926614104694536</v>
      </c>
      <c r="AD120"/>
      <c r="AE120" s="3">
        <v>35</v>
      </c>
      <c r="AG120" s="3">
        <f t="shared" si="58"/>
        <v>27.434717325995447</v>
      </c>
      <c r="AH120" s="36">
        <f t="shared" si="78"/>
        <v>38.911615169108536</v>
      </c>
      <c r="AI120" s="36">
        <f t="shared" si="78"/>
        <v>43.676553697359211</v>
      </c>
      <c r="AJ120" s="36">
        <f t="shared" si="78"/>
        <v>38.828207120341425</v>
      </c>
      <c r="AK120" s="36">
        <f t="shared" si="78"/>
        <v>45.043710274793668</v>
      </c>
      <c r="AL120" s="36">
        <f t="shared" si="78"/>
        <v>16.268958100470734</v>
      </c>
      <c r="AM120" s="37">
        <f t="shared" si="60"/>
        <v>44.148004159065266</v>
      </c>
      <c r="AN120" s="36">
        <f t="shared" si="77"/>
        <v>13.778655340015877</v>
      </c>
      <c r="AO120" s="38">
        <f t="shared" si="77"/>
        <v>9.7731154747004734</v>
      </c>
      <c r="AP120" s="38">
        <f t="shared" si="77"/>
        <v>0</v>
      </c>
      <c r="AQ120" s="39">
        <f t="shared" si="77"/>
        <v>41.043097113828765</v>
      </c>
      <c r="AR120" s="39">
        <f t="shared" si="77"/>
        <v>21.929993243386789</v>
      </c>
      <c r="AS120" s="39">
        <f t="shared" si="77"/>
        <v>49.535329767188479</v>
      </c>
      <c r="AT120" s="40">
        <f t="shared" si="79"/>
        <v>43.542733155505168</v>
      </c>
      <c r="AU120" s="40">
        <f t="shared" si="79"/>
        <v>55.032782780311848</v>
      </c>
      <c r="AV120" s="41">
        <f t="shared" si="80"/>
        <v>36.707031528380988</v>
      </c>
      <c r="AW120" s="41">
        <f t="shared" si="80"/>
        <v>34.340900020611549</v>
      </c>
      <c r="AX120" s="42">
        <f t="shared" si="80"/>
        <v>70.705286906174976</v>
      </c>
      <c r="AY120" s="42">
        <f t="shared" si="80"/>
        <v>43.64362452532297</v>
      </c>
      <c r="AZ120"/>
      <c r="BA120" s="37">
        <f t="shared" si="63"/>
        <v>21.226171068069881</v>
      </c>
      <c r="BB120" s="37">
        <f t="shared" si="64"/>
        <v>44.654239556517759</v>
      </c>
    </row>
    <row r="121" spans="4:54" x14ac:dyDescent="0.25">
      <c r="D121" s="3">
        <v>36</v>
      </c>
      <c r="F121" s="3">
        <v>35</v>
      </c>
      <c r="G121" s="36">
        <f t="shared" si="73"/>
        <v>54.707096087949218</v>
      </c>
      <c r="H121" s="36">
        <f t="shared" si="73"/>
        <v>54.887644026098606</v>
      </c>
      <c r="I121" s="36">
        <f t="shared" si="73"/>
        <v>54.52707594790364</v>
      </c>
      <c r="J121" s="36">
        <f t="shared" si="73"/>
        <v>56.355881993290254</v>
      </c>
      <c r="K121" s="36">
        <f t="shared" si="73"/>
        <v>21.408979120681327</v>
      </c>
      <c r="L121" s="37">
        <f t="shared" si="55"/>
        <v>49.245203603471346</v>
      </c>
      <c r="M121" s="36">
        <f t="shared" si="74"/>
        <v>18.45848078022032</v>
      </c>
      <c r="N121" s="38">
        <f t="shared" si="74"/>
        <v>12.751972673164659</v>
      </c>
      <c r="O121" s="38">
        <f t="shared" si="74"/>
        <v>0</v>
      </c>
      <c r="P121" s="39">
        <f t="shared" si="74"/>
        <v>49.770487713872946</v>
      </c>
      <c r="Q121" s="39">
        <f t="shared" si="74"/>
        <v>26.641254951575373</v>
      </c>
      <c r="R121" s="39">
        <f t="shared" si="74"/>
        <v>58.511197121587252</v>
      </c>
      <c r="S121" s="40">
        <f t="shared" si="75"/>
        <v>53.335330219338417</v>
      </c>
      <c r="T121" s="40">
        <f t="shared" si="75"/>
        <v>69.204023764755121</v>
      </c>
      <c r="U121" s="41">
        <f t="shared" si="76"/>
        <v>46.243004812357896</v>
      </c>
      <c r="V121" s="41">
        <f t="shared" si="76"/>
        <v>43.155673612158971</v>
      </c>
      <c r="W121" s="42">
        <f t="shared" si="76"/>
        <v>80.423615243421096</v>
      </c>
      <c r="X121" s="42">
        <f t="shared" si="76"/>
        <v>52.280988625980328</v>
      </c>
      <c r="Z121" s="37">
        <f t="shared" si="56"/>
        <v>25.060435832794795</v>
      </c>
      <c r="AA121" s="37">
        <f t="shared" si="57"/>
        <v>49.463509034339246</v>
      </c>
      <c r="AD121"/>
      <c r="AE121" s="3">
        <v>36</v>
      </c>
      <c r="AG121" s="3">
        <f t="shared" si="58"/>
        <v>28.852575672624699</v>
      </c>
      <c r="AH121" s="36">
        <f t="shared" si="78"/>
        <v>42.130998067672706</v>
      </c>
      <c r="AI121" s="36">
        <f t="shared" si="78"/>
        <v>45.893995937428151</v>
      </c>
      <c r="AJ121" s="36">
        <f t="shared" si="78"/>
        <v>41.890537973873286</v>
      </c>
      <c r="AK121" s="36">
        <f t="shared" si="78"/>
        <v>47.289829494805495</v>
      </c>
      <c r="AL121" s="36">
        <f t="shared" si="78"/>
        <v>17.356868701422055</v>
      </c>
      <c r="AM121" s="37">
        <f t="shared" si="60"/>
        <v>45.28059697816429</v>
      </c>
      <c r="AN121" s="36">
        <f t="shared" si="77"/>
        <v>14.684140381098901</v>
      </c>
      <c r="AO121" s="38">
        <f t="shared" si="77"/>
        <v>10.347939243239438</v>
      </c>
      <c r="AP121" s="38">
        <f t="shared" si="77"/>
        <v>0</v>
      </c>
      <c r="AQ121" s="39">
        <f t="shared" si="77"/>
        <v>42.799541624847144</v>
      </c>
      <c r="AR121" s="39">
        <f t="shared" si="77"/>
        <v>22.903990219185673</v>
      </c>
      <c r="AS121" s="39">
        <f t="shared" si="77"/>
        <v>51.579190383001013</v>
      </c>
      <c r="AT121" s="40">
        <f t="shared" si="79"/>
        <v>45.510332602588981</v>
      </c>
      <c r="AU121" s="40">
        <f t="shared" si="79"/>
        <v>57.871567511979961</v>
      </c>
      <c r="AV121" s="41">
        <f t="shared" si="80"/>
        <v>38.589674512967186</v>
      </c>
      <c r="AW121" s="41">
        <f t="shared" si="80"/>
        <v>36.084374627040788</v>
      </c>
      <c r="AX121" s="42">
        <f t="shared" si="80"/>
        <v>72.812172922023493</v>
      </c>
      <c r="AY121" s="42">
        <f t="shared" si="80"/>
        <v>45.427184937535841</v>
      </c>
      <c r="AZ121"/>
      <c r="BA121" s="37">
        <f t="shared" si="63"/>
        <v>22.093628017343502</v>
      </c>
      <c r="BB121" s="37">
        <f t="shared" si="64"/>
        <v>45.698396034216302</v>
      </c>
    </row>
    <row r="122" spans="4:54" x14ac:dyDescent="0.25">
      <c r="D122" s="3">
        <v>37</v>
      </c>
      <c r="F122" s="3">
        <v>36</v>
      </c>
      <c r="G122" s="36">
        <f t="shared" si="73"/>
        <v>56.509116372743776</v>
      </c>
      <c r="H122" s="36">
        <f t="shared" si="73"/>
        <v>56.25336548332217</v>
      </c>
      <c r="I122" s="36">
        <f t="shared" si="73"/>
        <v>56.453744402604187</v>
      </c>
      <c r="J122" s="36">
        <f t="shared" si="73"/>
        <v>57.726162879019334</v>
      </c>
      <c r="K122" s="36">
        <f t="shared" si="73"/>
        <v>21.965132298008545</v>
      </c>
      <c r="L122" s="37">
        <f t="shared" si="55"/>
        <v>49.773052859231804</v>
      </c>
      <c r="M122" s="36">
        <f t="shared" si="74"/>
        <v>19.04424611707103</v>
      </c>
      <c r="N122" s="38">
        <f t="shared" si="74"/>
        <v>13.1276238575308</v>
      </c>
      <c r="O122" s="38">
        <f t="shared" si="74"/>
        <v>0</v>
      </c>
      <c r="P122" s="39">
        <f t="shared" si="74"/>
        <v>50.808845231328419</v>
      </c>
      <c r="Q122" s="39">
        <f t="shared" si="74"/>
        <v>27.177838055922283</v>
      </c>
      <c r="R122" s="39">
        <f t="shared" si="74"/>
        <v>59.381578933809166</v>
      </c>
      <c r="S122" s="40">
        <f t="shared" si="75"/>
        <v>54.50215443476182</v>
      </c>
      <c r="T122" s="40">
        <f t="shared" si="75"/>
        <v>70.895523543008025</v>
      </c>
      <c r="U122" s="41">
        <f t="shared" si="76"/>
        <v>47.407757332085332</v>
      </c>
      <c r="V122" s="41">
        <f t="shared" si="76"/>
        <v>44.229478664258451</v>
      </c>
      <c r="W122" s="42">
        <f t="shared" si="76"/>
        <v>81.45614172663231</v>
      </c>
      <c r="X122" s="42">
        <f t="shared" si="76"/>
        <v>53.268343394285147</v>
      </c>
      <c r="Z122" s="37">
        <f t="shared" si="56"/>
        <v>25.436555495138823</v>
      </c>
      <c r="AA122" s="37">
        <f t="shared" si="57"/>
        <v>49.974372525343277</v>
      </c>
      <c r="AD122"/>
      <c r="AE122" s="3">
        <v>37</v>
      </c>
      <c r="AG122" s="3">
        <f t="shared" si="58"/>
        <v>30.343710600427304</v>
      </c>
      <c r="AH122" s="36">
        <f t="shared" si="78"/>
        <v>45.402290923134913</v>
      </c>
      <c r="AI122" s="36">
        <f t="shared" si="78"/>
        <v>48.169155014235109</v>
      </c>
      <c r="AJ122" s="36">
        <f t="shared" si="78"/>
        <v>45.063384732617031</v>
      </c>
      <c r="AK122" s="36">
        <f t="shared" si="78"/>
        <v>49.590057797866919</v>
      </c>
      <c r="AL122" s="36">
        <f t="shared" si="78"/>
        <v>18.440455120108982</v>
      </c>
      <c r="AM122" s="37">
        <f t="shared" si="60"/>
        <v>46.372272420827251</v>
      </c>
      <c r="AN122" s="36">
        <f t="shared" si="77"/>
        <v>15.62418318901709</v>
      </c>
      <c r="AO122" s="38">
        <f t="shared" si="77"/>
        <v>10.944955319331257</v>
      </c>
      <c r="AP122" s="38">
        <f t="shared" si="77"/>
        <v>0</v>
      </c>
      <c r="AQ122" s="39">
        <f t="shared" si="77"/>
        <v>44.585655222993026</v>
      </c>
      <c r="AR122" s="39">
        <f t="shared" si="77"/>
        <v>23.882138445359057</v>
      </c>
      <c r="AS122" s="39">
        <f t="shared" si="77"/>
        <v>53.53617329302373</v>
      </c>
      <c r="AT122" s="40">
        <f t="shared" si="79"/>
        <v>47.513215947295485</v>
      </c>
      <c r="AU122" s="40">
        <f t="shared" si="79"/>
        <v>60.767402665955011</v>
      </c>
      <c r="AV122" s="41">
        <f t="shared" si="80"/>
        <v>40.523070531991578</v>
      </c>
      <c r="AW122" s="41">
        <f t="shared" si="80"/>
        <v>37.873229373433894</v>
      </c>
      <c r="AX122" s="42">
        <f t="shared" si="80"/>
        <v>74.876085063971388</v>
      </c>
      <c r="AY122" s="42">
        <f t="shared" si="80"/>
        <v>47.21862391435841</v>
      </c>
      <c r="AZ122"/>
      <c r="BA122" s="37">
        <f t="shared" si="63"/>
        <v>22.926879943498427</v>
      </c>
      <c r="BB122" s="37">
        <f t="shared" si="64"/>
        <v>46.719958020362121</v>
      </c>
    </row>
    <row r="123" spans="4:54" x14ac:dyDescent="0.25">
      <c r="D123" s="3">
        <v>38</v>
      </c>
      <c r="F123" s="3">
        <v>37</v>
      </c>
      <c r="G123" s="36">
        <f t="shared" si="73"/>
        <v>58.239487121063696</v>
      </c>
      <c r="H123" s="36">
        <f t="shared" si="73"/>
        <v>57.591795039596256</v>
      </c>
      <c r="I123" s="36">
        <f t="shared" si="73"/>
        <v>58.338711657823509</v>
      </c>
      <c r="J123" s="36">
        <f t="shared" si="73"/>
        <v>59.067338439539995</v>
      </c>
      <c r="K123" s="36">
        <f t="shared" si="73"/>
        <v>22.4935419409153</v>
      </c>
      <c r="L123" s="37">
        <f t="shared" si="55"/>
        <v>50.273714478783788</v>
      </c>
      <c r="M123" s="36">
        <f t="shared" si="74"/>
        <v>19.621156948003204</v>
      </c>
      <c r="N123" s="38">
        <f t="shared" si="74"/>
        <v>13.498596391306126</v>
      </c>
      <c r="O123" s="38">
        <f t="shared" si="74"/>
        <v>0</v>
      </c>
      <c r="P123" s="39">
        <f t="shared" si="74"/>
        <v>51.821524084613721</v>
      </c>
      <c r="Q123" s="39">
        <f t="shared" si="74"/>
        <v>27.695545728787227</v>
      </c>
      <c r="R123" s="39">
        <f t="shared" si="74"/>
        <v>60.190545680771585</v>
      </c>
      <c r="S123" s="40">
        <f t="shared" si="75"/>
        <v>55.640218664187103</v>
      </c>
      <c r="T123" s="40">
        <f t="shared" si="75"/>
        <v>72.544773159557906</v>
      </c>
      <c r="U123" s="41">
        <f t="shared" si="76"/>
        <v>48.549918733520279</v>
      </c>
      <c r="V123" s="41">
        <f t="shared" si="76"/>
        <v>45.281825328217394</v>
      </c>
      <c r="W123" s="42">
        <f t="shared" si="76"/>
        <v>82.438170258933937</v>
      </c>
      <c r="X123" s="42">
        <f t="shared" si="76"/>
        <v>54.222226131909103</v>
      </c>
      <c r="Z123" s="37">
        <f t="shared" si="56"/>
        <v>25.787081124704887</v>
      </c>
      <c r="AA123" s="37">
        <f t="shared" si="57"/>
        <v>50.460466716274695</v>
      </c>
      <c r="AD123"/>
      <c r="AE123" s="3">
        <v>38</v>
      </c>
      <c r="AG123" s="3">
        <f t="shared" si="58"/>
        <v>31.911909129003085</v>
      </c>
      <c r="AH123" s="36">
        <f t="shared" si="78"/>
        <v>48.698085112651434</v>
      </c>
      <c r="AI123" s="36">
        <f t="shared" si="78"/>
        <v>50.497693494326796</v>
      </c>
      <c r="AJ123" s="36">
        <f t="shared" si="78"/>
        <v>48.333395562615451</v>
      </c>
      <c r="AK123" s="36">
        <f t="shared" si="78"/>
        <v>51.939589358066392</v>
      </c>
      <c r="AL123" s="36">
        <f t="shared" si="78"/>
        <v>19.510760498655209</v>
      </c>
      <c r="AM123" s="37">
        <f t="shared" si="60"/>
        <v>47.423583249622567</v>
      </c>
      <c r="AN123" s="36">
        <f t="shared" si="77"/>
        <v>16.597080084959305</v>
      </c>
      <c r="AO123" s="38">
        <f t="shared" si="77"/>
        <v>11.563689621950829</v>
      </c>
      <c r="AP123" s="38">
        <f t="shared" si="77"/>
        <v>0</v>
      </c>
      <c r="AQ123" s="39">
        <f t="shared" si="77"/>
        <v>46.39745686564752</v>
      </c>
      <c r="AR123" s="39">
        <f t="shared" si="77"/>
        <v>24.860562762224458</v>
      </c>
      <c r="AS123" s="39">
        <f t="shared" si="77"/>
        <v>55.394308123735478</v>
      </c>
      <c r="AT123" s="40">
        <f t="shared" si="79"/>
        <v>49.546606795771076</v>
      </c>
      <c r="AU123" s="40">
        <f t="shared" si="79"/>
        <v>63.71186957680078</v>
      </c>
      <c r="AV123" s="41">
        <f t="shared" si="80"/>
        <v>42.503694479640124</v>
      </c>
      <c r="AW123" s="41">
        <f t="shared" si="80"/>
        <v>39.704053931915723</v>
      </c>
      <c r="AX123" s="42">
        <f t="shared" si="80"/>
        <v>76.889293656574338</v>
      </c>
      <c r="AY123" s="42">
        <f t="shared" si="80"/>
        <v>49.011713689221942</v>
      </c>
      <c r="AZ123"/>
      <c r="BA123" s="37">
        <f t="shared" si="63"/>
        <v>23.720890433299306</v>
      </c>
      <c r="BB123" s="37">
        <f t="shared" si="64"/>
        <v>47.715689796283662</v>
      </c>
    </row>
    <row r="124" spans="4:54" x14ac:dyDescent="0.25">
      <c r="D124" s="3">
        <v>39</v>
      </c>
      <c r="F124" s="3">
        <v>38</v>
      </c>
      <c r="G124" s="36">
        <f t="shared" si="73"/>
        <v>59.898266402282253</v>
      </c>
      <c r="H124" s="36">
        <f t="shared" si="73"/>
        <v>58.903026822521937</v>
      </c>
      <c r="I124" s="36">
        <f t="shared" si="73"/>
        <v>60.18064547931013</v>
      </c>
      <c r="J124" s="36">
        <f t="shared" si="73"/>
        <v>60.379578375750938</v>
      </c>
      <c r="K124" s="36">
        <f t="shared" si="73"/>
        <v>22.994914787363513</v>
      </c>
      <c r="L124" s="37">
        <f t="shared" si="55"/>
        <v>50.748792023504137</v>
      </c>
      <c r="M124" s="36">
        <f t="shared" si="74"/>
        <v>20.188961957105182</v>
      </c>
      <c r="N124" s="38">
        <f t="shared" si="74"/>
        <v>13.864793005023238</v>
      </c>
      <c r="O124" s="38">
        <f t="shared" si="74"/>
        <v>0</v>
      </c>
      <c r="P124" s="39">
        <f t="shared" si="74"/>
        <v>52.808957340871558</v>
      </c>
      <c r="Q124" s="39">
        <f t="shared" si="74"/>
        <v>28.194828785884553</v>
      </c>
      <c r="R124" s="39">
        <f t="shared" si="74"/>
        <v>60.941820914315414</v>
      </c>
      <c r="S124" s="40">
        <f t="shared" si="75"/>
        <v>56.749931724713598</v>
      </c>
      <c r="T124" s="40">
        <f t="shared" si="75"/>
        <v>74.152088750807067</v>
      </c>
      <c r="U124" s="41">
        <f t="shared" si="76"/>
        <v>49.669539475403241</v>
      </c>
      <c r="V124" s="41">
        <f t="shared" si="76"/>
        <v>46.31278761231404</v>
      </c>
      <c r="W124" s="42">
        <f t="shared" si="76"/>
        <v>83.372086519114333</v>
      </c>
      <c r="X124" s="42">
        <f t="shared" si="76"/>
        <v>55.143493495416891</v>
      </c>
      <c r="Z124" s="37">
        <f t="shared" si="56"/>
        <v>26.113502074620929</v>
      </c>
      <c r="AA124" s="37">
        <f t="shared" si="57"/>
        <v>50.922992550706269</v>
      </c>
      <c r="AD124"/>
      <c r="AE124" s="3">
        <v>39</v>
      </c>
      <c r="AG124" s="3">
        <f t="shared" si="58"/>
        <v>33.561153995563402</v>
      </c>
      <c r="AH124" s="36">
        <f t="shared" si="78"/>
        <v>51.989569639671998</v>
      </c>
      <c r="AI124" s="36">
        <f t="shared" si="78"/>
        <v>52.874612112032274</v>
      </c>
      <c r="AJ124" s="36">
        <f t="shared" si="78"/>
        <v>51.685076132471671</v>
      </c>
      <c r="AK124" s="36">
        <f t="shared" si="78"/>
        <v>54.332954918141226</v>
      </c>
      <c r="AL124" s="36">
        <f t="shared" si="78"/>
        <v>20.558905290083239</v>
      </c>
      <c r="AM124" s="37">
        <f t="shared" si="60"/>
        <v>48.434421476804928</v>
      </c>
      <c r="AN124" s="36">
        <f t="shared" si="77"/>
        <v>17.600717239318261</v>
      </c>
      <c r="AO124" s="38">
        <f t="shared" si="77"/>
        <v>12.203488840401592</v>
      </c>
      <c r="AP124" s="38">
        <f t="shared" si="77"/>
        <v>0</v>
      </c>
      <c r="AQ124" s="39">
        <f t="shared" si="77"/>
        <v>48.230555581718775</v>
      </c>
      <c r="AR124" s="39">
        <f t="shared" si="77"/>
        <v>25.835206980465383</v>
      </c>
      <c r="AS124" s="39">
        <f t="shared" si="77"/>
        <v>57.14337408901833</v>
      </c>
      <c r="AT124" s="40">
        <f t="shared" si="79"/>
        <v>51.605224963040996</v>
      </c>
      <c r="AU124" s="40">
        <f t="shared" si="79"/>
        <v>66.695636821691011</v>
      </c>
      <c r="AV124" s="41">
        <f t="shared" si="80"/>
        <v>44.527457488731976</v>
      </c>
      <c r="AW124" s="41">
        <f t="shared" si="80"/>
        <v>41.57291760585273</v>
      </c>
      <c r="AX124" s="42">
        <f t="shared" si="80"/>
        <v>78.844363423624984</v>
      </c>
      <c r="AY124" s="42">
        <f t="shared" si="80"/>
        <v>50.799911540208072</v>
      </c>
      <c r="AZ124"/>
      <c r="BA124" s="37">
        <f t="shared" si="63"/>
        <v>24.471271666613408</v>
      </c>
      <c r="BB124" s="37">
        <f t="shared" si="64"/>
        <v>48.682441107245715</v>
      </c>
    </row>
    <row r="125" spans="4:54" x14ac:dyDescent="0.25">
      <c r="D125" s="3">
        <v>40</v>
      </c>
      <c r="F125" s="3">
        <v>39</v>
      </c>
      <c r="G125" s="36">
        <f t="shared" si="73"/>
        <v>61.48594526152641</v>
      </c>
      <c r="H125" s="36">
        <f t="shared" si="73"/>
        <v>60.187196846201907</v>
      </c>
      <c r="I125" s="36">
        <f t="shared" si="73"/>
        <v>61.978485810299695</v>
      </c>
      <c r="J125" s="36">
        <f t="shared" si="73"/>
        <v>61.663093531765334</v>
      </c>
      <c r="K125" s="36">
        <f t="shared" si="73"/>
        <v>23.470042482835996</v>
      </c>
      <c r="L125" s="37">
        <f t="shared" si="55"/>
        <v>51.199754531044121</v>
      </c>
      <c r="M125" s="36">
        <f t="shared" si="74"/>
        <v>20.747447990110228</v>
      </c>
      <c r="N125" s="38">
        <f t="shared" si="74"/>
        <v>14.226130265071962</v>
      </c>
      <c r="O125" s="38">
        <f t="shared" si="74"/>
        <v>0</v>
      </c>
      <c r="P125" s="39">
        <f t="shared" si="74"/>
        <v>53.771588825302075</v>
      </c>
      <c r="Q125" s="39">
        <f t="shared" si="74"/>
        <v>28.676150457039451</v>
      </c>
      <c r="R125" s="39">
        <f t="shared" si="74"/>
        <v>61.639002127613566</v>
      </c>
      <c r="S125" s="40">
        <f t="shared" si="75"/>
        <v>57.831724387125035</v>
      </c>
      <c r="T125" s="40">
        <f t="shared" si="75"/>
        <v>75.717859373868947</v>
      </c>
      <c r="U125" s="41">
        <f t="shared" si="76"/>
        <v>50.76670629968401</v>
      </c>
      <c r="V125" s="41">
        <f t="shared" si="76"/>
        <v>47.322472458289567</v>
      </c>
      <c r="W125" s="42">
        <f t="shared" si="76"/>
        <v>84.260184002769051</v>
      </c>
      <c r="X125" s="42">
        <f t="shared" si="76"/>
        <v>56.033008787428308</v>
      </c>
      <c r="Z125" s="37">
        <f t="shared" si="56"/>
        <v>26.417261157619887</v>
      </c>
      <c r="AA125" s="37">
        <f t="shared" si="57"/>
        <v>51.363092744264883</v>
      </c>
      <c r="AD125"/>
      <c r="AE125" s="3">
        <v>40</v>
      </c>
      <c r="AG125" s="3">
        <f t="shared" si="58"/>
        <v>35.295633769846724</v>
      </c>
      <c r="AH125" s="36">
        <f t="shared" si="78"/>
        <v>55.247278213323504</v>
      </c>
      <c r="AI125" s="36">
        <f t="shared" si="78"/>
        <v>55.294242715172061</v>
      </c>
      <c r="AJ125" s="36">
        <f t="shared" si="78"/>
        <v>55.100915609975658</v>
      </c>
      <c r="AK125" s="36">
        <f t="shared" si="78"/>
        <v>56.764021905390152</v>
      </c>
      <c r="AL125" s="36">
        <f t="shared" si="78"/>
        <v>21.576323127888955</v>
      </c>
      <c r="AM125" s="37">
        <f t="shared" si="60"/>
        <v>49.404183030963281</v>
      </c>
      <c r="AN125" s="36">
        <f t="shared" si="77"/>
        <v>18.632558217310518</v>
      </c>
      <c r="AO125" s="38">
        <f t="shared" si="77"/>
        <v>12.863508636251064</v>
      </c>
      <c r="AP125" s="38">
        <f t="shared" si="77"/>
        <v>0</v>
      </c>
      <c r="AQ125" s="39">
        <f t="shared" si="77"/>
        <v>50.080159965357822</v>
      </c>
      <c r="AR125" s="39">
        <f t="shared" si="77"/>
        <v>26.801878352422843</v>
      </c>
      <c r="AS125" s="39">
        <f t="shared" si="77"/>
        <v>58.775130491452977</v>
      </c>
      <c r="AT125" s="40">
        <f t="shared" si="79"/>
        <v>53.683300462684912</v>
      </c>
      <c r="AU125" s="40">
        <f t="shared" si="79"/>
        <v>69.708502685576562</v>
      </c>
      <c r="AV125" s="41">
        <f t="shared" si="80"/>
        <v>46.58969852786533</v>
      </c>
      <c r="AW125" s="41">
        <f t="shared" si="80"/>
        <v>43.475363783382974</v>
      </c>
      <c r="AX125" s="42">
        <f t="shared" si="80"/>
        <v>80.734267450111034</v>
      </c>
      <c r="AY125" s="42">
        <f t="shared" si="80"/>
        <v>52.576419328359982</v>
      </c>
      <c r="AZ125"/>
      <c r="BA125" s="37">
        <f t="shared" si="63"/>
        <v>25.174384023914126</v>
      </c>
      <c r="BB125" s="37">
        <f t="shared" si="64"/>
        <v>49.617187644267815</v>
      </c>
    </row>
    <row r="126" spans="4:54" x14ac:dyDescent="0.25">
      <c r="D126" s="3">
        <v>41</v>
      </c>
      <c r="F126" s="3">
        <v>40</v>
      </c>
      <c r="G126" s="36">
        <f t="shared" si="73"/>
        <v>63.003384703044532</v>
      </c>
      <c r="H126" s="36">
        <f t="shared" si="73"/>
        <v>61.444478522571018</v>
      </c>
      <c r="I126" s="36">
        <f t="shared" si="73"/>
        <v>63.731421320728785</v>
      </c>
      <c r="J126" s="36">
        <f t="shared" si="73"/>
        <v>62.918131205407512</v>
      </c>
      <c r="K126" s="36">
        <f t="shared" si="73"/>
        <v>23.919782018420971</v>
      </c>
      <c r="L126" s="37">
        <f t="shared" si="55"/>
        <v>51.627955265316444</v>
      </c>
      <c r="M126" s="36">
        <f t="shared" si="74"/>
        <v>21.29643709650496</v>
      </c>
      <c r="N126" s="38">
        <f t="shared" si="74"/>
        <v>14.5825375018867</v>
      </c>
      <c r="O126" s="38">
        <f t="shared" si="74"/>
        <v>0</v>
      </c>
      <c r="P126" s="39">
        <f t="shared" si="74"/>
        <v>54.709870866268382</v>
      </c>
      <c r="Q126" s="39">
        <f t="shared" si="74"/>
        <v>29.139982955439159</v>
      </c>
      <c r="R126" s="39">
        <f t="shared" si="74"/>
        <v>62.285546413015808</v>
      </c>
      <c r="S126" s="40">
        <f t="shared" si="75"/>
        <v>58.886045906359776</v>
      </c>
      <c r="T126" s="40">
        <f t="shared" si="75"/>
        <v>77.242537999256044</v>
      </c>
      <c r="U126" s="41">
        <f t="shared" si="76"/>
        <v>51.841538442791361</v>
      </c>
      <c r="V126" s="41">
        <f t="shared" si="76"/>
        <v>48.311016212110268</v>
      </c>
      <c r="W126" s="42">
        <f t="shared" si="76"/>
        <v>85.104664549977258</v>
      </c>
      <c r="X126" s="42">
        <f t="shared" si="76"/>
        <v>56.891637979471895</v>
      </c>
      <c r="Z126" s="37">
        <f t="shared" si="56"/>
        <v>26.699748765859461</v>
      </c>
      <c r="AA126" s="37">
        <f t="shared" si="57"/>
        <v>51.78185460782295</v>
      </c>
      <c r="AD126"/>
      <c r="AE126" s="3">
        <v>41</v>
      </c>
      <c r="AG126" s="3">
        <f t="shared" si="58"/>
        <v>37.119753491784877</v>
      </c>
      <c r="AH126" s="36">
        <f t="shared" si="78"/>
        <v>58.441899139454165</v>
      </c>
      <c r="AI126" s="36">
        <f t="shared" si="78"/>
        <v>57.750250811203465</v>
      </c>
      <c r="AJ126" s="36">
        <f t="shared" si="78"/>
        <v>58.561581074477239</v>
      </c>
      <c r="AK126" s="36">
        <f t="shared" si="78"/>
        <v>59.226005056885178</v>
      </c>
      <c r="AL126" s="36">
        <f t="shared" si="78"/>
        <v>22.554993229122211</v>
      </c>
      <c r="AM126" s="37">
        <f t="shared" si="60"/>
        <v>50.331922775973517</v>
      </c>
      <c r="AN126" s="36">
        <f t="shared" si="77"/>
        <v>19.689638048874997</v>
      </c>
      <c r="AO126" s="38">
        <f t="shared" si="77"/>
        <v>13.542703200477575</v>
      </c>
      <c r="AP126" s="38">
        <f t="shared" si="77"/>
        <v>0</v>
      </c>
      <c r="AQ126" s="39">
        <f t="shared" si="77"/>
        <v>51.941094625779805</v>
      </c>
      <c r="AR126" s="39">
        <f t="shared" si="77"/>
        <v>27.756298699046663</v>
      </c>
      <c r="AS126" s="39">
        <f t="shared" si="77"/>
        <v>60.283482215607215</v>
      </c>
      <c r="AT126" s="40">
        <f t="shared" si="79"/>
        <v>55.774596677437295</v>
      </c>
      <c r="AU126" s="40">
        <f t="shared" si="79"/>
        <v>72.739457984694198</v>
      </c>
      <c r="AV126" s="41">
        <f t="shared" si="80"/>
        <v>48.68518387505722</v>
      </c>
      <c r="AW126" s="41">
        <f t="shared" si="80"/>
        <v>45.406411939335051</v>
      </c>
      <c r="AX126" s="42">
        <f t="shared" si="80"/>
        <v>82.552499841084256</v>
      </c>
      <c r="AY126" s="42">
        <f t="shared" si="80"/>
        <v>54.334253212460531</v>
      </c>
      <c r="AZ126"/>
      <c r="BA126" s="37">
        <f t="shared" si="63"/>
        <v>25.82741280062988</v>
      </c>
      <c r="BB126" s="37">
        <f t="shared" si="64"/>
        <v>50.517072699029981</v>
      </c>
    </row>
    <row r="127" spans="4:54" x14ac:dyDescent="0.25">
      <c r="D127" s="3">
        <v>42</v>
      </c>
      <c r="F127" s="3">
        <v>41</v>
      </c>
      <c r="G127" s="36">
        <f t="shared" si="73"/>
        <v>64.451758178384722</v>
      </c>
      <c r="H127" s="36">
        <f t="shared" si="73"/>
        <v>62.675078585597532</v>
      </c>
      <c r="I127" s="36">
        <f t="shared" si="73"/>
        <v>65.438867142472319</v>
      </c>
      <c r="J127" s="36">
        <f t="shared" si="73"/>
        <v>64.144970900505569</v>
      </c>
      <c r="K127" s="36">
        <f t="shared" si="73"/>
        <v>24.345038675013221</v>
      </c>
      <c r="L127" s="37">
        <f t="shared" si="55"/>
        <v>52.034646755012282</v>
      </c>
      <c r="M127" s="36">
        <f t="shared" si="74"/>
        <v>21.835783767692227</v>
      </c>
      <c r="N127" s="38">
        <f t="shared" si="74"/>
        <v>14.933955821891773</v>
      </c>
      <c r="O127" s="38">
        <f t="shared" si="74"/>
        <v>0</v>
      </c>
      <c r="P127" s="39">
        <f t="shared" si="74"/>
        <v>55.624262292682815</v>
      </c>
      <c r="Q127" s="39">
        <f t="shared" si="74"/>
        <v>29.586804471396125</v>
      </c>
      <c r="R127" s="39">
        <f t="shared" si="74"/>
        <v>62.884760627441757</v>
      </c>
      <c r="S127" s="40">
        <f t="shared" si="75"/>
        <v>59.913360918449968</v>
      </c>
      <c r="T127" s="40">
        <f t="shared" si="75"/>
        <v>78.726633359326399</v>
      </c>
      <c r="U127" s="41">
        <f t="shared" si="76"/>
        <v>52.894184191802537</v>
      </c>
      <c r="V127" s="41">
        <f t="shared" si="76"/>
        <v>49.27858141935112</v>
      </c>
      <c r="W127" s="42">
        <f t="shared" si="76"/>
        <v>85.907639403891366</v>
      </c>
      <c r="X127" s="42">
        <f t="shared" si="76"/>
        <v>57.72024626076022</v>
      </c>
      <c r="Z127" s="37">
        <f t="shared" si="56"/>
        <v>26.96229871523057</v>
      </c>
      <c r="AA127" s="37">
        <f t="shared" si="57"/>
        <v>52.180312733807114</v>
      </c>
      <c r="AD127"/>
      <c r="AE127" s="3">
        <v>42</v>
      </c>
      <c r="AG127" s="3">
        <f t="shared" si="58"/>
        <v>38.85778775562828</v>
      </c>
      <c r="AH127" s="36">
        <f t="shared" si="78"/>
        <v>61.264465686420266</v>
      </c>
      <c r="AI127" s="36">
        <f t="shared" si="78"/>
        <v>60.006216576255909</v>
      </c>
      <c r="AJ127" s="36">
        <f t="shared" si="78"/>
        <v>61.72553352619088</v>
      </c>
      <c r="AK127" s="36">
        <f t="shared" si="78"/>
        <v>61.482305024188015</v>
      </c>
      <c r="AL127" s="36">
        <f t="shared" si="78"/>
        <v>23.404042527364432</v>
      </c>
      <c r="AM127" s="37">
        <f t="shared" si="60"/>
        <v>51.137038434299953</v>
      </c>
      <c r="AN127" s="36">
        <f t="shared" si="77"/>
        <v>20.66859992284407</v>
      </c>
      <c r="AO127" s="38">
        <f t="shared" si="77"/>
        <v>14.175042874256663</v>
      </c>
      <c r="AP127" s="38">
        <f t="shared" si="77"/>
        <v>0</v>
      </c>
      <c r="AQ127" s="39">
        <f t="shared" si="77"/>
        <v>53.636186593528898</v>
      </c>
      <c r="AR127" s="39">
        <f t="shared" si="77"/>
        <v>28.608778399381606</v>
      </c>
      <c r="AS127" s="39">
        <f t="shared" si="77"/>
        <v>61.543021668450777</v>
      </c>
      <c r="AT127" s="40">
        <f t="shared" si="79"/>
        <v>57.679566410877413</v>
      </c>
      <c r="AU127" s="40">
        <f t="shared" si="79"/>
        <v>75.497705139603084</v>
      </c>
      <c r="AV127" s="41">
        <f t="shared" si="80"/>
        <v>50.612041121344539</v>
      </c>
      <c r="AW127" s="41">
        <f t="shared" si="80"/>
        <v>47.1801758522207</v>
      </c>
      <c r="AX127" s="42">
        <f t="shared" si="80"/>
        <v>84.136596185670541</v>
      </c>
      <c r="AY127" s="42">
        <f t="shared" si="80"/>
        <v>55.908412803537715</v>
      </c>
      <c r="AZ127"/>
      <c r="BA127" s="37">
        <f t="shared" si="63"/>
        <v>26.375392022385743</v>
      </c>
      <c r="BB127" s="37">
        <f t="shared" si="64"/>
        <v>51.301828956830782</v>
      </c>
    </row>
    <row r="128" spans="4:54" x14ac:dyDescent="0.25">
      <c r="D128" s="3">
        <v>43</v>
      </c>
      <c r="F128" s="3">
        <v>42</v>
      </c>
      <c r="G128" s="36">
        <f t="shared" si="73"/>
        <v>65.832499486163812</v>
      </c>
      <c r="H128" s="36">
        <f t="shared" si="73"/>
        <v>63.879233387109466</v>
      </c>
      <c r="I128" s="36">
        <f t="shared" si="73"/>
        <v>67.100443827203179</v>
      </c>
      <c r="J128" s="36">
        <f t="shared" si="73"/>
        <v>65.343920476486787</v>
      </c>
      <c r="K128" s="36">
        <f t="shared" si="73"/>
        <v>24.746751258946436</v>
      </c>
      <c r="L128" s="37">
        <f t="shared" si="55"/>
        <v>52.420992975358786</v>
      </c>
      <c r="M128" s="36">
        <f t="shared" si="74"/>
        <v>22.365372358975122</v>
      </c>
      <c r="N128" s="38">
        <f t="shared" si="74"/>
        <v>15.280337195522506</v>
      </c>
      <c r="O128" s="38">
        <f t="shared" si="74"/>
        <v>0</v>
      </c>
      <c r="P128" s="39">
        <f t="shared" si="74"/>
        <v>56.51522665521918</v>
      </c>
      <c r="Q128" s="39">
        <f t="shared" si="74"/>
        <v>30.017096543938653</v>
      </c>
      <c r="R128" s="39">
        <f t="shared" si="74"/>
        <v>63.439795270465623</v>
      </c>
      <c r="S128" s="40">
        <f t="shared" si="75"/>
        <v>60.914146664329401</v>
      </c>
      <c r="T128" s="40">
        <f t="shared" si="75"/>
        <v>80.170702571542733</v>
      </c>
      <c r="U128" s="41">
        <f t="shared" si="76"/>
        <v>53.924817751223252</v>
      </c>
      <c r="V128" s="41">
        <f t="shared" si="76"/>
        <v>50.225353912771567</v>
      </c>
      <c r="W128" s="42">
        <f t="shared" si="76"/>
        <v>86.671130698233924</v>
      </c>
      <c r="X128" s="42">
        <f t="shared" si="76"/>
        <v>58.519695051407538</v>
      </c>
      <c r="Z128" s="37">
        <f t="shared" si="56"/>
        <v>27.206185520339591</v>
      </c>
      <c r="AA128" s="37">
        <f t="shared" si="57"/>
        <v>52.559451552260654</v>
      </c>
      <c r="AD128"/>
      <c r="AE128" s="3">
        <v>43</v>
      </c>
      <c r="AG128" s="3">
        <f t="shared" si="58"/>
        <v>40.467341024247702</v>
      </c>
      <c r="AH128" s="36">
        <f t="shared" si="78"/>
        <v>63.688783680353467</v>
      </c>
      <c r="AI128" s="36">
        <f t="shared" si="78"/>
        <v>62.02289565055279</v>
      </c>
      <c r="AJ128" s="36">
        <f t="shared" si="78"/>
        <v>64.535070409060921</v>
      </c>
      <c r="AK128" s="36">
        <f t="shared" si="78"/>
        <v>63.494975311921351</v>
      </c>
      <c r="AL128" s="36">
        <f t="shared" si="78"/>
        <v>24.121512676346672</v>
      </c>
      <c r="AM128" s="37">
        <f t="shared" si="60"/>
        <v>51.820620918633125</v>
      </c>
      <c r="AN128" s="36">
        <f t="shared" si="77"/>
        <v>21.549703792666751</v>
      </c>
      <c r="AO128" s="38">
        <f t="shared" si="77"/>
        <v>14.747393820845851</v>
      </c>
      <c r="AP128" s="38">
        <f t="shared" si="77"/>
        <v>0</v>
      </c>
      <c r="AQ128" s="39">
        <f t="shared" si="77"/>
        <v>55.140148948742052</v>
      </c>
      <c r="AR128" s="39">
        <f t="shared" si="77"/>
        <v>29.350889016018346</v>
      </c>
      <c r="AS128" s="39">
        <f t="shared" si="77"/>
        <v>62.571279321943869</v>
      </c>
      <c r="AT128" s="40">
        <f t="shared" si="79"/>
        <v>59.369484977485719</v>
      </c>
      <c r="AU128" s="40">
        <f t="shared" si="79"/>
        <v>77.941135042021727</v>
      </c>
      <c r="AV128" s="41">
        <f t="shared" si="80"/>
        <v>52.336234417608765</v>
      </c>
      <c r="AW128" s="41">
        <f t="shared" si="80"/>
        <v>48.765799455766974</v>
      </c>
      <c r="AX128" s="42">
        <f t="shared" si="80"/>
        <v>85.484968553939311</v>
      </c>
      <c r="AY128" s="42">
        <f t="shared" si="80"/>
        <v>57.282564664616281</v>
      </c>
      <c r="AZ128"/>
      <c r="BA128" s="37">
        <f t="shared" si="63"/>
        <v>26.82485170600652</v>
      </c>
      <c r="BB128" s="37">
        <f t="shared" si="64"/>
        <v>51.970534143302338</v>
      </c>
    </row>
    <row r="129" spans="4:54" x14ac:dyDescent="0.25">
      <c r="D129" s="3">
        <v>44</v>
      </c>
      <c r="F129" s="3">
        <v>43</v>
      </c>
      <c r="G129" s="36">
        <f t="shared" si="73"/>
        <v>67.147255900119362</v>
      </c>
      <c r="H129" s="36">
        <f t="shared" si="73"/>
        <v>65.057205527825886</v>
      </c>
      <c r="I129" s="36">
        <f t="shared" si="73"/>
        <v>68.715957541633031</v>
      </c>
      <c r="J129" s="36">
        <f t="shared" si="73"/>
        <v>66.515312655983408</v>
      </c>
      <c r="K129" s="36">
        <f t="shared" si="73"/>
        <v>25.125879415937526</v>
      </c>
      <c r="L129" s="37">
        <f t="shared" si="55"/>
        <v>52.788079317625744</v>
      </c>
      <c r="M129" s="36">
        <f t="shared" si="74"/>
        <v>22.8851146838721</v>
      </c>
      <c r="N129" s="38">
        <f t="shared" si="74"/>
        <v>15.621643614505825</v>
      </c>
      <c r="O129" s="38">
        <f t="shared" si="74"/>
        <v>0</v>
      </c>
      <c r="P129" s="39">
        <f t="shared" si="74"/>
        <v>57.383230646525782</v>
      </c>
      <c r="Q129" s="39">
        <f t="shared" si="74"/>
        <v>30.431341768773429</v>
      </c>
      <c r="R129" s="39">
        <f t="shared" si="74"/>
        <v>63.953641393070598</v>
      </c>
      <c r="S129" s="40">
        <f t="shared" si="75"/>
        <v>61.888890505762291</v>
      </c>
      <c r="T129" s="40">
        <f t="shared" si="75"/>
        <v>81.575344464032455</v>
      </c>
      <c r="U129" s="41">
        <f t="shared" si="76"/>
        <v>54.933636390092289</v>
      </c>
      <c r="V129" s="41">
        <f t="shared" si="76"/>
        <v>51.151540163447613</v>
      </c>
      <c r="W129" s="42">
        <f t="shared" si="76"/>
        <v>87.39707328744899</v>
      </c>
      <c r="X129" s="42">
        <f t="shared" si="76"/>
        <v>59.290839426138746</v>
      </c>
      <c r="Z129" s="37">
        <f t="shared" si="56"/>
        <v>27.432622847037578</v>
      </c>
      <c r="AA129" s="37">
        <f t="shared" si="57"/>
        <v>52.920207762974911</v>
      </c>
      <c r="AD129"/>
      <c r="AE129" s="3">
        <v>44</v>
      </c>
      <c r="AG129" s="3">
        <f t="shared" si="58"/>
        <v>41.95047391357199</v>
      </c>
      <c r="AH129" s="36">
        <f t="shared" si="78"/>
        <v>65.765684152413243</v>
      </c>
      <c r="AI129" s="36">
        <f t="shared" si="78"/>
        <v>63.820214824024539</v>
      </c>
      <c r="AJ129" s="36">
        <f t="shared" si="78"/>
        <v>67.019235707868546</v>
      </c>
      <c r="AK129" s="36">
        <f t="shared" si="78"/>
        <v>65.285192636059449</v>
      </c>
      <c r="AL129" s="36">
        <f t="shared" si="78"/>
        <v>24.727395526465838</v>
      </c>
      <c r="AM129" s="37">
        <f t="shared" si="60"/>
        <v>52.402318340866387</v>
      </c>
      <c r="AN129" s="36">
        <f t="shared" si="77"/>
        <v>22.339375035195282</v>
      </c>
      <c r="AO129" s="38">
        <f t="shared" si="77"/>
        <v>15.263301454364573</v>
      </c>
      <c r="AP129" s="38">
        <f t="shared" si="77"/>
        <v>0</v>
      </c>
      <c r="AQ129" s="39">
        <f t="shared" si="77"/>
        <v>56.47164493883259</v>
      </c>
      <c r="AR129" s="39">
        <f t="shared" si="77"/>
        <v>29.996167523264081</v>
      </c>
      <c r="AS129" s="39">
        <f t="shared" si="77"/>
        <v>63.413300000739895</v>
      </c>
      <c r="AT129" s="40">
        <f t="shared" si="79"/>
        <v>60.865198649721492</v>
      </c>
      <c r="AU129" s="40">
        <f t="shared" si="79"/>
        <v>80.100116544524596</v>
      </c>
      <c r="AV129" s="41">
        <f t="shared" si="80"/>
        <v>53.87428966471014</v>
      </c>
      <c r="AW129" s="41">
        <f t="shared" si="80"/>
        <v>50.178950284218288</v>
      </c>
      <c r="AX129" s="42">
        <f t="shared" si="80"/>
        <v>86.634217318394192</v>
      </c>
      <c r="AY129" s="42">
        <f t="shared" si="80"/>
        <v>58.480774681752408</v>
      </c>
      <c r="AZ129"/>
      <c r="BA129" s="37">
        <f t="shared" si="63"/>
        <v>27.194527210264088</v>
      </c>
      <c r="BB129" s="37">
        <f t="shared" si="64"/>
        <v>52.54111209549793</v>
      </c>
    </row>
    <row r="130" spans="4:54" x14ac:dyDescent="0.25">
      <c r="D130" s="3">
        <v>45</v>
      </c>
      <c r="F130" s="3">
        <v>44</v>
      </c>
      <c r="G130" s="36">
        <f t="shared" si="73"/>
        <v>68.397846278070105</v>
      </c>
      <c r="H130" s="36">
        <f t="shared" si="73"/>
        <v>66.209280791328524</v>
      </c>
      <c r="I130" s="36">
        <f t="shared" si="73"/>
        <v>70.285381497314376</v>
      </c>
      <c r="J130" s="36">
        <f t="shared" si="73"/>
        <v>67.659501855638482</v>
      </c>
      <c r="K130" s="36">
        <f t="shared" si="73"/>
        <v>25.483392816518343</v>
      </c>
      <c r="L130" s="37">
        <f t="shared" si="55"/>
        <v>53.136920834232612</v>
      </c>
      <c r="M130" s="36">
        <f t="shared" si="74"/>
        <v>23.394947769970877</v>
      </c>
      <c r="N130" s="38">
        <f t="shared" si="74"/>
        <v>15.957846312332219</v>
      </c>
      <c r="O130" s="38">
        <f t="shared" si="74"/>
        <v>0</v>
      </c>
      <c r="P130" s="39">
        <f t="shared" si="74"/>
        <v>58.228742698709077</v>
      </c>
      <c r="Q130" s="39">
        <f t="shared" si="74"/>
        <v>30.830021805753876</v>
      </c>
      <c r="R130" s="39">
        <f t="shared" si="74"/>
        <v>64.429129955043209</v>
      </c>
      <c r="S130" s="40">
        <f t="shared" si="75"/>
        <v>62.838087702808018</v>
      </c>
      <c r="T130" s="40">
        <f t="shared" si="75"/>
        <v>82.941193538347804</v>
      </c>
      <c r="U130" s="41">
        <f t="shared" si="76"/>
        <v>55.920857842573454</v>
      </c>
      <c r="V130" s="41">
        <f t="shared" si="76"/>
        <v>52.057364870092357</v>
      </c>
      <c r="W130" s="42">
        <f t="shared" si="76"/>
        <v>88.087316846602747</v>
      </c>
      <c r="X130" s="42">
        <f t="shared" si="76"/>
        <v>60.034525901040112</v>
      </c>
      <c r="Z130" s="37">
        <f t="shared" si="56"/>
        <v>27.642762925478483</v>
      </c>
      <c r="AA130" s="37">
        <f t="shared" si="57"/>
        <v>53.263472649698329</v>
      </c>
      <c r="AD130"/>
      <c r="AE130" s="3">
        <v>45</v>
      </c>
      <c r="AG130" s="3">
        <f t="shared" si="58"/>
        <v>43.317115956604354</v>
      </c>
      <c r="AH130" s="36">
        <f t="shared" si="78"/>
        <v>67.550695265044467</v>
      </c>
      <c r="AI130" s="36">
        <f t="shared" si="78"/>
        <v>65.425336834283428</v>
      </c>
      <c r="AJ130" s="36">
        <f t="shared" si="78"/>
        <v>69.218634364878682</v>
      </c>
      <c r="AK130" s="36">
        <f t="shared" si="78"/>
        <v>66.881081366245539</v>
      </c>
      <c r="AL130" s="36">
        <f t="shared" si="78"/>
        <v>25.241546797780462</v>
      </c>
      <c r="AM130" s="37">
        <f t="shared" si="60"/>
        <v>52.900629174287118</v>
      </c>
      <c r="AN130" s="36">
        <f t="shared" si="77"/>
        <v>23.047866168692234</v>
      </c>
      <c r="AO130" s="38">
        <f t="shared" si="77"/>
        <v>15.728812595255526</v>
      </c>
      <c r="AP130" s="38">
        <f t="shared" si="77"/>
        <v>0</v>
      </c>
      <c r="AQ130" s="39">
        <f t="shared" si="77"/>
        <v>57.653769070439445</v>
      </c>
      <c r="AR130" s="39">
        <f t="shared" si="77"/>
        <v>30.559432079050737</v>
      </c>
      <c r="AS130" s="39">
        <f t="shared" si="77"/>
        <v>64.108449449817641</v>
      </c>
      <c r="AT130" s="40">
        <f t="shared" si="79"/>
        <v>62.192638466037472</v>
      </c>
      <c r="AU130" s="40">
        <f t="shared" si="79"/>
        <v>82.012646316100231</v>
      </c>
      <c r="AV130" s="41">
        <f t="shared" si="80"/>
        <v>55.24902766800313</v>
      </c>
      <c r="AW130" s="41">
        <f t="shared" si="80"/>
        <v>51.440985170421222</v>
      </c>
      <c r="AX130" s="42">
        <f t="shared" si="80"/>
        <v>87.619740282775609</v>
      </c>
      <c r="AY130" s="42">
        <f t="shared" si="80"/>
        <v>59.52960735556784</v>
      </c>
      <c r="AZ130"/>
      <c r="BA130" s="37">
        <f t="shared" si="63"/>
        <v>27.500973148979494</v>
      </c>
      <c r="BB130" s="37">
        <f t="shared" si="64"/>
        <v>53.030912870779808</v>
      </c>
    </row>
    <row r="131" spans="4:54" x14ac:dyDescent="0.25">
      <c r="D131" s="3">
        <v>46</v>
      </c>
      <c r="F131" s="3">
        <v>45</v>
      </c>
      <c r="G131" s="36">
        <f t="shared" si="73"/>
        <v>69.586223861347861</v>
      </c>
      <c r="H131" s="36">
        <f t="shared" si="73"/>
        <v>67.335765352306538</v>
      </c>
      <c r="I131" s="36">
        <f t="shared" si="73"/>
        <v>71.808838598201817</v>
      </c>
      <c r="J131" s="36">
        <f t="shared" si="73"/>
        <v>68.776861309183118</v>
      </c>
      <c r="K131" s="36">
        <f t="shared" si="73"/>
        <v>25.820262015709599</v>
      </c>
      <c r="L131" s="37">
        <f t="shared" si="55"/>
        <v>53.468469130299233</v>
      </c>
      <c r="M131" s="36">
        <f t="shared" si="74"/>
        <v>23.894831766185948</v>
      </c>
      <c r="N131" s="38">
        <f t="shared" si="74"/>
        <v>16.288925042499201</v>
      </c>
      <c r="O131" s="38">
        <f t="shared" si="74"/>
        <v>0</v>
      </c>
      <c r="P131" s="39">
        <f t="shared" si="74"/>
        <v>59.052231739007098</v>
      </c>
      <c r="Q131" s="39">
        <f t="shared" si="74"/>
        <v>31.213615653029194</v>
      </c>
      <c r="R131" s="39">
        <f t="shared" si="74"/>
        <v>64.868933136937713</v>
      </c>
      <c r="S131" s="40">
        <f t="shared" si="75"/>
        <v>63.762239425820667</v>
      </c>
      <c r="T131" s="40">
        <f t="shared" si="75"/>
        <v>84.26891451086243</v>
      </c>
      <c r="U131" s="41">
        <f t="shared" si="76"/>
        <v>56.886717938182841</v>
      </c>
      <c r="V131" s="41">
        <f t="shared" si="76"/>
        <v>52.943068764024986</v>
      </c>
      <c r="W131" s="42">
        <f t="shared" si="76"/>
        <v>88.743628179459989</v>
      </c>
      <c r="X131" s="42">
        <f t="shared" si="76"/>
        <v>60.751590541532593</v>
      </c>
      <c r="Z131" s="37">
        <f t="shared" si="56"/>
        <v>27.837696738523281</v>
      </c>
      <c r="AA131" s="37">
        <f t="shared" si="57"/>
        <v>53.590094282140775</v>
      </c>
      <c r="AD131"/>
      <c r="AE131" s="3">
        <v>46</v>
      </c>
      <c r="AG131" s="3">
        <f t="shared" si="58"/>
        <v>44.576416783406593</v>
      </c>
      <c r="AH131" s="36">
        <f t="shared" si="78"/>
        <v>69.090312161601631</v>
      </c>
      <c r="AI131" s="36">
        <f t="shared" si="78"/>
        <v>66.861709110782826</v>
      </c>
      <c r="AJ131" s="36">
        <f t="shared" si="78"/>
        <v>71.169125800065856</v>
      </c>
      <c r="AK131" s="36">
        <f t="shared" si="78"/>
        <v>68.306817338115806</v>
      </c>
      <c r="AL131" s="36">
        <f t="shared" si="78"/>
        <v>25.680028064091836</v>
      </c>
      <c r="AM131" s="37">
        <f t="shared" si="60"/>
        <v>53.330080978892042</v>
      </c>
      <c r="AN131" s="36">
        <f t="shared" si="77"/>
        <v>23.68430554209807</v>
      </c>
      <c r="AO131" s="38">
        <f t="shared" si="77"/>
        <v>16.149312151105978</v>
      </c>
      <c r="AP131" s="38">
        <f t="shared" si="77"/>
        <v>0</v>
      </c>
      <c r="AQ131" s="39">
        <f t="shared" si="77"/>
        <v>58.70607410849334</v>
      </c>
      <c r="AR131" s="39">
        <f t="shared" si="77"/>
        <v>31.052942890844356</v>
      </c>
      <c r="AS131" s="39">
        <f t="shared" si="77"/>
        <v>64.68683143587036</v>
      </c>
      <c r="AT131" s="40">
        <f t="shared" si="79"/>
        <v>63.373809483518308</v>
      </c>
      <c r="AU131" s="40">
        <f t="shared" si="79"/>
        <v>83.711125137704187</v>
      </c>
      <c r="AV131" s="41">
        <f t="shared" si="80"/>
        <v>56.480187800783362</v>
      </c>
      <c r="AW131" s="41">
        <f t="shared" si="80"/>
        <v>52.570339768346535</v>
      </c>
      <c r="AX131" s="42">
        <f t="shared" si="80"/>
        <v>88.469658180403542</v>
      </c>
      <c r="AY131" s="42">
        <f t="shared" si="80"/>
        <v>60.451050842233165</v>
      </c>
      <c r="AZ131"/>
      <c r="BA131" s="37">
        <f t="shared" si="63"/>
        <v>27.756914955698807</v>
      </c>
      <c r="BB131" s="37">
        <f t="shared" si="64"/>
        <v>53.453719544623887</v>
      </c>
    </row>
    <row r="132" spans="4:54" x14ac:dyDescent="0.25">
      <c r="D132" s="3">
        <v>47</v>
      </c>
      <c r="F132" s="3">
        <v>46</v>
      </c>
      <c r="G132" s="36">
        <f t="shared" si="73"/>
        <v>70.714443447934471</v>
      </c>
      <c r="H132" s="36">
        <f t="shared" si="73"/>
        <v>68.436983233529602</v>
      </c>
      <c r="I132" s="36">
        <f t="shared" si="73"/>
        <v>73.286585278212698</v>
      </c>
      <c r="J132" s="36">
        <f t="shared" si="73"/>
        <v>69.867780455228953</v>
      </c>
      <c r="K132" s="36">
        <f t="shared" si="73"/>
        <v>26.137450801422982</v>
      </c>
      <c r="L132" s="37">
        <f t="shared" si="55"/>
        <v>53.783618184845167</v>
      </c>
      <c r="M132" s="36">
        <f t="shared" si="74"/>
        <v>24.3847479919013</v>
      </c>
      <c r="N132" s="38">
        <f t="shared" si="74"/>
        <v>16.614867409671159</v>
      </c>
      <c r="O132" s="38">
        <f t="shared" si="74"/>
        <v>0</v>
      </c>
      <c r="P132" s="39">
        <f t="shared" si="74"/>
        <v>59.854166086851386</v>
      </c>
      <c r="Q132" s="39">
        <f t="shared" si="74"/>
        <v>31.582598158613202</v>
      </c>
      <c r="R132" s="39">
        <f t="shared" si="74"/>
        <v>65.275567189413692</v>
      </c>
      <c r="S132" s="40">
        <f t="shared" si="75"/>
        <v>64.661850978082583</v>
      </c>
      <c r="T132" s="40">
        <f t="shared" si="75"/>
        <v>85.559197380019839</v>
      </c>
      <c r="U132" s="41">
        <f t="shared" si="76"/>
        <v>57.831468440391468</v>
      </c>
      <c r="V132" s="41">
        <f t="shared" si="76"/>
        <v>53.808906609703669</v>
      </c>
      <c r="W132" s="42">
        <f t="shared" si="76"/>
        <v>89.367693682798702</v>
      </c>
      <c r="X132" s="42">
        <f t="shared" si="76"/>
        <v>61.442857354643493</v>
      </c>
      <c r="Z132" s="37">
        <f t="shared" si="56"/>
        <v>28.018454828211468</v>
      </c>
      <c r="AA132" s="37">
        <f t="shared" si="57"/>
        <v>53.90087961121327</v>
      </c>
      <c r="AD132"/>
      <c r="AE132" s="3">
        <v>47</v>
      </c>
      <c r="AG132" s="3">
        <f t="shared" si="58"/>
        <v>45.736807377615186</v>
      </c>
      <c r="AH132" s="36">
        <f t="shared" si="78"/>
        <v>70.423218968005244</v>
      </c>
      <c r="AI132" s="36">
        <f t="shared" si="78"/>
        <v>68.149581890962224</v>
      </c>
      <c r="AJ132" s="36">
        <f t="shared" si="78"/>
        <v>72.902066302850073</v>
      </c>
      <c r="AK132" s="36">
        <f t="shared" si="78"/>
        <v>69.583199852753282</v>
      </c>
      <c r="AL132" s="36">
        <f t="shared" si="78"/>
        <v>26.055823635821426</v>
      </c>
      <c r="AM132" s="37">
        <f t="shared" si="60"/>
        <v>53.702212817963932</v>
      </c>
      <c r="AN132" s="36">
        <f t="shared" si="77"/>
        <v>24.25677243050184</v>
      </c>
      <c r="AO132" s="38">
        <f t="shared" si="77"/>
        <v>16.529580223227718</v>
      </c>
      <c r="AP132" s="38">
        <f t="shared" si="77"/>
        <v>0</v>
      </c>
      <c r="AQ132" s="39">
        <f t="shared" si="77"/>
        <v>59.645166613572577</v>
      </c>
      <c r="AR132" s="39">
        <f t="shared" si="77"/>
        <v>31.486874959584103</v>
      </c>
      <c r="AS132" s="39">
        <f t="shared" si="77"/>
        <v>65.171624854147595</v>
      </c>
      <c r="AT132" s="40">
        <f t="shared" si="79"/>
        <v>64.427430820354289</v>
      </c>
      <c r="AU132" s="40">
        <f t="shared" si="79"/>
        <v>85.22319491598563</v>
      </c>
      <c r="AV132" s="41">
        <f t="shared" si="80"/>
        <v>57.584849201448968</v>
      </c>
      <c r="AW132" s="41">
        <f t="shared" si="80"/>
        <v>53.582935924395393</v>
      </c>
      <c r="AX132" s="42">
        <f t="shared" si="80"/>
        <v>89.206479188707689</v>
      </c>
      <c r="AY132" s="42">
        <f t="shared" si="80"/>
        <v>61.263376664323125</v>
      </c>
      <c r="AZ132"/>
      <c r="BA132" s="37">
        <f t="shared" si="63"/>
        <v>27.972199564779917</v>
      </c>
      <c r="BB132" s="37">
        <f t="shared" si="64"/>
        <v>53.820572490839069</v>
      </c>
    </row>
    <row r="133" spans="4:54" x14ac:dyDescent="0.25">
      <c r="D133" s="3">
        <v>48</v>
      </c>
      <c r="F133" s="3">
        <v>47</v>
      </c>
      <c r="G133" s="36">
        <f t="shared" si="73"/>
        <v>71.784632609348932</v>
      </c>
      <c r="H133" s="36">
        <f t="shared" si="73"/>
        <v>69.513273988728031</v>
      </c>
      <c r="I133" s="36">
        <f t="shared" si="73"/>
        <v>74.718996492605754</v>
      </c>
      <c r="J133" s="36">
        <f t="shared" si="73"/>
        <v>70.932662565161223</v>
      </c>
      <c r="K133" s="36">
        <f t="shared" si="73"/>
        <v>26.435909859087449</v>
      </c>
      <c r="L133" s="37">
        <f t="shared" si="55"/>
        <v>54.083209318986988</v>
      </c>
      <c r="M133" s="36">
        <f t="shared" si="74"/>
        <v>24.864697119059912</v>
      </c>
      <c r="N133" s="38">
        <f t="shared" si="74"/>
        <v>16.935668249393871</v>
      </c>
      <c r="O133" s="38">
        <f t="shared" si="74"/>
        <v>0</v>
      </c>
      <c r="P133" s="39">
        <f t="shared" si="74"/>
        <v>60.6350124774821</v>
      </c>
      <c r="Q133" s="39">
        <f t="shared" si="74"/>
        <v>31.937438743264661</v>
      </c>
      <c r="R133" s="39">
        <f t="shared" si="74"/>
        <v>65.651396469549795</v>
      </c>
      <c r="S133" s="40">
        <f t="shared" si="75"/>
        <v>65.537430207859515</v>
      </c>
      <c r="T133" s="40">
        <f t="shared" si="75"/>
        <v>86.812752971781038</v>
      </c>
      <c r="U133" s="41">
        <f t="shared" si="76"/>
        <v>58.755375074603677</v>
      </c>
      <c r="V133" s="41">
        <f t="shared" si="76"/>
        <v>54.655145382878949</v>
      </c>
      <c r="W133" s="42">
        <f t="shared" si="76"/>
        <v>89.961121923231744</v>
      </c>
      <c r="X133" s="42">
        <f t="shared" si="76"/>
        <v>62.10913693291689</v>
      </c>
      <c r="Z133" s="37">
        <f t="shared" si="56"/>
        <v>28.186008587356763</v>
      </c>
      <c r="AA133" s="37">
        <f t="shared" si="57"/>
        <v>54.196596462679679</v>
      </c>
      <c r="AD133"/>
      <c r="AE133" s="3">
        <v>48</v>
      </c>
      <c r="AG133" s="3">
        <f t="shared" si="58"/>
        <v>46.806056521639796</v>
      </c>
      <c r="AH133" s="36">
        <f t="shared" si="78"/>
        <v>71.581510460609493</v>
      </c>
      <c r="AI133" s="36">
        <f t="shared" si="78"/>
        <v>69.306466400416653</v>
      </c>
      <c r="AJ133" s="36">
        <f t="shared" si="78"/>
        <v>74.444712110430089</v>
      </c>
      <c r="AK133" s="36">
        <f t="shared" si="78"/>
        <v>70.728151423832486</v>
      </c>
      <c r="AL133" s="36">
        <f t="shared" si="78"/>
        <v>26.379445506790866</v>
      </c>
      <c r="AM133" s="37">
        <f t="shared" si="60"/>
        <v>54.026281242452512</v>
      </c>
      <c r="AN133" s="36">
        <f t="shared" si="77"/>
        <v>24.772392563881002</v>
      </c>
      <c r="AO133" s="38">
        <f t="shared" si="77"/>
        <v>16.873852923642016</v>
      </c>
      <c r="AP133" s="38">
        <f t="shared" si="77"/>
        <v>0</v>
      </c>
      <c r="AQ133" s="39">
        <f t="shared" si="77"/>
        <v>60.485198857847656</v>
      </c>
      <c r="AR133" s="39">
        <f t="shared" si="77"/>
        <v>31.869703243097053</v>
      </c>
      <c r="AS133" s="39">
        <f t="shared" si="77"/>
        <v>65.580808312742221</v>
      </c>
      <c r="AT133" s="40">
        <f t="shared" si="79"/>
        <v>65.369471860573796</v>
      </c>
      <c r="AU133" s="40">
        <f t="shared" si="79"/>
        <v>86.572470783153761</v>
      </c>
      <c r="AV133" s="41">
        <f t="shared" si="80"/>
        <v>58.577805744025433</v>
      </c>
      <c r="AW133" s="41">
        <f t="shared" si="80"/>
        <v>54.492541923757265</v>
      </c>
      <c r="AX133" s="42">
        <f t="shared" si="80"/>
        <v>89.848351947816056</v>
      </c>
      <c r="AY133" s="42">
        <f t="shared" si="80"/>
        <v>61.981831802308754</v>
      </c>
      <c r="AZ133"/>
      <c r="BA133" s="37">
        <f t="shared" si="63"/>
        <v>28.15450094286415</v>
      </c>
      <c r="BB133" s="37">
        <f t="shared" si="64"/>
        <v>54.140384584207503</v>
      </c>
    </row>
    <row r="134" spans="4:54" x14ac:dyDescent="0.25">
      <c r="D134" s="3">
        <v>49</v>
      </c>
      <c r="F134" s="3">
        <v>48</v>
      </c>
      <c r="G134" s="36">
        <f t="shared" ref="G134:K149" si="81">G62*G$12</f>
        <v>72.798966618281256</v>
      </c>
      <c r="H134" s="36">
        <f t="shared" si="81"/>
        <v>70.564990590940425</v>
      </c>
      <c r="I134" s="36">
        <f t="shared" si="81"/>
        <v>76.106551820694435</v>
      </c>
      <c r="J134" s="36">
        <f t="shared" si="81"/>
        <v>71.971922589092799</v>
      </c>
      <c r="K134" s="36">
        <f t="shared" si="81"/>
        <v>26.716571593619435</v>
      </c>
      <c r="L134" s="37">
        <f t="shared" si="55"/>
        <v>54.368035478815671</v>
      </c>
      <c r="M134" s="36">
        <f t="shared" ref="M134:R149" si="82">M62*M$12</f>
        <v>25.334697478806962</v>
      </c>
      <c r="N134" s="38">
        <f t="shared" si="82"/>
        <v>17.251329052434485</v>
      </c>
      <c r="O134" s="38">
        <f t="shared" si="82"/>
        <v>0</v>
      </c>
      <c r="P134" s="39">
        <f t="shared" si="82"/>
        <v>61.39523519898372</v>
      </c>
      <c r="Q134" s="39">
        <f t="shared" si="82"/>
        <v>32.278600311362837</v>
      </c>
      <c r="R134" s="39">
        <f t="shared" si="82"/>
        <v>65.998638371479274</v>
      </c>
      <c r="S134" s="40">
        <f t="shared" ref="S134:T149" si="83">S62</f>
        <v>66.389486091006873</v>
      </c>
      <c r="T134" s="40">
        <f t="shared" si="83"/>
        <v>88.03030892018127</v>
      </c>
      <c r="U134" s="41">
        <f t="shared" ref="U134:X149" si="84">U62*U$12</f>
        <v>59.658715728489469</v>
      </c>
      <c r="V134" s="41">
        <f t="shared" si="84"/>
        <v>55.482062610296943</v>
      </c>
      <c r="W134" s="42">
        <f t="shared" si="84"/>
        <v>90.525446289799561</v>
      </c>
      <c r="X134" s="42">
        <f t="shared" si="84"/>
        <v>62.751225321033687</v>
      </c>
      <c r="Z134" s="37">
        <f t="shared" si="56"/>
        <v>28.341271924446275</v>
      </c>
      <c r="AA134" s="37">
        <f t="shared" si="57"/>
        <v>54.477975434145883</v>
      </c>
      <c r="AD134"/>
      <c r="AE134" s="3">
        <v>49</v>
      </c>
      <c r="AG134" s="3">
        <f t="shared" si="58"/>
        <v>47.791322808443105</v>
      </c>
      <c r="AH134" s="36">
        <f t="shared" si="78"/>
        <v>72.591801654524062</v>
      </c>
      <c r="AI134" s="36">
        <f t="shared" si="78"/>
        <v>70.347532489279132</v>
      </c>
      <c r="AJ134" s="36">
        <f t="shared" si="78"/>
        <v>75.820677318124297</v>
      </c>
      <c r="AK134" s="36">
        <f t="shared" si="78"/>
        <v>71.757147419578146</v>
      </c>
      <c r="AL134" s="36">
        <f t="shared" si="78"/>
        <v>26.659428110546909</v>
      </c>
      <c r="AM134" s="37">
        <f t="shared" si="60"/>
        <v>54.309777844063227</v>
      </c>
      <c r="AN134" s="36">
        <f t="shared" ref="AN134:AS149" si="85">AN62*AN$12</f>
        <v>25.237439079211516</v>
      </c>
      <c r="AO134" s="38">
        <f t="shared" si="85"/>
        <v>17.18588194401655</v>
      </c>
      <c r="AP134" s="38">
        <f t="shared" si="85"/>
        <v>0</v>
      </c>
      <c r="AQ134" s="39">
        <f t="shared" si="85"/>
        <v>61.238274075188023</v>
      </c>
      <c r="AR134" s="39">
        <f t="shared" si="85"/>
        <v>32.208514516083312</v>
      </c>
      <c r="AS134" s="39">
        <f t="shared" si="85"/>
        <v>65.928432832519007</v>
      </c>
      <c r="AT134" s="40">
        <f t="shared" si="79"/>
        <v>66.213598581551793</v>
      </c>
      <c r="AU134" s="40">
        <f t="shared" si="79"/>
        <v>87.779168738743138</v>
      </c>
      <c r="AV134" s="41">
        <f t="shared" si="80"/>
        <v>59.47189310368698</v>
      </c>
      <c r="AW134" s="41">
        <f t="shared" si="80"/>
        <v>55.311085133924443</v>
      </c>
      <c r="AX134" s="42">
        <f t="shared" si="80"/>
        <v>90.410014561358636</v>
      </c>
      <c r="AY134" s="42">
        <f t="shared" si="80"/>
        <v>62.619194757915174</v>
      </c>
      <c r="AZ134"/>
      <c r="BA134" s="37">
        <f t="shared" si="63"/>
        <v>28.309843644246275</v>
      </c>
      <c r="BB134" s="37">
        <f t="shared" si="64"/>
        <v>54.420404617785962</v>
      </c>
    </row>
    <row r="135" spans="4:54" x14ac:dyDescent="0.25">
      <c r="D135" s="3">
        <v>50</v>
      </c>
      <c r="F135" s="3">
        <v>49</v>
      </c>
      <c r="G135" s="36">
        <f t="shared" si="81"/>
        <v>73.759646758594712</v>
      </c>
      <c r="H135" s="36">
        <f t="shared" si="81"/>
        <v>71.592497507980127</v>
      </c>
      <c r="I135" s="36">
        <f t="shared" si="81"/>
        <v>77.44982263286785</v>
      </c>
      <c r="J135" s="36">
        <f t="shared" si="81"/>
        <v>72.985985200100089</v>
      </c>
      <c r="K135" s="36">
        <f t="shared" si="81"/>
        <v>26.980345963596534</v>
      </c>
      <c r="L135" s="37">
        <f t="shared" si="55"/>
        <v>54.638844963029641</v>
      </c>
      <c r="M135" s="36">
        <f t="shared" si="82"/>
        <v>25.794783484806189</v>
      </c>
      <c r="N135" s="38">
        <f t="shared" si="82"/>
        <v>17.561857430198877</v>
      </c>
      <c r="O135" s="38">
        <f t="shared" si="82"/>
        <v>0</v>
      </c>
      <c r="P135" s="39">
        <f t="shared" si="82"/>
        <v>62.135295331088869</v>
      </c>
      <c r="Q135" s="39">
        <f t="shared" si="82"/>
        <v>32.606538328941248</v>
      </c>
      <c r="R135" s="39">
        <f t="shared" si="82"/>
        <v>66.319368908368489</v>
      </c>
      <c r="S135" s="40">
        <f t="shared" si="83"/>
        <v>67.21852746730211</v>
      </c>
      <c r="T135" s="40">
        <f t="shared" si="83"/>
        <v>89.212606043977914</v>
      </c>
      <c r="U135" s="41">
        <f t="shared" si="84"/>
        <v>60.541778809385079</v>
      </c>
      <c r="V135" s="41">
        <f t="shared" si="84"/>
        <v>56.289944856525558</v>
      </c>
      <c r="W135" s="42">
        <f t="shared" si="84"/>
        <v>91.062127691568421</v>
      </c>
      <c r="X135" s="42">
        <f t="shared" si="84"/>
        <v>63.369903079479066</v>
      </c>
      <c r="Z135" s="37">
        <f t="shared" si="56"/>
        <v>28.485103208278272</v>
      </c>
      <c r="AA135" s="37">
        <f t="shared" si="57"/>
        <v>54.745711700073144</v>
      </c>
      <c r="AD135"/>
      <c r="AE135" s="3">
        <v>50</v>
      </c>
      <c r="AG135" s="3">
        <f t="shared" si="58"/>
        <v>48.699202568119411</v>
      </c>
      <c r="AH135" s="36">
        <f t="shared" ref="AH135:AL150" si="86">AH63*AH$12</f>
        <v>73.476187249151621</v>
      </c>
      <c r="AI135" s="36">
        <f t="shared" si="86"/>
        <v>71.2859498191184</v>
      </c>
      <c r="AJ135" s="36">
        <f t="shared" si="86"/>
        <v>77.050389781446015</v>
      </c>
      <c r="AK135" s="36">
        <f t="shared" si="86"/>
        <v>72.683581878541915</v>
      </c>
      <c r="AL135" s="36">
        <f t="shared" si="86"/>
        <v>26.902725977567485</v>
      </c>
      <c r="AM135" s="37">
        <f t="shared" si="60"/>
        <v>54.558814799247571</v>
      </c>
      <c r="AN135" s="36">
        <f t="shared" si="85"/>
        <v>25.657430729108125</v>
      </c>
      <c r="AO135" s="38">
        <f t="shared" si="85"/>
        <v>17.468990328859938</v>
      </c>
      <c r="AP135" s="38">
        <f t="shared" si="85"/>
        <v>0</v>
      </c>
      <c r="AQ135" s="39">
        <f t="shared" si="85"/>
        <v>61.914780111522745</v>
      </c>
      <c r="AR135" s="39">
        <f t="shared" si="85"/>
        <v>32.509259187284414</v>
      </c>
      <c r="AS135" s="39">
        <f t="shared" si="85"/>
        <v>66.22556375288265</v>
      </c>
      <c r="AT135" s="40">
        <f t="shared" ref="AT135:AU150" si="87">AT63</f>
        <v>66.971543868909421</v>
      </c>
      <c r="AU135" s="40">
        <f t="shared" si="87"/>
        <v>88.860637338540414</v>
      </c>
      <c r="AV135" s="41">
        <f t="shared" ref="AV135:AY150" si="88">AV63*AV$12</f>
        <v>60.278270519627199</v>
      </c>
      <c r="AW135" s="41">
        <f t="shared" si="88"/>
        <v>56.048920264528348</v>
      </c>
      <c r="AX135" s="42">
        <f t="shared" si="88"/>
        <v>90.903518032746419</v>
      </c>
      <c r="AY135" s="42">
        <f t="shared" si="88"/>
        <v>63.186222395037035</v>
      </c>
      <c r="AZ135"/>
      <c r="BA135" s="37">
        <f t="shared" si="63"/>
        <v>28.442992355785595</v>
      </c>
      <c r="BB135" s="37">
        <f t="shared" si="64"/>
        <v>54.666569457619786</v>
      </c>
    </row>
    <row r="136" spans="4:54" x14ac:dyDescent="0.25">
      <c r="D136" s="3">
        <v>51</v>
      </c>
      <c r="F136" s="3">
        <v>50</v>
      </c>
      <c r="G136" s="36">
        <f t="shared" si="81"/>
        <v>74.66888169958807</v>
      </c>
      <c r="H136" s="36">
        <f t="shared" si="81"/>
        <v>72.596168948512101</v>
      </c>
      <c r="I136" s="36">
        <f t="shared" si="81"/>
        <v>78.749460271806214</v>
      </c>
      <c r="J136" s="36">
        <f t="shared" si="81"/>
        <v>73.975283018953675</v>
      </c>
      <c r="K136" s="36">
        <f t="shared" si="81"/>
        <v>27.228117195989359</v>
      </c>
      <c r="L136" s="37">
        <f t="shared" si="55"/>
        <v>54.896344696805841</v>
      </c>
      <c r="M136" s="36">
        <f t="shared" si="82"/>
        <v>26.245004165830398</v>
      </c>
      <c r="N136" s="38">
        <f t="shared" si="82"/>
        <v>17.867266618014266</v>
      </c>
      <c r="O136" s="38">
        <f t="shared" si="82"/>
        <v>0</v>
      </c>
      <c r="P136" s="39">
        <f t="shared" si="82"/>
        <v>62.855650075387445</v>
      </c>
      <c r="Q136" s="39">
        <f t="shared" si="82"/>
        <v>32.92170005024569</v>
      </c>
      <c r="R136" s="39">
        <f t="shared" si="82"/>
        <v>66.61552874530264</v>
      </c>
      <c r="S136" s="40">
        <f t="shared" si="83"/>
        <v>68.025061915470232</v>
      </c>
      <c r="T136" s="40">
        <f t="shared" si="83"/>
        <v>90.360395084012396</v>
      </c>
      <c r="U136" s="41">
        <f t="shared" si="84"/>
        <v>61.404861745004077</v>
      </c>
      <c r="V136" s="41">
        <f t="shared" si="84"/>
        <v>57.079086344924079</v>
      </c>
      <c r="W136" s="42">
        <f t="shared" si="84"/>
        <v>91.572557274564005</v>
      </c>
      <c r="X136" s="42">
        <f t="shared" si="84"/>
        <v>63.96593452246718</v>
      </c>
      <c r="Z136" s="37">
        <f t="shared" si="56"/>
        <v>28.618307414488182</v>
      </c>
      <c r="AA136" s="37">
        <f t="shared" si="57"/>
        <v>55.000466729275018</v>
      </c>
      <c r="AD136"/>
      <c r="AE136" s="3">
        <v>51</v>
      </c>
      <c r="AG136" s="3">
        <f t="shared" si="58"/>
        <v>49.535774030139265</v>
      </c>
      <c r="AH136" s="36">
        <f t="shared" si="86"/>
        <v>74.253048519988923</v>
      </c>
      <c r="AI136" s="36">
        <f t="shared" si="86"/>
        <v>72.133178613331609</v>
      </c>
      <c r="AJ136" s="36">
        <f t="shared" si="86"/>
        <v>78.151516576891339</v>
      </c>
      <c r="AK136" s="36">
        <f t="shared" si="86"/>
        <v>73.519077216127741</v>
      </c>
      <c r="AL136" s="36">
        <f t="shared" si="86"/>
        <v>27.115030330041467</v>
      </c>
      <c r="AM136" s="37">
        <f t="shared" si="60"/>
        <v>54.778415932232164</v>
      </c>
      <c r="AN136" s="36">
        <f t="shared" si="85"/>
        <v>26.037223214898805</v>
      </c>
      <c r="AO136" s="38">
        <f t="shared" si="85"/>
        <v>17.726123308452987</v>
      </c>
      <c r="AP136" s="38">
        <f t="shared" si="85"/>
        <v>0</v>
      </c>
      <c r="AQ136" s="39">
        <f t="shared" si="85"/>
        <v>62.52366432674733</v>
      </c>
      <c r="AR136" s="39">
        <f t="shared" si="85"/>
        <v>32.776954533138444</v>
      </c>
      <c r="AS136" s="39">
        <f t="shared" si="85"/>
        <v>66.480981007598373</v>
      </c>
      <c r="AT136" s="40">
        <f t="shared" si="87"/>
        <v>67.653414409341153</v>
      </c>
      <c r="AU136" s="40">
        <f t="shared" si="87"/>
        <v>89.831804923804697</v>
      </c>
      <c r="AV136" s="41">
        <f t="shared" si="88"/>
        <v>61.006661705917033</v>
      </c>
      <c r="AW136" s="41">
        <f t="shared" si="88"/>
        <v>56.71505797123158</v>
      </c>
      <c r="AX136" s="42">
        <f t="shared" si="88"/>
        <v>91.338781458831647</v>
      </c>
      <c r="AY136" s="42">
        <f t="shared" si="88"/>
        <v>63.69200956152546</v>
      </c>
      <c r="AZ136"/>
      <c r="BA136" s="37">
        <f t="shared" si="63"/>
        <v>28.55774299043529</v>
      </c>
      <c r="BB136" s="37">
        <f t="shared" si="64"/>
        <v>54.883773886149207</v>
      </c>
    </row>
    <row r="137" spans="4:54" x14ac:dyDescent="0.25">
      <c r="D137" s="3">
        <v>52</v>
      </c>
      <c r="F137" s="3">
        <v>51</v>
      </c>
      <c r="G137" s="36">
        <f t="shared" si="81"/>
        <v>75.528871630693558</v>
      </c>
      <c r="H137" s="36">
        <f t="shared" si="81"/>
        <v>73.576387263858109</v>
      </c>
      <c r="I137" s="36">
        <f t="shared" si="81"/>
        <v>80.006185195887895</v>
      </c>
      <c r="J137" s="36">
        <f t="shared" si="81"/>
        <v>74.940255003315087</v>
      </c>
      <c r="K137" s="36">
        <f t="shared" si="81"/>
        <v>27.460741262797651</v>
      </c>
      <c r="L137" s="37">
        <f t="shared" si="55"/>
        <v>55.14120313155555</v>
      </c>
      <c r="M137" s="36">
        <f t="shared" si="82"/>
        <v>26.685421800679805</v>
      </c>
      <c r="N137" s="38">
        <f t="shared" si="82"/>
        <v>18.167575013363003</v>
      </c>
      <c r="O137" s="38">
        <f t="shared" si="82"/>
        <v>0</v>
      </c>
      <c r="P137" s="39">
        <f t="shared" si="82"/>
        <v>63.556752167706236</v>
      </c>
      <c r="Q137" s="39">
        <f t="shared" si="82"/>
        <v>33.224523876144502</v>
      </c>
      <c r="R137" s="39">
        <f t="shared" si="82"/>
        <v>66.888929518920477</v>
      </c>
      <c r="S137" s="40">
        <f t="shared" si="83"/>
        <v>68.809594753445225</v>
      </c>
      <c r="T137" s="40">
        <f t="shared" si="83"/>
        <v>91.474433769171</v>
      </c>
      <c r="U137" s="41">
        <f t="shared" si="84"/>
        <v>62.248269615052642</v>
      </c>
      <c r="V137" s="41">
        <f t="shared" si="84"/>
        <v>57.849787701054758</v>
      </c>
      <c r="W137" s="42">
        <f t="shared" si="84"/>
        <v>92.058059136724381</v>
      </c>
      <c r="X137" s="42">
        <f t="shared" si="84"/>
        <v>64.540067109860175</v>
      </c>
      <c r="Z137" s="37">
        <f t="shared" si="56"/>
        <v>28.741638409586812</v>
      </c>
      <c r="AA137" s="37">
        <f t="shared" si="57"/>
        <v>55.242869919141299</v>
      </c>
      <c r="AD137"/>
      <c r="AE137" s="3">
        <v>52</v>
      </c>
      <c r="AG137" s="3">
        <f t="shared" si="58"/>
        <v>50.306638016924872</v>
      </c>
      <c r="AH137" s="36">
        <f t="shared" si="86"/>
        <v>74.937720929029624</v>
      </c>
      <c r="AI137" s="36">
        <f t="shared" si="86"/>
        <v>72.899216452499516</v>
      </c>
      <c r="AJ137" s="36">
        <f t="shared" si="86"/>
        <v>79.139346747745378</v>
      </c>
      <c r="AK137" s="36">
        <f t="shared" si="86"/>
        <v>74.2737456195118</v>
      </c>
      <c r="AL137" s="36">
        <f t="shared" si="86"/>
        <v>27.301019964640833</v>
      </c>
      <c r="AM137" s="37">
        <f t="shared" si="60"/>
        <v>54.972738980783845</v>
      </c>
      <c r="AN137" s="36">
        <f t="shared" si="85"/>
        <v>26.38109185995522</v>
      </c>
      <c r="AO137" s="38">
        <f t="shared" si="85"/>
        <v>17.959893849575792</v>
      </c>
      <c r="AP137" s="38">
        <f t="shared" si="85"/>
        <v>0</v>
      </c>
      <c r="AQ137" s="39">
        <f t="shared" si="85"/>
        <v>63.072660461358602</v>
      </c>
      <c r="AR137" s="39">
        <f t="shared" si="85"/>
        <v>33.015848882526576</v>
      </c>
      <c r="AS137" s="39">
        <f t="shared" si="85"/>
        <v>66.701702682220542</v>
      </c>
      <c r="AT137" s="40">
        <f t="shared" si="87"/>
        <v>68.267945082708238</v>
      </c>
      <c r="AU137" s="40">
        <f t="shared" si="87"/>
        <v>90.705554325747229</v>
      </c>
      <c r="AV137" s="41">
        <f t="shared" si="88"/>
        <v>61.665559923649433</v>
      </c>
      <c r="AW137" s="41">
        <f t="shared" si="88"/>
        <v>57.317358899760663</v>
      </c>
      <c r="AX137" s="42">
        <f t="shared" si="88"/>
        <v>91.724020993829626</v>
      </c>
      <c r="AY137" s="42">
        <f t="shared" si="88"/>
        <v>64.14427922173968</v>
      </c>
      <c r="AZ137"/>
      <c r="BA137" s="37">
        <f t="shared" si="63"/>
        <v>28.657141381918244</v>
      </c>
      <c r="BB137" s="37">
        <f t="shared" si="64"/>
        <v>55.076079017418827</v>
      </c>
    </row>
    <row r="138" spans="4:54" x14ac:dyDescent="0.25">
      <c r="D138" s="3">
        <v>53</v>
      </c>
      <c r="F138" s="3">
        <v>52</v>
      </c>
      <c r="G138" s="36">
        <f t="shared" si="81"/>
        <v>76.341794869768904</v>
      </c>
      <c r="H138" s="36">
        <f t="shared" si="81"/>
        <v>74.533541492087181</v>
      </c>
      <c r="I138" s="36">
        <f t="shared" si="81"/>
        <v>81.220777031869375</v>
      </c>
      <c r="J138" s="36">
        <f t="shared" si="81"/>
        <v>75.881344986929946</v>
      </c>
      <c r="K138" s="36">
        <f t="shared" si="81"/>
        <v>27.679044013254362</v>
      </c>
      <c r="L138" s="37">
        <f t="shared" si="55"/>
        <v>55.374052833459963</v>
      </c>
      <c r="M138" s="36">
        <f t="shared" si="82"/>
        <v>27.116110648907551</v>
      </c>
      <c r="N138" s="38">
        <f t="shared" si="82"/>
        <v>18.462805746417757</v>
      </c>
      <c r="O138" s="38">
        <f t="shared" si="82"/>
        <v>0</v>
      </c>
      <c r="P138" s="39">
        <f t="shared" si="82"/>
        <v>64.239049364412935</v>
      </c>
      <c r="Q138" s="39">
        <f t="shared" si="82"/>
        <v>33.515438829468586</v>
      </c>
      <c r="R138" s="39">
        <f t="shared" si="82"/>
        <v>67.141260310444039</v>
      </c>
      <c r="S138" s="40">
        <f t="shared" si="83"/>
        <v>69.57262815179763</v>
      </c>
      <c r="T138" s="40">
        <f t="shared" si="83"/>
        <v>92.555484181760917</v>
      </c>
      <c r="U138" s="41">
        <f t="shared" si="84"/>
        <v>63.072313902537587</v>
      </c>
      <c r="V138" s="41">
        <f t="shared" si="84"/>
        <v>58.602354807967039</v>
      </c>
      <c r="W138" s="42">
        <f t="shared" si="84"/>
        <v>92.519893023274619</v>
      </c>
      <c r="X138" s="42">
        <f t="shared" si="84"/>
        <v>65.093030975049572</v>
      </c>
      <c r="Z138" s="37">
        <f t="shared" si="56"/>
        <v>28.855801319645597</v>
      </c>
      <c r="AA138" s="37">
        <f t="shared" si="57"/>
        <v>55.473520150626157</v>
      </c>
      <c r="AD138"/>
      <c r="AE138" s="3">
        <v>53</v>
      </c>
      <c r="AG138" s="3">
        <f t="shared" si="58"/>
        <v>51.016955441198782</v>
      </c>
      <c r="AH138" s="36">
        <f t="shared" si="86"/>
        <v>75.543041243009412</v>
      </c>
      <c r="AI138" s="36">
        <f t="shared" si="86"/>
        <v>73.592807344246978</v>
      </c>
      <c r="AJ138" s="36">
        <f t="shared" si="86"/>
        <v>80.027127993777981</v>
      </c>
      <c r="AK138" s="36">
        <f t="shared" si="86"/>
        <v>74.956409371598994</v>
      </c>
      <c r="AL138" s="36">
        <f t="shared" si="86"/>
        <v>27.464559746846042</v>
      </c>
      <c r="AM138" s="37">
        <f t="shared" si="60"/>
        <v>55.145247043954242</v>
      </c>
      <c r="AN138" s="36">
        <f t="shared" si="85"/>
        <v>26.692805173787203</v>
      </c>
      <c r="AO138" s="38">
        <f t="shared" si="85"/>
        <v>18.172623026083532</v>
      </c>
      <c r="AP138" s="38">
        <f t="shared" si="85"/>
        <v>0</v>
      </c>
      <c r="AQ138" s="39">
        <f t="shared" si="85"/>
        <v>63.568476279816061</v>
      </c>
      <c r="AR138" s="39">
        <f t="shared" si="85"/>
        <v>33.229554517519375</v>
      </c>
      <c r="AS138" s="39">
        <f t="shared" si="85"/>
        <v>66.893378892730638</v>
      </c>
      <c r="AT138" s="40">
        <f t="shared" si="87"/>
        <v>68.822710083707008</v>
      </c>
      <c r="AU138" s="40">
        <f t="shared" si="87"/>
        <v>91.493036222330389</v>
      </c>
      <c r="AV138" s="41">
        <f t="shared" si="88"/>
        <v>62.26240213708622</v>
      </c>
      <c r="AW138" s="41">
        <f t="shared" si="88"/>
        <v>57.862698068087653</v>
      </c>
      <c r="AX138" s="42">
        <f t="shared" si="88"/>
        <v>92.066083512871614</v>
      </c>
      <c r="AY138" s="42">
        <f t="shared" si="88"/>
        <v>64.549617238128178</v>
      </c>
      <c r="AZ138"/>
      <c r="BA138" s="37">
        <f t="shared" si="63"/>
        <v>28.743648574024277</v>
      </c>
      <c r="BB138" s="37">
        <f t="shared" si="64"/>
        <v>55.246874485599669</v>
      </c>
    </row>
    <row r="139" spans="4:54" x14ac:dyDescent="0.25">
      <c r="D139" s="3">
        <v>54</v>
      </c>
      <c r="F139" s="3">
        <v>53</v>
      </c>
      <c r="G139" s="36">
        <f t="shared" si="81"/>
        <v>77.109796676793493</v>
      </c>
      <c r="H139" s="36">
        <f t="shared" si="81"/>
        <v>75.468026032227186</v>
      </c>
      <c r="I139" s="36">
        <f t="shared" si="81"/>
        <v>82.394065483796197</v>
      </c>
      <c r="J139" s="36">
        <f t="shared" si="81"/>
        <v>76.799000355732559</v>
      </c>
      <c r="K139" s="36">
        <f t="shared" si="81"/>
        <v>27.883819866794006</v>
      </c>
      <c r="L139" s="37">
        <f t="shared" si="55"/>
        <v>55.595492810770722</v>
      </c>
      <c r="M139" s="36">
        <f t="shared" si="82"/>
        <v>27.537155771231379</v>
      </c>
      <c r="N139" s="38">
        <f t="shared" si="82"/>
        <v>18.752986280464164</v>
      </c>
      <c r="O139" s="38">
        <f t="shared" si="82"/>
        <v>0</v>
      </c>
      <c r="P139" s="39">
        <f t="shared" si="82"/>
        <v>64.902983995268144</v>
      </c>
      <c r="Q139" s="39">
        <f t="shared" si="82"/>
        <v>33.794864133919511</v>
      </c>
      <c r="R139" s="39">
        <f t="shared" si="82"/>
        <v>67.374094164800539</v>
      </c>
      <c r="S139" s="40">
        <f t="shared" si="83"/>
        <v>70.314660349485393</v>
      </c>
      <c r="T139" s="40">
        <f t="shared" si="83"/>
        <v>93.604310395752265</v>
      </c>
      <c r="U139" s="41">
        <f t="shared" si="84"/>
        <v>63.877311354618712</v>
      </c>
      <c r="V139" s="41">
        <f t="shared" si="84"/>
        <v>59.337097763789934</v>
      </c>
      <c r="W139" s="42">
        <f t="shared" si="84"/>
        <v>92.959256988100961</v>
      </c>
      <c r="X139" s="42">
        <f t="shared" si="84"/>
        <v>65.625538572739401</v>
      </c>
      <c r="Z139" s="37">
        <f t="shared" si="56"/>
        <v>28.961454940560941</v>
      </c>
      <c r="AA139" s="37">
        <f t="shared" si="57"/>
        <v>55.692987267842589</v>
      </c>
      <c r="AD139"/>
      <c r="AE139" s="3">
        <v>54</v>
      </c>
      <c r="AG139" s="3">
        <f t="shared" si="58"/>
        <v>51.671481858149477</v>
      </c>
      <c r="AH139" s="36">
        <f t="shared" si="86"/>
        <v>76.079793535994796</v>
      </c>
      <c r="AI139" s="36">
        <f t="shared" si="86"/>
        <v>74.221618721584193</v>
      </c>
      <c r="AJ139" s="36">
        <f t="shared" si="86"/>
        <v>80.826358671960662</v>
      </c>
      <c r="AK139" s="36">
        <f t="shared" si="86"/>
        <v>75.574786532558932</v>
      </c>
      <c r="AL139" s="36">
        <f t="shared" si="86"/>
        <v>27.608857725384478</v>
      </c>
      <c r="AM139" s="37">
        <f t="shared" si="60"/>
        <v>55.29884203048239</v>
      </c>
      <c r="AN139" s="36">
        <f t="shared" si="85"/>
        <v>26.975689585532358</v>
      </c>
      <c r="AO139" s="38">
        <f t="shared" si="85"/>
        <v>18.366375541992642</v>
      </c>
      <c r="AP139" s="38">
        <f t="shared" si="85"/>
        <v>0</v>
      </c>
      <c r="AQ139" s="39">
        <f t="shared" si="85"/>
        <v>64.016949182698966</v>
      </c>
      <c r="AR139" s="39">
        <f t="shared" si="85"/>
        <v>33.421155535747879</v>
      </c>
      <c r="AS139" s="39">
        <f t="shared" si="85"/>
        <v>67.060590057305888</v>
      </c>
      <c r="AT139" s="40">
        <f t="shared" si="87"/>
        <v>69.324298454488428</v>
      </c>
      <c r="AU139" s="40">
        <f t="shared" si="87"/>
        <v>92.203931077876234</v>
      </c>
      <c r="AV139" s="41">
        <f t="shared" si="88"/>
        <v>62.80371677981163</v>
      </c>
      <c r="AW139" s="41">
        <f t="shared" si="88"/>
        <v>58.357104032225472</v>
      </c>
      <c r="AX139" s="42">
        <f t="shared" si="88"/>
        <v>92.370707864825732</v>
      </c>
      <c r="AY139" s="42">
        <f t="shared" si="88"/>
        <v>64.913663013294567</v>
      </c>
      <c r="AZ139"/>
      <c r="BA139" s="37">
        <f t="shared" si="63"/>
        <v>28.819266540418983</v>
      </c>
      <c r="BB139" s="37">
        <f t="shared" si="64"/>
        <v>55.399005569278025</v>
      </c>
    </row>
    <row r="140" spans="4:54" x14ac:dyDescent="0.25">
      <c r="D140" s="3">
        <v>55</v>
      </c>
      <c r="F140" s="3">
        <v>54</v>
      </c>
      <c r="G140" s="36">
        <f t="shared" si="81"/>
        <v>77.834980024281137</v>
      </c>
      <c r="H140" s="36">
        <f t="shared" si="81"/>
        <v>76.38023943757085</v>
      </c>
      <c r="I140" s="36">
        <f t="shared" si="81"/>
        <v>83.526922045608629</v>
      </c>
      <c r="J140" s="36">
        <f t="shared" si="81"/>
        <v>77.693670849008186</v>
      </c>
      <c r="K140" s="36">
        <f t="shared" si="81"/>
        <v>28.075830982669192</v>
      </c>
      <c r="L140" s="37">
        <f t="shared" si="55"/>
        <v>55.806090619861465</v>
      </c>
      <c r="M140" s="36">
        <f t="shared" si="82"/>
        <v>27.94865193388625</v>
      </c>
      <c r="N140" s="38">
        <f t="shared" si="82"/>
        <v>19.038148040007524</v>
      </c>
      <c r="O140" s="38">
        <f t="shared" si="82"/>
        <v>0</v>
      </c>
      <c r="P140" s="39">
        <f t="shared" si="82"/>
        <v>65.54899257621571</v>
      </c>
      <c r="Q140" s="39">
        <f t="shared" si="82"/>
        <v>34.063208884579609</v>
      </c>
      <c r="R140" s="39">
        <f t="shared" si="82"/>
        <v>67.588894570468057</v>
      </c>
      <c r="S140" s="40">
        <f t="shared" si="83"/>
        <v>71.036184962171134</v>
      </c>
      <c r="T140" s="40">
        <f t="shared" si="83"/>
        <v>94.62167636371548</v>
      </c>
      <c r="U140" s="41">
        <f t="shared" si="84"/>
        <v>64.663582943802197</v>
      </c>
      <c r="V140" s="41">
        <f t="shared" si="84"/>
        <v>60.054329932963164</v>
      </c>
      <c r="W140" s="42">
        <f t="shared" si="84"/>
        <v>93.377290009413983</v>
      </c>
      <c r="X140" s="42">
        <f t="shared" si="84"/>
        <v>66.138284432316922</v>
      </c>
      <c r="Z140" s="37">
        <f t="shared" si="56"/>
        <v>29.059214155136601</v>
      </c>
      <c r="AA140" s="37">
        <f t="shared" si="57"/>
        <v>55.901813485918382</v>
      </c>
      <c r="AD140"/>
      <c r="AE140" s="3">
        <v>55</v>
      </c>
      <c r="AG140" s="3">
        <f t="shared" si="58"/>
        <v>52.274599303739727</v>
      </c>
      <c r="AH140" s="36">
        <f t="shared" si="86"/>
        <v>76.557071854240434</v>
      </c>
      <c r="AI140" s="36">
        <f t="shared" si="86"/>
        <v>74.792391336376156</v>
      </c>
      <c r="AJ140" s="36">
        <f t="shared" si="86"/>
        <v>81.547038747596517</v>
      </c>
      <c r="AK140" s="36">
        <f t="shared" si="86"/>
        <v>76.135647538351009</v>
      </c>
      <c r="AL140" s="36">
        <f t="shared" si="86"/>
        <v>27.736589717005412</v>
      </c>
      <c r="AM140" s="37">
        <f t="shared" si="60"/>
        <v>55.435969387567809</v>
      </c>
      <c r="AN140" s="36">
        <f t="shared" si="85"/>
        <v>27.232685993382976</v>
      </c>
      <c r="AO140" s="38">
        <f t="shared" si="85"/>
        <v>18.542990844615225</v>
      </c>
      <c r="AP140" s="38">
        <f t="shared" si="85"/>
        <v>0</v>
      </c>
      <c r="AQ140" s="39">
        <f t="shared" si="85"/>
        <v>64.423175632591693</v>
      </c>
      <c r="AR140" s="39">
        <f t="shared" si="85"/>
        <v>33.593295662795128</v>
      </c>
      <c r="AS140" s="39">
        <f t="shared" si="85"/>
        <v>67.207074291734344</v>
      </c>
      <c r="AT140" s="40">
        <f t="shared" si="87"/>
        <v>69.778460361394735</v>
      </c>
      <c r="AU140" s="40">
        <f t="shared" si="87"/>
        <v>92.84666822609303</v>
      </c>
      <c r="AV140" s="41">
        <f t="shared" si="88"/>
        <v>63.295249141874031</v>
      </c>
      <c r="AW140" s="41">
        <f t="shared" si="88"/>
        <v>58.805876740688014</v>
      </c>
      <c r="AX140" s="42">
        <f t="shared" si="88"/>
        <v>92.642730751524851</v>
      </c>
      <c r="AY140" s="42">
        <f t="shared" si="88"/>
        <v>65.24126486069126</v>
      </c>
      <c r="AZ140"/>
      <c r="BA140" s="37">
        <f t="shared" si="63"/>
        <v>28.8856344316827</v>
      </c>
      <c r="BB140" s="37">
        <f t="shared" si="64"/>
        <v>55.534873516498024</v>
      </c>
    </row>
    <row r="141" spans="4:54" x14ac:dyDescent="0.25">
      <c r="D141" s="3">
        <v>56</v>
      </c>
      <c r="F141" s="3">
        <v>55</v>
      </c>
      <c r="G141" s="36">
        <f t="shared" si="81"/>
        <v>78.519398095463416</v>
      </c>
      <c r="H141" s="36">
        <f t="shared" si="81"/>
        <v>77.270583318065903</v>
      </c>
      <c r="I141" s="36">
        <f t="shared" si="81"/>
        <v>84.620252465910227</v>
      </c>
      <c r="J141" s="36">
        <f t="shared" si="81"/>
        <v>78.565807474860861</v>
      </c>
      <c r="K141" s="36">
        <f t="shared" si="81"/>
        <v>28.255806831922087</v>
      </c>
      <c r="L141" s="37">
        <f t="shared" si="55"/>
        <v>56.006384282235715</v>
      </c>
      <c r="M141" s="36">
        <f t="shared" si="82"/>
        <v>28.350702591526126</v>
      </c>
      <c r="N141" s="38">
        <f t="shared" si="82"/>
        <v>19.318326064548469</v>
      </c>
      <c r="O141" s="38">
        <f t="shared" si="82"/>
        <v>0</v>
      </c>
      <c r="P141" s="39">
        <f t="shared" si="82"/>
        <v>66.177505476178425</v>
      </c>
      <c r="Q141" s="39">
        <f t="shared" si="82"/>
        <v>34.320871799306076</v>
      </c>
      <c r="R141" s="39">
        <f t="shared" si="82"/>
        <v>67.787021833068408</v>
      </c>
      <c r="S141" s="40">
        <f t="shared" si="83"/>
        <v>71.737690374313928</v>
      </c>
      <c r="T141" s="40">
        <f t="shared" si="83"/>
        <v>95.608344030427489</v>
      </c>
      <c r="U141" s="41">
        <f t="shared" si="84"/>
        <v>65.431452921116559</v>
      </c>
      <c r="V141" s="41">
        <f t="shared" si="84"/>
        <v>60.754367083236147</v>
      </c>
      <c r="W141" s="42">
        <f t="shared" si="84"/>
        <v>93.775074550302634</v>
      </c>
      <c r="X141" s="42">
        <f t="shared" si="84"/>
        <v>66.631945004045321</v>
      </c>
      <c r="Z141" s="37">
        <f t="shared" si="56"/>
        <v>29.149652329240585</v>
      </c>
      <c r="AA141" s="37">
        <f t="shared" si="57"/>
        <v>56.100514730592025</v>
      </c>
      <c r="AD141"/>
      <c r="AE141" s="3">
        <v>56</v>
      </c>
      <c r="AG141" s="3">
        <f t="shared" si="58"/>
        <v>52.830345632314121</v>
      </c>
      <c r="AH141" s="36">
        <f t="shared" si="86"/>
        <v>76.982574934470392</v>
      </c>
      <c r="AI141" s="36">
        <f t="shared" si="86"/>
        <v>75.311066324621763</v>
      </c>
      <c r="AJ141" s="36">
        <f t="shared" si="86"/>
        <v>82.197884231733198</v>
      </c>
      <c r="AK141" s="36">
        <f t="shared" si="86"/>
        <v>76.644947446620151</v>
      </c>
      <c r="AL141" s="36">
        <f t="shared" si="86"/>
        <v>27.849998365350029</v>
      </c>
      <c r="AM141" s="37">
        <f t="shared" si="60"/>
        <v>55.558700915636678</v>
      </c>
      <c r="AN141" s="36">
        <f t="shared" si="85"/>
        <v>27.46639893361947</v>
      </c>
      <c r="AO141" s="38">
        <f t="shared" si="85"/>
        <v>18.704110297479691</v>
      </c>
      <c r="AP141" s="38">
        <f t="shared" si="85"/>
        <v>0</v>
      </c>
      <c r="AQ141" s="39">
        <f t="shared" si="85"/>
        <v>64.791619134403788</v>
      </c>
      <c r="AR141" s="39">
        <f t="shared" si="85"/>
        <v>33.748249984431531</v>
      </c>
      <c r="AS141" s="39">
        <f t="shared" si="85"/>
        <v>67.33590194544874</v>
      </c>
      <c r="AT141" s="40">
        <f t="shared" si="87"/>
        <v>70.190229309001566</v>
      </c>
      <c r="AU141" s="40">
        <f t="shared" si="87"/>
        <v>93.428609341844819</v>
      </c>
      <c r="AV141" s="41">
        <f t="shared" si="88"/>
        <v>63.742067854203135</v>
      </c>
      <c r="AW141" s="41">
        <f t="shared" si="88"/>
        <v>59.213687440175768</v>
      </c>
      <c r="AX141" s="42">
        <f t="shared" si="88"/>
        <v>92.886249990769414</v>
      </c>
      <c r="AY141" s="42">
        <f t="shared" si="88"/>
        <v>65.536607114924408</v>
      </c>
      <c r="AZ141"/>
      <c r="BA141" s="37">
        <f t="shared" si="63"/>
        <v>28.944102742930447</v>
      </c>
      <c r="BB141" s="37">
        <f t="shared" si="64"/>
        <v>55.656515238957233</v>
      </c>
    </row>
    <row r="142" spans="4:54" x14ac:dyDescent="0.25">
      <c r="D142" s="3">
        <v>57</v>
      </c>
      <c r="F142" s="3">
        <v>56</v>
      </c>
      <c r="G142" s="36">
        <f t="shared" si="81"/>
        <v>79.165048300801843</v>
      </c>
      <c r="H142" s="36">
        <f t="shared" si="81"/>
        <v>78.139461342686673</v>
      </c>
      <c r="I142" s="36">
        <f t="shared" si="81"/>
        <v>85.674989914760616</v>
      </c>
      <c r="J142" s="36">
        <f t="shared" si="81"/>
        <v>79.415861530217654</v>
      </c>
      <c r="K142" s="36">
        <f t="shared" si="81"/>
        <v>28.424444106374619</v>
      </c>
      <c r="L142" s="37">
        <f t="shared" si="55"/>
        <v>56.196884038610058</v>
      </c>
      <c r="M142" s="36">
        <f t="shared" si="82"/>
        <v>28.743418943614376</v>
      </c>
      <c r="N142" s="38">
        <f t="shared" si="82"/>
        <v>19.593558686181936</v>
      </c>
      <c r="O142" s="38">
        <f t="shared" si="82"/>
        <v>0</v>
      </c>
      <c r="P142" s="39">
        <f t="shared" si="82"/>
        <v>66.788946632527001</v>
      </c>
      <c r="Q142" s="39">
        <f t="shared" si="82"/>
        <v>34.56824104140842</v>
      </c>
      <c r="R142" s="39">
        <f t="shared" si="82"/>
        <v>67.969739291080813</v>
      </c>
      <c r="S142" s="40">
        <f t="shared" si="83"/>
        <v>72.41965920710129</v>
      </c>
      <c r="T142" s="40">
        <f t="shared" si="83"/>
        <v>96.565071653061011</v>
      </c>
      <c r="U142" s="41">
        <f t="shared" si="84"/>
        <v>66.181247953667253</v>
      </c>
      <c r="V142" s="41">
        <f t="shared" si="84"/>
        <v>61.437526601277796</v>
      </c>
      <c r="W142" s="42">
        <f t="shared" si="84"/>
        <v>94.153639056752183</v>
      </c>
      <c r="X142" s="42">
        <f t="shared" si="84"/>
        <v>67.107178586689685</v>
      </c>
      <c r="Z142" s="37">
        <f t="shared" si="56"/>
        <v>29.233303665197134</v>
      </c>
      <c r="AA142" s="37">
        <f t="shared" si="57"/>
        <v>56.289581912858019</v>
      </c>
      <c r="AD142"/>
      <c r="AE142" s="3">
        <v>57</v>
      </c>
      <c r="AG142" s="3">
        <f t="shared" si="58"/>
        <v>53.342441549920437</v>
      </c>
      <c r="AH142" s="36">
        <f t="shared" si="86"/>
        <v>77.362845871622937</v>
      </c>
      <c r="AI142" s="36">
        <f t="shared" si="86"/>
        <v>75.782893079944756</v>
      </c>
      <c r="AJ142" s="36">
        <f t="shared" si="86"/>
        <v>82.786509785900265</v>
      </c>
      <c r="AK142" s="36">
        <f t="shared" si="86"/>
        <v>77.107937813966316</v>
      </c>
      <c r="AL142" s="36">
        <f t="shared" si="86"/>
        <v>27.950972166964036</v>
      </c>
      <c r="AM142" s="37">
        <f t="shared" si="60"/>
        <v>55.668800717068265</v>
      </c>
      <c r="AN142" s="36">
        <f t="shared" si="85"/>
        <v>27.679139209778583</v>
      </c>
      <c r="AO142" s="38">
        <f t="shared" si="85"/>
        <v>18.851200874395477</v>
      </c>
      <c r="AP142" s="38">
        <f t="shared" si="85"/>
        <v>0</v>
      </c>
      <c r="AQ142" s="39">
        <f t="shared" si="85"/>
        <v>65.126200613492912</v>
      </c>
      <c r="AR142" s="39">
        <f t="shared" si="85"/>
        <v>33.887983753561102</v>
      </c>
      <c r="AS142" s="39">
        <f t="shared" si="85"/>
        <v>67.449610466688327</v>
      </c>
      <c r="AT142" s="40">
        <f t="shared" si="87"/>
        <v>70.564024537394687</v>
      </c>
      <c r="AU142" s="40">
        <f t="shared" si="87"/>
        <v>93.956202363793665</v>
      </c>
      <c r="AV142" s="41">
        <f t="shared" si="88"/>
        <v>64.148655441139326</v>
      </c>
      <c r="AW142" s="41">
        <f t="shared" si="88"/>
        <v>59.584663491625918</v>
      </c>
      <c r="AX142" s="42">
        <f t="shared" si="88"/>
        <v>93.104754774503107</v>
      </c>
      <c r="AY142" s="42">
        <f t="shared" si="88"/>
        <v>65.803314529027944</v>
      </c>
      <c r="AZ142"/>
      <c r="BA142" s="37">
        <f t="shared" si="63"/>
        <v>28.995790840172521</v>
      </c>
      <c r="BB142" s="37">
        <f t="shared" si="64"/>
        <v>55.765667014073031</v>
      </c>
    </row>
    <row r="143" spans="4:54" x14ac:dyDescent="0.25">
      <c r="D143" s="3">
        <v>58</v>
      </c>
      <c r="F143" s="3">
        <v>57</v>
      </c>
      <c r="G143" s="36">
        <f t="shared" si="81"/>
        <v>79.773867622314881</v>
      </c>
      <c r="H143" s="36">
        <f t="shared" si="81"/>
        <v>78.987278333499901</v>
      </c>
      <c r="I143" s="36">
        <f t="shared" si="81"/>
        <v>86.692088804037027</v>
      </c>
      <c r="J143" s="36">
        <f t="shared" si="81"/>
        <v>80.244283716483409</v>
      </c>
      <c r="K143" s="36">
        <f t="shared" si="81"/>
        <v>28.58240690742177</v>
      </c>
      <c r="L143" s="37">
        <f t="shared" si="55"/>
        <v>56.378073961407324</v>
      </c>
      <c r="M143" s="36">
        <f t="shared" si="82"/>
        <v>29.126919059554833</v>
      </c>
      <c r="N143" s="38">
        <f t="shared" si="82"/>
        <v>19.863887229326124</v>
      </c>
      <c r="O143" s="38">
        <f t="shared" si="82"/>
        <v>0</v>
      </c>
      <c r="P143" s="39">
        <f t="shared" si="82"/>
        <v>67.383733310422187</v>
      </c>
      <c r="Q143" s="39">
        <f t="shared" si="82"/>
        <v>34.805694105010112</v>
      </c>
      <c r="R143" s="39">
        <f t="shared" si="82"/>
        <v>68.13821933479737</v>
      </c>
      <c r="S143" s="40">
        <f t="shared" si="83"/>
        <v>73.082567855053014</v>
      </c>
      <c r="T143" s="40">
        <f t="shared" si="83"/>
        <v>97.492612309628583</v>
      </c>
      <c r="U143" s="41">
        <f t="shared" si="84"/>
        <v>66.913296339644077</v>
      </c>
      <c r="V143" s="41">
        <f t="shared" si="84"/>
        <v>62.104126780381506</v>
      </c>
      <c r="W143" s="42">
        <f t="shared" si="84"/>
        <v>94.513960387376002</v>
      </c>
      <c r="X143" s="42">
        <f t="shared" si="84"/>
        <v>67.564625326410223</v>
      </c>
      <c r="Z143" s="37">
        <f t="shared" si="56"/>
        <v>29.310665495520837</v>
      </c>
      <c r="AA143" s="37">
        <f t="shared" si="57"/>
        <v>56.46948214181085</v>
      </c>
      <c r="AD143"/>
      <c r="AE143" s="3">
        <v>58</v>
      </c>
      <c r="AG143" s="3">
        <f t="shared" si="58"/>
        <v>53.814315524332059</v>
      </c>
      <c r="AH143" s="36">
        <f t="shared" si="86"/>
        <v>77.703467332293698</v>
      </c>
      <c r="AI143" s="36">
        <f t="shared" si="86"/>
        <v>76.212521002480401</v>
      </c>
      <c r="AJ143" s="36">
        <f t="shared" si="86"/>
        <v>83.319583933251053</v>
      </c>
      <c r="AK143" s="36">
        <f t="shared" si="86"/>
        <v>77.529261538483766</v>
      </c>
      <c r="AL143" s="36">
        <f t="shared" si="86"/>
        <v>28.041108752369809</v>
      </c>
      <c r="AM143" s="37">
        <f t="shared" si="60"/>
        <v>55.76777806094141</v>
      </c>
      <c r="AN143" s="36">
        <f t="shared" si="85"/>
        <v>27.87296079364959</v>
      </c>
      <c r="AO143" s="38">
        <f t="shared" si="85"/>
        <v>18.985575806368697</v>
      </c>
      <c r="AP143" s="38">
        <f t="shared" si="85"/>
        <v>0</v>
      </c>
      <c r="AQ143" s="39">
        <f t="shared" si="85"/>
        <v>65.430374309357916</v>
      </c>
      <c r="AR143" s="39">
        <f t="shared" si="85"/>
        <v>34.014200779430411</v>
      </c>
      <c r="AS143" s="39">
        <f t="shared" si="85"/>
        <v>67.550309303258004</v>
      </c>
      <c r="AT143" s="40">
        <f t="shared" si="87"/>
        <v>70.903737069869337</v>
      </c>
      <c r="AU143" s="40">
        <f t="shared" si="87"/>
        <v>94.435110903873735</v>
      </c>
      <c r="AV143" s="41">
        <f t="shared" si="88"/>
        <v>64.518985457181742</v>
      </c>
      <c r="AW143" s="41">
        <f t="shared" si="88"/>
        <v>59.922460508214961</v>
      </c>
      <c r="AX143" s="42">
        <f t="shared" si="88"/>
        <v>93.301230208083908</v>
      </c>
      <c r="AY143" s="42">
        <f t="shared" si="88"/>
        <v>66.044538355676835</v>
      </c>
      <c r="AZ143"/>
      <c r="BA143" s="37">
        <f t="shared" si="63"/>
        <v>29.041631866157779</v>
      </c>
      <c r="BB143" s="37">
        <f t="shared" si="64"/>
        <v>55.863815708701523</v>
      </c>
    </row>
    <row r="144" spans="4:54" x14ac:dyDescent="0.25">
      <c r="D144" s="3">
        <v>59</v>
      </c>
      <c r="F144" s="3">
        <v>58</v>
      </c>
      <c r="G144" s="36">
        <f t="shared" si="81"/>
        <v>80.347729113313719</v>
      </c>
      <c r="H144" s="36">
        <f t="shared" si="81"/>
        <v>79.814439443867997</v>
      </c>
      <c r="I144" s="36">
        <f t="shared" si="81"/>
        <v>87.672519214810265</v>
      </c>
      <c r="J144" s="36">
        <f t="shared" si="81"/>
        <v>81.051523342751125</v>
      </c>
      <c r="K144" s="36">
        <f t="shared" si="81"/>
        <v>28.730327164729356</v>
      </c>
      <c r="L144" s="37">
        <f t="shared" si="55"/>
        <v>56.550413443213415</v>
      </c>
      <c r="M144" s="36">
        <f t="shared" si="82"/>
        <v>29.501327068107752</v>
      </c>
      <c r="N144" s="38">
        <f t="shared" si="82"/>
        <v>20.129355731025196</v>
      </c>
      <c r="O144" s="38">
        <f t="shared" si="82"/>
        <v>0</v>
      </c>
      <c r="P144" s="39">
        <f t="shared" si="82"/>
        <v>67.962275901704018</v>
      </c>
      <c r="Q144" s="39">
        <f t="shared" si="82"/>
        <v>35.033597755393153</v>
      </c>
      <c r="R144" s="39">
        <f t="shared" si="82"/>
        <v>68.29354920017478</v>
      </c>
      <c r="S144" s="40">
        <f t="shared" si="83"/>
        <v>73.726886084811753</v>
      </c>
      <c r="T144" s="40">
        <f t="shared" si="83"/>
        <v>98.391712578945601</v>
      </c>
      <c r="U144" s="41">
        <f t="shared" si="84"/>
        <v>67.627927294463092</v>
      </c>
      <c r="V144" s="41">
        <f t="shared" si="84"/>
        <v>62.754486174323496</v>
      </c>
      <c r="W144" s="42">
        <f t="shared" si="84"/>
        <v>94.856966170535358</v>
      </c>
      <c r="X144" s="42">
        <f t="shared" si="84"/>
        <v>68.004907277849071</v>
      </c>
      <c r="Z144" s="37">
        <f t="shared" si="56"/>
        <v>29.382200504225992</v>
      </c>
      <c r="AA144" s="37">
        <f t="shared" si="57"/>
        <v>56.640659878684033</v>
      </c>
      <c r="AD144"/>
      <c r="AE144" s="3">
        <v>59</v>
      </c>
      <c r="AG144" s="3">
        <f t="shared" si="58"/>
        <v>54.249126738543261</v>
      </c>
      <c r="AH144" s="36">
        <f t="shared" si="86"/>
        <v>78.009220917317791</v>
      </c>
      <c r="AI144" s="36">
        <f t="shared" si="86"/>
        <v>76.604077697160946</v>
      </c>
      <c r="AJ144" s="36">
        <f t="shared" si="86"/>
        <v>83.80296089522092</v>
      </c>
      <c r="AK144" s="36">
        <f t="shared" si="86"/>
        <v>77.913033446604729</v>
      </c>
      <c r="AL144" s="36">
        <f t="shared" si="86"/>
        <v>28.121765762889655</v>
      </c>
      <c r="AM144" s="37">
        <f t="shared" si="60"/>
        <v>55.856930023194195</v>
      </c>
      <c r="AN144" s="36">
        <f t="shared" si="85"/>
        <v>28.049692747859154</v>
      </c>
      <c r="AO144" s="38">
        <f t="shared" si="85"/>
        <v>19.108412573642116</v>
      </c>
      <c r="AP144" s="38">
        <f t="shared" si="85"/>
        <v>0</v>
      </c>
      <c r="AQ144" s="39">
        <f t="shared" si="85"/>
        <v>65.707191717452247</v>
      </c>
      <c r="AR144" s="39">
        <f t="shared" si="85"/>
        <v>34.128383394510521</v>
      </c>
      <c r="AS144" s="39">
        <f t="shared" si="85"/>
        <v>67.639762024315587</v>
      </c>
      <c r="AT144" s="40">
        <f t="shared" si="87"/>
        <v>71.212802242187507</v>
      </c>
      <c r="AU144" s="40">
        <f t="shared" si="87"/>
        <v>94.870323309062854</v>
      </c>
      <c r="AV144" s="41">
        <f t="shared" si="88"/>
        <v>64.856588326749574</v>
      </c>
      <c r="AW144" s="41">
        <f t="shared" si="88"/>
        <v>60.230323839136126</v>
      </c>
      <c r="AX144" s="42">
        <f t="shared" si="88"/>
        <v>93.478241687610975</v>
      </c>
      <c r="AY144" s="42">
        <f t="shared" si="88"/>
        <v>66.263027605795756</v>
      </c>
      <c r="AZ144"/>
      <c r="BA144" s="37">
        <f t="shared" si="63"/>
        <v>29.082408015110026</v>
      </c>
      <c r="BB144" s="37">
        <f t="shared" si="64"/>
        <v>55.952240204707856</v>
      </c>
    </row>
    <row r="145" spans="1:54" x14ac:dyDescent="0.25">
      <c r="D145" s="3">
        <v>60</v>
      </c>
      <c r="F145" s="3">
        <v>59</v>
      </c>
      <c r="G145" s="36">
        <f t="shared" si="81"/>
        <v>80.888439398261056</v>
      </c>
      <c r="H145" s="36">
        <f t="shared" si="81"/>
        <v>80.621349413892077</v>
      </c>
      <c r="I145" s="36">
        <f t="shared" si="81"/>
        <v>88.61726188723182</v>
      </c>
      <c r="J145" s="36">
        <f t="shared" si="81"/>
        <v>81.838027609188003</v>
      </c>
      <c r="K145" s="36">
        <f t="shared" si="81"/>
        <v>28.868805241499373</v>
      </c>
      <c r="L145" s="37">
        <f t="shared" si="55"/>
        <v>56.714338575747718</v>
      </c>
      <c r="M145" s="36">
        <f t="shared" si="82"/>
        <v>29.866772406910933</v>
      </c>
      <c r="N145" s="38">
        <f t="shared" si="82"/>
        <v>20.390010680394045</v>
      </c>
      <c r="O145" s="38">
        <f t="shared" si="82"/>
        <v>0</v>
      </c>
      <c r="P145" s="39">
        <f t="shared" si="82"/>
        <v>68.524977759424743</v>
      </c>
      <c r="Q145" s="39">
        <f t="shared" si="82"/>
        <v>35.252308017429854</v>
      </c>
      <c r="R145" s="39">
        <f t="shared" si="82"/>
        <v>68.436736517886047</v>
      </c>
      <c r="S145" s="40">
        <f t="shared" si="83"/>
        <v>74.353076690247505</v>
      </c>
      <c r="T145" s="40">
        <f t="shared" si="83"/>
        <v>99.263111376823716</v>
      </c>
      <c r="U145" s="41">
        <f t="shared" si="84"/>
        <v>68.325470302273146</v>
      </c>
      <c r="V145" s="41">
        <f t="shared" si="84"/>
        <v>63.388923011951256</v>
      </c>
      <c r="W145" s="42">
        <f t="shared" si="84"/>
        <v>95.183537085729299</v>
      </c>
      <c r="X145" s="42">
        <f t="shared" si="84"/>
        <v>68.42862851930812</v>
      </c>
      <c r="Z145" s="37">
        <f t="shared" si="56"/>
        <v>29.448338866368282</v>
      </c>
      <c r="AA145" s="37">
        <f t="shared" si="57"/>
        <v>56.803538034935343</v>
      </c>
      <c r="AD145"/>
      <c r="AE145" s="3">
        <v>60</v>
      </c>
      <c r="AG145" s="3">
        <f t="shared" si="58"/>
        <v>54.649786241410681</v>
      </c>
      <c r="AH145" s="36">
        <f t="shared" si="86"/>
        <v>78.284217609125335</v>
      </c>
      <c r="AI145" s="36">
        <f t="shared" si="86"/>
        <v>76.961235774996169</v>
      </c>
      <c r="AJ145" s="36">
        <f t="shared" si="86"/>
        <v>84.241792592007727</v>
      </c>
      <c r="AK145" s="36">
        <f t="shared" si="86"/>
        <v>78.262908935786427</v>
      </c>
      <c r="AL145" s="36">
        <f t="shared" si="86"/>
        <v>28.194101925752378</v>
      </c>
      <c r="AM145" s="37">
        <f t="shared" si="60"/>
        <v>55.937376081968203</v>
      </c>
      <c r="AN145" s="36">
        <f t="shared" si="85"/>
        <v>28.210966843932063</v>
      </c>
      <c r="AO145" s="38">
        <f t="shared" si="85"/>
        <v>19.2207685926133</v>
      </c>
      <c r="AP145" s="38">
        <f t="shared" si="85"/>
        <v>0</v>
      </c>
      <c r="AQ145" s="39">
        <f t="shared" si="85"/>
        <v>65.959355640115916</v>
      </c>
      <c r="AR145" s="39">
        <f t="shared" si="85"/>
        <v>34.231825589957232</v>
      </c>
      <c r="AS145" s="39">
        <f t="shared" si="85"/>
        <v>67.719451014594341</v>
      </c>
      <c r="AT145" s="40">
        <f t="shared" si="87"/>
        <v>71.494261026971174</v>
      </c>
      <c r="AU145" s="40">
        <f t="shared" si="87"/>
        <v>95.266244812711477</v>
      </c>
      <c r="AV145" s="41">
        <f t="shared" si="88"/>
        <v>65.164607664908985</v>
      </c>
      <c r="AW145" s="41">
        <f t="shared" si="88"/>
        <v>60.511141092426755</v>
      </c>
      <c r="AX145" s="42">
        <f t="shared" si="88"/>
        <v>93.6380033792109</v>
      </c>
      <c r="AY145" s="42">
        <f t="shared" si="88"/>
        <v>66.461188267987893</v>
      </c>
      <c r="AZ145"/>
      <c r="BA145" s="37">
        <f t="shared" si="63"/>
        <v>29.118778411958669</v>
      </c>
      <c r="BB145" s="37">
        <f t="shared" si="64"/>
        <v>56.032045084391193</v>
      </c>
    </row>
    <row r="146" spans="1:54" x14ac:dyDescent="0.25">
      <c r="D146" s="3">
        <v>61</v>
      </c>
      <c r="F146" s="3">
        <v>60</v>
      </c>
      <c r="G146" s="36">
        <f t="shared" si="81"/>
        <v>81.397737033502764</v>
      </c>
      <c r="H146" s="36">
        <f t="shared" si="81"/>
        <v>81.408411896790867</v>
      </c>
      <c r="I146" s="36">
        <f t="shared" si="81"/>
        <v>89.527303730576023</v>
      </c>
      <c r="J146" s="36">
        <f t="shared" si="81"/>
        <v>82.604240963858857</v>
      </c>
      <c r="K146" s="36">
        <f t="shared" si="81"/>
        <v>28.998410688822773</v>
      </c>
      <c r="L146" s="37">
        <f t="shared" si="55"/>
        <v>56.870263431497676</v>
      </c>
      <c r="M146" s="36">
        <f t="shared" si="82"/>
        <v>30.22338912818438</v>
      </c>
      <c r="N146" s="38">
        <f t="shared" si="82"/>
        <v>20.645900775885494</v>
      </c>
      <c r="O146" s="38">
        <f t="shared" si="82"/>
        <v>0</v>
      </c>
      <c r="P146" s="39">
        <f t="shared" si="82"/>
        <v>69.07223506449867</v>
      </c>
      <c r="Q146" s="39">
        <f t="shared" si="82"/>
        <v>35.462170205929581</v>
      </c>
      <c r="R146" s="39">
        <f t="shared" si="82"/>
        <v>68.568714604932254</v>
      </c>
      <c r="S146" s="40">
        <f t="shared" si="83"/>
        <v>74.961595198552175</v>
      </c>
      <c r="T146" s="40">
        <f t="shared" si="83"/>
        <v>100.10753893452076</v>
      </c>
      <c r="U146" s="41">
        <f t="shared" si="84"/>
        <v>69.006254527550908</v>
      </c>
      <c r="V146" s="41">
        <f t="shared" si="84"/>
        <v>64.007754667545811</v>
      </c>
      <c r="W146" s="42">
        <f t="shared" si="84"/>
        <v>95.494509067155875</v>
      </c>
      <c r="X146" s="42">
        <f t="shared" si="84"/>
        <v>68.836375314784405</v>
      </c>
      <c r="Z146" s="37">
        <f t="shared" si="56"/>
        <v>29.509480299301664</v>
      </c>
      <c r="AA146" s="37">
        <f t="shared" si="57"/>
        <v>56.958519017091213</v>
      </c>
      <c r="AD146"/>
      <c r="AE146" s="3">
        <v>61</v>
      </c>
      <c r="AG146" s="3">
        <f t="shared" si="58"/>
        <v>55.01897643704347</v>
      </c>
      <c r="AH146" s="36">
        <f t="shared" si="86"/>
        <v>78.532004872529257</v>
      </c>
      <c r="AI146" s="36">
        <f t="shared" si="86"/>
        <v>77.287270056321887</v>
      </c>
      <c r="AJ146" s="36">
        <f t="shared" si="86"/>
        <v>84.640623866571573</v>
      </c>
      <c r="AK146" s="36">
        <f t="shared" si="86"/>
        <v>78.582142593955908</v>
      </c>
      <c r="AL146" s="36">
        <f t="shared" si="86"/>
        <v>28.259110357424998</v>
      </c>
      <c r="AM146" s="37">
        <f t="shared" si="60"/>
        <v>56.010086342542486</v>
      </c>
      <c r="AN146" s="36">
        <f t="shared" si="85"/>
        <v>28.358241470859038</v>
      </c>
      <c r="AO146" s="38">
        <f t="shared" si="85"/>
        <v>19.323594905547083</v>
      </c>
      <c r="AP146" s="38">
        <f t="shared" si="85"/>
        <v>0</v>
      </c>
      <c r="AQ146" s="39">
        <f t="shared" si="85"/>
        <v>66.189266027597967</v>
      </c>
      <c r="AR146" s="39">
        <f t="shared" si="85"/>
        <v>34.325660591122769</v>
      </c>
      <c r="AS146" s="39">
        <f t="shared" si="85"/>
        <v>67.790628751125851</v>
      </c>
      <c r="AT146" s="40">
        <f t="shared" si="87"/>
        <v>71.75081204646618</v>
      </c>
      <c r="AU146" s="40">
        <f t="shared" si="87"/>
        <v>95.626775608896921</v>
      </c>
      <c r="AV146" s="41">
        <f t="shared" si="88"/>
        <v>65.445848568065827</v>
      </c>
      <c r="AW146" s="41">
        <f t="shared" si="88"/>
        <v>60.767487111297179</v>
      </c>
      <c r="AX146" s="42">
        <f t="shared" si="88"/>
        <v>93.782434091397377</v>
      </c>
      <c r="AY146" s="42">
        <f t="shared" si="88"/>
        <v>66.641132713389879</v>
      </c>
      <c r="AZ146"/>
      <c r="BA146" s="37">
        <f t="shared" si="63"/>
        <v>29.151301277897772</v>
      </c>
      <c r="BB146" s="37">
        <f t="shared" si="64"/>
        <v>56.104188166105885</v>
      </c>
    </row>
    <row r="147" spans="1:54" x14ac:dyDescent="0.25">
      <c r="D147" s="3">
        <v>62</v>
      </c>
      <c r="F147" s="3">
        <v>61</v>
      </c>
      <c r="G147" s="36">
        <f t="shared" si="81"/>
        <v>81.877291604517339</v>
      </c>
      <c r="H147" s="36">
        <f t="shared" si="81"/>
        <v>82.176028850447224</v>
      </c>
      <c r="I147" s="36">
        <f t="shared" si="81"/>
        <v>90.403633813284131</v>
      </c>
      <c r="J147" s="36">
        <f t="shared" si="81"/>
        <v>83.350604526829798</v>
      </c>
      <c r="K147" s="36">
        <f t="shared" si="81"/>
        <v>29.119683116846023</v>
      </c>
      <c r="L147" s="37">
        <f t="shared" si="55"/>
        <v>57.018581258241483</v>
      </c>
      <c r="M147" s="36">
        <f t="shared" si="82"/>
        <v>30.571315256940082</v>
      </c>
      <c r="N147" s="38">
        <f t="shared" si="82"/>
        <v>20.897076699162564</v>
      </c>
      <c r="O147" s="38">
        <f t="shared" si="82"/>
        <v>0</v>
      </c>
      <c r="P147" s="39">
        <f t="shared" si="82"/>
        <v>69.604436721280308</v>
      </c>
      <c r="Q147" s="39">
        <f t="shared" si="82"/>
        <v>35.663518992377959</v>
      </c>
      <c r="R147" s="39">
        <f t="shared" si="82"/>
        <v>68.69034749188809</v>
      </c>
      <c r="S147" s="40">
        <f t="shared" si="83"/>
        <v>75.552889622493268</v>
      </c>
      <c r="T147" s="40">
        <f t="shared" si="83"/>
        <v>100.9257159066692</v>
      </c>
      <c r="U147" s="41">
        <f t="shared" si="84"/>
        <v>69.670608281954529</v>
      </c>
      <c r="V147" s="41">
        <f t="shared" si="84"/>
        <v>64.611297182422234</v>
      </c>
      <c r="W147" s="42">
        <f t="shared" si="84"/>
        <v>95.790675428206484</v>
      </c>
      <c r="X147" s="42">
        <f t="shared" si="84"/>
        <v>69.228716316405354</v>
      </c>
      <c r="Z147" s="37">
        <f t="shared" si="56"/>
        <v>29.565996021451401</v>
      </c>
      <c r="AA147" s="37">
        <f t="shared" si="57"/>
        <v>57.105985720931706</v>
      </c>
      <c r="AD147"/>
      <c r="AE147" s="3">
        <v>62</v>
      </c>
      <c r="AG147" s="3">
        <f t="shared" si="58"/>
        <v>55.359169043423464</v>
      </c>
      <c r="AH147" s="36">
        <f t="shared" si="86"/>
        <v>78.755654871548558</v>
      </c>
      <c r="AI147" s="36">
        <f t="shared" si="86"/>
        <v>77.585106677899375</v>
      </c>
      <c r="AJ147" s="36">
        <f t="shared" si="86"/>
        <v>85.003473546975343</v>
      </c>
      <c r="AK147" s="36">
        <f t="shared" si="86"/>
        <v>78.873638391952738</v>
      </c>
      <c r="AL147" s="36">
        <f t="shared" si="86"/>
        <v>28.317645681840819</v>
      </c>
      <c r="AM147" s="37">
        <f t="shared" si="60"/>
        <v>56.075904687216877</v>
      </c>
      <c r="AN147" s="36">
        <f t="shared" si="85"/>
        <v>28.49282235335259</v>
      </c>
      <c r="AO147" s="38">
        <f t="shared" si="85"/>
        <v>19.417748141834409</v>
      </c>
      <c r="AP147" s="38">
        <f t="shared" si="85"/>
        <v>0</v>
      </c>
      <c r="AQ147" s="39">
        <f t="shared" si="85"/>
        <v>66.399058983576523</v>
      </c>
      <c r="AR147" s="39">
        <f t="shared" si="85"/>
        <v>34.410883892118534</v>
      </c>
      <c r="AS147" s="39">
        <f t="shared" si="85"/>
        <v>67.85435868596511</v>
      </c>
      <c r="AT147" s="40">
        <f t="shared" si="87"/>
        <v>71.984855825730392</v>
      </c>
      <c r="AU147" s="40">
        <f t="shared" si="87"/>
        <v>95.955377185436532</v>
      </c>
      <c r="AV147" s="41">
        <f t="shared" si="88"/>
        <v>65.702819120552675</v>
      </c>
      <c r="AW147" s="41">
        <f t="shared" si="88"/>
        <v>61.001662584823322</v>
      </c>
      <c r="AX147" s="42">
        <f t="shared" si="88"/>
        <v>93.913203095463913</v>
      </c>
      <c r="AY147" s="42">
        <f t="shared" si="88"/>
        <v>66.804721069807925</v>
      </c>
      <c r="AZ147"/>
      <c r="BA147" s="37">
        <f t="shared" si="63"/>
        <v>29.180451655087978</v>
      </c>
      <c r="BB147" s="37">
        <f t="shared" si="64"/>
        <v>56.16950312655252</v>
      </c>
    </row>
    <row r="148" spans="1:54" x14ac:dyDescent="0.25">
      <c r="D148" s="3">
        <v>63</v>
      </c>
      <c r="F148" s="3">
        <v>62</v>
      </c>
      <c r="G148" s="36">
        <f t="shared" si="81"/>
        <v>82.328703449068684</v>
      </c>
      <c r="H148" s="36">
        <f t="shared" si="81"/>
        <v>82.924599988840768</v>
      </c>
      <c r="I148" s="36">
        <f t="shared" si="81"/>
        <v>91.247239795077391</v>
      </c>
      <c r="J148" s="36">
        <f t="shared" si="81"/>
        <v>84.077555575920869</v>
      </c>
      <c r="K148" s="36">
        <f t="shared" si="81"/>
        <v>29.233133155086602</v>
      </c>
      <c r="L148" s="37">
        <f t="shared" si="55"/>
        <v>57.159665595126128</v>
      </c>
      <c r="M148" s="36">
        <f t="shared" si="82"/>
        <v>30.910692198246988</v>
      </c>
      <c r="N148" s="38">
        <f t="shared" si="82"/>
        <v>21.143590904451202</v>
      </c>
      <c r="O148" s="38">
        <f t="shared" si="82"/>
        <v>0</v>
      </c>
      <c r="P148" s="39">
        <f t="shared" si="82"/>
        <v>70.121964279184297</v>
      </c>
      <c r="Q148" s="39">
        <f t="shared" si="82"/>
        <v>35.856678503129601</v>
      </c>
      <c r="R148" s="39">
        <f t="shared" si="82"/>
        <v>68.802434683436843</v>
      </c>
      <c r="S148" s="40">
        <f t="shared" si="83"/>
        <v>76.127400254439578</v>
      </c>
      <c r="T148" s="40">
        <f t="shared" si="83"/>
        <v>101.71835259699573</v>
      </c>
      <c r="U148" s="41">
        <f t="shared" si="84"/>
        <v>70.318858542010844</v>
      </c>
      <c r="V148" s="41">
        <f t="shared" si="84"/>
        <v>65.199864833615891</v>
      </c>
      <c r="W148" s="42">
        <f t="shared" si="84"/>
        <v>96.072788906375052</v>
      </c>
      <c r="X148" s="42">
        <f t="shared" si="84"/>
        <v>69.606202801500487</v>
      </c>
      <c r="Z148" s="37">
        <f t="shared" si="56"/>
        <v>29.618230616291296</v>
      </c>
      <c r="AA148" s="37">
        <f t="shared" si="57"/>
        <v>57.246302477472263</v>
      </c>
      <c r="AD148"/>
      <c r="AE148" s="3">
        <v>63</v>
      </c>
      <c r="AG148" s="3">
        <f t="shared" si="58"/>
        <v>55.672641640487548</v>
      </c>
      <c r="AH148" s="36">
        <f t="shared" si="86"/>
        <v>78.957837376983562</v>
      </c>
      <c r="AI148" s="36">
        <f t="shared" si="86"/>
        <v>77.85736535793157</v>
      </c>
      <c r="AJ148" s="36">
        <f t="shared" si="86"/>
        <v>85.33390356427914</v>
      </c>
      <c r="AK148" s="36">
        <f t="shared" si="86"/>
        <v>79.13999277621545</v>
      </c>
      <c r="AL148" s="36">
        <f t="shared" si="86"/>
        <v>28.37044620711082</v>
      </c>
      <c r="AM148" s="37">
        <f t="shared" si="60"/>
        <v>56.135567858938728</v>
      </c>
      <c r="AN148" s="36">
        <f t="shared" si="85"/>
        <v>28.615880529129956</v>
      </c>
      <c r="AO148" s="38">
        <f t="shared" si="85"/>
        <v>19.504000983984554</v>
      </c>
      <c r="AP148" s="38">
        <f t="shared" si="85"/>
        <v>0</v>
      </c>
      <c r="AQ148" s="39">
        <f t="shared" si="85"/>
        <v>66.590640061898227</v>
      </c>
      <c r="AR148" s="39">
        <f t="shared" si="85"/>
        <v>34.488372568552244</v>
      </c>
      <c r="AS148" s="39">
        <f t="shared" si="85"/>
        <v>67.911548028561825</v>
      </c>
      <c r="AT148" s="40">
        <f t="shared" si="87"/>
        <v>72.198532561277361</v>
      </c>
      <c r="AU148" s="40">
        <f t="shared" si="87"/>
        <v>96.255128842091722</v>
      </c>
      <c r="AV148" s="41">
        <f t="shared" si="88"/>
        <v>65.937766159582054</v>
      </c>
      <c r="AW148" s="41">
        <f t="shared" si="88"/>
        <v>61.215727279018623</v>
      </c>
      <c r="AX148" s="42">
        <f t="shared" si="88"/>
        <v>94.031767888546426</v>
      </c>
      <c r="AY148" s="42">
        <f t="shared" si="88"/>
        <v>66.953596000460976</v>
      </c>
      <c r="AZ148"/>
      <c r="BA148" s="37">
        <f t="shared" si="63"/>
        <v>29.20663565950727</v>
      </c>
      <c r="BB148" s="37">
        <f t="shared" si="64"/>
        <v>56.228718176724634</v>
      </c>
    </row>
    <row r="149" spans="1:54" x14ac:dyDescent="0.25">
      <c r="D149" s="3">
        <v>64</v>
      </c>
      <c r="F149" s="3">
        <v>63</v>
      </c>
      <c r="G149" s="36">
        <f t="shared" si="81"/>
        <v>82.753503908245051</v>
      </c>
      <c r="H149" s="36">
        <f t="shared" si="81"/>
        <v>83.654522288523395</v>
      </c>
      <c r="I149" s="36">
        <f t="shared" si="81"/>
        <v>92.059104765415626</v>
      </c>
      <c r="J149" s="36">
        <f t="shared" si="81"/>
        <v>84.785527088951625</v>
      </c>
      <c r="K149" s="36">
        <f t="shared" si="81"/>
        <v>29.339243478299096</v>
      </c>
      <c r="L149" s="37">
        <f t="shared" si="55"/>
        <v>57.29387131770379</v>
      </c>
      <c r="M149" s="36">
        <f t="shared" si="82"/>
        <v>31.241664190315355</v>
      </c>
      <c r="N149" s="38">
        <f t="shared" si="82"/>
        <v>21.385497422333216</v>
      </c>
      <c r="O149" s="38">
        <f t="shared" si="82"/>
        <v>0</v>
      </c>
      <c r="P149" s="39">
        <f t="shared" si="82"/>
        <v>70.625191877732249</v>
      </c>
      <c r="Q149" s="39">
        <f t="shared" si="82"/>
        <v>36.041962444640475</v>
      </c>
      <c r="R149" s="39">
        <f t="shared" si="82"/>
        <v>68.905715653487505</v>
      </c>
      <c r="S149" s="40">
        <f t="shared" si="83"/>
        <v>76.685559498171386</v>
      </c>
      <c r="T149" s="40">
        <f t="shared" si="83"/>
        <v>102.48614829113725</v>
      </c>
      <c r="U149" s="41">
        <f t="shared" si="84"/>
        <v>70.951330513576494</v>
      </c>
      <c r="V149" s="41">
        <f t="shared" si="84"/>
        <v>65.773769745846451</v>
      </c>
      <c r="W149" s="42">
        <f t="shared" si="84"/>
        <v>96.341563628665924</v>
      </c>
      <c r="X149" s="42">
        <f t="shared" si="84"/>
        <v>69.969368939167282</v>
      </c>
      <c r="Z149" s="37">
        <f t="shared" si="56"/>
        <v>29.666503800736876</v>
      </c>
      <c r="AA149" s="37">
        <f t="shared" si="57"/>
        <v>57.379815953079309</v>
      </c>
      <c r="AD149"/>
      <c r="AE149" s="3">
        <v>64</v>
      </c>
      <c r="AG149" s="3">
        <f t="shared" si="58"/>
        <v>55.961492918461353</v>
      </c>
      <c r="AH149" s="36">
        <f t="shared" si="86"/>
        <v>79.14088023002995</v>
      </c>
      <c r="AI149" s="36">
        <f t="shared" si="86"/>
        <v>78.106395866894175</v>
      </c>
      <c r="AJ149" s="36">
        <f t="shared" si="86"/>
        <v>85.635077996415774</v>
      </c>
      <c r="AK149" s="36">
        <f t="shared" si="86"/>
        <v>79.383531766488517</v>
      </c>
      <c r="AL149" s="36">
        <f t="shared" si="86"/>
        <v>28.418152138493053</v>
      </c>
      <c r="AM149" s="37">
        <f t="shared" si="60"/>
        <v>56.189721269217614</v>
      </c>
      <c r="AN149" s="36">
        <f t="shared" si="85"/>
        <v>28.728467971973945</v>
      </c>
      <c r="AO149" s="38">
        <f t="shared" si="85"/>
        <v>19.583051339872142</v>
      </c>
      <c r="AP149" s="38">
        <f t="shared" si="85"/>
        <v>0</v>
      </c>
      <c r="AQ149" s="39">
        <f t="shared" si="85"/>
        <v>66.765712780759827</v>
      </c>
      <c r="AR149" s="39">
        <f t="shared" si="85"/>
        <v>34.558901528984343</v>
      </c>
      <c r="AS149" s="39">
        <f t="shared" si="85"/>
        <v>67.96297417827418</v>
      </c>
      <c r="AT149" s="40">
        <f t="shared" si="87"/>
        <v>72.393754455062123</v>
      </c>
      <c r="AU149" s="40">
        <f t="shared" si="87"/>
        <v>96.528775984916308</v>
      </c>
      <c r="AV149" s="41">
        <f t="shared" si="88"/>
        <v>66.152706171269983</v>
      </c>
      <c r="AW149" s="41">
        <f t="shared" si="88"/>
        <v>61.41152871220001</v>
      </c>
      <c r="AX149" s="42">
        <f t="shared" si="88"/>
        <v>94.139405465071661</v>
      </c>
      <c r="AY149" s="42">
        <f t="shared" si="88"/>
        <v>67.089212046256009</v>
      </c>
      <c r="AZ149"/>
      <c r="BA149" s="37">
        <f t="shared" si="63"/>
        <v>29.230202004003772</v>
      </c>
      <c r="BB149" s="37">
        <f t="shared" si="64"/>
        <v>56.282471552000203</v>
      </c>
    </row>
    <row r="150" spans="1:54" x14ac:dyDescent="0.25">
      <c r="D150" s="3">
        <v>65</v>
      </c>
      <c r="F150" s="3">
        <v>64</v>
      </c>
      <c r="G150" s="36">
        <f t="shared" ref="G150:K156" si="89">G78*G$12</f>
        <v>83.153156018854418</v>
      </c>
      <c r="H150" s="36">
        <f t="shared" si="89"/>
        <v>84.36618954569488</v>
      </c>
      <c r="I150" s="36">
        <f t="shared" si="89"/>
        <v>92.840204454755536</v>
      </c>
      <c r="J150" s="36">
        <f t="shared" si="89"/>
        <v>85.474947337756149</v>
      </c>
      <c r="K150" s="36">
        <f t="shared" si="89"/>
        <v>29.438469877868439</v>
      </c>
      <c r="L150" s="37">
        <f t="shared" si="55"/>
        <v>57.421535618296986</v>
      </c>
      <c r="M150" s="36">
        <f t="shared" ref="M150:R156" si="90">M78*M$12</f>
        <v>31.564377800366323</v>
      </c>
      <c r="N150" s="38">
        <f t="shared" si="90"/>
        <v>21.622851677016406</v>
      </c>
      <c r="O150" s="38">
        <f t="shared" si="90"/>
        <v>0</v>
      </c>
      <c r="P150" s="39">
        <f t="shared" si="90"/>
        <v>71.114486212655677</v>
      </c>
      <c r="Q150" s="39">
        <f t="shared" si="90"/>
        <v>36.219674251797827</v>
      </c>
      <c r="R150" s="39">
        <f t="shared" si="90"/>
        <v>69.000874079013144</v>
      </c>
      <c r="S150" s="40">
        <f t="shared" ref="S150:T156" si="91">S78</f>
        <v>77.227791734848552</v>
      </c>
      <c r="T150" s="40">
        <f t="shared" si="91"/>
        <v>103.22979068676548</v>
      </c>
      <c r="U150" s="41">
        <f t="shared" ref="U150:X156" si="92">U78*U$12</f>
        <v>71.568347239346394</v>
      </c>
      <c r="V150" s="41">
        <f t="shared" si="92"/>
        <v>66.33332154326645</v>
      </c>
      <c r="W150" s="42">
        <f t="shared" si="92"/>
        <v>96.597676998083543</v>
      </c>
      <c r="X150" s="42">
        <f t="shared" si="92"/>
        <v>70.318732081745807</v>
      </c>
      <c r="Z150" s="37">
        <f t="shared" si="56"/>
        <v>29.711112098383886</v>
      </c>
      <c r="AA150" s="37">
        <f t="shared" si="57"/>
        <v>57.506856005943725</v>
      </c>
      <c r="AD150"/>
      <c r="AE150" s="3">
        <v>65</v>
      </c>
      <c r="AG150" s="3">
        <f t="shared" si="58"/>
        <v>56.227656728531329</v>
      </c>
      <c r="AH150" s="36">
        <f t="shared" si="86"/>
        <v>79.306819661749387</v>
      </c>
      <c r="AI150" s="36">
        <f t="shared" si="86"/>
        <v>78.334309580794326</v>
      </c>
      <c r="AJ150" s="36">
        <f t="shared" si="86"/>
        <v>85.909813610794799</v>
      </c>
      <c r="AK150" s="36">
        <f t="shared" si="86"/>
        <v>79.606342979464898</v>
      </c>
      <c r="AL150" s="36">
        <f t="shared" si="86"/>
        <v>28.46132059905964</v>
      </c>
      <c r="AM150" s="37">
        <f t="shared" si="60"/>
        <v>56.238932153505843</v>
      </c>
      <c r="AN150" s="36">
        <f t="shared" ref="AN150:AS156" si="93">AN78*AN$12</f>
        <v>28.831531192224713</v>
      </c>
      <c r="AO150" s="38">
        <f t="shared" si="93"/>
        <v>19.655530394940023</v>
      </c>
      <c r="AP150" s="38">
        <f t="shared" si="93"/>
        <v>0</v>
      </c>
      <c r="AQ150" s="39">
        <f t="shared" si="93"/>
        <v>66.925803117889842</v>
      </c>
      <c r="AR150" s="39">
        <f t="shared" si="93"/>
        <v>34.62315723951513</v>
      </c>
      <c r="AS150" s="39">
        <f t="shared" si="93"/>
        <v>68.009306150923351</v>
      </c>
      <c r="AT150" s="40">
        <f t="shared" si="87"/>
        <v>72.572233480440616</v>
      </c>
      <c r="AU150" s="40">
        <f t="shared" si="87"/>
        <v>96.778771512618334</v>
      </c>
      <c r="AV150" s="41">
        <f t="shared" si="88"/>
        <v>66.349452049025032</v>
      </c>
      <c r="AW150" s="41">
        <f t="shared" si="88"/>
        <v>61.590726963889097</v>
      </c>
      <c r="AX150" s="42">
        <f t="shared" si="88"/>
        <v>94.237238332137608</v>
      </c>
      <c r="AY150" s="42">
        <f t="shared" si="88"/>
        <v>67.21286047063623</v>
      </c>
      <c r="AZ150"/>
      <c r="BA150" s="37">
        <f t="shared" si="63"/>
        <v>29.25145136308922</v>
      </c>
      <c r="BB150" s="37">
        <f t="shared" si="64"/>
        <v>56.331324417697346</v>
      </c>
    </row>
    <row r="151" spans="1:54" x14ac:dyDescent="0.25">
      <c r="D151" s="3">
        <v>66</v>
      </c>
      <c r="F151" s="3">
        <v>65</v>
      </c>
      <c r="G151" s="36">
        <f t="shared" si="89"/>
        <v>83.529055571071453</v>
      </c>
      <c r="H151" s="36">
        <f t="shared" si="89"/>
        <v>85.059991979798653</v>
      </c>
      <c r="I151" s="36">
        <f t="shared" si="89"/>
        <v>93.591504787189919</v>
      </c>
      <c r="J151" s="36">
        <f t="shared" si="89"/>
        <v>86.146239529636006</v>
      </c>
      <c r="K151" s="36">
        <f t="shared" si="89"/>
        <v>29.53124236183768</v>
      </c>
      <c r="L151" s="37">
        <f t="shared" ref="L151:L156" si="94">Z151+L235*(AA151-Z151)</f>
        <v>57.542978927213071</v>
      </c>
      <c r="M151" s="36">
        <f t="shared" si="90"/>
        <v>31.878981460441942</v>
      </c>
      <c r="N151" s="38">
        <f t="shared" si="90"/>
        <v>21.855710316189096</v>
      </c>
      <c r="O151" s="38">
        <f t="shared" si="90"/>
        <v>0</v>
      </c>
      <c r="P151" s="39">
        <f t="shared" si="90"/>
        <v>71.590206520904346</v>
      </c>
      <c r="Q151" s="39">
        <f t="shared" si="90"/>
        <v>36.390107255829818</v>
      </c>
      <c r="R151" s="39">
        <f t="shared" si="90"/>
        <v>69.08854181894074</v>
      </c>
      <c r="S151" s="40">
        <f t="shared" si="91"/>
        <v>77.754513219835928</v>
      </c>
      <c r="T151" s="40">
        <f t="shared" si="91"/>
        <v>103.94995541205967</v>
      </c>
      <c r="U151" s="41">
        <f t="shared" si="92"/>
        <v>72.17022924598588</v>
      </c>
      <c r="V151" s="41">
        <f t="shared" si="92"/>
        <v>66.878827037786621</v>
      </c>
      <c r="W151" s="42">
        <f t="shared" si="92"/>
        <v>96.841771502197602</v>
      </c>
      <c r="X151" s="42">
        <f t="shared" si="92"/>
        <v>70.654793077115812</v>
      </c>
      <c r="Z151" s="37">
        <f t="shared" ref="Z151:Z156" si="95">Z79*Z$12</f>
        <v>29.752330418982353</v>
      </c>
      <c r="AA151" s="37">
        <f t="shared" ref="AA151:AA156" si="96">AA79</f>
        <v>57.627736501027925</v>
      </c>
      <c r="AD151"/>
      <c r="AE151" s="3">
        <v>66</v>
      </c>
      <c r="AG151" s="3">
        <f t="shared" ref="AG151:AG156" si="97">AE79</f>
        <v>56.472915029924017</v>
      </c>
      <c r="AH151" s="36">
        <f t="shared" ref="AH151:AL156" si="98">AH79*AH$12</f>
        <v>79.457442317895797</v>
      </c>
      <c r="AI151" s="36">
        <f t="shared" si="98"/>
        <v>78.543006851238772</v>
      </c>
      <c r="AJ151" s="36">
        <f t="shared" si="98"/>
        <v>86.160623225562418</v>
      </c>
      <c r="AK151" s="36">
        <f t="shared" si="98"/>
        <v>79.810303347320684</v>
      </c>
      <c r="AL151" s="36">
        <f t="shared" si="98"/>
        <v>28.500438068932109</v>
      </c>
      <c r="AM151" s="37">
        <f t="shared" ref="AM151:AM156" si="99">BA151+AM235*(BB151-BA151)</f>
        <v>56.283700568042576</v>
      </c>
      <c r="AN151" s="36">
        <f t="shared" si="93"/>
        <v>28.925923098433834</v>
      </c>
      <c r="AO151" s="38">
        <f t="shared" si="93"/>
        <v>19.722009693840707</v>
      </c>
      <c r="AP151" s="38">
        <f t="shared" si="93"/>
        <v>0</v>
      </c>
      <c r="AQ151" s="39">
        <f t="shared" si="93"/>
        <v>67.072280617998203</v>
      </c>
      <c r="AR151" s="39">
        <f t="shared" si="93"/>
        <v>34.681749355306728</v>
      </c>
      <c r="AS151" s="39">
        <f t="shared" si="93"/>
        <v>68.051122037114027</v>
      </c>
      <c r="AT151" s="40">
        <f t="shared" ref="AT151:AU156" si="100">AT79</f>
        <v>72.735505297309217</v>
      </c>
      <c r="AU151" s="40">
        <f t="shared" si="100"/>
        <v>97.007311385278186</v>
      </c>
      <c r="AV151" s="41">
        <f t="shared" ref="AV151:AY156" si="101">AV79*AV$12</f>
        <v>66.529636327904882</v>
      </c>
      <c r="AW151" s="41">
        <f t="shared" si="101"/>
        <v>61.754816194659618</v>
      </c>
      <c r="AX151" s="42">
        <f t="shared" si="101"/>
        <v>94.326256248836103</v>
      </c>
      <c r="AY151" s="42">
        <f t="shared" si="101"/>
        <v>67.325690370554696</v>
      </c>
      <c r="AZ151"/>
      <c r="BA151" s="37">
        <f t="shared" ref="BA151:BA156" si="102">BA79*BA$12</f>
        <v>29.270644022166497</v>
      </c>
      <c r="BB151" s="37">
        <f t="shared" ref="BB151:BB156" si="103">BB79*($AM$166/0.778237)</f>
        <v>56.375771668023624</v>
      </c>
    </row>
    <row r="152" spans="1:54" x14ac:dyDescent="0.25">
      <c r="D152" s="3">
        <v>67</v>
      </c>
      <c r="F152" s="3">
        <v>66</v>
      </c>
      <c r="G152" s="36">
        <f t="shared" si="89"/>
        <v>83.882532464649927</v>
      </c>
      <c r="H152" s="36">
        <f t="shared" si="89"/>
        <v>85.736315879887613</v>
      </c>
      <c r="I152" s="36">
        <f t="shared" si="89"/>
        <v>94.313959745110097</v>
      </c>
      <c r="J152" s="36">
        <f t="shared" si="89"/>
        <v>86.799821492277417</v>
      </c>
      <c r="K152" s="36">
        <f t="shared" si="89"/>
        <v>29.617966269413163</v>
      </c>
      <c r="L152" s="37">
        <f t="shared" si="94"/>
        <v>57.658505779627426</v>
      </c>
      <c r="M152" s="36">
        <f t="shared" si="90"/>
        <v>32.185625040488254</v>
      </c>
      <c r="N152" s="38">
        <f t="shared" si="90"/>
        <v>22.084131052631182</v>
      </c>
      <c r="O152" s="38">
        <f t="shared" si="90"/>
        <v>0</v>
      </c>
      <c r="P152" s="39">
        <f t="shared" si="90"/>
        <v>72.052704582607305</v>
      </c>
      <c r="Q152" s="39">
        <f t="shared" si="90"/>
        <v>36.553544868658854</v>
      </c>
      <c r="R152" s="39">
        <f t="shared" si="90"/>
        <v>69.169302646069042</v>
      </c>
      <c r="S152" s="40">
        <f t="shared" si="91"/>
        <v>78.266132007380179</v>
      </c>
      <c r="T152" s="40">
        <f t="shared" si="91"/>
        <v>104.64730562432391</v>
      </c>
      <c r="U152" s="41">
        <f t="shared" si="92"/>
        <v>72.757294227737006</v>
      </c>
      <c r="V152" s="41">
        <f t="shared" si="92"/>
        <v>67.410589951029237</v>
      </c>
      <c r="W152" s="42">
        <f t="shared" si="92"/>
        <v>97.074456445113285</v>
      </c>
      <c r="X152" s="42">
        <f t="shared" si="92"/>
        <v>70.978036598177013</v>
      </c>
      <c r="Z152" s="37">
        <f t="shared" si="95"/>
        <v>29.790413546282547</v>
      </c>
      <c r="AA152" s="37">
        <f t="shared" si="96"/>
        <v>57.742756085500218</v>
      </c>
      <c r="AD152"/>
      <c r="AE152" s="3">
        <v>67</v>
      </c>
      <c r="AG152" s="3">
        <f t="shared" si="97"/>
        <v>56.698909820073034</v>
      </c>
      <c r="AH152" s="36">
        <f t="shared" si="98"/>
        <v>79.594320479898457</v>
      </c>
      <c r="AI152" s="36">
        <f t="shared" si="98"/>
        <v>78.734200808568318</v>
      </c>
      <c r="AJ152" s="36">
        <f t="shared" si="98"/>
        <v>86.389752996258323</v>
      </c>
      <c r="AK152" s="36">
        <f t="shared" si="98"/>
        <v>79.997103174428119</v>
      </c>
      <c r="AL152" s="36">
        <f t="shared" si="98"/>
        <v>28.535930728634803</v>
      </c>
      <c r="AM152" s="37">
        <f t="shared" si="99"/>
        <v>56.324468621844403</v>
      </c>
      <c r="AN152" s="36">
        <f t="shared" si="93"/>
        <v>29.012413362578986</v>
      </c>
      <c r="AO152" s="38">
        <f t="shared" si="93"/>
        <v>19.783007380052322</v>
      </c>
      <c r="AP152" s="38">
        <f t="shared" si="93"/>
        <v>0</v>
      </c>
      <c r="AQ152" s="39">
        <f t="shared" si="93"/>
        <v>67.206376635902075</v>
      </c>
      <c r="AR152" s="39">
        <f t="shared" si="93"/>
        <v>34.735220612357331</v>
      </c>
      <c r="AS152" s="39">
        <f t="shared" si="93"/>
        <v>68.088923298155621</v>
      </c>
      <c r="AT152" s="40">
        <f t="shared" si="100"/>
        <v>72.884949911537106</v>
      </c>
      <c r="AU152" s="40">
        <f t="shared" si="100"/>
        <v>97.216365280734848</v>
      </c>
      <c r="AV152" s="41">
        <f t="shared" si="101"/>
        <v>66.694731410594571</v>
      </c>
      <c r="AW152" s="41">
        <f t="shared" si="101"/>
        <v>61.905143361466195</v>
      </c>
      <c r="AX152" s="42">
        <f t="shared" si="101"/>
        <v>94.407334470704811</v>
      </c>
      <c r="AY152" s="42">
        <f t="shared" si="101"/>
        <v>67.428726676601158</v>
      </c>
      <c r="AZ152"/>
      <c r="BA152" s="37">
        <f t="shared" si="102"/>
        <v>29.288006155975534</v>
      </c>
      <c r="BB152" s="37">
        <f t="shared" si="103"/>
        <v>56.41625100017017</v>
      </c>
    </row>
    <row r="153" spans="1:54" x14ac:dyDescent="0.25">
      <c r="D153" s="3">
        <v>68</v>
      </c>
      <c r="F153" s="3">
        <v>67</v>
      </c>
      <c r="G153" s="36">
        <f t="shared" si="89"/>
        <v>84.214852305490538</v>
      </c>
      <c r="H153" s="36">
        <f t="shared" si="89"/>
        <v>86.395543290311807</v>
      </c>
      <c r="I153" s="36">
        <f t="shared" si="89"/>
        <v>95.008509518522317</v>
      </c>
      <c r="J153" s="36">
        <f t="shared" si="89"/>
        <v>87.436105398483008</v>
      </c>
      <c r="K153" s="36">
        <f t="shared" si="89"/>
        <v>29.699023388169405</v>
      </c>
      <c r="L153" s="37">
        <f t="shared" si="94"/>
        <v>57.768405632369742</v>
      </c>
      <c r="M153" s="36">
        <f t="shared" si="90"/>
        <v>32.484459456211482</v>
      </c>
      <c r="N153" s="38">
        <f t="shared" si="90"/>
        <v>22.30817251681227</v>
      </c>
      <c r="O153" s="38">
        <f t="shared" si="90"/>
        <v>0</v>
      </c>
      <c r="P153" s="39">
        <f t="shared" si="90"/>
        <v>72.502324738212863</v>
      </c>
      <c r="Q153" s="39">
        <f t="shared" si="90"/>
        <v>36.710260780905955</v>
      </c>
      <c r="R153" s="39">
        <f t="shared" si="90"/>
        <v>69.243695741193122</v>
      </c>
      <c r="S153" s="40">
        <f t="shared" si="91"/>
        <v>78.763047900399812</v>
      </c>
      <c r="T153" s="40">
        <f t="shared" si="91"/>
        <v>105.32249168123643</v>
      </c>
      <c r="U153" s="41">
        <f t="shared" si="92"/>
        <v>73.329856763602237</v>
      </c>
      <c r="V153" s="41">
        <f t="shared" si="92"/>
        <v>67.928910667198579</v>
      </c>
      <c r="W153" s="42">
        <f t="shared" si="92"/>
        <v>97.296309604446606</v>
      </c>
      <c r="X153" s="42">
        <f t="shared" si="92"/>
        <v>71.288931486275629</v>
      </c>
      <c r="Z153" s="37">
        <f t="shared" si="95"/>
        <v>29.825597536957186</v>
      </c>
      <c r="AA153" s="37">
        <f t="shared" si="96"/>
        <v>57.852198926571987</v>
      </c>
      <c r="AD153"/>
      <c r="AE153" s="3">
        <v>68</v>
      </c>
      <c r="AG153" s="3">
        <f t="shared" si="97"/>
        <v>56.907154127745713</v>
      </c>
      <c r="AH153" s="36">
        <f t="shared" si="98"/>
        <v>79.718841686787684</v>
      </c>
      <c r="AI153" s="36">
        <f t="shared" si="98"/>
        <v>78.909438116145068</v>
      </c>
      <c r="AJ153" s="36">
        <f t="shared" si="98"/>
        <v>86.599214555698254</v>
      </c>
      <c r="AK153" s="36">
        <f t="shared" si="98"/>
        <v>80.168267071499827</v>
      </c>
      <c r="AL153" s="36">
        <f t="shared" si="98"/>
        <v>28.568173093985546</v>
      </c>
      <c r="AM153" s="37">
        <f t="shared" si="99"/>
        <v>56.36162825917399</v>
      </c>
      <c r="AN153" s="36">
        <f t="shared" si="93"/>
        <v>29.091697495792076</v>
      </c>
      <c r="AO153" s="38">
        <f t="shared" si="93"/>
        <v>19.838993703967031</v>
      </c>
      <c r="AP153" s="38">
        <f t="shared" si="93"/>
        <v>0</v>
      </c>
      <c r="AQ153" s="39">
        <f t="shared" si="93"/>
        <v>67.329200150558336</v>
      </c>
      <c r="AR153" s="39">
        <f t="shared" si="93"/>
        <v>34.784055268255862</v>
      </c>
      <c r="AS153" s="39">
        <f t="shared" si="93"/>
        <v>68.123146528782442</v>
      </c>
      <c r="AT153" s="40">
        <f t="shared" si="100"/>
        <v>73.021809573820931</v>
      </c>
      <c r="AU153" s="40">
        <f t="shared" si="100"/>
        <v>97.407703091965246</v>
      </c>
      <c r="AV153" s="41">
        <f t="shared" si="101"/>
        <v>66.846067219106573</v>
      </c>
      <c r="AW153" s="41">
        <f t="shared" si="101"/>
        <v>62.042924535802257</v>
      </c>
      <c r="AX153" s="42">
        <f t="shared" si="101"/>
        <v>94.481249125003472</v>
      </c>
      <c r="AY153" s="42">
        <f t="shared" si="101"/>
        <v>67.522885552405185</v>
      </c>
      <c r="AZ153"/>
      <c r="BA153" s="37">
        <f t="shared" si="102"/>
        <v>29.303735006226702</v>
      </c>
      <c r="BB153" s="37">
        <f t="shared" si="103"/>
        <v>56.453150569939176</v>
      </c>
    </row>
    <row r="154" spans="1:54" x14ac:dyDescent="0.25">
      <c r="D154" s="3">
        <v>69</v>
      </c>
      <c r="F154" s="3">
        <v>68</v>
      </c>
      <c r="G154" s="36">
        <f t="shared" si="89"/>
        <v>84.527218191953168</v>
      </c>
      <c r="H154" s="36">
        <f t="shared" si="89"/>
        <v>87.038051732554663</v>
      </c>
      <c r="I154" s="36">
        <f t="shared" si="89"/>
        <v>95.67607891355523</v>
      </c>
      <c r="J154" s="36">
        <f t="shared" si="89"/>
        <v>88.055497527366711</v>
      </c>
      <c r="K154" s="36">
        <f t="shared" si="89"/>
        <v>29.774773064241035</v>
      </c>
      <c r="L154" s="37">
        <f t="shared" si="94"/>
        <v>57.872953634359448</v>
      </c>
      <c r="M154" s="36">
        <f t="shared" si="90"/>
        <v>32.775636309363577</v>
      </c>
      <c r="N154" s="38">
        <f t="shared" si="90"/>
        <v>22.527894119762323</v>
      </c>
      <c r="O154" s="38">
        <f t="shared" si="90"/>
        <v>0</v>
      </c>
      <c r="P154" s="39">
        <f t="shared" si="90"/>
        <v>72.939403919195598</v>
      </c>
      <c r="Q154" s="39">
        <f t="shared" si="90"/>
        <v>36.860519171062229</v>
      </c>
      <c r="R154" s="39">
        <f t="shared" si="90"/>
        <v>69.312218959446881</v>
      </c>
      <c r="S154" s="40">
        <f t="shared" si="91"/>
        <v>79.245652422892192</v>
      </c>
      <c r="T154" s="40">
        <f t="shared" si="91"/>
        <v>105.97615087785178</v>
      </c>
      <c r="U154" s="41">
        <f t="shared" si="92"/>
        <v>73.888228065436834</v>
      </c>
      <c r="V154" s="41">
        <f t="shared" si="92"/>
        <v>68.434086014373335</v>
      </c>
      <c r="W154" s="42">
        <f t="shared" si="92"/>
        <v>97.507878815119213</v>
      </c>
      <c r="X154" s="42">
        <f t="shared" si="92"/>
        <v>71.587931105699894</v>
      </c>
      <c r="Z154" s="37">
        <f t="shared" si="95"/>
        <v>29.858101033723422</v>
      </c>
      <c r="AA154" s="37">
        <f t="shared" si="96"/>
        <v>57.956335413560829</v>
      </c>
      <c r="AD154"/>
      <c r="AE154" s="3">
        <v>69</v>
      </c>
      <c r="AG154" s="3">
        <f t="shared" si="97"/>
        <v>57.099042142728173</v>
      </c>
      <c r="AH154" s="36">
        <f t="shared" si="98"/>
        <v>79.832233734425643</v>
      </c>
      <c r="AI154" s="36">
        <f t="shared" si="98"/>
        <v>79.070117112210127</v>
      </c>
      <c r="AJ154" s="36">
        <f t="shared" si="98"/>
        <v>86.790812785227899</v>
      </c>
      <c r="AK154" s="36">
        <f t="shared" si="98"/>
        <v>80.325172220176668</v>
      </c>
      <c r="AL154" s="36">
        <f t="shared" si="98"/>
        <v>28.597495252839266</v>
      </c>
      <c r="AM154" s="37">
        <f t="shared" si="99"/>
        <v>56.395527846284551</v>
      </c>
      <c r="AN154" s="36">
        <f t="shared" si="93"/>
        <v>29.164404811278743</v>
      </c>
      <c r="AO154" s="38">
        <f t="shared" si="93"/>
        <v>19.890395894465584</v>
      </c>
      <c r="AP154" s="38">
        <f t="shared" si="93"/>
        <v>0</v>
      </c>
      <c r="AQ154" s="39">
        <f t="shared" si="93"/>
        <v>67.44175151295579</v>
      </c>
      <c r="AR154" s="39">
        <f t="shared" si="93"/>
        <v>34.828686328648566</v>
      </c>
      <c r="AS154" s="39">
        <f t="shared" si="93"/>
        <v>68.154173180571917</v>
      </c>
      <c r="AT154" s="40">
        <f t="shared" si="100"/>
        <v>73.147204331019594</v>
      </c>
      <c r="AU154" s="40">
        <f t="shared" si="100"/>
        <v>97.582917893751343</v>
      </c>
      <c r="AV154" s="41">
        <f t="shared" si="101"/>
        <v>66.984846638341807</v>
      </c>
      <c r="AW154" s="41">
        <f t="shared" si="101"/>
        <v>62.169259167822823</v>
      </c>
      <c r="AX154" s="42">
        <f t="shared" si="101"/>
        <v>94.548690220295001</v>
      </c>
      <c r="AY154" s="42">
        <f t="shared" si="101"/>
        <v>67.608987612418119</v>
      </c>
      <c r="AZ154"/>
      <c r="BA154" s="37">
        <f t="shared" si="102"/>
        <v>29.318003170910622</v>
      </c>
      <c r="BB154" s="37">
        <f t="shared" si="103"/>
        <v>56.486815475940105</v>
      </c>
    </row>
    <row r="155" spans="1:54" x14ac:dyDescent="0.25">
      <c r="D155" s="3">
        <v>70</v>
      </c>
      <c r="F155" s="3">
        <v>69</v>
      </c>
      <c r="G155" s="36">
        <f t="shared" si="89"/>
        <v>84.820772647091076</v>
      </c>
      <c r="H155" s="36">
        <f t="shared" si="89"/>
        <v>87.664213960294489</v>
      </c>
      <c r="I155" s="36">
        <f t="shared" si="89"/>
        <v>96.317575996513682</v>
      </c>
      <c r="J155" s="36">
        <f t="shared" si="89"/>
        <v>88.658398058930047</v>
      </c>
      <c r="K155" s="36">
        <f t="shared" si="89"/>
        <v>29.845553297574227</v>
      </c>
      <c r="L155" s="37">
        <f t="shared" si="94"/>
        <v>57.97241135402372</v>
      </c>
      <c r="M155" s="36">
        <f t="shared" si="90"/>
        <v>33.059307558261402</v>
      </c>
      <c r="N155" s="38">
        <f t="shared" si="90"/>
        <v>22.743355925549739</v>
      </c>
      <c r="O155" s="38">
        <f t="shared" si="90"/>
        <v>0</v>
      </c>
      <c r="P155" s="39">
        <f t="shared" si="90"/>
        <v>73.364271690865166</v>
      </c>
      <c r="Q155" s="39">
        <f t="shared" si="90"/>
        <v>37.004574923621647</v>
      </c>
      <c r="R155" s="39">
        <f t="shared" si="90"/>
        <v>69.375331879413068</v>
      </c>
      <c r="S155" s="40">
        <f t="shared" si="91"/>
        <v>79.714328812681259</v>
      </c>
      <c r="T155" s="40">
        <f t="shared" si="91"/>
        <v>106.60890724305563</v>
      </c>
      <c r="U155" s="41">
        <f t="shared" si="92"/>
        <v>74.43271575449117</v>
      </c>
      <c r="V155" s="41">
        <f t="shared" si="92"/>
        <v>68.926409071922563</v>
      </c>
      <c r="W155" s="42">
        <f t="shared" si="92"/>
        <v>97.709683481954798</v>
      </c>
      <c r="X155" s="42">
        <f t="shared" si="92"/>
        <v>71.875473706691807</v>
      </c>
      <c r="Z155" s="37">
        <f t="shared" si="95"/>
        <v>29.888126496086173</v>
      </c>
      <c r="AA155" s="37">
        <f t="shared" si="96"/>
        <v>58.055422825913979</v>
      </c>
      <c r="AD155"/>
      <c r="AE155" s="3">
        <v>70</v>
      </c>
      <c r="AG155" s="3">
        <f t="shared" si="97"/>
        <v>57.275858549886756</v>
      </c>
      <c r="AH155" s="36">
        <f t="shared" si="98"/>
        <v>79.935585845601665</v>
      </c>
      <c r="AI155" s="36">
        <f t="shared" si="98"/>
        <v>79.217503707698768</v>
      </c>
      <c r="AJ155" s="36">
        <f t="shared" si="98"/>
        <v>86.966169870488557</v>
      </c>
      <c r="AK155" s="36">
        <f t="shared" si="98"/>
        <v>80.469064349473086</v>
      </c>
      <c r="AL155" s="36">
        <f t="shared" si="98"/>
        <v>28.624188953199543</v>
      </c>
      <c r="AM155" s="37">
        <f t="shared" si="99"/>
        <v>56.426477767659378</v>
      </c>
      <c r="AN155" s="36">
        <f t="shared" si="93"/>
        <v>29.231105425316066</v>
      </c>
      <c r="AO155" s="38">
        <f t="shared" si="93"/>
        <v>19.937602475724624</v>
      </c>
      <c r="AP155" s="38">
        <f t="shared" si="93"/>
        <v>0</v>
      </c>
      <c r="AQ155" s="39">
        <f t="shared" si="93"/>
        <v>67.544934431410681</v>
      </c>
      <c r="AR155" s="39">
        <f t="shared" si="93"/>
        <v>34.869501754156701</v>
      </c>
      <c r="AS155" s="39">
        <f t="shared" si="93"/>
        <v>68.182337635758458</v>
      </c>
      <c r="AT155" s="40">
        <f t="shared" si="100"/>
        <v>73.262145575496035</v>
      </c>
      <c r="AU155" s="40">
        <f t="shared" si="100"/>
        <v>97.743445903895392</v>
      </c>
      <c r="AV155" s="41">
        <f t="shared" si="101"/>
        <v>67.112159060948741</v>
      </c>
      <c r="AW155" s="41">
        <f t="shared" si="101"/>
        <v>62.285142586077953</v>
      </c>
      <c r="AX155" s="42">
        <f t="shared" si="101"/>
        <v>94.610272697290668</v>
      </c>
      <c r="AY155" s="42">
        <f t="shared" si="101"/>
        <v>67.687769303551221</v>
      </c>
      <c r="AZ155"/>
      <c r="BA155" s="37">
        <f t="shared" si="102"/>
        <v>29.330962173375728</v>
      </c>
      <c r="BB155" s="37">
        <f t="shared" si="103"/>
        <v>56.517553272418439</v>
      </c>
    </row>
    <row r="156" spans="1:54" x14ac:dyDescent="0.25">
      <c r="D156" s="3">
        <v>71</v>
      </c>
      <c r="F156" s="3">
        <v>70</v>
      </c>
      <c r="G156" s="36">
        <f t="shared" si="89"/>
        <v>85.096599659031938</v>
      </c>
      <c r="H156" s="36">
        <f t="shared" si="89"/>
        <v>88.274397744999717</v>
      </c>
      <c r="I156" s="36">
        <f t="shared" si="89"/>
        <v>96.93389095156445</v>
      </c>
      <c r="J156" s="36">
        <f t="shared" si="89"/>
        <v>89.245200899185946</v>
      </c>
      <c r="K156" s="36">
        <f t="shared" si="89"/>
        <v>29.911681815847707</v>
      </c>
      <c r="L156" s="37">
        <f t="shared" si="94"/>
        <v>58.067027466682731</v>
      </c>
      <c r="M156" s="36">
        <f t="shared" si="90"/>
        <v>33.335625216481255</v>
      </c>
      <c r="N156" s="38">
        <f t="shared" si="90"/>
        <v>22.954618532747794</v>
      </c>
      <c r="O156" s="38">
        <f t="shared" si="90"/>
        <v>0</v>
      </c>
      <c r="P156" s="39">
        <f t="shared" si="90"/>
        <v>73.777250305943639</v>
      </c>
      <c r="Q156" s="39">
        <f t="shared" si="90"/>
        <v>37.142673854218856</v>
      </c>
      <c r="R156" s="39">
        <f t="shared" si="90"/>
        <v>69.433458645846045</v>
      </c>
      <c r="S156" s="40">
        <f t="shared" si="91"/>
        <v>80.1694520324303</v>
      </c>
      <c r="T156" s="40">
        <f t="shared" si="91"/>
        <v>107.22137138970307</v>
      </c>
      <c r="U156" s="41">
        <f t="shared" si="92"/>
        <v>74.963623664135966</v>
      </c>
      <c r="V156" s="41">
        <f t="shared" si="92"/>
        <v>69.406169001928845</v>
      </c>
      <c r="W156" s="42">
        <f t="shared" si="92"/>
        <v>97.902216023185616</v>
      </c>
      <c r="X156" s="42">
        <f t="shared" si="92"/>
        <v>72.151982794712268</v>
      </c>
      <c r="Z156" s="37">
        <f t="shared" si="95"/>
        <v>29.915861352321809</v>
      </c>
      <c r="AA156" s="37">
        <f t="shared" si="96"/>
        <v>58.14970596884249</v>
      </c>
      <c r="AD156"/>
      <c r="AE156" s="3">
        <v>71</v>
      </c>
      <c r="AG156" s="3">
        <f t="shared" si="97"/>
        <v>57.43878713009709</v>
      </c>
      <c r="AH156" s="36">
        <f t="shared" si="98"/>
        <v>80.029866657916159</v>
      </c>
      <c r="AI156" s="36">
        <f t="shared" si="98"/>
        <v>79.352745351644273</v>
      </c>
      <c r="AJ156" s="36">
        <f t="shared" si="98"/>
        <v>87.126746190544168</v>
      </c>
      <c r="AK156" s="36">
        <f t="shared" si="98"/>
        <v>80.601071745941226</v>
      </c>
      <c r="AL156" s="36">
        <f t="shared" si="98"/>
        <v>28.648512744092674</v>
      </c>
      <c r="AM156" s="37">
        <f t="shared" si="99"/>
        <v>56.454755198422248</v>
      </c>
      <c r="AN156" s="36">
        <f t="shared" si="93"/>
        <v>29.292316425281353</v>
      </c>
      <c r="AO156" s="38">
        <f t="shared" si="93"/>
        <v>19.980967099650965</v>
      </c>
      <c r="AP156" s="38">
        <f t="shared" si="93"/>
        <v>0</v>
      </c>
      <c r="AQ156" s="39">
        <f t="shared" si="93"/>
        <v>67.639566448845059</v>
      </c>
      <c r="AR156" s="39">
        <f t="shared" si="93"/>
        <v>34.90684980846197</v>
      </c>
      <c r="AS156" s="39">
        <f t="shared" si="93"/>
        <v>68.207933940460109</v>
      </c>
      <c r="AT156" s="40">
        <f t="shared" si="100"/>
        <v>73.367547882284612</v>
      </c>
      <c r="AU156" s="40">
        <f t="shared" si="100"/>
        <v>97.890583879171075</v>
      </c>
      <c r="AV156" s="41">
        <f t="shared" si="101"/>
        <v>67.228992295545225</v>
      </c>
      <c r="AW156" s="41">
        <f t="shared" si="101"/>
        <v>62.391476977878575</v>
      </c>
      <c r="AX156" s="42">
        <f t="shared" si="101"/>
        <v>94.666545851328763</v>
      </c>
      <c r="AY156" s="42">
        <f t="shared" si="101"/>
        <v>67.759892736395528</v>
      </c>
      <c r="AZ156"/>
      <c r="BA156" s="37">
        <f t="shared" si="102"/>
        <v>29.342745444795117</v>
      </c>
      <c r="BB156" s="37">
        <f t="shared" si="103"/>
        <v>56.545638673431789</v>
      </c>
    </row>
    <row r="157" spans="1:54" x14ac:dyDescent="0.25">
      <c r="AD157"/>
    </row>
    <row r="158" spans="1:54" x14ac:dyDescent="0.25">
      <c r="A158" t="s">
        <v>39</v>
      </c>
      <c r="B158" s="11">
        <f>Settings!J6</f>
        <v>91</v>
      </c>
      <c r="F158" s="3" t="s">
        <v>33</v>
      </c>
      <c r="G158" s="36"/>
      <c r="H158" s="36"/>
      <c r="I158" s="36"/>
      <c r="J158" s="36"/>
      <c r="K158" s="36"/>
      <c r="L158" s="37"/>
      <c r="M158" s="35">
        <f>2*(1-EXP(-0.104*(B158-70)))</f>
        <v>1.7748194647088766</v>
      </c>
      <c r="N158" s="38"/>
      <c r="O158" s="38"/>
      <c r="P158" s="39">
        <f>4*(1-EXP(-0.025*P11))</f>
        <v>3.2123532991832238</v>
      </c>
      <c r="Q158" s="39">
        <f>10*(1-EXP(-0.013*Q11))</f>
        <v>5.7044264178926083</v>
      </c>
      <c r="R158" s="39">
        <f>12*(1-EXP(-0.0166*R11))</f>
        <v>7.9207765077004755</v>
      </c>
      <c r="S158" s="40"/>
      <c r="T158" s="40"/>
      <c r="U158" s="41"/>
      <c r="V158" s="41"/>
      <c r="W158" s="42"/>
      <c r="X158" s="42"/>
      <c r="AB158" t="s">
        <v>39</v>
      </c>
      <c r="AC158" s="11">
        <f>B158</f>
        <v>91</v>
      </c>
      <c r="AD158"/>
      <c r="AG158" s="3" t="s">
        <v>33</v>
      </c>
      <c r="AH158" s="36"/>
      <c r="AI158" s="36"/>
      <c r="AJ158" s="36"/>
      <c r="AK158" s="36"/>
      <c r="AL158" s="36"/>
      <c r="AM158" s="37"/>
      <c r="AN158" s="35">
        <f>2*(1-EXP(-0.104*(AC158-70)))</f>
        <v>1.7748194647088766</v>
      </c>
      <c r="AO158" s="38"/>
      <c r="AP158" s="38"/>
      <c r="AQ158" s="39">
        <f>4*(1-EXP(-0.025*AQ11))</f>
        <v>3.2123532991832238</v>
      </c>
      <c r="AR158" s="39">
        <f>10*(1-EXP(-0.013*AR11))</f>
        <v>5.7044264178926083</v>
      </c>
      <c r="AS158" s="39">
        <f>12*(1-EXP(-0.0166*AS11))</f>
        <v>7.9207765077004755</v>
      </c>
      <c r="AT158" s="40"/>
      <c r="AU158" s="40"/>
      <c r="AV158" s="41"/>
      <c r="AW158" s="41"/>
      <c r="AX158" s="42"/>
      <c r="AY158" s="42"/>
    </row>
    <row r="159" spans="1:54" x14ac:dyDescent="0.25">
      <c r="A159" t="s">
        <v>22</v>
      </c>
      <c r="B159" s="11">
        <f>Settings!I6</f>
        <v>65</v>
      </c>
      <c r="F159" s="3" t="s">
        <v>34</v>
      </c>
      <c r="G159" s="36"/>
      <c r="H159" s="36"/>
      <c r="I159" s="36"/>
      <c r="J159" s="36"/>
      <c r="K159" s="36"/>
      <c r="L159" s="37"/>
      <c r="M159" s="35">
        <f>1.5*(1-EXP(-0.0201*M11))</f>
        <v>1.0938508782605161</v>
      </c>
      <c r="N159" s="38"/>
      <c r="O159" s="38"/>
      <c r="P159" s="39">
        <f>4*(1-EXP(-0.034*P11))</f>
        <v>3.5611974059379543</v>
      </c>
      <c r="Q159" s="39">
        <f>6*(1-EXP(-0.06*Q11))</f>
        <v>5.8785485313251744</v>
      </c>
      <c r="R159" s="39">
        <f>20*(1-EXP(-0.021*R11))</f>
        <v>14.892386480238446</v>
      </c>
      <c r="S159" s="40"/>
      <c r="T159" s="40"/>
      <c r="U159" s="41"/>
      <c r="V159" s="41"/>
      <c r="W159" s="42"/>
      <c r="X159" s="42"/>
      <c r="AB159" t="s">
        <v>22</v>
      </c>
      <c r="AC159" s="11">
        <f>B159</f>
        <v>65</v>
      </c>
      <c r="AD159"/>
      <c r="AG159" s="3" t="s">
        <v>34</v>
      </c>
      <c r="AH159" s="36"/>
      <c r="AI159" s="36"/>
      <c r="AJ159" s="36"/>
      <c r="AK159" s="36"/>
      <c r="AL159" s="36"/>
      <c r="AM159" s="37"/>
      <c r="AN159" s="35">
        <f>1.5*(1-EXP(-0.0201*AN11))</f>
        <v>1.0938508782605161</v>
      </c>
      <c r="AO159" s="38"/>
      <c r="AP159" s="38"/>
      <c r="AQ159" s="39">
        <f>4*(1-EXP(-0.034*AQ11))</f>
        <v>3.5611974059379543</v>
      </c>
      <c r="AR159" s="39">
        <f>6*(1-EXP(-0.06*AR11))</f>
        <v>5.8785485313251744</v>
      </c>
      <c r="AS159" s="39">
        <f>20*(1-EXP(-0.021*AS11))</f>
        <v>14.892386480238446</v>
      </c>
      <c r="AT159" s="40"/>
      <c r="AU159" s="40"/>
      <c r="AV159" s="41"/>
      <c r="AW159" s="41"/>
      <c r="AX159" s="42"/>
      <c r="AY159" s="42"/>
    </row>
    <row r="160" spans="1:54" x14ac:dyDescent="0.25">
      <c r="A160" t="s">
        <v>87</v>
      </c>
      <c r="B160" s="11">
        <f>Settings!H6</f>
        <v>97</v>
      </c>
      <c r="F160" s="3" t="s">
        <v>32</v>
      </c>
      <c r="G160" s="36">
        <f>IF(B158&gt;84, 0.75+0.75*(1-EXP(-0.23*(B158-84)))^0.5, 0.75-0.75*(1-EXP(0.23*(B158-84)))^0.5)</f>
        <v>1.4208675108266395</v>
      </c>
      <c r="H160" s="36">
        <f>5*(1-EXP(-0.0115*H11))</f>
        <v>2.6322552675038247</v>
      </c>
      <c r="I160" s="36">
        <f>5*(1-EXP(-0.0164*I11))^2.24</f>
        <v>1.9420751097732385</v>
      </c>
      <c r="J160" s="36">
        <f>5*(1-EXP(-0.0164*J11))^2.24</f>
        <v>1.9420751097732385</v>
      </c>
      <c r="K160" s="36">
        <f>5*(1-EXP(-0.0149*K11))^2.48</f>
        <v>1.5300499446211988</v>
      </c>
      <c r="L160" s="37">
        <f>5*(1-EXP(-0.0149*L11))^2.48</f>
        <v>1.5300499446211988</v>
      </c>
      <c r="M160" s="35">
        <f>M158+M159</f>
        <v>2.8686703429693927</v>
      </c>
      <c r="N160" s="38">
        <f>1.5*(1-EXP(-0.0183*N11))</f>
        <v>1.0434398809008987</v>
      </c>
      <c r="O160" s="38">
        <f>1.5*(1-EXP(-0.0183*O11))</f>
        <v>1.0434398809008987</v>
      </c>
      <c r="P160" s="39">
        <f>P158+P159</f>
        <v>6.7735507051211776</v>
      </c>
      <c r="Q160" s="39">
        <f>Q158+Q159</f>
        <v>11.582974949217782</v>
      </c>
      <c r="R160" s="39">
        <f>R158+R159</f>
        <v>22.813162987938924</v>
      </c>
      <c r="S160" s="40">
        <f>B161/10</f>
        <v>0.35</v>
      </c>
      <c r="T160" s="40">
        <f>B161/10</f>
        <v>0.35</v>
      </c>
      <c r="U160" s="41">
        <f>($C$5/100*$H$160)+((100-$C$5)/100*$N$160)</f>
        <v>2.2350514208530932</v>
      </c>
      <c r="V160" s="41">
        <f>($C$5/100*$H$160)+((100-$C$5)/100*$N$160)</f>
        <v>2.2350514208530932</v>
      </c>
      <c r="W160" s="42">
        <f>5*(1-EXP(-0.0115*W11))</f>
        <v>2.6322552675038247</v>
      </c>
      <c r="X160" s="42">
        <f>5*(1-EXP(-0.0115*X11))</f>
        <v>2.6322552675038247</v>
      </c>
      <c r="AB160" t="s">
        <v>87</v>
      </c>
      <c r="AC160" s="11">
        <f>B160</f>
        <v>97</v>
      </c>
      <c r="AD160"/>
      <c r="AG160" s="3" t="s">
        <v>32</v>
      </c>
      <c r="AH160" s="36">
        <f>IF(AC158&gt;84, 0.75+0.75*(1-EXP(-0.23*(AC158-84)))^0.5, 0.75-0.75*(1-EXP(0.23*(AC158-84)))^0.5)</f>
        <v>1.4208675108266395</v>
      </c>
      <c r="AI160" s="36">
        <f>5*(1-EXP(-0.0115*AI11))</f>
        <v>2.6322552675038247</v>
      </c>
      <c r="AJ160" s="36">
        <f>5*(1-EXP(-0.0164*AJ11))^2.24</f>
        <v>1.9420751097732385</v>
      </c>
      <c r="AK160" s="36">
        <f>5*(1-EXP(-0.0164*AK11))^2.24</f>
        <v>1.9420751097732385</v>
      </c>
      <c r="AL160" s="36">
        <f>5*(1-EXP(-0.0149*AL11))^2.48</f>
        <v>1.5300499446211988</v>
      </c>
      <c r="AM160" s="37">
        <f>5*(1-EXP(-0.0149*AM11))^2.48</f>
        <v>1.5300499446211988</v>
      </c>
      <c r="AN160" s="35">
        <f>AN158+AN159</f>
        <v>2.8686703429693927</v>
      </c>
      <c r="AO160" s="38">
        <f>1.5*(1-EXP(-0.0183*AO11))</f>
        <v>1.0434398809008987</v>
      </c>
      <c r="AP160" s="38">
        <f>1.5*(1-EXP(-0.0183*AP11))</f>
        <v>1.0434398809008987</v>
      </c>
      <c r="AQ160" s="39">
        <f>AQ158+AQ159</f>
        <v>6.7735507051211776</v>
      </c>
      <c r="AR160" s="39">
        <f>AR158+AR159</f>
        <v>11.582974949217782</v>
      </c>
      <c r="AS160" s="39">
        <f>AS158+AS159</f>
        <v>22.813162987938924</v>
      </c>
      <c r="AT160" s="40">
        <f>AC161/10</f>
        <v>0.35</v>
      </c>
      <c r="AU160" s="40">
        <f>AC161/10</f>
        <v>0.35</v>
      </c>
      <c r="AV160" s="41">
        <f>($C$5/100*$H$160)+((100-$C$5)/100*$N$160)</f>
        <v>2.2350514208530932</v>
      </c>
      <c r="AW160" s="41">
        <f>($C$5/100*$H$160)+((100-$C$5)/100*$N$160)</f>
        <v>2.2350514208530932</v>
      </c>
      <c r="AX160" s="42">
        <f>5*(1-EXP(-0.0115*AX11))</f>
        <v>2.6322552675038247</v>
      </c>
      <c r="AY160" s="42">
        <f>5*(1-EXP(-0.0115*AY11))</f>
        <v>2.6322552675038247</v>
      </c>
    </row>
    <row r="161" spans="1:51" x14ac:dyDescent="0.25">
      <c r="A161" t="s">
        <v>42</v>
      </c>
      <c r="B161" s="11">
        <f>Settings!K6</f>
        <v>3.5</v>
      </c>
      <c r="G161" s="36"/>
      <c r="H161" s="36"/>
      <c r="I161" s="36"/>
      <c r="J161" s="36"/>
      <c r="K161" s="36"/>
      <c r="L161" s="37"/>
      <c r="M161" s="35"/>
      <c r="N161" s="38"/>
      <c r="O161" s="38"/>
      <c r="P161" s="39"/>
      <c r="Q161" s="39"/>
      <c r="R161" s="39"/>
      <c r="S161" s="40"/>
      <c r="T161" s="40"/>
      <c r="U161" s="41"/>
      <c r="V161" s="41"/>
      <c r="W161" s="42"/>
      <c r="X161" s="42"/>
      <c r="AB161" t="s">
        <v>42</v>
      </c>
      <c r="AC161" s="11">
        <f>B161</f>
        <v>3.5</v>
      </c>
      <c r="AD161"/>
      <c r="AH161" s="36"/>
      <c r="AI161" s="36"/>
      <c r="AJ161" s="36"/>
      <c r="AK161" s="36"/>
      <c r="AL161" s="36"/>
      <c r="AM161" s="37"/>
      <c r="AN161" s="35"/>
      <c r="AO161" s="38"/>
      <c r="AP161" s="38"/>
      <c r="AQ161" s="39"/>
      <c r="AR161" s="39"/>
      <c r="AS161" s="39"/>
      <c r="AT161" s="40"/>
      <c r="AU161" s="40"/>
      <c r="AV161" s="41"/>
      <c r="AW161" s="41"/>
      <c r="AX161" s="42"/>
      <c r="AY161" s="42"/>
    </row>
    <row r="162" spans="1:51" x14ac:dyDescent="0.25">
      <c r="A162" t="s">
        <v>95</v>
      </c>
      <c r="B162" s="11">
        <f>Settings!L6</f>
        <v>5.5</v>
      </c>
      <c r="F162" s="3" t="s">
        <v>36</v>
      </c>
      <c r="G162" s="36">
        <v>2</v>
      </c>
      <c r="H162" s="36">
        <v>3</v>
      </c>
      <c r="I162" s="36">
        <v>8</v>
      </c>
      <c r="J162" s="36">
        <v>4</v>
      </c>
      <c r="K162" s="36">
        <v>18</v>
      </c>
      <c r="L162" s="6">
        <f>$B$162</f>
        <v>5.5</v>
      </c>
      <c r="M162" s="35">
        <v>10</v>
      </c>
      <c r="N162" s="38"/>
      <c r="O162" s="38"/>
      <c r="P162" s="39"/>
      <c r="Q162" s="39"/>
      <c r="R162" s="39"/>
      <c r="S162" s="40"/>
      <c r="T162" s="40"/>
      <c r="U162" s="41">
        <v>6</v>
      </c>
      <c r="V162" s="41">
        <v>6</v>
      </c>
      <c r="W162" s="42">
        <v>6</v>
      </c>
      <c r="X162" s="42">
        <v>6</v>
      </c>
      <c r="AB162" t="s">
        <v>95</v>
      </c>
      <c r="AC162" s="11">
        <f>B162</f>
        <v>5.5</v>
      </c>
      <c r="AD162"/>
      <c r="AG162" s="3" t="s">
        <v>36</v>
      </c>
      <c r="AH162" s="36">
        <v>2</v>
      </c>
      <c r="AI162" s="36">
        <v>3</v>
      </c>
      <c r="AJ162" s="36">
        <v>8</v>
      </c>
      <c r="AK162" s="36">
        <v>4</v>
      </c>
      <c r="AL162" s="36">
        <v>18</v>
      </c>
      <c r="AM162" s="6">
        <f>$AC$162</f>
        <v>5.5</v>
      </c>
      <c r="AN162" s="35">
        <v>10</v>
      </c>
      <c r="AO162" s="38"/>
      <c r="AP162" s="38"/>
      <c r="AQ162" s="39"/>
      <c r="AR162" s="39"/>
      <c r="AS162" s="39"/>
      <c r="AT162" s="40"/>
      <c r="AU162" s="40"/>
      <c r="AV162" s="41">
        <v>6</v>
      </c>
      <c r="AW162" s="41">
        <v>6</v>
      </c>
      <c r="AX162" s="42">
        <v>6</v>
      </c>
      <c r="AY162" s="42">
        <v>6</v>
      </c>
    </row>
    <row r="163" spans="1:51" x14ac:dyDescent="0.25">
      <c r="F163" s="3" t="s">
        <v>37</v>
      </c>
      <c r="G163" s="36">
        <v>0.75</v>
      </c>
      <c r="H163" s="36">
        <v>0.8</v>
      </c>
      <c r="I163" s="36">
        <v>1.1499999999999999</v>
      </c>
      <c r="J163" s="36">
        <v>1.2</v>
      </c>
      <c r="K163" s="36">
        <v>1.2</v>
      </c>
      <c r="L163" s="37">
        <v>1.8</v>
      </c>
      <c r="M163" s="35">
        <v>0.5</v>
      </c>
      <c r="N163" s="38"/>
      <c r="O163" s="38"/>
      <c r="P163" s="39"/>
      <c r="Q163" s="39"/>
      <c r="R163" s="39"/>
      <c r="S163" s="40"/>
      <c r="T163" s="40"/>
      <c r="U163" s="41">
        <v>0.8</v>
      </c>
      <c r="V163" s="41">
        <v>0.8</v>
      </c>
      <c r="W163" s="42">
        <v>0.8</v>
      </c>
      <c r="X163" s="42">
        <v>0.8</v>
      </c>
      <c r="AD163"/>
      <c r="AG163" s="3" t="s">
        <v>37</v>
      </c>
      <c r="AH163" s="36">
        <v>0.75</v>
      </c>
      <c r="AI163" s="36">
        <v>0.8</v>
      </c>
      <c r="AJ163" s="36">
        <v>1.1499999999999999</v>
      </c>
      <c r="AK163" s="36">
        <v>1.2</v>
      </c>
      <c r="AL163" s="36">
        <v>1.2</v>
      </c>
      <c r="AM163" s="37">
        <v>1.8</v>
      </c>
      <c r="AN163" s="35">
        <v>0.5</v>
      </c>
      <c r="AO163" s="38"/>
      <c r="AP163" s="38"/>
      <c r="AQ163" s="39"/>
      <c r="AR163" s="39"/>
      <c r="AS163" s="39"/>
      <c r="AT163" s="40"/>
      <c r="AU163" s="40"/>
      <c r="AV163" s="41">
        <v>0.8</v>
      </c>
      <c r="AW163" s="41">
        <v>0.8</v>
      </c>
      <c r="AX163" s="42">
        <v>0.8</v>
      </c>
      <c r="AY163" s="42">
        <v>0.8</v>
      </c>
    </row>
    <row r="164" spans="1:51" x14ac:dyDescent="0.25">
      <c r="F164" s="3" t="s">
        <v>35</v>
      </c>
      <c r="G164" s="36">
        <f t="shared" ref="G164:M164" si="104">0.001*G162^1.5*(460+25.9*$B$160)^1.5</f>
        <v>458.33598467558227</v>
      </c>
      <c r="H164" s="36">
        <f t="shared" si="104"/>
        <v>842.01696990845005</v>
      </c>
      <c r="I164" s="36">
        <f t="shared" si="104"/>
        <v>3666.6878774046568</v>
      </c>
      <c r="J164" s="36">
        <f t="shared" si="104"/>
        <v>1296.3699313036709</v>
      </c>
      <c r="K164" s="36">
        <f t="shared" si="104"/>
        <v>12375.071586240714</v>
      </c>
      <c r="L164" s="37">
        <f t="shared" si="104"/>
        <v>2090.1766724946101</v>
      </c>
      <c r="M164" s="35">
        <f t="shared" si="104"/>
        <v>5124.3520913445218</v>
      </c>
      <c r="N164" s="38"/>
      <c r="O164" s="38"/>
      <c r="P164" s="39"/>
      <c r="Q164" s="39"/>
      <c r="R164" s="39"/>
      <c r="S164" s="40"/>
      <c r="T164" s="40"/>
      <c r="U164" s="41">
        <f>0.001*U162^1.5*(460+25.9*$B$160)^1.5</f>
        <v>2381.5836371856572</v>
      </c>
      <c r="V164" s="41">
        <f>0.001*V162^1.5*(460+25.9*$B$160)^1.5</f>
        <v>2381.5836371856572</v>
      </c>
      <c r="W164" s="42">
        <f>0.001*W162^1.5*(460+25.9*$B$160)^1.5</f>
        <v>2381.5836371856572</v>
      </c>
      <c r="X164" s="42">
        <f>0.001*X162^1.5*(460+25.9*$B$160)^1.5</f>
        <v>2381.5836371856572</v>
      </c>
      <c r="AD164"/>
      <c r="AG164" s="3" t="s">
        <v>35</v>
      </c>
      <c r="AH164" s="36">
        <f t="shared" ref="AH164:AN164" si="105">0.001*AH162^1.5*(460+25.9*$B$160)^1.5</f>
        <v>458.33598467558227</v>
      </c>
      <c r="AI164" s="36">
        <f t="shared" si="105"/>
        <v>842.01696990845005</v>
      </c>
      <c r="AJ164" s="36">
        <f t="shared" si="105"/>
        <v>3666.6878774046568</v>
      </c>
      <c r="AK164" s="36">
        <f t="shared" si="105"/>
        <v>1296.3699313036709</v>
      </c>
      <c r="AL164" s="36">
        <f t="shared" si="105"/>
        <v>12375.071586240714</v>
      </c>
      <c r="AM164" s="37">
        <f t="shared" si="105"/>
        <v>2090.1766724946101</v>
      </c>
      <c r="AN164" s="35">
        <f t="shared" si="105"/>
        <v>5124.3520913445218</v>
      </c>
      <c r="AO164" s="38"/>
      <c r="AP164" s="38"/>
      <c r="AQ164" s="39"/>
      <c r="AR164" s="39"/>
      <c r="AS164" s="39"/>
      <c r="AT164" s="40"/>
      <c r="AU164" s="40"/>
      <c r="AV164" s="41">
        <f>0.001*AV162^1.5*(460+25.9*$B$160)^1.5</f>
        <v>2381.5836371856572</v>
      </c>
      <c r="AW164" s="41">
        <f>0.001*AW162^1.5*(460+25.9*$B$160)^1.5</f>
        <v>2381.5836371856572</v>
      </c>
      <c r="AX164" s="42">
        <f>0.001*AX162^1.5*(460+25.9*$B$160)^1.5</f>
        <v>2381.5836371856572</v>
      </c>
      <c r="AY164" s="42">
        <f>0.001*AY162^1.5*(460+25.9*$B$160)^1.5</f>
        <v>2381.5836371856572</v>
      </c>
    </row>
    <row r="165" spans="1:51" x14ac:dyDescent="0.25">
      <c r="F165" s="3" t="s">
        <v>144</v>
      </c>
      <c r="G165" s="36">
        <f t="shared" ref="G165:M165" si="106">G164/(300*G160)</f>
        <v>1.075249172737035</v>
      </c>
      <c r="H165" s="36">
        <f t="shared" si="106"/>
        <v>1.0662807926260855</v>
      </c>
      <c r="I165" s="36">
        <f t="shared" si="106"/>
        <v>6.2934192725992419</v>
      </c>
      <c r="J165" s="36">
        <f t="shared" si="106"/>
        <v>2.2250597222525172</v>
      </c>
      <c r="K165" s="36">
        <f t="shared" si="106"/>
        <v>26.960060203142508</v>
      </c>
      <c r="L165" s="37">
        <f t="shared" si="106"/>
        <v>4.5536131676452873</v>
      </c>
      <c r="M165" s="35">
        <f t="shared" si="106"/>
        <v>5.9543870837853605</v>
      </c>
      <c r="N165" s="38"/>
      <c r="O165" s="38"/>
      <c r="P165" s="39"/>
      <c r="Q165" s="39"/>
      <c r="R165" s="39"/>
      <c r="S165" s="40"/>
      <c r="T165" s="40"/>
      <c r="U165" s="41">
        <f>U164/(300*U160)</f>
        <v>3.5518700151078018</v>
      </c>
      <c r="V165" s="41">
        <f>V164/(300*V160)</f>
        <v>3.5518700151078018</v>
      </c>
      <c r="W165" s="42">
        <f>W164/(300*W160)</f>
        <v>3.0158975164594883</v>
      </c>
      <c r="X165" s="42">
        <f>X164/(300*X160)</f>
        <v>3.0158975164594883</v>
      </c>
      <c r="AD165"/>
      <c r="AG165" s="3" t="s">
        <v>144</v>
      </c>
      <c r="AH165" s="36">
        <f t="shared" ref="AH165:AN165" si="107">AH164/(300*AH160)</f>
        <v>1.075249172737035</v>
      </c>
      <c r="AI165" s="36">
        <f t="shared" si="107"/>
        <v>1.0662807926260855</v>
      </c>
      <c r="AJ165" s="36">
        <f t="shared" si="107"/>
        <v>6.2934192725992419</v>
      </c>
      <c r="AK165" s="36">
        <f t="shared" si="107"/>
        <v>2.2250597222525172</v>
      </c>
      <c r="AL165" s="36">
        <f t="shared" si="107"/>
        <v>26.960060203142508</v>
      </c>
      <c r="AM165" s="37">
        <f t="shared" si="107"/>
        <v>4.5536131676452873</v>
      </c>
      <c r="AN165" s="35">
        <f t="shared" si="107"/>
        <v>5.9543870837853605</v>
      </c>
      <c r="AO165" s="38"/>
      <c r="AP165" s="38"/>
      <c r="AQ165" s="39"/>
      <c r="AR165" s="39"/>
      <c r="AS165" s="39"/>
      <c r="AT165" s="40"/>
      <c r="AU165" s="40"/>
      <c r="AV165" s="41">
        <f>AV164/(300*AV160)</f>
        <v>3.5518700151078018</v>
      </c>
      <c r="AW165" s="41">
        <f>AW164/(300*AW160)</f>
        <v>3.5518700151078018</v>
      </c>
      <c r="AX165" s="42">
        <f>AX164/(300*AX160)</f>
        <v>3.0158975164594883</v>
      </c>
      <c r="AY165" s="42">
        <f>AY164/(300*AY160)</f>
        <v>3.0158975164594883</v>
      </c>
    </row>
    <row r="166" spans="1:51" x14ac:dyDescent="0.25">
      <c r="F166" s="3" t="s">
        <v>91</v>
      </c>
      <c r="G166" s="36"/>
      <c r="H166" s="36"/>
      <c r="I166" s="36"/>
      <c r="J166" s="36"/>
      <c r="K166" s="36"/>
      <c r="L166" s="37">
        <f>((1.5-0.00275*B160)^4)/(460+(25.9*B160))*1000</f>
        <v>0.77823696465479297</v>
      </c>
      <c r="M166" s="35"/>
      <c r="N166" s="38"/>
      <c r="O166" s="38"/>
      <c r="P166" s="39"/>
      <c r="Q166" s="39"/>
      <c r="R166" s="39"/>
      <c r="S166" s="40"/>
      <c r="T166" s="40"/>
      <c r="U166" s="41"/>
      <c r="V166" s="41"/>
      <c r="W166" s="42"/>
      <c r="X166" s="42"/>
      <c r="AD166"/>
      <c r="AG166" s="3" t="s">
        <v>91</v>
      </c>
      <c r="AH166" s="36"/>
      <c r="AI166" s="36"/>
      <c r="AJ166" s="36"/>
      <c r="AK166" s="36"/>
      <c r="AL166" s="36"/>
      <c r="AM166" s="37">
        <f>((1.5-0.00275*AC160)^4)/(460+(25.9*AC160))*1000</f>
        <v>0.77823696465479297</v>
      </c>
      <c r="AN166" s="35"/>
      <c r="AO166" s="38"/>
      <c r="AP166" s="38"/>
      <c r="AQ166" s="39"/>
      <c r="AR166" s="39"/>
      <c r="AS166" s="39"/>
      <c r="AT166" s="40"/>
      <c r="AU166" s="40"/>
      <c r="AV166" s="41"/>
      <c r="AW166" s="41"/>
      <c r="AX166" s="42"/>
      <c r="AY166" s="42"/>
    </row>
    <row r="167" spans="1:51" x14ac:dyDescent="0.25">
      <c r="AD167"/>
    </row>
    <row r="168" spans="1:51" x14ac:dyDescent="0.25">
      <c r="G168" s="43" t="s">
        <v>4</v>
      </c>
      <c r="H168" s="43" t="s">
        <v>5</v>
      </c>
      <c r="I168" s="43" t="s">
        <v>6</v>
      </c>
      <c r="J168" s="43" t="s">
        <v>7</v>
      </c>
      <c r="K168" s="43" t="s">
        <v>8</v>
      </c>
      <c r="L168" s="44" t="s">
        <v>94</v>
      </c>
      <c r="M168" s="45" t="s">
        <v>9</v>
      </c>
      <c r="N168" s="46" t="s">
        <v>10</v>
      </c>
      <c r="O168" s="46" t="s">
        <v>11</v>
      </c>
      <c r="P168" s="47" t="s">
        <v>12</v>
      </c>
      <c r="Q168" s="47" t="s">
        <v>13</v>
      </c>
      <c r="R168" s="47" t="s">
        <v>14</v>
      </c>
      <c r="S168" s="48" t="s">
        <v>20</v>
      </c>
      <c r="T168" s="48" t="s">
        <v>21</v>
      </c>
      <c r="U168" s="49" t="s">
        <v>16</v>
      </c>
      <c r="V168" s="49" t="s">
        <v>17</v>
      </c>
      <c r="W168" s="50" t="s">
        <v>18</v>
      </c>
      <c r="X168" s="50" t="s">
        <v>24</v>
      </c>
      <c r="AD168"/>
      <c r="AH168" s="43" t="s">
        <v>4</v>
      </c>
      <c r="AI168" s="43" t="s">
        <v>5</v>
      </c>
      <c r="AJ168" s="43" t="s">
        <v>6</v>
      </c>
      <c r="AK168" s="43" t="s">
        <v>7</v>
      </c>
      <c r="AL168" s="43" t="s">
        <v>8</v>
      </c>
      <c r="AM168" s="44" t="s">
        <v>94</v>
      </c>
      <c r="AN168" s="45" t="s">
        <v>9</v>
      </c>
      <c r="AO168" s="46" t="s">
        <v>10</v>
      </c>
      <c r="AP168" s="46" t="s">
        <v>11</v>
      </c>
      <c r="AQ168" s="47" t="s">
        <v>12</v>
      </c>
      <c r="AR168" s="47" t="s">
        <v>13</v>
      </c>
      <c r="AS168" s="47" t="s">
        <v>14</v>
      </c>
      <c r="AT168" s="48" t="s">
        <v>20</v>
      </c>
      <c r="AU168" s="48" t="s">
        <v>21</v>
      </c>
      <c r="AV168" s="49" t="s">
        <v>16</v>
      </c>
      <c r="AW168" s="49" t="s">
        <v>17</v>
      </c>
      <c r="AX168" s="50" t="s">
        <v>18</v>
      </c>
      <c r="AY168" s="50" t="s">
        <v>24</v>
      </c>
    </row>
    <row r="169" spans="1:51" x14ac:dyDescent="0.25">
      <c r="AD169"/>
    </row>
    <row r="170" spans="1:51" x14ac:dyDescent="0.25">
      <c r="E170" s="12" t="s">
        <v>140</v>
      </c>
      <c r="F170" s="3">
        <v>0</v>
      </c>
      <c r="G170" s="43">
        <f t="shared" ref="G170:M185" si="108">IF(1-EXP(-0.23*(G86-G$165))&lt;0, 0, 1-EXP(-0.23*(G86-G$165)))</f>
        <v>0</v>
      </c>
      <c r="H170" s="43">
        <f t="shared" si="108"/>
        <v>0</v>
      </c>
      <c r="I170" s="43">
        <f t="shared" si="108"/>
        <v>0</v>
      </c>
      <c r="J170" s="43">
        <f t="shared" si="108"/>
        <v>0</v>
      </c>
      <c r="K170" s="43">
        <f t="shared" si="108"/>
        <v>0</v>
      </c>
      <c r="L170" s="44">
        <f>IF(1-EXP(-0.23*(Z86-L$165))&lt;0, 0, 1-EXP(-0.23*(Z86-L$165)))</f>
        <v>0</v>
      </c>
      <c r="M170" s="45">
        <f t="shared" si="108"/>
        <v>0</v>
      </c>
      <c r="N170" s="46"/>
      <c r="O170" s="46"/>
      <c r="P170" s="47"/>
      <c r="Q170" s="47"/>
      <c r="R170" s="47"/>
      <c r="S170" s="48"/>
      <c r="T170" s="48"/>
      <c r="U170" s="49">
        <f t="shared" ref="U170:X185" si="109">IF(1-EXP(-0.23*(U86-U$165))&lt;0, 0, 1-EXP(-0.23*(U86-U$165)))</f>
        <v>0</v>
      </c>
      <c r="V170" s="49">
        <f t="shared" si="109"/>
        <v>0</v>
      </c>
      <c r="W170" s="50">
        <f t="shared" si="109"/>
        <v>0</v>
      </c>
      <c r="X170" s="50">
        <f t="shared" si="109"/>
        <v>0</v>
      </c>
      <c r="AD170"/>
      <c r="AF170" s="12" t="s">
        <v>140</v>
      </c>
      <c r="AG170" s="3">
        <f>AE14</f>
        <v>4.9458521066739074</v>
      </c>
      <c r="AH170" s="43">
        <f t="shared" ref="AH170:AL185" si="110">IF(1-EXP(-0.23*(AH86-AH$165))&lt;0, 0, 1-EXP(-0.23*(AH86-AH$165)))</f>
        <v>0</v>
      </c>
      <c r="AI170" s="43">
        <f t="shared" si="110"/>
        <v>0.61257719552750989</v>
      </c>
      <c r="AJ170" s="43">
        <f t="shared" si="110"/>
        <v>0</v>
      </c>
      <c r="AK170" s="43">
        <f t="shared" si="110"/>
        <v>0.52219888569478978</v>
      </c>
      <c r="AL170" s="43">
        <f t="shared" si="110"/>
        <v>0</v>
      </c>
      <c r="AM170" s="44">
        <f>IF(1-EXP(-0.23*(BA86-AM$165))&lt;0, 0, 1-EXP(-0.23*(BA86-AM$165)))</f>
        <v>0</v>
      </c>
      <c r="AN170" s="45">
        <f t="shared" ref="AN170:AN233" si="111">IF(1-EXP(-0.23*(AN86-AN$165))&lt;0, 0, 1-EXP(-0.23*(AN86-AN$165)))</f>
        <v>0</v>
      </c>
      <c r="AO170" s="46"/>
      <c r="AP170" s="46"/>
      <c r="AQ170" s="47"/>
      <c r="AR170" s="47"/>
      <c r="AS170" s="47"/>
      <c r="AT170" s="48"/>
      <c r="AU170" s="48"/>
      <c r="AV170" s="49">
        <f t="shared" ref="AV170:AY185" si="112">IF(1-EXP(-0.23*(AV86-AV$165))&lt;0, 0, 1-EXP(-0.23*(AV86-AV$165)))</f>
        <v>0.15916502807785304</v>
      </c>
      <c r="AW170" s="49">
        <f t="shared" si="112"/>
        <v>0.11436628552306538</v>
      </c>
      <c r="AX170" s="50">
        <f t="shared" si="112"/>
        <v>0.91150320663590745</v>
      </c>
      <c r="AY170" s="50">
        <f t="shared" si="112"/>
        <v>0.52993048494996231</v>
      </c>
    </row>
    <row r="171" spans="1:51" x14ac:dyDescent="0.25">
      <c r="F171" s="3">
        <v>1</v>
      </c>
      <c r="G171" s="43">
        <f t="shared" si="108"/>
        <v>0</v>
      </c>
      <c r="H171" s="43">
        <f t="shared" si="108"/>
        <v>0</v>
      </c>
      <c r="I171" s="43">
        <f t="shared" si="108"/>
        <v>0</v>
      </c>
      <c r="J171" s="43">
        <f t="shared" si="108"/>
        <v>0</v>
      </c>
      <c r="K171" s="43">
        <f t="shared" si="108"/>
        <v>0</v>
      </c>
      <c r="L171" s="44">
        <f t="shared" ref="L171:L225" si="113">IF(1-EXP(-0.23*(Z87-L$165))&lt;0, 0, 1-EXP(-0.23*(Z87-L$165)))</f>
        <v>0</v>
      </c>
      <c r="M171" s="45">
        <f t="shared" si="108"/>
        <v>0</v>
      </c>
      <c r="N171" s="46"/>
      <c r="O171" s="46"/>
      <c r="P171" s="47"/>
      <c r="Q171" s="47"/>
      <c r="R171" s="47"/>
      <c r="S171" s="48"/>
      <c r="T171" s="48"/>
      <c r="U171" s="49">
        <f t="shared" si="109"/>
        <v>0</v>
      </c>
      <c r="V171" s="49">
        <f t="shared" si="109"/>
        <v>0</v>
      </c>
      <c r="W171" s="50">
        <f t="shared" si="109"/>
        <v>0</v>
      </c>
      <c r="X171" s="50">
        <f t="shared" si="109"/>
        <v>0</v>
      </c>
      <c r="AD171"/>
      <c r="AG171" s="3">
        <f t="shared" ref="AG171:AG234" si="114">AE15</f>
        <v>5.2014595403979236</v>
      </c>
      <c r="AH171" s="43">
        <f t="shared" si="110"/>
        <v>0</v>
      </c>
      <c r="AI171" s="43">
        <f t="shared" si="110"/>
        <v>0.64483399567457711</v>
      </c>
      <c r="AJ171" s="43">
        <f t="shared" si="110"/>
        <v>0</v>
      </c>
      <c r="AK171" s="43">
        <f t="shared" si="110"/>
        <v>0.56367292679257341</v>
      </c>
      <c r="AL171" s="43">
        <f t="shared" si="110"/>
        <v>0</v>
      </c>
      <c r="AM171" s="44">
        <f t="shared" ref="AM171:AM225" si="115">IF(1-EXP(-0.23*(BA87-AM$165))&lt;0, 0, 1-EXP(-0.23*(BA87-AM$165)))</f>
        <v>0</v>
      </c>
      <c r="AN171" s="45">
        <f t="shared" si="111"/>
        <v>0</v>
      </c>
      <c r="AO171" s="46"/>
      <c r="AP171" s="46"/>
      <c r="AQ171" s="47"/>
      <c r="AR171" s="47"/>
      <c r="AS171" s="47"/>
      <c r="AT171" s="48"/>
      <c r="AU171" s="48"/>
      <c r="AV171" s="49">
        <f t="shared" si="112"/>
        <v>0.21792709230240492</v>
      </c>
      <c r="AW171" s="49">
        <f t="shared" si="112"/>
        <v>0.17287710676073087</v>
      </c>
      <c r="AX171" s="50">
        <f t="shared" si="112"/>
        <v>0.92727973937622155</v>
      </c>
      <c r="AY171" s="50">
        <f t="shared" si="112"/>
        <v>0.57495304691271998</v>
      </c>
    </row>
    <row r="172" spans="1:51" x14ac:dyDescent="0.25">
      <c r="F172" s="3">
        <v>2</v>
      </c>
      <c r="G172" s="43">
        <f t="shared" si="108"/>
        <v>0</v>
      </c>
      <c r="H172" s="43">
        <f t="shared" si="108"/>
        <v>7.7857128218963734E-2</v>
      </c>
      <c r="I172" s="43">
        <f t="shared" si="108"/>
        <v>0</v>
      </c>
      <c r="J172" s="43">
        <f t="shared" si="108"/>
        <v>0</v>
      </c>
      <c r="K172" s="43">
        <f t="shared" si="108"/>
        <v>0</v>
      </c>
      <c r="L172" s="44">
        <f t="shared" si="113"/>
        <v>0</v>
      </c>
      <c r="M172" s="45">
        <f t="shared" si="108"/>
        <v>0</v>
      </c>
      <c r="N172" s="46"/>
      <c r="O172" s="46"/>
      <c r="P172" s="47"/>
      <c r="Q172" s="47"/>
      <c r="R172" s="47"/>
      <c r="S172" s="48"/>
      <c r="T172" s="48"/>
      <c r="U172" s="49">
        <f t="shared" si="109"/>
        <v>0</v>
      </c>
      <c r="V172" s="49">
        <f t="shared" si="109"/>
        <v>0</v>
      </c>
      <c r="W172" s="50">
        <f t="shared" si="109"/>
        <v>0.24932701048989581</v>
      </c>
      <c r="X172" s="50">
        <f t="shared" si="109"/>
        <v>0</v>
      </c>
      <c r="AD172"/>
      <c r="AG172" s="3">
        <f t="shared" si="114"/>
        <v>5.4702770658848543</v>
      </c>
      <c r="AH172" s="43">
        <f t="shared" si="110"/>
        <v>0</v>
      </c>
      <c r="AI172" s="43">
        <f t="shared" si="110"/>
        <v>0.67634211918548692</v>
      </c>
      <c r="AJ172" s="43">
        <f t="shared" si="110"/>
        <v>0</v>
      </c>
      <c r="AK172" s="43">
        <f t="shared" si="110"/>
        <v>0.60400892841865805</v>
      </c>
      <c r="AL172" s="43">
        <f t="shared" si="110"/>
        <v>0</v>
      </c>
      <c r="AM172" s="44">
        <f t="shared" si="115"/>
        <v>0</v>
      </c>
      <c r="AN172" s="45">
        <f t="shared" si="111"/>
        <v>0</v>
      </c>
      <c r="AO172" s="46"/>
      <c r="AP172" s="46"/>
      <c r="AQ172" s="47"/>
      <c r="AR172" s="47"/>
      <c r="AS172" s="47"/>
      <c r="AT172" s="48"/>
      <c r="AU172" s="48"/>
      <c r="AV172" s="49">
        <f t="shared" si="112"/>
        <v>0.2762110897022606</v>
      </c>
      <c r="AW172" s="49">
        <f t="shared" si="112"/>
        <v>0.2311379384679968</v>
      </c>
      <c r="AX172" s="50">
        <f t="shared" si="112"/>
        <v>0.9408804254125448</v>
      </c>
      <c r="AY172" s="50">
        <f t="shared" si="112"/>
        <v>0.61811128099751089</v>
      </c>
    </row>
    <row r="173" spans="1:51" x14ac:dyDescent="0.25">
      <c r="F173" s="3">
        <v>3</v>
      </c>
      <c r="G173" s="43">
        <f t="shared" si="108"/>
        <v>0</v>
      </c>
      <c r="H173" s="43">
        <f t="shared" si="108"/>
        <v>0.28951456808111131</v>
      </c>
      <c r="I173" s="43">
        <f t="shared" si="108"/>
        <v>0</v>
      </c>
      <c r="J173" s="43">
        <f t="shared" si="108"/>
        <v>9.8952432212523034E-2</v>
      </c>
      <c r="K173" s="43">
        <f t="shared" si="108"/>
        <v>0</v>
      </c>
      <c r="L173" s="44">
        <f t="shared" si="113"/>
        <v>0</v>
      </c>
      <c r="M173" s="45">
        <f t="shared" si="108"/>
        <v>0</v>
      </c>
      <c r="N173" s="46"/>
      <c r="O173" s="46"/>
      <c r="P173" s="47"/>
      <c r="Q173" s="47"/>
      <c r="R173" s="47"/>
      <c r="S173" s="48"/>
      <c r="T173" s="48"/>
      <c r="U173" s="49">
        <f t="shared" si="109"/>
        <v>0</v>
      </c>
      <c r="V173" s="49">
        <f t="shared" si="109"/>
        <v>0</v>
      </c>
      <c r="W173" s="50">
        <f t="shared" si="109"/>
        <v>0.62167379541435064</v>
      </c>
      <c r="X173" s="50">
        <f t="shared" si="109"/>
        <v>3.7079444289543018E-2</v>
      </c>
      <c r="AD173"/>
      <c r="AG173" s="3">
        <f t="shared" si="114"/>
        <v>5.7529873961600746</v>
      </c>
      <c r="AH173" s="43">
        <f t="shared" si="110"/>
        <v>0</v>
      </c>
      <c r="AI173" s="43">
        <f t="shared" si="110"/>
        <v>0.70691601942978699</v>
      </c>
      <c r="AJ173" s="43">
        <f t="shared" si="110"/>
        <v>0</v>
      </c>
      <c r="AK173" s="43">
        <f t="shared" si="110"/>
        <v>0.64296958106829594</v>
      </c>
      <c r="AL173" s="43">
        <f t="shared" si="110"/>
        <v>0</v>
      </c>
      <c r="AM173" s="44">
        <f t="shared" si="115"/>
        <v>0</v>
      </c>
      <c r="AN173" s="45">
        <f t="shared" si="111"/>
        <v>0</v>
      </c>
      <c r="AO173" s="46"/>
      <c r="AP173" s="46"/>
      <c r="AQ173" s="47"/>
      <c r="AR173" s="47"/>
      <c r="AS173" s="47"/>
      <c r="AT173" s="48"/>
      <c r="AU173" s="48"/>
      <c r="AV173" s="49">
        <f t="shared" si="112"/>
        <v>0.3336971223379398</v>
      </c>
      <c r="AW173" s="49">
        <f t="shared" si="112"/>
        <v>0.2888430070058845</v>
      </c>
      <c r="AX173" s="50">
        <f t="shared" si="112"/>
        <v>0.95246798855101034</v>
      </c>
      <c r="AY173" s="50">
        <f t="shared" si="112"/>
        <v>0.6591848863795533</v>
      </c>
    </row>
    <row r="174" spans="1:51" x14ac:dyDescent="0.25">
      <c r="F174" s="3">
        <v>4</v>
      </c>
      <c r="G174" s="43">
        <f t="shared" si="108"/>
        <v>0</v>
      </c>
      <c r="H174" s="43">
        <f t="shared" si="108"/>
        <v>0.47269329615611422</v>
      </c>
      <c r="I174" s="43">
        <f t="shared" si="108"/>
        <v>0</v>
      </c>
      <c r="J174" s="43">
        <f t="shared" si="108"/>
        <v>0.34052177279434326</v>
      </c>
      <c r="K174" s="43">
        <f t="shared" si="108"/>
        <v>0</v>
      </c>
      <c r="L174" s="44">
        <f t="shared" si="113"/>
        <v>0</v>
      </c>
      <c r="M174" s="45">
        <f t="shared" si="108"/>
        <v>0</v>
      </c>
      <c r="N174" s="46"/>
      <c r="O174" s="46"/>
      <c r="P174" s="47"/>
      <c r="Q174" s="47"/>
      <c r="R174" s="47"/>
      <c r="S174" s="48"/>
      <c r="T174" s="48"/>
      <c r="U174" s="49">
        <f t="shared" si="109"/>
        <v>0</v>
      </c>
      <c r="V174" s="49">
        <f t="shared" si="109"/>
        <v>0</v>
      </c>
      <c r="W174" s="50">
        <f t="shared" si="109"/>
        <v>0.81846081353016753</v>
      </c>
      <c r="X174" s="50">
        <f t="shared" si="109"/>
        <v>0.32550912479756799</v>
      </c>
      <c r="AD174"/>
      <c r="AG174" s="3">
        <f t="shared" si="114"/>
        <v>6.0503085276582826</v>
      </c>
      <c r="AH174" s="43">
        <f t="shared" si="110"/>
        <v>0</v>
      </c>
      <c r="AI174" s="43">
        <f t="shared" si="110"/>
        <v>0.73637617619317475</v>
      </c>
      <c r="AJ174" s="43">
        <f t="shared" si="110"/>
        <v>0</v>
      </c>
      <c r="AK174" s="43">
        <f t="shared" si="110"/>
        <v>0.68032906360753054</v>
      </c>
      <c r="AL174" s="43">
        <f t="shared" si="110"/>
        <v>0</v>
      </c>
      <c r="AM174" s="44">
        <f t="shared" si="115"/>
        <v>0</v>
      </c>
      <c r="AN174" s="45">
        <f t="shared" si="111"/>
        <v>0</v>
      </c>
      <c r="AO174" s="46"/>
      <c r="AP174" s="46"/>
      <c r="AQ174" s="47"/>
      <c r="AR174" s="47"/>
      <c r="AS174" s="47"/>
      <c r="AT174" s="48"/>
      <c r="AU174" s="48"/>
      <c r="AV174" s="49">
        <f t="shared" si="112"/>
        <v>0.39005956285875287</v>
      </c>
      <c r="AW174" s="49">
        <f t="shared" si="112"/>
        <v>0.34567739355990457</v>
      </c>
      <c r="AX174" s="50">
        <f t="shared" si="112"/>
        <v>0.96222056768151054</v>
      </c>
      <c r="AY174" s="50">
        <f t="shared" si="112"/>
        <v>0.69797924425581126</v>
      </c>
    </row>
    <row r="175" spans="1:51" x14ac:dyDescent="0.25">
      <c r="F175" s="3">
        <v>5</v>
      </c>
      <c r="G175" s="43">
        <f t="shared" si="108"/>
        <v>0</v>
      </c>
      <c r="H175" s="43">
        <f t="shared" si="108"/>
        <v>0.61960144650313909</v>
      </c>
      <c r="I175" s="43">
        <f t="shared" si="108"/>
        <v>0</v>
      </c>
      <c r="J175" s="43">
        <f t="shared" si="108"/>
        <v>0.53124508312260976</v>
      </c>
      <c r="K175" s="43">
        <f t="shared" si="108"/>
        <v>0</v>
      </c>
      <c r="L175" s="44">
        <f t="shared" si="113"/>
        <v>0</v>
      </c>
      <c r="M175" s="45">
        <f t="shared" si="108"/>
        <v>0</v>
      </c>
      <c r="N175" s="46"/>
      <c r="O175" s="46"/>
      <c r="P175" s="47"/>
      <c r="Q175" s="47"/>
      <c r="R175" s="47"/>
      <c r="S175" s="48"/>
      <c r="T175" s="48"/>
      <c r="U175" s="49">
        <f t="shared" si="109"/>
        <v>0.171887494860121</v>
      </c>
      <c r="V175" s="49">
        <f t="shared" si="109"/>
        <v>0.12701595629117202</v>
      </c>
      <c r="W175" s="50">
        <f t="shared" si="109"/>
        <v>0.91510410424506572</v>
      </c>
      <c r="X175" s="50">
        <f t="shared" si="109"/>
        <v>0.53980534407502556</v>
      </c>
      <c r="AD175"/>
      <c r="AG175" s="3">
        <f t="shared" si="114"/>
        <v>6.3629955637114666</v>
      </c>
      <c r="AH175" s="43">
        <f t="shared" si="110"/>
        <v>0</v>
      </c>
      <c r="AI175" s="43">
        <f t="shared" si="110"/>
        <v>0.76455329731033639</v>
      </c>
      <c r="AJ175" s="43">
        <f t="shared" si="110"/>
        <v>0</v>
      </c>
      <c r="AK175" s="43">
        <f t="shared" si="110"/>
        <v>0.71587858705194063</v>
      </c>
      <c r="AL175" s="43">
        <f t="shared" si="110"/>
        <v>0</v>
      </c>
      <c r="AM175" s="44">
        <f t="shared" si="115"/>
        <v>0</v>
      </c>
      <c r="AN175" s="45">
        <f t="shared" si="111"/>
        <v>0</v>
      </c>
      <c r="AO175" s="46"/>
      <c r="AP175" s="46"/>
      <c r="AQ175" s="47"/>
      <c r="AR175" s="47"/>
      <c r="AS175" s="47"/>
      <c r="AT175" s="48"/>
      <c r="AU175" s="48"/>
      <c r="AV175" s="49">
        <f t="shared" si="112"/>
        <v>0.44497304033905705</v>
      </c>
      <c r="AW175" s="49">
        <f t="shared" si="112"/>
        <v>0.40132231422315123</v>
      </c>
      <c r="AX175" s="50">
        <f t="shared" si="112"/>
        <v>0.97032571769170306</v>
      </c>
      <c r="AY175" s="50">
        <f t="shared" si="112"/>
        <v>0.73433039428053704</v>
      </c>
    </row>
    <row r="176" spans="1:51" x14ac:dyDescent="0.25">
      <c r="F176" s="3">
        <v>6</v>
      </c>
      <c r="G176" s="43">
        <f t="shared" si="108"/>
        <v>0</v>
      </c>
      <c r="H176" s="43">
        <f t="shared" si="108"/>
        <v>0.73157882194593316</v>
      </c>
      <c r="I176" s="43">
        <f t="shared" si="108"/>
        <v>0</v>
      </c>
      <c r="J176" s="43">
        <f t="shared" si="108"/>
        <v>0.6742582179912423</v>
      </c>
      <c r="K176" s="43">
        <f t="shared" si="108"/>
        <v>0</v>
      </c>
      <c r="L176" s="44">
        <f t="shared" si="113"/>
        <v>0</v>
      </c>
      <c r="M176" s="45">
        <f t="shared" si="108"/>
        <v>0</v>
      </c>
      <c r="N176" s="46"/>
      <c r="O176" s="46"/>
      <c r="P176" s="47"/>
      <c r="Q176" s="47"/>
      <c r="R176" s="47"/>
      <c r="S176" s="48"/>
      <c r="T176" s="48"/>
      <c r="U176" s="49">
        <f t="shared" si="109"/>
        <v>0.38081157628712958</v>
      </c>
      <c r="V176" s="49">
        <f t="shared" si="109"/>
        <v>0.33633338811590463</v>
      </c>
      <c r="W176" s="50">
        <f t="shared" si="109"/>
        <v>0.96072351808049261</v>
      </c>
      <c r="X176" s="50">
        <f t="shared" si="109"/>
        <v>0.69171577200591083</v>
      </c>
      <c r="AD176"/>
      <c r="AG176" s="3">
        <f t="shared" si="114"/>
        <v>6.6918426322768392</v>
      </c>
      <c r="AH176" s="43">
        <f t="shared" si="110"/>
        <v>0</v>
      </c>
      <c r="AI176" s="43">
        <f t="shared" si="110"/>
        <v>0.7912925737137696</v>
      </c>
      <c r="AJ176" s="43">
        <f t="shared" si="110"/>
        <v>0</v>
      </c>
      <c r="AK176" s="43">
        <f t="shared" si="110"/>
        <v>0.74943185780847799</v>
      </c>
      <c r="AL176" s="43">
        <f t="shared" si="110"/>
        <v>0</v>
      </c>
      <c r="AM176" s="44">
        <f t="shared" si="115"/>
        <v>0</v>
      </c>
      <c r="AN176" s="45">
        <f t="shared" si="111"/>
        <v>0</v>
      </c>
      <c r="AO176" s="46"/>
      <c r="AP176" s="46"/>
      <c r="AQ176" s="47"/>
      <c r="AR176" s="47"/>
      <c r="AS176" s="47"/>
      <c r="AT176" s="48"/>
      <c r="AU176" s="48"/>
      <c r="AV176" s="49">
        <f t="shared" si="112"/>
        <v>0.49811904586101097</v>
      </c>
      <c r="AW176" s="49">
        <f t="shared" si="112"/>
        <v>0.45546107588077056</v>
      </c>
      <c r="AX176" s="50">
        <f t="shared" si="112"/>
        <v>0.97697447863546771</v>
      </c>
      <c r="AY176" s="50">
        <f t="shared" si="112"/>
        <v>0.76810931551454154</v>
      </c>
    </row>
    <row r="177" spans="6:51" x14ac:dyDescent="0.25">
      <c r="F177" s="3">
        <v>7</v>
      </c>
      <c r="G177" s="43">
        <f t="shared" si="108"/>
        <v>0</v>
      </c>
      <c r="H177" s="43">
        <f t="shared" si="108"/>
        <v>0.81385496778375821</v>
      </c>
      <c r="I177" s="43">
        <f t="shared" si="108"/>
        <v>0</v>
      </c>
      <c r="J177" s="43">
        <f t="shared" si="108"/>
        <v>0.77759133795260404</v>
      </c>
      <c r="K177" s="43">
        <f t="shared" si="108"/>
        <v>0</v>
      </c>
      <c r="L177" s="44">
        <f t="shared" si="113"/>
        <v>0</v>
      </c>
      <c r="M177" s="45">
        <f t="shared" si="108"/>
        <v>0</v>
      </c>
      <c r="N177" s="46"/>
      <c r="O177" s="46"/>
      <c r="P177" s="47"/>
      <c r="Q177" s="47"/>
      <c r="R177" s="47"/>
      <c r="S177" s="48"/>
      <c r="T177" s="48"/>
      <c r="U177" s="49">
        <f t="shared" si="109"/>
        <v>0.54385834130338606</v>
      </c>
      <c r="V177" s="49">
        <f t="shared" si="109"/>
        <v>0.50230564207298978</v>
      </c>
      <c r="W177" s="50">
        <f t="shared" si="109"/>
        <v>0.98183720678468511</v>
      </c>
      <c r="X177" s="50">
        <f t="shared" si="109"/>
        <v>0.79603843666088236</v>
      </c>
      <c r="AD177"/>
      <c r="AG177" s="3">
        <f t="shared" si="114"/>
        <v>7.0376849027752071</v>
      </c>
      <c r="AH177" s="43">
        <f t="shared" si="110"/>
        <v>0</v>
      </c>
      <c r="AI177" s="43">
        <f t="shared" si="110"/>
        <v>0.81645781189997635</v>
      </c>
      <c r="AJ177" s="43">
        <f t="shared" si="110"/>
        <v>0</v>
      </c>
      <c r="AK177" s="43">
        <f t="shared" si="110"/>
        <v>0.78083021372893613</v>
      </c>
      <c r="AL177" s="43">
        <f t="shared" si="110"/>
        <v>0</v>
      </c>
      <c r="AM177" s="44">
        <f t="shared" si="115"/>
        <v>0</v>
      </c>
      <c r="AN177" s="45">
        <f t="shared" si="111"/>
        <v>0</v>
      </c>
      <c r="AO177" s="46"/>
      <c r="AP177" s="46"/>
      <c r="AQ177" s="47"/>
      <c r="AR177" s="47"/>
      <c r="AS177" s="47"/>
      <c r="AT177" s="48"/>
      <c r="AU177" s="48"/>
      <c r="AV177" s="49">
        <f t="shared" si="112"/>
        <v>0.54919297860246574</v>
      </c>
      <c r="AW177" s="49">
        <f t="shared" si="112"/>
        <v>0.50778557131148327</v>
      </c>
      <c r="AX177" s="50">
        <f t="shared" si="112"/>
        <v>0.98235581196862609</v>
      </c>
      <c r="AY177" s="50">
        <f t="shared" si="112"/>
        <v>0.79922527428129064</v>
      </c>
    </row>
    <row r="178" spans="6:51" x14ac:dyDescent="0.25">
      <c r="F178" s="3">
        <v>8</v>
      </c>
      <c r="G178" s="43">
        <f t="shared" si="108"/>
        <v>9.9085594539400801E-2</v>
      </c>
      <c r="H178" s="43">
        <f t="shared" si="108"/>
        <v>0.87266251039647202</v>
      </c>
      <c r="I178" s="43">
        <f t="shared" si="108"/>
        <v>0</v>
      </c>
      <c r="J178" s="43">
        <f t="shared" si="108"/>
        <v>0.8502106636253266</v>
      </c>
      <c r="K178" s="43">
        <f t="shared" si="108"/>
        <v>0</v>
      </c>
      <c r="L178" s="44">
        <f t="shared" si="113"/>
        <v>0</v>
      </c>
      <c r="M178" s="45">
        <f t="shared" si="108"/>
        <v>0</v>
      </c>
      <c r="N178" s="46"/>
      <c r="O178" s="46"/>
      <c r="P178" s="47"/>
      <c r="Q178" s="47"/>
      <c r="R178" s="47"/>
      <c r="S178" s="48"/>
      <c r="T178" s="48"/>
      <c r="U178" s="49">
        <f t="shared" si="109"/>
        <v>0.66789998912120274</v>
      </c>
      <c r="V178" s="49">
        <f t="shared" si="109"/>
        <v>0.63075629416364243</v>
      </c>
      <c r="W178" s="50">
        <f t="shared" si="109"/>
        <v>0.99154301232160558</v>
      </c>
      <c r="X178" s="50">
        <f t="shared" si="109"/>
        <v>0.86613209124840163</v>
      </c>
      <c r="AD178"/>
      <c r="AG178" s="3">
        <f t="shared" si="114"/>
        <v>7.4014007071619208</v>
      </c>
      <c r="AH178" s="43">
        <f t="shared" si="110"/>
        <v>2.0963540817814375E-2</v>
      </c>
      <c r="AI178" s="43">
        <f t="shared" si="110"/>
        <v>0.83993524910172523</v>
      </c>
      <c r="AJ178" s="43">
        <f t="shared" si="110"/>
        <v>0</v>
      </c>
      <c r="AK178" s="43">
        <f t="shared" si="110"/>
        <v>0.80994717070656908</v>
      </c>
      <c r="AL178" s="43">
        <f t="shared" si="110"/>
        <v>0</v>
      </c>
      <c r="AM178" s="44">
        <f t="shared" si="115"/>
        <v>0</v>
      </c>
      <c r="AN178" s="45">
        <f t="shared" si="111"/>
        <v>0</v>
      </c>
      <c r="AO178" s="46"/>
      <c r="AP178" s="46"/>
      <c r="AQ178" s="47"/>
      <c r="AR178" s="47"/>
      <c r="AS178" s="47"/>
      <c r="AT178" s="48"/>
      <c r="AU178" s="48"/>
      <c r="AV178" s="49">
        <f t="shared" si="112"/>
        <v>0.59791140132958931</v>
      </c>
      <c r="AW178" s="49">
        <f t="shared" si="112"/>
        <v>0.55800312745676628</v>
      </c>
      <c r="AX178" s="50">
        <f t="shared" si="112"/>
        <v>0.98665166607693022</v>
      </c>
      <c r="AY178" s="50">
        <f t="shared" si="112"/>
        <v>0.82762802951918824</v>
      </c>
    </row>
    <row r="179" spans="6:51" x14ac:dyDescent="0.25">
      <c r="F179" s="3">
        <v>9</v>
      </c>
      <c r="G179" s="43">
        <f t="shared" si="108"/>
        <v>0.24111985544259884</v>
      </c>
      <c r="H179" s="43">
        <f t="shared" si="108"/>
        <v>0.91381407032297701</v>
      </c>
      <c r="I179" s="43">
        <f t="shared" si="108"/>
        <v>0</v>
      </c>
      <c r="J179" s="43">
        <f t="shared" si="108"/>
        <v>0.90017623378915435</v>
      </c>
      <c r="K179" s="43">
        <f t="shared" si="108"/>
        <v>0</v>
      </c>
      <c r="L179" s="44">
        <f t="shared" si="113"/>
        <v>0</v>
      </c>
      <c r="M179" s="45">
        <f t="shared" si="108"/>
        <v>0</v>
      </c>
      <c r="N179" s="46"/>
      <c r="O179" s="46"/>
      <c r="P179" s="47"/>
      <c r="Q179" s="47"/>
      <c r="R179" s="47"/>
      <c r="S179" s="48"/>
      <c r="T179" s="48"/>
      <c r="U179" s="49">
        <f t="shared" si="109"/>
        <v>0.76043498331188053</v>
      </c>
      <c r="V179" s="49">
        <f t="shared" si="109"/>
        <v>0.72833902466717537</v>
      </c>
      <c r="W179" s="50">
        <f t="shared" si="109"/>
        <v>0.99601407773526718</v>
      </c>
      <c r="X179" s="50">
        <f t="shared" si="109"/>
        <v>0.91252975859530705</v>
      </c>
      <c r="AD179"/>
      <c r="AG179" s="3">
        <f t="shared" si="114"/>
        <v>7.7839137706172403</v>
      </c>
      <c r="AH179" s="43">
        <f t="shared" si="110"/>
        <v>7.0105676438198872E-2</v>
      </c>
      <c r="AI179" s="43">
        <f t="shared" si="110"/>
        <v>0.86163684823127418</v>
      </c>
      <c r="AJ179" s="43">
        <f t="shared" si="110"/>
        <v>0</v>
      </c>
      <c r="AK179" s="43">
        <f t="shared" si="110"/>
        <v>0.83669211810038535</v>
      </c>
      <c r="AL179" s="43">
        <f t="shared" si="110"/>
        <v>0</v>
      </c>
      <c r="AM179" s="44">
        <f t="shared" si="115"/>
        <v>0</v>
      </c>
      <c r="AN179" s="45">
        <f t="shared" si="111"/>
        <v>0</v>
      </c>
      <c r="AO179" s="46"/>
      <c r="AP179" s="46"/>
      <c r="AQ179" s="47"/>
      <c r="AR179" s="47"/>
      <c r="AS179" s="47"/>
      <c r="AT179" s="48"/>
      <c r="AU179" s="48"/>
      <c r="AV179" s="49">
        <f t="shared" si="112"/>
        <v>0.64401922759595642</v>
      </c>
      <c r="AW179" s="49">
        <f t="shared" si="112"/>
        <v>0.60584347361909985</v>
      </c>
      <c r="AX179" s="50">
        <f t="shared" si="112"/>
        <v>0.99003287636718751</v>
      </c>
      <c r="AY179" s="50">
        <f t="shared" si="112"/>
        <v>0.85330873256114104</v>
      </c>
    </row>
    <row r="180" spans="6:51" x14ac:dyDescent="0.25">
      <c r="F180" s="3">
        <v>10</v>
      </c>
      <c r="G180" s="43">
        <f t="shared" si="108"/>
        <v>0.38737494592637933</v>
      </c>
      <c r="H180" s="43">
        <f t="shared" si="108"/>
        <v>0.94214118880810716</v>
      </c>
      <c r="I180" s="43">
        <f t="shared" si="108"/>
        <v>0</v>
      </c>
      <c r="J180" s="43">
        <f t="shared" si="108"/>
        <v>0.93400026936623692</v>
      </c>
      <c r="K180" s="43">
        <f t="shared" si="108"/>
        <v>0</v>
      </c>
      <c r="L180" s="44">
        <f t="shared" si="113"/>
        <v>0.10816395248479194</v>
      </c>
      <c r="M180" s="45">
        <f t="shared" si="108"/>
        <v>0</v>
      </c>
      <c r="N180" s="46"/>
      <c r="O180" s="46"/>
      <c r="P180" s="47"/>
      <c r="Q180" s="47"/>
      <c r="R180" s="47"/>
      <c r="S180" s="48"/>
      <c r="T180" s="48"/>
      <c r="U180" s="49">
        <f t="shared" si="109"/>
        <v>0.82841960142088278</v>
      </c>
      <c r="V180" s="49">
        <f t="shared" si="109"/>
        <v>0.80141218269423042</v>
      </c>
      <c r="W180" s="50">
        <f t="shared" si="109"/>
        <v>0.99809106845563222</v>
      </c>
      <c r="X180" s="50">
        <f t="shared" si="109"/>
        <v>0.94294206370290834</v>
      </c>
      <c r="AD180"/>
      <c r="AG180" s="3">
        <f t="shared" si="114"/>
        <v>8.1861955575214029</v>
      </c>
      <c r="AH180" s="43">
        <f t="shared" si="110"/>
        <v>0.12466084399866117</v>
      </c>
      <c r="AI180" s="43">
        <f t="shared" si="110"/>
        <v>0.88150287473920508</v>
      </c>
      <c r="AJ180" s="43">
        <f t="shared" si="110"/>
        <v>0</v>
      </c>
      <c r="AK180" s="43">
        <f t="shared" si="110"/>
        <v>0.86101292105922633</v>
      </c>
      <c r="AL180" s="43">
        <f t="shared" si="110"/>
        <v>0</v>
      </c>
      <c r="AM180" s="44">
        <f t="shared" si="115"/>
        <v>0</v>
      </c>
      <c r="AN180" s="45">
        <f t="shared" si="111"/>
        <v>0</v>
      </c>
      <c r="AO180" s="46"/>
      <c r="AP180" s="46"/>
      <c r="AQ180" s="47"/>
      <c r="AR180" s="47"/>
      <c r="AS180" s="47"/>
      <c r="AT180" s="48"/>
      <c r="AU180" s="48"/>
      <c r="AV180" s="49">
        <f t="shared" si="112"/>
        <v>0.68729652652038997</v>
      </c>
      <c r="AW180" s="49">
        <f t="shared" si="112"/>
        <v>0.65106555562370383</v>
      </c>
      <c r="AX180" s="50">
        <f t="shared" si="112"/>
        <v>0.99265603384709278</v>
      </c>
      <c r="AY180" s="50">
        <f t="shared" si="112"/>
        <v>0.87629942139467876</v>
      </c>
    </row>
    <row r="181" spans="6:51" x14ac:dyDescent="0.25">
      <c r="F181" s="3">
        <v>11</v>
      </c>
      <c r="G181" s="43">
        <f t="shared" si="108"/>
        <v>0.52635073394521437</v>
      </c>
      <c r="H181" s="43">
        <f t="shared" si="108"/>
        <v>0.96139360336615787</v>
      </c>
      <c r="I181" s="43">
        <f t="shared" si="108"/>
        <v>2.7354241060983386E-2</v>
      </c>
      <c r="J181" s="43">
        <f t="shared" si="108"/>
        <v>0.95661380126161477</v>
      </c>
      <c r="K181" s="43">
        <f t="shared" si="108"/>
        <v>0</v>
      </c>
      <c r="L181" s="44">
        <f t="shared" si="113"/>
        <v>0.29328831777780073</v>
      </c>
      <c r="M181" s="45">
        <f t="shared" si="108"/>
        <v>0</v>
      </c>
      <c r="N181" s="46"/>
      <c r="O181" s="46"/>
      <c r="P181" s="47"/>
      <c r="Q181" s="47"/>
      <c r="R181" s="47"/>
      <c r="S181" s="48"/>
      <c r="T181" s="48"/>
      <c r="U181" s="49">
        <f t="shared" si="109"/>
        <v>0.87777463721257531</v>
      </c>
      <c r="V181" s="49">
        <f t="shared" si="109"/>
        <v>0.85552271081294573</v>
      </c>
      <c r="W181" s="50">
        <f t="shared" si="109"/>
        <v>0.99906845137413691</v>
      </c>
      <c r="X181" s="50">
        <f t="shared" si="109"/>
        <v>0.96275870968066557</v>
      </c>
      <c r="AD181"/>
      <c r="AG181" s="3">
        <f t="shared" si="114"/>
        <v>8.6092677386724414</v>
      </c>
      <c r="AH181" s="43">
        <f t="shared" si="110"/>
        <v>0.18445274984895077</v>
      </c>
      <c r="AI181" s="43">
        <f t="shared" si="110"/>
        <v>0.89950357798120395</v>
      </c>
      <c r="AJ181" s="43">
        <f t="shared" si="110"/>
        <v>0</v>
      </c>
      <c r="AK181" s="43">
        <f t="shared" si="110"/>
        <v>0.88289722853788333</v>
      </c>
      <c r="AL181" s="43">
        <f t="shared" si="110"/>
        <v>0</v>
      </c>
      <c r="AM181" s="44">
        <f t="shared" si="115"/>
        <v>0</v>
      </c>
      <c r="AN181" s="45">
        <f t="shared" si="111"/>
        <v>0</v>
      </c>
      <c r="AO181" s="46"/>
      <c r="AP181" s="46"/>
      <c r="AQ181" s="47"/>
      <c r="AR181" s="47"/>
      <c r="AS181" s="47"/>
      <c r="AT181" s="48"/>
      <c r="AU181" s="48"/>
      <c r="AV181" s="49">
        <f t="shared" si="112"/>
        <v>0.7275646098799633</v>
      </c>
      <c r="AW181" s="49">
        <f t="shared" si="112"/>
        <v>0.69346389232773364</v>
      </c>
      <c r="AX181" s="50">
        <f t="shared" si="112"/>
        <v>0.99466137802469634</v>
      </c>
      <c r="AY181" s="50">
        <f t="shared" si="112"/>
        <v>0.89667108603434842</v>
      </c>
    </row>
    <row r="182" spans="6:51" x14ac:dyDescent="0.25">
      <c r="F182" s="3">
        <v>12</v>
      </c>
      <c r="G182" s="43">
        <f t="shared" si="108"/>
        <v>0.64906942984792226</v>
      </c>
      <c r="H182" s="43">
        <f t="shared" si="108"/>
        <v>0.9743509257640528</v>
      </c>
      <c r="I182" s="43">
        <f t="shared" si="108"/>
        <v>0.29847078641208269</v>
      </c>
      <c r="J182" s="43">
        <f t="shared" si="108"/>
        <v>0.97159059863119257</v>
      </c>
      <c r="K182" s="43">
        <f t="shared" si="108"/>
        <v>0</v>
      </c>
      <c r="L182" s="44">
        <f t="shared" si="113"/>
        <v>0.44442102629626024</v>
      </c>
      <c r="M182" s="45">
        <f t="shared" si="108"/>
        <v>0</v>
      </c>
      <c r="N182" s="46"/>
      <c r="O182" s="46"/>
      <c r="P182" s="47"/>
      <c r="Q182" s="47"/>
      <c r="R182" s="47"/>
      <c r="S182" s="48"/>
      <c r="T182" s="48"/>
      <c r="U182" s="49">
        <f t="shared" si="109"/>
        <v>0.91327394400852002</v>
      </c>
      <c r="V182" s="49">
        <f t="shared" si="109"/>
        <v>0.89524602732266789</v>
      </c>
      <c r="W182" s="50">
        <f t="shared" si="109"/>
        <v>0.99953587972020574</v>
      </c>
      <c r="X182" s="50">
        <f t="shared" si="109"/>
        <v>0.9756340602394995</v>
      </c>
      <c r="AD182"/>
      <c r="AG182" s="3">
        <f t="shared" si="114"/>
        <v>9.0542047860126846</v>
      </c>
      <c r="AH182" s="43">
        <f t="shared" si="110"/>
        <v>0.24904839612242125</v>
      </c>
      <c r="AI182" s="43">
        <f t="shared" si="110"/>
        <v>0.91563983636836388</v>
      </c>
      <c r="AJ182" s="43">
        <f t="shared" si="110"/>
        <v>0</v>
      </c>
      <c r="AK182" s="43">
        <f t="shared" si="110"/>
        <v>0.90237234723406845</v>
      </c>
      <c r="AL182" s="43">
        <f t="shared" si="110"/>
        <v>0</v>
      </c>
      <c r="AM182" s="44">
        <f t="shared" si="115"/>
        <v>0</v>
      </c>
      <c r="AN182" s="45">
        <f t="shared" si="111"/>
        <v>0</v>
      </c>
      <c r="AO182" s="46"/>
      <c r="AP182" s="46"/>
      <c r="AQ182" s="47"/>
      <c r="AR182" s="47"/>
      <c r="AS182" s="47"/>
      <c r="AT182" s="48"/>
      <c r="AU182" s="48"/>
      <c r="AV182" s="49">
        <f t="shared" si="112"/>
        <v>0.76469106522247898</v>
      </c>
      <c r="AW182" s="49">
        <f t="shared" si="112"/>
        <v>0.73287415693017754</v>
      </c>
      <c r="AX182" s="50">
        <f t="shared" si="112"/>
        <v>0.99617169337805589</v>
      </c>
      <c r="AY182" s="50">
        <f t="shared" si="112"/>
        <v>0.9145303664316029</v>
      </c>
    </row>
    <row r="183" spans="6:51" x14ac:dyDescent="0.25">
      <c r="F183" s="3">
        <v>13</v>
      </c>
      <c r="G183" s="43">
        <f t="shared" si="108"/>
        <v>0.75041431826582894</v>
      </c>
      <c r="H183" s="43">
        <f t="shared" si="108"/>
        <v>0.98300732701943683</v>
      </c>
      <c r="I183" s="43">
        <f t="shared" si="108"/>
        <v>0.50793027275326175</v>
      </c>
      <c r="J183" s="43">
        <f t="shared" si="108"/>
        <v>0.98144096969937566</v>
      </c>
      <c r="K183" s="43">
        <f t="shared" si="108"/>
        <v>0</v>
      </c>
      <c r="L183" s="44">
        <f t="shared" si="113"/>
        <v>0.56529221927824813</v>
      </c>
      <c r="M183" s="45">
        <f t="shared" si="108"/>
        <v>0</v>
      </c>
      <c r="N183" s="46"/>
      <c r="O183" s="46"/>
      <c r="P183" s="47"/>
      <c r="Q183" s="47"/>
      <c r="R183" s="47"/>
      <c r="S183" s="48"/>
      <c r="T183" s="48"/>
      <c r="U183" s="49">
        <f t="shared" si="109"/>
        <v>0.93862589993459267</v>
      </c>
      <c r="V183" s="49">
        <f t="shared" si="109"/>
        <v>0.92421551822896553</v>
      </c>
      <c r="W183" s="50">
        <f t="shared" si="109"/>
        <v>0.99976359636733847</v>
      </c>
      <c r="X183" s="50">
        <f t="shared" si="109"/>
        <v>0.9839955396796356</v>
      </c>
      <c r="AD183"/>
      <c r="AG183" s="3">
        <f t="shared" si="114"/>
        <v>9.5221367014538032</v>
      </c>
      <c r="AH183" s="43">
        <f t="shared" si="110"/>
        <v>0.31772105896114644</v>
      </c>
      <c r="AI183" s="43">
        <f t="shared" si="110"/>
        <v>0.92994267776813022</v>
      </c>
      <c r="AJ183" s="43">
        <f t="shared" si="110"/>
        <v>0</v>
      </c>
      <c r="AK183" s="43">
        <f t="shared" si="110"/>
        <v>0.91950362128272789</v>
      </c>
      <c r="AL183" s="43">
        <f t="shared" si="110"/>
        <v>0</v>
      </c>
      <c r="AM183" s="44">
        <f t="shared" si="115"/>
        <v>7.1067325123885805E-3</v>
      </c>
      <c r="AN183" s="45">
        <f t="shared" si="111"/>
        <v>0</v>
      </c>
      <c r="AO183" s="46"/>
      <c r="AP183" s="46"/>
      <c r="AQ183" s="47"/>
      <c r="AR183" s="47"/>
      <c r="AS183" s="47"/>
      <c r="AT183" s="48"/>
      <c r="AU183" s="48"/>
      <c r="AV183" s="49">
        <f t="shared" si="112"/>
        <v>0.7985934216186652</v>
      </c>
      <c r="AW183" s="49">
        <f t="shared" si="112"/>
        <v>0.76917767147273719</v>
      </c>
      <c r="AX183" s="50">
        <f t="shared" si="112"/>
        <v>0.99729212130523848</v>
      </c>
      <c r="AY183" s="50">
        <f t="shared" si="112"/>
        <v>0.93001503052098744</v>
      </c>
    </row>
    <row r="184" spans="6:51" x14ac:dyDescent="0.25">
      <c r="F184" s="3">
        <v>14</v>
      </c>
      <c r="G184" s="43">
        <f t="shared" si="108"/>
        <v>0.82916988546559878</v>
      </c>
      <c r="H184" s="43">
        <f t="shared" si="108"/>
        <v>0.98875931567848652</v>
      </c>
      <c r="I184" s="43">
        <f t="shared" si="108"/>
        <v>0.66353303431739008</v>
      </c>
      <c r="J184" s="43">
        <f t="shared" si="108"/>
        <v>0.98788800493352769</v>
      </c>
      <c r="K184" s="43">
        <f t="shared" si="108"/>
        <v>0</v>
      </c>
      <c r="L184" s="44">
        <f t="shared" si="113"/>
        <v>0.66050395104550974</v>
      </c>
      <c r="M184" s="45">
        <f t="shared" si="108"/>
        <v>0</v>
      </c>
      <c r="N184" s="46"/>
      <c r="O184" s="46"/>
      <c r="P184" s="47"/>
      <c r="Q184" s="47"/>
      <c r="R184" s="47"/>
      <c r="S184" s="48"/>
      <c r="T184" s="48"/>
      <c r="U184" s="49">
        <f t="shared" si="109"/>
        <v>0.95663449418818347</v>
      </c>
      <c r="V184" s="49">
        <f t="shared" si="109"/>
        <v>0.94523892524690911</v>
      </c>
      <c r="W184" s="50">
        <f t="shared" si="109"/>
        <v>0.99987678665248647</v>
      </c>
      <c r="X184" s="50">
        <f t="shared" si="109"/>
        <v>0.98943356735417332</v>
      </c>
      <c r="AD184"/>
      <c r="AG184" s="3">
        <f t="shared" si="114"/>
        <v>10.014251886730682</v>
      </c>
      <c r="AH184" s="43">
        <f t="shared" si="110"/>
        <v>0.38943199024619268</v>
      </c>
      <c r="AI184" s="43">
        <f t="shared" si="110"/>
        <v>0.94247165173288405</v>
      </c>
      <c r="AJ184" s="43">
        <f t="shared" si="110"/>
        <v>0</v>
      </c>
      <c r="AK184" s="43">
        <f t="shared" si="110"/>
        <v>0.93439135027653819</v>
      </c>
      <c r="AL184" s="43">
        <f t="shared" si="110"/>
        <v>0</v>
      </c>
      <c r="AM184" s="44">
        <f t="shared" si="115"/>
        <v>0.11105214195354252</v>
      </c>
      <c r="AN184" s="45">
        <f t="shared" si="111"/>
        <v>0</v>
      </c>
      <c r="AO184" s="46"/>
      <c r="AP184" s="46"/>
      <c r="AQ184" s="47"/>
      <c r="AR184" s="47"/>
      <c r="AS184" s="47"/>
      <c r="AT184" s="48"/>
      <c r="AU184" s="48"/>
      <c r="AV184" s="49">
        <f t="shared" si="112"/>
        <v>0.82924118371213051</v>
      </c>
      <c r="AW184" s="49">
        <f t="shared" si="112"/>
        <v>0.80230453177077576</v>
      </c>
      <c r="AX184" s="50">
        <f t="shared" si="112"/>
        <v>0.9981107474861346</v>
      </c>
      <c r="AY184" s="50">
        <f t="shared" si="112"/>
        <v>0.94328845974146436</v>
      </c>
    </row>
    <row r="185" spans="6:51" x14ac:dyDescent="0.25">
      <c r="F185" s="3">
        <v>15</v>
      </c>
      <c r="G185" s="43">
        <f t="shared" si="108"/>
        <v>0.88710923001421582</v>
      </c>
      <c r="H185" s="43">
        <f t="shared" si="108"/>
        <v>0.99256720877888427</v>
      </c>
      <c r="I185" s="43">
        <f t="shared" si="108"/>
        <v>0.7751579259787249</v>
      </c>
      <c r="J185" s="43">
        <f t="shared" si="108"/>
        <v>0.99209418480114886</v>
      </c>
      <c r="K185" s="43">
        <f t="shared" si="108"/>
        <v>0</v>
      </c>
      <c r="L185" s="44">
        <f t="shared" si="113"/>
        <v>0.73470545554821065</v>
      </c>
      <c r="M185" s="45">
        <f t="shared" si="108"/>
        <v>0</v>
      </c>
      <c r="N185" s="46"/>
      <c r="O185" s="46"/>
      <c r="P185" s="47"/>
      <c r="Q185" s="47"/>
      <c r="R185" s="47"/>
      <c r="S185" s="48"/>
      <c r="T185" s="48"/>
      <c r="U185" s="49">
        <f t="shared" si="109"/>
        <v>0.96937753365520529</v>
      </c>
      <c r="V185" s="49">
        <f t="shared" si="109"/>
        <v>0.96044252993614609</v>
      </c>
      <c r="W185" s="50">
        <f t="shared" si="109"/>
        <v>0.99993425528404278</v>
      </c>
      <c r="X185" s="50">
        <f t="shared" si="109"/>
        <v>0.99298097206746105</v>
      </c>
      <c r="AD185"/>
      <c r="AG185" s="3">
        <f t="shared" si="114"/>
        <v>10.531800161572754</v>
      </c>
      <c r="AH185" s="43">
        <f t="shared" si="110"/>
        <v>0.4628404219395218</v>
      </c>
      <c r="AI185" s="43">
        <f t="shared" si="110"/>
        <v>0.95331210365424301</v>
      </c>
      <c r="AJ185" s="43">
        <f t="shared" si="110"/>
        <v>0</v>
      </c>
      <c r="AK185" s="43">
        <f t="shared" si="110"/>
        <v>0.9471663766588917</v>
      </c>
      <c r="AL185" s="43">
        <f t="shared" si="110"/>
        <v>0</v>
      </c>
      <c r="AM185" s="44">
        <f t="shared" si="115"/>
        <v>0.2110095539454041</v>
      </c>
      <c r="AN185" s="45">
        <f t="shared" si="111"/>
        <v>0</v>
      </c>
      <c r="AO185" s="46"/>
      <c r="AP185" s="46"/>
      <c r="AQ185" s="47"/>
      <c r="AR185" s="47"/>
      <c r="AS185" s="47"/>
      <c r="AT185" s="48"/>
      <c r="AU185" s="48"/>
      <c r="AV185" s="49">
        <f t="shared" si="112"/>
        <v>0.85665604472522539</v>
      </c>
      <c r="AW185" s="49">
        <f t="shared" si="112"/>
        <v>0.83223513308636243</v>
      </c>
      <c r="AX185" s="50">
        <f t="shared" si="112"/>
        <v>0.99869979171076984</v>
      </c>
      <c r="AY185" s="50">
        <f t="shared" si="112"/>
        <v>0.95453343475064656</v>
      </c>
    </row>
    <row r="186" spans="6:51" x14ac:dyDescent="0.25">
      <c r="F186" s="3">
        <v>16</v>
      </c>
      <c r="G186" s="43">
        <f t="shared" ref="G186:K201" si="116">IF(1-EXP(-0.23*(G102-G$165))&lt;0, 0, 1-EXP(-0.23*(G102-G$165)))</f>
        <v>0.92770446718241628</v>
      </c>
      <c r="H186" s="43">
        <f t="shared" si="116"/>
        <v>0.995082303248219</v>
      </c>
      <c r="I186" s="43">
        <f t="shared" si="116"/>
        <v>0.85279214792061975</v>
      </c>
      <c r="J186" s="43">
        <f t="shared" si="116"/>
        <v>0.99483365954184921</v>
      </c>
      <c r="K186" s="43">
        <f t="shared" si="116"/>
        <v>0</v>
      </c>
      <c r="L186" s="44">
        <f t="shared" si="113"/>
        <v>0.79213254844967385</v>
      </c>
      <c r="M186" s="45">
        <f t="shared" ref="M186:M240" si="117">IF(1-EXP(-0.23*(M102-M$165))&lt;0, 0, 1-EXP(-0.23*(M102-M$165)))</f>
        <v>9.5999923700805456E-2</v>
      </c>
      <c r="N186" s="46"/>
      <c r="O186" s="46"/>
      <c r="P186" s="47"/>
      <c r="Q186" s="47"/>
      <c r="R186" s="47"/>
      <c r="S186" s="48"/>
      <c r="T186" s="48"/>
      <c r="U186" s="49">
        <f t="shared" ref="U186:X201" si="118">IF(1-EXP(-0.23*(U102-U$165))&lt;0, 0, 1-EXP(-0.23*(U102-U$165)))</f>
        <v>0.97837126208884817</v>
      </c>
      <c r="V186" s="49">
        <f t="shared" si="118"/>
        <v>0.97141210947181666</v>
      </c>
      <c r="W186" s="50">
        <f t="shared" si="118"/>
        <v>0.99996407838735368</v>
      </c>
      <c r="X186" s="50">
        <f t="shared" si="118"/>
        <v>0.99530498633582432</v>
      </c>
      <c r="AD186"/>
      <c r="AG186" s="3">
        <f t="shared" si="114"/>
        <v>11.076095937857938</v>
      </c>
      <c r="AH186" s="43">
        <f t="shared" ref="AH186:AL201" si="119">IF(1-EXP(-0.23*(AH102-AH$165))&lt;0, 0, 1-EXP(-0.23*(AH102-AH$165)))</f>
        <v>0.53635016423677795</v>
      </c>
      <c r="AI186" s="43">
        <f t="shared" si="119"/>
        <v>0.96257147667663645</v>
      </c>
      <c r="AJ186" s="43">
        <f t="shared" si="119"/>
        <v>5.0261083290884523E-2</v>
      </c>
      <c r="AK186" s="43">
        <f t="shared" si="119"/>
        <v>0.9579845686134969</v>
      </c>
      <c r="AL186" s="43">
        <f t="shared" si="119"/>
        <v>0</v>
      </c>
      <c r="AM186" s="44">
        <f t="shared" si="115"/>
        <v>0.30594596560245213</v>
      </c>
      <c r="AN186" s="45">
        <f t="shared" si="111"/>
        <v>0</v>
      </c>
      <c r="AO186" s="46"/>
      <c r="AP186" s="46"/>
      <c r="AQ186" s="47"/>
      <c r="AR186" s="47"/>
      <c r="AS186" s="47"/>
      <c r="AT186" s="48"/>
      <c r="AU186" s="48"/>
      <c r="AV186" s="49">
        <f t="shared" ref="AV186:AY201" si="120">IF(1-EXP(-0.23*(AV102-AV$165))&lt;0, 0, 1-EXP(-0.23*(AV102-AV$165)))</f>
        <v>0.88091018704807766</v>
      </c>
      <c r="AW186" s="49">
        <f t="shared" si="120"/>
        <v>0.85899994318181738</v>
      </c>
      <c r="AX186" s="50">
        <f t="shared" si="120"/>
        <v>0.99911721446154977</v>
      </c>
      <c r="AY186" s="50">
        <f t="shared" si="120"/>
        <v>0.96394555804115511</v>
      </c>
    </row>
    <row r="187" spans="6:51" x14ac:dyDescent="0.25">
      <c r="F187" s="3">
        <v>17</v>
      </c>
      <c r="G187" s="43">
        <f t="shared" si="116"/>
        <v>0.95495311034030295</v>
      </c>
      <c r="H187" s="43">
        <f t="shared" si="116"/>
        <v>0.99674171168286518</v>
      </c>
      <c r="I187" s="43">
        <f t="shared" si="116"/>
        <v>0.90533357627204614</v>
      </c>
      <c r="J187" s="43">
        <f t="shared" si="116"/>
        <v>0.99661700687152954</v>
      </c>
      <c r="K187" s="43">
        <f t="shared" si="116"/>
        <v>0</v>
      </c>
      <c r="L187" s="44">
        <f t="shared" si="113"/>
        <v>0.83640696404180526</v>
      </c>
      <c r="M187" s="45">
        <f t="shared" si="117"/>
        <v>0.21707299933993895</v>
      </c>
      <c r="N187" s="46"/>
      <c r="O187" s="46"/>
      <c r="P187" s="47"/>
      <c r="Q187" s="47"/>
      <c r="R187" s="47"/>
      <c r="S187" s="48"/>
      <c r="T187" s="48"/>
      <c r="U187" s="49">
        <f t="shared" si="118"/>
        <v>0.98470920295740372</v>
      </c>
      <c r="V187" s="49">
        <f t="shared" si="118"/>
        <v>0.97931661653860302</v>
      </c>
      <c r="W187" s="50">
        <f t="shared" si="118"/>
        <v>0.99997990281753169</v>
      </c>
      <c r="X187" s="50">
        <f t="shared" si="118"/>
        <v>0.99683561154721534</v>
      </c>
      <c r="AD187"/>
      <c r="AG187" s="3">
        <f t="shared" si="114"/>
        <v>11.648521557810575</v>
      </c>
      <c r="AH187" s="43">
        <f t="shared" si="119"/>
        <v>0.60819718615140528</v>
      </c>
      <c r="AI187" s="43">
        <f t="shared" si="119"/>
        <v>0.97037483780856548</v>
      </c>
      <c r="AJ187" s="43">
        <f t="shared" si="119"/>
        <v>0.21049337999722595</v>
      </c>
      <c r="AK187" s="43">
        <f t="shared" si="119"/>
        <v>0.96702050630740144</v>
      </c>
      <c r="AL187" s="43">
        <f t="shared" si="119"/>
        <v>0</v>
      </c>
      <c r="AM187" s="44">
        <f t="shared" si="115"/>
        <v>0.39497057514072142</v>
      </c>
      <c r="AN187" s="45">
        <f t="shared" si="111"/>
        <v>0</v>
      </c>
      <c r="AO187" s="46"/>
      <c r="AP187" s="46"/>
      <c r="AQ187" s="47"/>
      <c r="AR187" s="47"/>
      <c r="AS187" s="47"/>
      <c r="AT187" s="48"/>
      <c r="AU187" s="48"/>
      <c r="AV187" s="49">
        <f t="shared" si="120"/>
        <v>0.90212269394093569</v>
      </c>
      <c r="AW187" s="49">
        <f t="shared" si="120"/>
        <v>0.8826774653530266</v>
      </c>
      <c r="AX187" s="50">
        <f t="shared" si="120"/>
        <v>0.99940856027547087</v>
      </c>
      <c r="AY187" s="50">
        <f t="shared" si="120"/>
        <v>0.97172666766514948</v>
      </c>
    </row>
    <row r="188" spans="6:51" x14ac:dyDescent="0.25">
      <c r="F188" s="3">
        <v>18</v>
      </c>
      <c r="G188" s="43">
        <f t="shared" si="116"/>
        <v>0.97257630042204379</v>
      </c>
      <c r="H188" s="43">
        <f t="shared" si="116"/>
        <v>0.9978365092757352</v>
      </c>
      <c r="I188" s="43">
        <f t="shared" si="116"/>
        <v>0.94005613390189768</v>
      </c>
      <c r="J188" s="43">
        <f t="shared" si="116"/>
        <v>0.99777859903241861</v>
      </c>
      <c r="K188" s="43">
        <f t="shared" si="116"/>
        <v>0</v>
      </c>
      <c r="L188" s="44">
        <f t="shared" si="113"/>
        <v>0.87049738583246616</v>
      </c>
      <c r="M188" s="45">
        <f t="shared" si="117"/>
        <v>0.32334490908717917</v>
      </c>
      <c r="N188" s="46"/>
      <c r="O188" s="46"/>
      <c r="P188" s="47"/>
      <c r="Q188" s="47"/>
      <c r="R188" s="47"/>
      <c r="S188" s="48"/>
      <c r="T188" s="48"/>
      <c r="U188" s="49">
        <f t="shared" si="118"/>
        <v>0.98917295595370314</v>
      </c>
      <c r="V188" s="49">
        <f t="shared" si="118"/>
        <v>0.98501011244587622</v>
      </c>
      <c r="W188" s="50">
        <f t="shared" si="118"/>
        <v>0.99998848900171855</v>
      </c>
      <c r="X188" s="50">
        <f t="shared" si="118"/>
        <v>0.99784989370823951</v>
      </c>
      <c r="AD188"/>
      <c r="AG188" s="3">
        <f t="shared" si="114"/>
        <v>12.250530804721352</v>
      </c>
      <c r="AH188" s="43">
        <f t="shared" si="119"/>
        <v>0.67657584901826029</v>
      </c>
      <c r="AI188" s="43">
        <f t="shared" si="119"/>
        <v>0.9768598824839716</v>
      </c>
      <c r="AJ188" s="43">
        <f t="shared" si="119"/>
        <v>0.35648865549321807</v>
      </c>
      <c r="AK188" s="43">
        <f t="shared" si="119"/>
        <v>0.97446073826026314</v>
      </c>
      <c r="AL188" s="43">
        <f t="shared" si="119"/>
        <v>0</v>
      </c>
      <c r="AM188" s="44">
        <f t="shared" si="115"/>
        <v>0.4773710188836976</v>
      </c>
      <c r="AN188" s="45">
        <f t="shared" si="111"/>
        <v>0</v>
      </c>
      <c r="AO188" s="46"/>
      <c r="AP188" s="46"/>
      <c r="AQ188" s="47"/>
      <c r="AR188" s="47"/>
      <c r="AS188" s="47"/>
      <c r="AT188" s="48"/>
      <c r="AU188" s="48"/>
      <c r="AV188" s="49">
        <f t="shared" si="120"/>
        <v>0.92045421883620226</v>
      </c>
      <c r="AW188" s="49">
        <f t="shared" si="120"/>
        <v>0.90339044330139417</v>
      </c>
      <c r="AX188" s="50">
        <f t="shared" si="120"/>
        <v>0.99960887848142888</v>
      </c>
      <c r="AY188" s="50">
        <f t="shared" si="120"/>
        <v>0.97807858493185418</v>
      </c>
    </row>
    <row r="189" spans="6:51" x14ac:dyDescent="0.25">
      <c r="F189" s="3">
        <v>19</v>
      </c>
      <c r="G189" s="43">
        <f t="shared" si="116"/>
        <v>0.98361998381360816</v>
      </c>
      <c r="H189" s="43">
        <f t="shared" si="116"/>
        <v>0.99855942161651423</v>
      </c>
      <c r="I189" s="43">
        <f t="shared" si="116"/>
        <v>0.96253582083810441</v>
      </c>
      <c r="J189" s="43">
        <f t="shared" si="116"/>
        <v>0.99853633068414238</v>
      </c>
      <c r="K189" s="43">
        <f t="shared" si="116"/>
        <v>0</v>
      </c>
      <c r="L189" s="44">
        <f t="shared" si="113"/>
        <v>0.89676750397277827</v>
      </c>
      <c r="M189" s="45">
        <f t="shared" si="117"/>
        <v>0.41615358346881626</v>
      </c>
      <c r="N189" s="46"/>
      <c r="O189" s="46"/>
      <c r="P189" s="47"/>
      <c r="Q189" s="47"/>
      <c r="R189" s="47"/>
      <c r="S189" s="48"/>
      <c r="T189" s="48"/>
      <c r="U189" s="49">
        <f t="shared" si="118"/>
        <v>0.99231738845774897</v>
      </c>
      <c r="V189" s="49">
        <f t="shared" si="118"/>
        <v>0.98911241617937107</v>
      </c>
      <c r="W189" s="50">
        <f t="shared" si="118"/>
        <v>0.99999325251320104</v>
      </c>
      <c r="X189" s="50">
        <f t="shared" si="118"/>
        <v>0.99852659300343916</v>
      </c>
      <c r="AD189"/>
      <c r="AG189" s="3">
        <f t="shared" si="114"/>
        <v>12.883652595105344</v>
      </c>
      <c r="AH189" s="43">
        <f t="shared" si="119"/>
        <v>0.73979263874802581</v>
      </c>
      <c r="AI189" s="43">
        <f t="shared" si="119"/>
        <v>0.9821717099106313</v>
      </c>
      <c r="AJ189" s="43">
        <f t="shared" si="119"/>
        <v>0.48650569749667016</v>
      </c>
      <c r="AK189" s="43">
        <f t="shared" si="119"/>
        <v>0.98049700312895804</v>
      </c>
      <c r="AL189" s="43">
        <f t="shared" si="119"/>
        <v>0</v>
      </c>
      <c r="AM189" s="44">
        <f t="shared" si="115"/>
        <v>0.55263905698142279</v>
      </c>
      <c r="AN189" s="45">
        <f t="shared" si="111"/>
        <v>0</v>
      </c>
      <c r="AO189" s="46"/>
      <c r="AP189" s="46"/>
      <c r="AQ189" s="47"/>
      <c r="AR189" s="47"/>
      <c r="AS189" s="47"/>
      <c r="AT189" s="48"/>
      <c r="AU189" s="48"/>
      <c r="AV189" s="49">
        <f t="shared" si="120"/>
        <v>0.93610017868184525</v>
      </c>
      <c r="AW189" s="49">
        <f t="shared" si="120"/>
        <v>0.92130047352504729</v>
      </c>
      <c r="AX189" s="50">
        <f t="shared" si="120"/>
        <v>0.99974459238002877</v>
      </c>
      <c r="AY189" s="50">
        <f t="shared" si="120"/>
        <v>0.98319749968451076</v>
      </c>
    </row>
    <row r="190" spans="6:51" x14ac:dyDescent="0.25">
      <c r="F190" s="3">
        <v>20</v>
      </c>
      <c r="G190" s="43">
        <f t="shared" si="116"/>
        <v>0.99036135334948838</v>
      </c>
      <c r="H190" s="43">
        <f t="shared" si="116"/>
        <v>0.99903755114988457</v>
      </c>
      <c r="I190" s="43">
        <f t="shared" si="116"/>
        <v>0.97683635472711561</v>
      </c>
      <c r="J190" s="43">
        <f t="shared" si="116"/>
        <v>0.99903173645644727</v>
      </c>
      <c r="K190" s="43">
        <f t="shared" si="116"/>
        <v>0</v>
      </c>
      <c r="L190" s="44">
        <f t="shared" si="113"/>
        <v>0.91706171877991771</v>
      </c>
      <c r="M190" s="45">
        <f t="shared" si="117"/>
        <v>0.49685696989066541</v>
      </c>
      <c r="N190" s="46"/>
      <c r="O190" s="46"/>
      <c r="P190" s="47"/>
      <c r="Q190" s="47"/>
      <c r="R190" s="47"/>
      <c r="S190" s="48"/>
      <c r="T190" s="48"/>
      <c r="U190" s="49">
        <f t="shared" si="118"/>
        <v>0.99453443316497414</v>
      </c>
      <c r="V190" s="49">
        <f t="shared" si="118"/>
        <v>0.99207112225442884</v>
      </c>
      <c r="W190" s="50">
        <f t="shared" si="118"/>
        <v>0.99999595398444086</v>
      </c>
      <c r="X190" s="50">
        <f t="shared" si="118"/>
        <v>0.99898137987823832</v>
      </c>
      <c r="AD190"/>
      <c r="AG190" s="3">
        <f t="shared" si="114"/>
        <v>13.549494861675118</v>
      </c>
      <c r="AH190" s="43">
        <f t="shared" si="119"/>
        <v>0.79642717721191436</v>
      </c>
      <c r="AI190" s="43">
        <f t="shared" si="119"/>
        <v>0.98645767476845148</v>
      </c>
      <c r="AJ190" s="43">
        <f t="shared" si="119"/>
        <v>0.59948889231638947</v>
      </c>
      <c r="AK190" s="43">
        <f t="shared" si="119"/>
        <v>0.98531980593262747</v>
      </c>
      <c r="AL190" s="43">
        <f t="shared" si="119"/>
        <v>0</v>
      </c>
      <c r="AM190" s="44">
        <f t="shared" si="115"/>
        <v>0.62048349275094017</v>
      </c>
      <c r="AN190" s="45">
        <f t="shared" si="111"/>
        <v>0</v>
      </c>
      <c r="AO190" s="46"/>
      <c r="AP190" s="46"/>
      <c r="AQ190" s="47"/>
      <c r="AR190" s="47"/>
      <c r="AS190" s="47"/>
      <c r="AT190" s="48"/>
      <c r="AU190" s="48"/>
      <c r="AV190" s="49">
        <f t="shared" si="120"/>
        <v>0.94928284263215101</v>
      </c>
      <c r="AW190" s="49">
        <f t="shared" si="120"/>
        <v>0.93660129889469113</v>
      </c>
      <c r="AX190" s="50">
        <f t="shared" si="120"/>
        <v>0.99983522304371297</v>
      </c>
      <c r="AY190" s="50">
        <f t="shared" si="120"/>
        <v>0.98726923380310472</v>
      </c>
    </row>
    <row r="191" spans="6:51" x14ac:dyDescent="0.25">
      <c r="F191" s="3">
        <v>21</v>
      </c>
      <c r="G191" s="43">
        <f t="shared" si="116"/>
        <v>0.99439016476545317</v>
      </c>
      <c r="H191" s="43">
        <f t="shared" si="116"/>
        <v>0.99935451176626799</v>
      </c>
      <c r="I191" s="43">
        <f t="shared" si="116"/>
        <v>0.9858007868524622</v>
      </c>
      <c r="J191" s="43">
        <f t="shared" si="116"/>
        <v>0.99935658682938788</v>
      </c>
      <c r="K191" s="43">
        <f t="shared" si="116"/>
        <v>0</v>
      </c>
      <c r="L191" s="44">
        <f t="shared" si="113"/>
        <v>0.93279947263917629</v>
      </c>
      <c r="M191" s="45">
        <f t="shared" si="117"/>
        <v>0.56678068930080894</v>
      </c>
      <c r="N191" s="46"/>
      <c r="O191" s="46"/>
      <c r="P191" s="47"/>
      <c r="Q191" s="47"/>
      <c r="R191" s="47"/>
      <c r="S191" s="48"/>
      <c r="T191" s="48"/>
      <c r="U191" s="49">
        <f t="shared" si="118"/>
        <v>0.99609994645969058</v>
      </c>
      <c r="V191" s="49">
        <f t="shared" si="118"/>
        <v>0.99420831538114574</v>
      </c>
      <c r="W191" s="50">
        <f t="shared" si="118"/>
        <v>0.99999751950564986</v>
      </c>
      <c r="X191" s="50">
        <f t="shared" si="118"/>
        <v>0.99928939654206084</v>
      </c>
      <c r="AD191"/>
      <c r="AG191" s="3">
        <f t="shared" si="114"/>
        <v>14.249748636990411</v>
      </c>
      <c r="AH191" s="43">
        <f t="shared" si="119"/>
        <v>0.84547382770603829</v>
      </c>
      <c r="AI191" s="43">
        <f t="shared" si="119"/>
        <v>0.98986260681244953</v>
      </c>
      <c r="AJ191" s="43">
        <f t="shared" si="119"/>
        <v>0.69513155881918842</v>
      </c>
      <c r="AK191" s="43">
        <f t="shared" si="119"/>
        <v>0.98911269646860167</v>
      </c>
      <c r="AL191" s="43">
        <f t="shared" si="119"/>
        <v>0</v>
      </c>
      <c r="AM191" s="44">
        <f t="shared" si="115"/>
        <v>0.68082940400384939</v>
      </c>
      <c r="AN191" s="45">
        <f t="shared" si="111"/>
        <v>0</v>
      </c>
      <c r="AO191" s="46"/>
      <c r="AP191" s="46"/>
      <c r="AQ191" s="47"/>
      <c r="AR191" s="47"/>
      <c r="AS191" s="47"/>
      <c r="AT191" s="48"/>
      <c r="AU191" s="48"/>
      <c r="AV191" s="49">
        <f t="shared" si="120"/>
        <v>0.96024276554395704</v>
      </c>
      <c r="AW191" s="49">
        <f t="shared" si="120"/>
        <v>0.94951114829300387</v>
      </c>
      <c r="AX191" s="50">
        <f t="shared" si="120"/>
        <v>0.99989490888552457</v>
      </c>
      <c r="AY191" s="50">
        <f t="shared" si="120"/>
        <v>0.99046554394008479</v>
      </c>
    </row>
    <row r="192" spans="6:51" x14ac:dyDescent="0.25">
      <c r="F192" s="3">
        <v>22</v>
      </c>
      <c r="G192" s="43">
        <f t="shared" si="116"/>
        <v>0.99675853257635383</v>
      </c>
      <c r="H192" s="43">
        <f t="shared" si="116"/>
        <v>0.99956523749509996</v>
      </c>
      <c r="I192" s="43">
        <f t="shared" si="116"/>
        <v>0.99135266730132698</v>
      </c>
      <c r="J192" s="43">
        <f t="shared" si="116"/>
        <v>0.99957035085165213</v>
      </c>
      <c r="K192" s="43">
        <f t="shared" si="116"/>
        <v>0</v>
      </c>
      <c r="L192" s="44">
        <f t="shared" si="113"/>
        <v>0.94506326240682481</v>
      </c>
      <c r="M192" s="45">
        <f t="shared" si="117"/>
        <v>0.6271826669574605</v>
      </c>
      <c r="N192" s="46"/>
      <c r="O192" s="46"/>
      <c r="P192" s="47"/>
      <c r="Q192" s="47"/>
      <c r="R192" s="47"/>
      <c r="S192" s="48"/>
      <c r="T192" s="48"/>
      <c r="U192" s="49">
        <f t="shared" si="118"/>
        <v>0.99720762832490317</v>
      </c>
      <c r="V192" s="49">
        <f t="shared" si="118"/>
        <v>0.995755221031428</v>
      </c>
      <c r="W192" s="50">
        <f t="shared" si="118"/>
        <v>0.99999844612745437</v>
      </c>
      <c r="X192" s="50">
        <f t="shared" si="118"/>
        <v>0.99949969290562879</v>
      </c>
      <c r="AD192"/>
      <c r="AG192" s="3">
        <f t="shared" si="114"/>
        <v>14.986192348155662</v>
      </c>
      <c r="AH192" s="43">
        <f t="shared" si="119"/>
        <v>0.88643636747797383</v>
      </c>
      <c r="AI192" s="43">
        <f t="shared" si="119"/>
        <v>0.99252464966614629</v>
      </c>
      <c r="AJ192" s="43">
        <f t="shared" si="119"/>
        <v>0.77387018949204556</v>
      </c>
      <c r="AK192" s="43">
        <f t="shared" si="119"/>
        <v>0.99204752564814191</v>
      </c>
      <c r="AL192" s="43">
        <f t="shared" si="119"/>
        <v>0</v>
      </c>
      <c r="AM192" s="44">
        <f t="shared" si="115"/>
        <v>0.73380420656066825</v>
      </c>
      <c r="AN192" s="45">
        <f t="shared" si="111"/>
        <v>0</v>
      </c>
      <c r="AO192" s="46"/>
      <c r="AP192" s="46"/>
      <c r="AQ192" s="47"/>
      <c r="AR192" s="47"/>
      <c r="AS192" s="47"/>
      <c r="AT192" s="48"/>
      <c r="AU192" s="48"/>
      <c r="AV192" s="49">
        <f t="shared" si="120"/>
        <v>0.96923005769651338</v>
      </c>
      <c r="AW192" s="49">
        <f t="shared" si="120"/>
        <v>0.96026455156773471</v>
      </c>
      <c r="AX192" s="50">
        <f t="shared" si="120"/>
        <v>0.99993369327876791</v>
      </c>
      <c r="AY192" s="50">
        <f t="shared" si="120"/>
        <v>0.99294153705600119</v>
      </c>
    </row>
    <row r="193" spans="6:51" x14ac:dyDescent="0.25">
      <c r="F193" s="3">
        <v>23</v>
      </c>
      <c r="G193" s="43">
        <f t="shared" si="116"/>
        <v>0.99813403429127423</v>
      </c>
      <c r="H193" s="43">
        <f t="shared" si="116"/>
        <v>0.99970581029402505</v>
      </c>
      <c r="I193" s="43">
        <f t="shared" si="116"/>
        <v>0.99475799032032119</v>
      </c>
      <c r="J193" s="43">
        <f t="shared" si="116"/>
        <v>0.99971158246361425</v>
      </c>
      <c r="K193" s="43">
        <f t="shared" si="116"/>
        <v>0</v>
      </c>
      <c r="L193" s="44">
        <f t="shared" si="113"/>
        <v>0.954674079442412</v>
      </c>
      <c r="M193" s="45">
        <f t="shared" si="117"/>
        <v>0.67923114762069248</v>
      </c>
      <c r="N193" s="46"/>
      <c r="O193" s="46"/>
      <c r="P193" s="47"/>
      <c r="Q193" s="47"/>
      <c r="R193" s="47"/>
      <c r="S193" s="48"/>
      <c r="T193" s="48"/>
      <c r="U193" s="49">
        <f t="shared" si="118"/>
        <v>0.99799330794519792</v>
      </c>
      <c r="V193" s="49">
        <f t="shared" si="118"/>
        <v>0.99687761165715938</v>
      </c>
      <c r="W193" s="50">
        <f t="shared" si="118"/>
        <v>0.99999900601432001</v>
      </c>
      <c r="X193" s="50">
        <f t="shared" si="118"/>
        <v>0.99964446420930242</v>
      </c>
      <c r="AD193"/>
      <c r="AG193" s="3">
        <f t="shared" si="114"/>
        <v>15.760696333472486</v>
      </c>
      <c r="AH193" s="43">
        <f t="shared" si="119"/>
        <v>0.91935488350771466</v>
      </c>
      <c r="AI193" s="43">
        <f t="shared" si="119"/>
        <v>0.99457190796566231</v>
      </c>
      <c r="AJ193" s="43">
        <f t="shared" si="119"/>
        <v>0.83680763886522291</v>
      </c>
      <c r="AK193" s="43">
        <f t="shared" si="119"/>
        <v>0.9942808610699877</v>
      </c>
      <c r="AL193" s="43">
        <f t="shared" si="119"/>
        <v>0</v>
      </c>
      <c r="AM193" s="44">
        <f t="shared" si="115"/>
        <v>0.77971243699933657</v>
      </c>
      <c r="AN193" s="45">
        <f t="shared" si="111"/>
        <v>6.4690937572175589E-2</v>
      </c>
      <c r="AO193" s="46"/>
      <c r="AP193" s="46"/>
      <c r="AQ193" s="47"/>
      <c r="AR193" s="47"/>
      <c r="AS193" s="47"/>
      <c r="AT193" s="48"/>
      <c r="AU193" s="48"/>
      <c r="AV193" s="49">
        <f t="shared" si="120"/>
        <v>0.97649598214532063</v>
      </c>
      <c r="AW193" s="49">
        <f t="shared" si="120"/>
        <v>0.96910408884171284</v>
      </c>
      <c r="AX193" s="50">
        <f t="shared" si="120"/>
        <v>0.99995857748650907</v>
      </c>
      <c r="AY193" s="50">
        <f t="shared" si="120"/>
        <v>0.99483418654904554</v>
      </c>
    </row>
    <row r="194" spans="6:51" x14ac:dyDescent="0.25">
      <c r="F194" s="3">
        <v>24</v>
      </c>
      <c r="G194" s="43">
        <f t="shared" si="116"/>
        <v>0.99892644425924138</v>
      </c>
      <c r="H194" s="43">
        <f t="shared" si="116"/>
        <v>0.9997999441679043</v>
      </c>
      <c r="I194" s="43">
        <f t="shared" si="116"/>
        <v>0.99683123292351472</v>
      </c>
      <c r="J194" s="43">
        <f t="shared" si="116"/>
        <v>0.99980530882897289</v>
      </c>
      <c r="K194" s="43">
        <f t="shared" si="116"/>
        <v>0</v>
      </c>
      <c r="L194" s="44">
        <f t="shared" si="113"/>
        <v>0.96225287041860541</v>
      </c>
      <c r="M194" s="45">
        <f t="shared" si="117"/>
        <v>0.72399290870427035</v>
      </c>
      <c r="N194" s="46"/>
      <c r="O194" s="46"/>
      <c r="P194" s="47"/>
      <c r="Q194" s="47"/>
      <c r="R194" s="47"/>
      <c r="S194" s="48"/>
      <c r="T194" s="48"/>
      <c r="U194" s="49">
        <f t="shared" si="118"/>
        <v>0.99855218775509136</v>
      </c>
      <c r="V194" s="49">
        <f t="shared" si="118"/>
        <v>0.99769427288461388</v>
      </c>
      <c r="W194" s="50">
        <f t="shared" si="118"/>
        <v>0.99999935115733718</v>
      </c>
      <c r="X194" s="50">
        <f t="shared" si="118"/>
        <v>0.99974497168719079</v>
      </c>
      <c r="AD194"/>
      <c r="AG194" s="3">
        <f t="shared" si="114"/>
        <v>16.575227592518086</v>
      </c>
      <c r="AH194" s="43">
        <f t="shared" si="119"/>
        <v>0.94475772754114828</v>
      </c>
      <c r="AI194" s="43">
        <f t="shared" si="119"/>
        <v>0.99612001536320605</v>
      </c>
      <c r="AJ194" s="43">
        <f t="shared" si="119"/>
        <v>0.88557476803017432</v>
      </c>
      <c r="AK194" s="43">
        <f t="shared" si="119"/>
        <v>0.99595163765830386</v>
      </c>
      <c r="AL194" s="43">
        <f t="shared" si="119"/>
        <v>0</v>
      </c>
      <c r="AM194" s="44">
        <f t="shared" si="115"/>
        <v>0.81900221883277879</v>
      </c>
      <c r="AN194" s="45">
        <f t="shared" si="111"/>
        <v>0.1675280719174238</v>
      </c>
      <c r="AO194" s="46"/>
      <c r="AP194" s="46"/>
      <c r="AQ194" s="47"/>
      <c r="AR194" s="47"/>
      <c r="AS194" s="47"/>
      <c r="AT194" s="48"/>
      <c r="AU194" s="48"/>
      <c r="AV194" s="49">
        <f t="shared" si="120"/>
        <v>0.98228532822204762</v>
      </c>
      <c r="AW194" s="49">
        <f t="shared" si="120"/>
        <v>0.97627252433006284</v>
      </c>
      <c r="AX194" s="50">
        <f t="shared" si="120"/>
        <v>0.9999743540352779</v>
      </c>
      <c r="AY194" s="50">
        <f t="shared" si="120"/>
        <v>0.99626186137296813</v>
      </c>
    </row>
    <row r="195" spans="6:51" x14ac:dyDescent="0.25">
      <c r="F195" s="3">
        <v>25</v>
      </c>
      <c r="G195" s="43">
        <f t="shared" si="116"/>
        <v>0.99938089866981827</v>
      </c>
      <c r="H195" s="43">
        <f t="shared" si="116"/>
        <v>0.99986324582324637</v>
      </c>
      <c r="I195" s="43">
        <f t="shared" si="116"/>
        <v>0.9980867129718678</v>
      </c>
      <c r="J195" s="43">
        <f t="shared" si="116"/>
        <v>0.99986780938290687</v>
      </c>
      <c r="K195" s="43">
        <f t="shared" si="116"/>
        <v>0</v>
      </c>
      <c r="L195" s="44">
        <f t="shared" si="113"/>
        <v>0.96826899687053425</v>
      </c>
      <c r="M195" s="45">
        <f t="shared" si="117"/>
        <v>0.76242896955409245</v>
      </c>
      <c r="N195" s="46"/>
      <c r="O195" s="46"/>
      <c r="P195" s="47"/>
      <c r="Q195" s="47"/>
      <c r="R195" s="47"/>
      <c r="S195" s="48"/>
      <c r="T195" s="48"/>
      <c r="U195" s="49">
        <f t="shared" si="118"/>
        <v>0.99895101198121627</v>
      </c>
      <c r="V195" s="49">
        <f t="shared" si="118"/>
        <v>0.99829033797184275</v>
      </c>
      <c r="W195" s="50">
        <f t="shared" si="118"/>
        <v>0.99999956809238988</v>
      </c>
      <c r="X195" s="50">
        <f t="shared" si="118"/>
        <v>0.99981534791699944</v>
      </c>
      <c r="AD195"/>
      <c r="AG195" s="3">
        <f t="shared" si="114"/>
        <v>17.431854781713245</v>
      </c>
      <c r="AH195" s="43">
        <f t="shared" si="119"/>
        <v>0.96354856328425342</v>
      </c>
      <c r="AI195" s="43">
        <f t="shared" si="119"/>
        <v>0.99727065392765435</v>
      </c>
      <c r="AJ195" s="43">
        <f t="shared" si="119"/>
        <v>0.92215045377040805</v>
      </c>
      <c r="AK195" s="43">
        <f t="shared" si="119"/>
        <v>0.99718001516783539</v>
      </c>
      <c r="AL195" s="43">
        <f t="shared" si="119"/>
        <v>0</v>
      </c>
      <c r="AM195" s="44">
        <f t="shared" si="115"/>
        <v>0.85222700456470668</v>
      </c>
      <c r="AN195" s="45">
        <f t="shared" si="111"/>
        <v>0.26470568476804179</v>
      </c>
      <c r="AO195" s="46"/>
      <c r="AP195" s="46"/>
      <c r="AQ195" s="47"/>
      <c r="AR195" s="47"/>
      <c r="AS195" s="47"/>
      <c r="AT195" s="48"/>
      <c r="AU195" s="48"/>
      <c r="AV195" s="49">
        <f t="shared" si="120"/>
        <v>0.98682992829609062</v>
      </c>
      <c r="AW195" s="49">
        <f t="shared" si="120"/>
        <v>0.98200572761000904</v>
      </c>
      <c r="AX195" s="50">
        <f t="shared" si="120"/>
        <v>0.99998424664755947</v>
      </c>
      <c r="AY195" s="50">
        <f t="shared" si="120"/>
        <v>0.99732472226279922</v>
      </c>
    </row>
    <row r="196" spans="6:51" x14ac:dyDescent="0.25">
      <c r="F196" s="3">
        <v>26</v>
      </c>
      <c r="G196" s="43">
        <f t="shared" si="116"/>
        <v>0.99964121141345597</v>
      </c>
      <c r="H196" s="43">
        <f t="shared" si="116"/>
        <v>0.99990600698610177</v>
      </c>
      <c r="I196" s="43">
        <f t="shared" si="116"/>
        <v>0.9988443415581284</v>
      </c>
      <c r="J196" s="43">
        <f t="shared" si="116"/>
        <v>0.9999097016903491</v>
      </c>
      <c r="K196" s="43">
        <f t="shared" si="116"/>
        <v>0</v>
      </c>
      <c r="L196" s="44">
        <f t="shared" si="113"/>
        <v>0.97307762082395588</v>
      </c>
      <c r="M196" s="45">
        <f t="shared" si="117"/>
        <v>0.79539558980214498</v>
      </c>
      <c r="N196" s="46"/>
      <c r="O196" s="46"/>
      <c r="P196" s="47"/>
      <c r="Q196" s="47"/>
      <c r="R196" s="47"/>
      <c r="S196" s="48"/>
      <c r="T196" s="48"/>
      <c r="U196" s="49">
        <f t="shared" si="118"/>
        <v>0.99923661486051318</v>
      </c>
      <c r="V196" s="49">
        <f t="shared" si="118"/>
        <v>0.99872687049169229</v>
      </c>
      <c r="W196" s="50">
        <f t="shared" si="118"/>
        <v>0.99999970702752117</v>
      </c>
      <c r="X196" s="50">
        <f t="shared" si="118"/>
        <v>0.99986505179554674</v>
      </c>
      <c r="AD196"/>
      <c r="AG196" s="3">
        <f t="shared" si="114"/>
        <v>18.332753468067196</v>
      </c>
      <c r="AH196" s="43">
        <f t="shared" si="119"/>
        <v>0.97685372090737754</v>
      </c>
      <c r="AI196" s="43">
        <f t="shared" si="119"/>
        <v>0.99811097785257186</v>
      </c>
      <c r="AJ196" s="43">
        <f t="shared" si="119"/>
        <v>0.94866655098515129</v>
      </c>
      <c r="AK196" s="43">
        <f t="shared" si="119"/>
        <v>0.99806732362101902</v>
      </c>
      <c r="AL196" s="43">
        <f t="shared" si="119"/>
        <v>0</v>
      </c>
      <c r="AM196" s="44">
        <f t="shared" si="115"/>
        <v>0.88000629561310373</v>
      </c>
      <c r="AN196" s="45">
        <f t="shared" si="111"/>
        <v>0.35565478610320567</v>
      </c>
      <c r="AO196" s="46"/>
      <c r="AP196" s="46"/>
      <c r="AQ196" s="47"/>
      <c r="AR196" s="47"/>
      <c r="AS196" s="47"/>
      <c r="AT196" s="48"/>
      <c r="AU196" s="48"/>
      <c r="AV196" s="49">
        <f t="shared" si="120"/>
        <v>0.99034357433541631</v>
      </c>
      <c r="AW196" s="49">
        <f t="shared" si="120"/>
        <v>0.98652670483151894</v>
      </c>
      <c r="AX196" s="50">
        <f t="shared" si="120"/>
        <v>0.99999038793350969</v>
      </c>
      <c r="AY196" s="50">
        <f t="shared" si="120"/>
        <v>0.99810580201791854</v>
      </c>
    </row>
    <row r="197" spans="6:51" x14ac:dyDescent="0.25">
      <c r="F197" s="3">
        <v>27</v>
      </c>
      <c r="G197" s="43">
        <f t="shared" si="116"/>
        <v>0.99979056653720222</v>
      </c>
      <c r="H197" s="43">
        <f t="shared" si="116"/>
        <v>0.99993503183255361</v>
      </c>
      <c r="I197" s="43">
        <f t="shared" si="116"/>
        <v>0.99930073215366122</v>
      </c>
      <c r="J197" s="43">
        <f t="shared" si="116"/>
        <v>0.99993793282388532</v>
      </c>
      <c r="K197" s="43">
        <f t="shared" si="116"/>
        <v>0</v>
      </c>
      <c r="L197" s="44">
        <f t="shared" si="113"/>
        <v>0.97694813071929343</v>
      </c>
      <c r="M197" s="45">
        <f t="shared" si="117"/>
        <v>0.82364881166793835</v>
      </c>
      <c r="N197" s="46"/>
      <c r="O197" s="46"/>
      <c r="P197" s="47"/>
      <c r="Q197" s="47"/>
      <c r="R197" s="47"/>
      <c r="S197" s="48"/>
      <c r="T197" s="48"/>
      <c r="U197" s="49">
        <f t="shared" si="118"/>
        <v>0.99944190672077515</v>
      </c>
      <c r="V197" s="49">
        <f t="shared" si="118"/>
        <v>0.99904772742300407</v>
      </c>
      <c r="W197" s="50">
        <f t="shared" si="118"/>
        <v>0.99999979763400759</v>
      </c>
      <c r="X197" s="50">
        <f t="shared" si="118"/>
        <v>0.99990045949739292</v>
      </c>
      <c r="AD197"/>
      <c r="AG197" s="3">
        <f t="shared" si="114"/>
        <v>19.280211654442091</v>
      </c>
      <c r="AH197" s="43">
        <f t="shared" si="119"/>
        <v>0.98586288659303689</v>
      </c>
      <c r="AI197" s="43">
        <f t="shared" si="119"/>
        <v>0.99871382969647871</v>
      </c>
      <c r="AJ197" s="43">
        <f t="shared" si="119"/>
        <v>0.96722552595357258</v>
      </c>
      <c r="AK197" s="43">
        <f t="shared" si="119"/>
        <v>0.99869690954490054</v>
      </c>
      <c r="AL197" s="43">
        <f t="shared" si="119"/>
        <v>0</v>
      </c>
      <c r="AM197" s="44">
        <f t="shared" si="115"/>
        <v>0.9029886635662191</v>
      </c>
      <c r="AN197" s="45">
        <f t="shared" si="111"/>
        <v>0.43993038647222316</v>
      </c>
      <c r="AO197" s="46"/>
      <c r="AP197" s="46"/>
      <c r="AQ197" s="47"/>
      <c r="AR197" s="47"/>
      <c r="AS197" s="47"/>
      <c r="AT197" s="48"/>
      <c r="AU197" s="48"/>
      <c r="AV197" s="49">
        <f t="shared" si="120"/>
        <v>0.99301846404095662</v>
      </c>
      <c r="AW197" s="49">
        <f t="shared" si="120"/>
        <v>0.99004095784333801</v>
      </c>
      <c r="AX197" s="50">
        <f t="shared" si="120"/>
        <v>0.99999416664583163</v>
      </c>
      <c r="AY197" s="50">
        <f t="shared" si="120"/>
        <v>0.99867257163377587</v>
      </c>
    </row>
    <row r="198" spans="6:51" x14ac:dyDescent="0.25">
      <c r="F198" s="3">
        <v>28</v>
      </c>
      <c r="G198" s="43">
        <f t="shared" si="116"/>
        <v>0.99987661968603181</v>
      </c>
      <c r="H198" s="43">
        <f t="shared" si="116"/>
        <v>0.9999548324701113</v>
      </c>
      <c r="I198" s="43">
        <f t="shared" si="116"/>
        <v>0.99957560332105044</v>
      </c>
      <c r="J198" s="43">
        <f t="shared" si="116"/>
        <v>0.99995706493364744</v>
      </c>
      <c r="K198" s="43">
        <f t="shared" si="116"/>
        <v>0</v>
      </c>
      <c r="L198" s="44">
        <f t="shared" si="113"/>
        <v>0.98008555060378666</v>
      </c>
      <c r="M198" s="45">
        <f t="shared" si="117"/>
        <v>0.84785120759781396</v>
      </c>
      <c r="N198" s="46"/>
      <c r="O198" s="46"/>
      <c r="P198" s="47"/>
      <c r="Q198" s="47"/>
      <c r="R198" s="47"/>
      <c r="S198" s="48"/>
      <c r="T198" s="48"/>
      <c r="U198" s="49">
        <f t="shared" si="118"/>
        <v>0.99959005736181006</v>
      </c>
      <c r="V198" s="49">
        <f t="shared" si="118"/>
        <v>0.99928446337137899</v>
      </c>
      <c r="W198" s="50">
        <f t="shared" si="118"/>
        <v>0.99999985776262734</v>
      </c>
      <c r="X198" s="50">
        <f t="shared" si="118"/>
        <v>0.99992590079412802</v>
      </c>
      <c r="AD198"/>
      <c r="AG198" s="3">
        <f t="shared" si="114"/>
        <v>20.276635590369683</v>
      </c>
      <c r="AH198" s="43">
        <f t="shared" si="119"/>
        <v>0.99169395307238284</v>
      </c>
      <c r="AI198" s="43">
        <f t="shared" si="119"/>
        <v>0.99913859185621767</v>
      </c>
      <c r="AJ198" s="43">
        <f t="shared" si="119"/>
        <v>0.97975375386357</v>
      </c>
      <c r="AK198" s="43">
        <f t="shared" si="119"/>
        <v>0.99913565559226403</v>
      </c>
      <c r="AL198" s="43">
        <f t="shared" si="119"/>
        <v>0</v>
      </c>
      <c r="AM198" s="44">
        <f t="shared" si="115"/>
        <v>0.92181964654663107</v>
      </c>
      <c r="AN198" s="45">
        <f t="shared" si="111"/>
        <v>0.51722388036815636</v>
      </c>
      <c r="AO198" s="46"/>
      <c r="AP198" s="46"/>
      <c r="AQ198" s="47"/>
      <c r="AR198" s="47"/>
      <c r="AS198" s="47"/>
      <c r="AT198" s="48"/>
      <c r="AU198" s="48"/>
      <c r="AV198" s="49">
        <f t="shared" si="120"/>
        <v>0.99502317813611718</v>
      </c>
      <c r="AW198" s="49">
        <f t="shared" si="120"/>
        <v>0.99273327271085821</v>
      </c>
      <c r="AX198" s="50">
        <f t="shared" si="120"/>
        <v>0.99999647391333157</v>
      </c>
      <c r="AY198" s="50">
        <f t="shared" si="120"/>
        <v>0.99907879898823215</v>
      </c>
    </row>
    <row r="199" spans="6:51" x14ac:dyDescent="0.25">
      <c r="F199" s="3">
        <v>29</v>
      </c>
      <c r="G199" s="43">
        <f t="shared" si="116"/>
        <v>0.99992651877746941</v>
      </c>
      <c r="H199" s="43">
        <f t="shared" si="116"/>
        <v>0.99996841135835968</v>
      </c>
      <c r="I199" s="43">
        <f t="shared" si="116"/>
        <v>0.99974135089447758</v>
      </c>
      <c r="J199" s="43">
        <f t="shared" si="116"/>
        <v>0.99997010616223103</v>
      </c>
      <c r="K199" s="43">
        <f t="shared" si="116"/>
        <v>0</v>
      </c>
      <c r="L199" s="44">
        <f t="shared" si="113"/>
        <v>0.98264657073360884</v>
      </c>
      <c r="M199" s="45">
        <f t="shared" si="117"/>
        <v>0.86857983711486675</v>
      </c>
      <c r="N199" s="46"/>
      <c r="O199" s="46"/>
      <c r="P199" s="47"/>
      <c r="Q199" s="47"/>
      <c r="R199" s="47"/>
      <c r="S199" s="48"/>
      <c r="T199" s="48"/>
      <c r="U199" s="49">
        <f t="shared" si="118"/>
        <v>0.99969741641894128</v>
      </c>
      <c r="V199" s="49">
        <f t="shared" si="118"/>
        <v>0.99945983041776287</v>
      </c>
      <c r="W199" s="50">
        <f t="shared" si="118"/>
        <v>0.99999989834030889</v>
      </c>
      <c r="X199" s="50">
        <f t="shared" si="118"/>
        <v>0.99994433788397119</v>
      </c>
      <c r="AD199"/>
      <c r="AG199" s="3">
        <f t="shared" si="114"/>
        <v>21.324555883177815</v>
      </c>
      <c r="AH199" s="43">
        <f t="shared" si="119"/>
        <v>0.99530206538401689</v>
      </c>
      <c r="AI199" s="43">
        <f t="shared" si="119"/>
        <v>0.99943249261663403</v>
      </c>
      <c r="AJ199" s="43">
        <f t="shared" si="119"/>
        <v>0.98790431976243265</v>
      </c>
      <c r="AK199" s="43">
        <f t="shared" si="119"/>
        <v>0.99943593470428405</v>
      </c>
      <c r="AL199" s="43">
        <f t="shared" si="119"/>
        <v>0</v>
      </c>
      <c r="AM199" s="44">
        <f t="shared" si="115"/>
        <v>0.93711614270528099</v>
      </c>
      <c r="AN199" s="45">
        <f t="shared" si="111"/>
        <v>0.58736967874248136</v>
      </c>
      <c r="AO199" s="46"/>
      <c r="AP199" s="46"/>
      <c r="AQ199" s="47"/>
      <c r="AR199" s="47"/>
      <c r="AS199" s="47"/>
      <c r="AT199" s="48"/>
      <c r="AU199" s="48"/>
      <c r="AV199" s="49">
        <f t="shared" si="120"/>
        <v>0.99650207503848365</v>
      </c>
      <c r="AW199" s="49">
        <f t="shared" si="120"/>
        <v>0.99476592379689555</v>
      </c>
      <c r="AX199" s="50">
        <f t="shared" si="120"/>
        <v>0.99999787382003569</v>
      </c>
      <c r="AY199" s="50">
        <f t="shared" si="120"/>
        <v>0.99936652766223255</v>
      </c>
    </row>
    <row r="200" spans="6:51" x14ac:dyDescent="0.25">
      <c r="F200" s="3">
        <v>30</v>
      </c>
      <c r="G200" s="43">
        <f t="shared" si="116"/>
        <v>0.9999556943009601</v>
      </c>
      <c r="H200" s="43">
        <f t="shared" si="116"/>
        <v>0.99997777398928389</v>
      </c>
      <c r="I200" s="43">
        <f t="shared" si="116"/>
        <v>0.99984154508484402</v>
      </c>
      <c r="J200" s="43">
        <f t="shared" si="116"/>
        <v>0.99997904871146137</v>
      </c>
      <c r="K200" s="43">
        <f t="shared" si="116"/>
        <v>0</v>
      </c>
      <c r="L200" s="44">
        <f t="shared" si="113"/>
        <v>0.98475151344860545</v>
      </c>
      <c r="M200" s="45">
        <f t="shared" si="117"/>
        <v>0.88633469536715714</v>
      </c>
      <c r="N200" s="46"/>
      <c r="O200" s="46"/>
      <c r="P200" s="47"/>
      <c r="Q200" s="47"/>
      <c r="R200" s="47"/>
      <c r="S200" s="48"/>
      <c r="T200" s="48"/>
      <c r="U200" s="49">
        <f t="shared" si="118"/>
        <v>0.99977555140380769</v>
      </c>
      <c r="V200" s="49">
        <f t="shared" si="118"/>
        <v>0.99959027444586379</v>
      </c>
      <c r="W200" s="50">
        <f t="shared" si="118"/>
        <v>0.99999992616871125</v>
      </c>
      <c r="X200" s="50">
        <f t="shared" si="118"/>
        <v>0.99995781271913609</v>
      </c>
      <c r="AD200"/>
      <c r="AG200" s="3">
        <f t="shared" si="114"/>
        <v>22.426633924947051</v>
      </c>
      <c r="AH200" s="43">
        <f t="shared" si="119"/>
        <v>0.9974382647946306</v>
      </c>
      <c r="AI200" s="43">
        <f t="shared" si="119"/>
        <v>0.99963218451837554</v>
      </c>
      <c r="AJ200" s="43">
        <f t="shared" si="119"/>
        <v>0.99301225791935477</v>
      </c>
      <c r="AK200" s="43">
        <f t="shared" si="119"/>
        <v>0.99963777422079525</v>
      </c>
      <c r="AL200" s="43">
        <f t="shared" si="119"/>
        <v>0</v>
      </c>
      <c r="AM200" s="44">
        <f t="shared" si="115"/>
        <v>0.9494479477270944</v>
      </c>
      <c r="AN200" s="45">
        <f t="shared" si="111"/>
        <v>0.6503455736842314</v>
      </c>
      <c r="AO200" s="46"/>
      <c r="AP200" s="46"/>
      <c r="AQ200" s="47"/>
      <c r="AR200" s="47"/>
      <c r="AS200" s="47"/>
      <c r="AT200" s="48"/>
      <c r="AU200" s="48"/>
      <c r="AV200" s="49">
        <f t="shared" si="120"/>
        <v>0.99757589825966542</v>
      </c>
      <c r="AW200" s="49">
        <f t="shared" si="120"/>
        <v>0.99627817778319205</v>
      </c>
      <c r="AX200" s="50">
        <f t="shared" si="120"/>
        <v>0.99999871903089577</v>
      </c>
      <c r="AY200" s="50">
        <f t="shared" si="120"/>
        <v>0.99956803495429636</v>
      </c>
    </row>
    <row r="201" spans="6:51" x14ac:dyDescent="0.25">
      <c r="F201" s="3">
        <v>31</v>
      </c>
      <c r="G201" s="43">
        <f t="shared" si="116"/>
        <v>0.99997292246053449</v>
      </c>
      <c r="H201" s="43">
        <f t="shared" si="116"/>
        <v>0.99998426542103147</v>
      </c>
      <c r="I201" s="43">
        <f t="shared" si="116"/>
        <v>0.99990233188973543</v>
      </c>
      <c r="J201" s="43">
        <f t="shared" si="116"/>
        <v>0.99998521813469887</v>
      </c>
      <c r="K201" s="43">
        <f t="shared" si="116"/>
        <v>0</v>
      </c>
      <c r="L201" s="44">
        <f t="shared" si="113"/>
        <v>0.98649325549760747</v>
      </c>
      <c r="M201" s="45">
        <f t="shared" si="117"/>
        <v>0.90154715582569889</v>
      </c>
      <c r="N201" s="46"/>
      <c r="O201" s="46"/>
      <c r="P201" s="47"/>
      <c r="Q201" s="47"/>
      <c r="R201" s="47"/>
      <c r="S201" s="48"/>
      <c r="T201" s="48"/>
      <c r="U201" s="49">
        <f t="shared" si="118"/>
        <v>0.99983267050727509</v>
      </c>
      <c r="V201" s="49">
        <f t="shared" si="118"/>
        <v>0.99968771594887518</v>
      </c>
      <c r="W201" s="50">
        <f t="shared" si="118"/>
        <v>0.99999994555072258</v>
      </c>
      <c r="X201" s="50">
        <f t="shared" si="118"/>
        <v>0.99996774363639873</v>
      </c>
      <c r="AD201"/>
      <c r="AG201" s="3">
        <f t="shared" si="114"/>
        <v>23.585668651620018</v>
      </c>
      <c r="AH201" s="43">
        <f t="shared" si="119"/>
        <v>0.99865028375264864</v>
      </c>
      <c r="AI201" s="43">
        <f t="shared" si="119"/>
        <v>0.99976542955997549</v>
      </c>
      <c r="AJ201" s="43">
        <f t="shared" si="119"/>
        <v>0.99609548467269127</v>
      </c>
      <c r="AK201" s="43">
        <f t="shared" si="119"/>
        <v>0.99977103899955599</v>
      </c>
      <c r="AL201" s="43">
        <f t="shared" si="119"/>
        <v>0</v>
      </c>
      <c r="AM201" s="44">
        <f t="shared" si="115"/>
        <v>0.95932623445222198</v>
      </c>
      <c r="AN201" s="45">
        <f t="shared" si="111"/>
        <v>0.70626677197614018</v>
      </c>
      <c r="AO201" s="46"/>
      <c r="AP201" s="46"/>
      <c r="AQ201" s="47"/>
      <c r="AR201" s="47"/>
      <c r="AS201" s="47"/>
      <c r="AT201" s="48"/>
      <c r="AU201" s="48"/>
      <c r="AV201" s="49">
        <f t="shared" si="120"/>
        <v>0.99834333285819443</v>
      </c>
      <c r="AW201" s="49">
        <f t="shared" si="120"/>
        <v>0.99738690341074943</v>
      </c>
      <c r="AX201" s="50">
        <f t="shared" si="120"/>
        <v>0.99999922759936277</v>
      </c>
      <c r="AY201" s="50">
        <f t="shared" si="120"/>
        <v>0.9997076646321299</v>
      </c>
    </row>
    <row r="202" spans="6:51" x14ac:dyDescent="0.25">
      <c r="F202" s="3">
        <v>32</v>
      </c>
      <c r="G202" s="43">
        <f t="shared" ref="G202:K217" si="121">IF(1-EXP(-0.23*(G118-G$165))&lt;0, 0, 1-EXP(-0.23*(G118-G$165)))</f>
        <v>0.99998321044986949</v>
      </c>
      <c r="H202" s="43">
        <f t="shared" si="121"/>
        <v>0.99998879169650634</v>
      </c>
      <c r="I202" s="43">
        <f t="shared" si="121"/>
        <v>0.99993938181380093</v>
      </c>
      <c r="J202" s="43">
        <f t="shared" si="121"/>
        <v>0.99998950075830995</v>
      </c>
      <c r="K202" s="43">
        <f t="shared" si="121"/>
        <v>0</v>
      </c>
      <c r="L202" s="44">
        <f t="shared" si="113"/>
        <v>0.98794388436441616</v>
      </c>
      <c r="M202" s="45">
        <f t="shared" si="117"/>
        <v>0.9145880785630498</v>
      </c>
      <c r="N202" s="46"/>
      <c r="O202" s="46"/>
      <c r="P202" s="47"/>
      <c r="Q202" s="47"/>
      <c r="R202" s="47"/>
      <c r="S202" s="48"/>
      <c r="T202" s="48"/>
      <c r="U202" s="49">
        <f t="shared" ref="U202:X217" si="122">IF(1-EXP(-0.23*(U118-U$165))&lt;0, 0, 1-EXP(-0.23*(U118-U$165)))</f>
        <v>0.9998746168110646</v>
      </c>
      <c r="V202" s="49">
        <f t="shared" si="122"/>
        <v>0.99976082130796629</v>
      </c>
      <c r="W202" s="50">
        <f t="shared" si="122"/>
        <v>0.99999995925128182</v>
      </c>
      <c r="X202" s="50">
        <f t="shared" si="122"/>
        <v>0.99997512334093797</v>
      </c>
      <c r="AD202"/>
      <c r="AG202" s="3">
        <f t="shared" si="114"/>
        <v>24.804603651429346</v>
      </c>
      <c r="AH202" s="43">
        <f t="shared" ref="AH202:AL217" si="123">IF(1-EXP(-0.23*(AH118-AH$165))&lt;0, 0, 1-EXP(-0.23*(AH118-AH$165)))</f>
        <v>0.9993108101895366</v>
      </c>
      <c r="AI202" s="43">
        <f t="shared" si="123"/>
        <v>0.9998527554948593</v>
      </c>
      <c r="AJ202" s="43">
        <f t="shared" si="123"/>
        <v>0.99788845255984626</v>
      </c>
      <c r="AK202" s="43">
        <f t="shared" si="123"/>
        <v>0.99985748778614192</v>
      </c>
      <c r="AL202" s="43">
        <f t="shared" si="123"/>
        <v>0</v>
      </c>
      <c r="AM202" s="44">
        <f t="shared" si="115"/>
        <v>0.96719814637314339</v>
      </c>
      <c r="AN202" s="45">
        <f t="shared" si="111"/>
        <v>0.75537401512385527</v>
      </c>
      <c r="AO202" s="46"/>
      <c r="AP202" s="46"/>
      <c r="AQ202" s="47"/>
      <c r="AR202" s="47"/>
      <c r="AS202" s="47"/>
      <c r="AT202" s="48"/>
      <c r="AU202" s="48"/>
      <c r="AV202" s="49">
        <f t="shared" ref="AV202:AY217" si="124">IF(1-EXP(-0.23*(AV118-AV$165))&lt;0, 0, 1-EXP(-0.23*(AV118-AV$165)))</f>
        <v>0.99888322246719574</v>
      </c>
      <c r="AW202" s="49">
        <f t="shared" si="124"/>
        <v>0.99818804309775322</v>
      </c>
      <c r="AX202" s="50">
        <f t="shared" si="124"/>
        <v>0.99999953304630063</v>
      </c>
      <c r="AY202" s="50">
        <f t="shared" si="124"/>
        <v>0.99980346645370755</v>
      </c>
    </row>
    <row r="203" spans="6:51" x14ac:dyDescent="0.25">
      <c r="F203" s="3">
        <v>33</v>
      </c>
      <c r="G203" s="43">
        <f t="shared" si="121"/>
        <v>0.99998943007140506</v>
      </c>
      <c r="H203" s="43">
        <f t="shared" si="121"/>
        <v>0.99999196592575434</v>
      </c>
      <c r="I203" s="43">
        <f t="shared" si="121"/>
        <v>0.99996208912415319</v>
      </c>
      <c r="J203" s="43">
        <f t="shared" si="121"/>
        <v>0.99999249225728415</v>
      </c>
      <c r="K203" s="43">
        <f t="shared" si="121"/>
        <v>0</v>
      </c>
      <c r="L203" s="44">
        <f t="shared" si="113"/>
        <v>0.98915967266389182</v>
      </c>
      <c r="M203" s="45">
        <f t="shared" si="117"/>
        <v>0.92577538196363196</v>
      </c>
      <c r="N203" s="46"/>
      <c r="O203" s="46"/>
      <c r="P203" s="47"/>
      <c r="Q203" s="47"/>
      <c r="R203" s="47"/>
      <c r="S203" s="48"/>
      <c r="T203" s="48"/>
      <c r="U203" s="49">
        <f t="shared" si="122"/>
        <v>0.99990556399352282</v>
      </c>
      <c r="V203" s="49">
        <f t="shared" si="122"/>
        <v>0.99981591141268011</v>
      </c>
      <c r="W203" s="50">
        <f t="shared" si="122"/>
        <v>0.99999996907400757</v>
      </c>
      <c r="X203" s="50">
        <f t="shared" si="122"/>
        <v>0.99998065193311969</v>
      </c>
      <c r="AD203"/>
      <c r="AG203" s="3">
        <f t="shared" si="114"/>
        <v>26.08653464069765</v>
      </c>
      <c r="AH203" s="43">
        <f t="shared" si="123"/>
        <v>0.99965764984462824</v>
      </c>
      <c r="AI203" s="43">
        <f t="shared" si="123"/>
        <v>0.99990898396341643</v>
      </c>
      <c r="AJ203" s="43">
        <f t="shared" si="123"/>
        <v>0.99889360453068943</v>
      </c>
      <c r="AK203" s="43">
        <f t="shared" si="123"/>
        <v>0.99991260584381758</v>
      </c>
      <c r="AL203" s="43">
        <f t="shared" si="123"/>
        <v>0</v>
      </c>
      <c r="AM203" s="44">
        <f t="shared" si="115"/>
        <v>0.97344630810447841</v>
      </c>
      <c r="AN203" s="45">
        <f t="shared" si="111"/>
        <v>0.79801665796385735</v>
      </c>
      <c r="AO203" s="46"/>
      <c r="AP203" s="46"/>
      <c r="AQ203" s="47"/>
      <c r="AR203" s="47"/>
      <c r="AS203" s="47"/>
      <c r="AT203" s="48"/>
      <c r="AU203" s="48"/>
      <c r="AV203" s="49">
        <f t="shared" si="124"/>
        <v>0.99925716532886977</v>
      </c>
      <c r="AW203" s="49">
        <f t="shared" si="124"/>
        <v>0.99875868333716178</v>
      </c>
      <c r="AX203" s="50">
        <f t="shared" si="124"/>
        <v>0.99999971645967189</v>
      </c>
      <c r="AY203" s="50">
        <f t="shared" si="124"/>
        <v>0.99986860716958947</v>
      </c>
    </row>
    <row r="204" spans="6:51" x14ac:dyDescent="0.25">
      <c r="F204" s="3">
        <v>34</v>
      </c>
      <c r="G204" s="43">
        <f t="shared" si="121"/>
        <v>0.99999323996650746</v>
      </c>
      <c r="H204" s="43">
        <f t="shared" si="121"/>
        <v>0.99999420496820179</v>
      </c>
      <c r="I204" s="43">
        <f t="shared" si="121"/>
        <v>0.9999760942294228</v>
      </c>
      <c r="J204" s="43">
        <f t="shared" si="121"/>
        <v>0.99999459508545507</v>
      </c>
      <c r="K204" s="43">
        <f t="shared" si="121"/>
        <v>0</v>
      </c>
      <c r="L204" s="44">
        <f t="shared" si="113"/>
        <v>0.99018480549871823</v>
      </c>
      <c r="M204" s="45">
        <f t="shared" si="117"/>
        <v>0.93538096774176249</v>
      </c>
      <c r="N204" s="46"/>
      <c r="O204" s="46"/>
      <c r="P204" s="47"/>
      <c r="Q204" s="47"/>
      <c r="R204" s="47"/>
      <c r="S204" s="48"/>
      <c r="T204" s="48"/>
      <c r="U204" s="49">
        <f t="shared" si="122"/>
        <v>0.99992850404375988</v>
      </c>
      <c r="V204" s="49">
        <f t="shared" si="122"/>
        <v>0.99985761212124646</v>
      </c>
      <c r="W204" s="50">
        <f t="shared" si="122"/>
        <v>0.99999997621259451</v>
      </c>
      <c r="X204" s="50">
        <f t="shared" si="122"/>
        <v>0.99998482689857493</v>
      </c>
      <c r="AD204"/>
      <c r="AG204" s="3">
        <f t="shared" si="114"/>
        <v>27.434717325995447</v>
      </c>
      <c r="AH204" s="43">
        <f t="shared" si="123"/>
        <v>0.99983380756253004</v>
      </c>
      <c r="AI204" s="43">
        <f t="shared" si="123"/>
        <v>0.99994456851299029</v>
      </c>
      <c r="AJ204" s="43">
        <f t="shared" si="123"/>
        <v>0.99943743349793512</v>
      </c>
      <c r="AK204" s="43">
        <f t="shared" si="123"/>
        <v>0.99994716251241755</v>
      </c>
      <c r="AL204" s="43">
        <f t="shared" si="123"/>
        <v>0</v>
      </c>
      <c r="AM204" s="44">
        <f t="shared" si="115"/>
        <v>0.97839192771260197</v>
      </c>
      <c r="AN204" s="45">
        <f t="shared" si="111"/>
        <v>0.83463195261343182</v>
      </c>
      <c r="AO204" s="46"/>
      <c r="AP204" s="46"/>
      <c r="AQ204" s="47"/>
      <c r="AR204" s="47"/>
      <c r="AS204" s="47"/>
      <c r="AT204" s="48"/>
      <c r="AU204" s="48"/>
      <c r="AV204" s="49">
        <f t="shared" si="124"/>
        <v>0.99951224003496664</v>
      </c>
      <c r="AW204" s="49">
        <f t="shared" si="124"/>
        <v>0.9991594691498481</v>
      </c>
      <c r="AX204" s="50">
        <f t="shared" si="124"/>
        <v>0.9999998267550867</v>
      </c>
      <c r="AY204" s="50">
        <f t="shared" si="124"/>
        <v>0.9999125442154756</v>
      </c>
    </row>
    <row r="205" spans="6:51" x14ac:dyDescent="0.25">
      <c r="F205" s="3">
        <v>35</v>
      </c>
      <c r="G205" s="43">
        <f t="shared" si="121"/>
        <v>0.99999560623817685</v>
      </c>
      <c r="H205" s="43">
        <f t="shared" si="121"/>
        <v>0.99999579364273983</v>
      </c>
      <c r="I205" s="43">
        <f t="shared" si="121"/>
        <v>0.99998479279205066</v>
      </c>
      <c r="J205" s="43">
        <f t="shared" si="121"/>
        <v>0.99999608262637507</v>
      </c>
      <c r="K205" s="43">
        <f t="shared" si="121"/>
        <v>0</v>
      </c>
      <c r="L205" s="44">
        <f t="shared" si="113"/>
        <v>0.99105418284554081</v>
      </c>
      <c r="M205" s="45">
        <f t="shared" si="117"/>
        <v>0.94363695412345017</v>
      </c>
      <c r="N205" s="46"/>
      <c r="O205" s="46"/>
      <c r="P205" s="47"/>
      <c r="Q205" s="47"/>
      <c r="R205" s="47"/>
      <c r="S205" s="48"/>
      <c r="T205" s="48"/>
      <c r="U205" s="49">
        <f t="shared" si="122"/>
        <v>0.99994558991326499</v>
      </c>
      <c r="V205" s="49">
        <f t="shared" si="122"/>
        <v>0.99988932082171589</v>
      </c>
      <c r="W205" s="50">
        <f t="shared" si="122"/>
        <v>0.99999998146815205</v>
      </c>
      <c r="X205" s="50">
        <f t="shared" si="122"/>
        <v>0.9999880044037559</v>
      </c>
      <c r="AD205"/>
      <c r="AG205" s="3">
        <f t="shared" si="114"/>
        <v>28.852575672624699</v>
      </c>
      <c r="AH205" s="43">
        <f t="shared" si="123"/>
        <v>0.9999207435884655</v>
      </c>
      <c r="AI205" s="43">
        <f t="shared" si="123"/>
        <v>0.99996671402707826</v>
      </c>
      <c r="AJ205" s="43">
        <f t="shared" si="123"/>
        <v>0.99972184646186779</v>
      </c>
      <c r="AK205" s="43">
        <f t="shared" si="123"/>
        <v>0.99996848027594731</v>
      </c>
      <c r="AL205" s="43">
        <f t="shared" si="123"/>
        <v>0</v>
      </c>
      <c r="AM205" s="44">
        <f t="shared" si="115"/>
        <v>0.98230022613425527</v>
      </c>
      <c r="AN205" s="45">
        <f t="shared" si="111"/>
        <v>0.86572203452959284</v>
      </c>
      <c r="AO205" s="46"/>
      <c r="AP205" s="46"/>
      <c r="AQ205" s="47"/>
      <c r="AR205" s="47"/>
      <c r="AS205" s="47"/>
      <c r="AT205" s="48"/>
      <c r="AU205" s="48"/>
      <c r="AV205" s="49">
        <f t="shared" si="124"/>
        <v>0.99968366065200098</v>
      </c>
      <c r="AW205" s="49">
        <f t="shared" si="124"/>
        <v>0.99943713799179423</v>
      </c>
      <c r="AX205" s="50">
        <f t="shared" si="124"/>
        <v>0.99999989328918693</v>
      </c>
      <c r="AY205" s="50">
        <f t="shared" si="124"/>
        <v>0.99994197265000051</v>
      </c>
    </row>
    <row r="206" spans="6:51" x14ac:dyDescent="0.25">
      <c r="F206" s="3">
        <v>36</v>
      </c>
      <c r="G206" s="43">
        <f t="shared" si="121"/>
        <v>0.99999709706846085</v>
      </c>
      <c r="H206" s="43">
        <f t="shared" si="121"/>
        <v>0.99999692753220992</v>
      </c>
      <c r="I206" s="43">
        <f t="shared" si="121"/>
        <v>0.99999023664805875</v>
      </c>
      <c r="J206" s="43">
        <f t="shared" si="121"/>
        <v>0.99999714161485165</v>
      </c>
      <c r="K206" s="43">
        <f t="shared" si="121"/>
        <v>0</v>
      </c>
      <c r="L206" s="44">
        <f t="shared" si="113"/>
        <v>0.99179553479171922</v>
      </c>
      <c r="M206" s="45">
        <f t="shared" si="117"/>
        <v>0.9507412162816713</v>
      </c>
      <c r="N206" s="46"/>
      <c r="O206" s="46"/>
      <c r="P206" s="47"/>
      <c r="Q206" s="47"/>
      <c r="R206" s="47"/>
      <c r="S206" s="48"/>
      <c r="T206" s="48"/>
      <c r="U206" s="49">
        <f t="shared" si="122"/>
        <v>0.99995837685115752</v>
      </c>
      <c r="V206" s="49">
        <f t="shared" si="122"/>
        <v>0.99991354184249315</v>
      </c>
      <c r="W206" s="50">
        <f t="shared" si="122"/>
        <v>0.999999985385566</v>
      </c>
      <c r="X206" s="50">
        <f t="shared" si="122"/>
        <v>0.99999044133563941</v>
      </c>
      <c r="AD206"/>
      <c r="AG206" s="3">
        <f t="shared" si="114"/>
        <v>30.343710600427304</v>
      </c>
      <c r="AH206" s="43">
        <f t="shared" si="123"/>
        <v>0.99996265156703146</v>
      </c>
      <c r="AI206" s="43">
        <f t="shared" si="123"/>
        <v>0.99998027573730153</v>
      </c>
      <c r="AJ206" s="43">
        <f t="shared" si="123"/>
        <v>0.99986592243146155</v>
      </c>
      <c r="AK206" s="43">
        <f t="shared" si="123"/>
        <v>0.99998142974697812</v>
      </c>
      <c r="AL206" s="43">
        <f t="shared" si="123"/>
        <v>0</v>
      </c>
      <c r="AM206" s="44">
        <f t="shared" si="115"/>
        <v>0.98538711139384028</v>
      </c>
      <c r="AN206" s="45">
        <f t="shared" si="111"/>
        <v>0.89183020431815652</v>
      </c>
      <c r="AO206" s="46"/>
      <c r="AP206" s="46"/>
      <c r="AQ206" s="47"/>
      <c r="AR206" s="47"/>
      <c r="AS206" s="47"/>
      <c r="AT206" s="48"/>
      <c r="AU206" s="48"/>
      <c r="AV206" s="49">
        <f t="shared" si="124"/>
        <v>0.9997972174061116</v>
      </c>
      <c r="AW206" s="49">
        <f t="shared" si="124"/>
        <v>0.99962699273168643</v>
      </c>
      <c r="AX206" s="50">
        <f t="shared" si="124"/>
        <v>0.99999993361821471</v>
      </c>
      <c r="AY206" s="50">
        <f t="shared" si="124"/>
        <v>0.99996156826746463</v>
      </c>
    </row>
    <row r="207" spans="6:51" x14ac:dyDescent="0.25">
      <c r="F207" s="3">
        <v>37</v>
      </c>
      <c r="G207" s="43">
        <f t="shared" si="121"/>
        <v>0.99999805018239973</v>
      </c>
      <c r="H207" s="43">
        <f t="shared" si="121"/>
        <v>0.99999774163233279</v>
      </c>
      <c r="I207" s="43">
        <f t="shared" si="121"/>
        <v>0.99999367130971106</v>
      </c>
      <c r="J207" s="43">
        <f t="shared" si="121"/>
        <v>0.99999790031684876</v>
      </c>
      <c r="K207" s="43">
        <f t="shared" si="121"/>
        <v>0</v>
      </c>
      <c r="L207" s="44">
        <f t="shared" si="113"/>
        <v>0.99243102504932634</v>
      </c>
      <c r="M207" s="45">
        <f t="shared" si="117"/>
        <v>0.95686226180321632</v>
      </c>
      <c r="N207" s="46"/>
      <c r="O207" s="46"/>
      <c r="P207" s="47"/>
      <c r="Q207" s="47"/>
      <c r="R207" s="47"/>
      <c r="S207" s="48"/>
      <c r="T207" s="48"/>
      <c r="U207" s="49">
        <f t="shared" si="122"/>
        <v>0.99996799284880333</v>
      </c>
      <c r="V207" s="49">
        <f t="shared" si="122"/>
        <v>0.99993212818613419</v>
      </c>
      <c r="W207" s="50">
        <f t="shared" si="122"/>
        <v>0.99999998834024573</v>
      </c>
      <c r="X207" s="50">
        <f t="shared" si="122"/>
        <v>0.99999232433467966</v>
      </c>
      <c r="AD207"/>
      <c r="AG207" s="3">
        <f t="shared" si="114"/>
        <v>31.911909129003085</v>
      </c>
      <c r="AH207" s="43">
        <f t="shared" si="123"/>
        <v>0.99998249899528124</v>
      </c>
      <c r="AI207" s="43">
        <f t="shared" si="123"/>
        <v>0.99998845461677155</v>
      </c>
      <c r="AJ207" s="43">
        <f t="shared" si="123"/>
        <v>0.99993679925991685</v>
      </c>
      <c r="AK207" s="43">
        <f t="shared" si="123"/>
        <v>0.99998918246161284</v>
      </c>
      <c r="AL207" s="43">
        <f t="shared" si="123"/>
        <v>0</v>
      </c>
      <c r="AM207" s="44">
        <f t="shared" si="115"/>
        <v>0.98782625592145124</v>
      </c>
      <c r="AN207" s="45">
        <f t="shared" si="111"/>
        <v>0.91351803555152433</v>
      </c>
      <c r="AO207" s="46"/>
      <c r="AP207" s="46"/>
      <c r="AQ207" s="47"/>
      <c r="AR207" s="47"/>
      <c r="AS207" s="47"/>
      <c r="AT207" s="48"/>
      <c r="AU207" s="48"/>
      <c r="AV207" s="49">
        <f t="shared" si="124"/>
        <v>0.99987141490139231</v>
      </c>
      <c r="AW207" s="49">
        <f t="shared" si="124"/>
        <v>0.99975518366971383</v>
      </c>
      <c r="AX207" s="50">
        <f t="shared" si="124"/>
        <v>0.99999995822137999</v>
      </c>
      <c r="AY207" s="50">
        <f t="shared" si="124"/>
        <v>0.99997455618117559</v>
      </c>
    </row>
    <row r="208" spans="6:51" x14ac:dyDescent="0.25">
      <c r="F208" s="3">
        <v>38</v>
      </c>
      <c r="G208" s="43">
        <f t="shared" si="121"/>
        <v>0.99999866861920528</v>
      </c>
      <c r="H208" s="43">
        <f t="shared" si="121"/>
        <v>0.99999832960692814</v>
      </c>
      <c r="I208" s="43">
        <f t="shared" si="121"/>
        <v>0.9999958568824725</v>
      </c>
      <c r="J208" s="43">
        <f t="shared" si="121"/>
        <v>0.99999844733739374</v>
      </c>
      <c r="K208" s="43">
        <f t="shared" si="121"/>
        <v>0</v>
      </c>
      <c r="L208" s="44">
        <f t="shared" si="113"/>
        <v>0.99297847219514446</v>
      </c>
      <c r="M208" s="45">
        <f t="shared" si="117"/>
        <v>0.96214348627838198</v>
      </c>
      <c r="N208" s="46"/>
      <c r="O208" s="46"/>
      <c r="P208" s="47"/>
      <c r="Q208" s="47"/>
      <c r="R208" s="47"/>
      <c r="S208" s="48"/>
      <c r="T208" s="48"/>
      <c r="U208" s="49">
        <f t="shared" si="122"/>
        <v>0.99997525937616982</v>
      </c>
      <c r="V208" s="49">
        <f t="shared" si="122"/>
        <v>0.99994645622676859</v>
      </c>
      <c r="W208" s="50">
        <f t="shared" si="122"/>
        <v>0.99999999059405098</v>
      </c>
      <c r="X208" s="50">
        <f t="shared" si="122"/>
        <v>0.99999378998393562</v>
      </c>
      <c r="AD208"/>
      <c r="AG208" s="3">
        <f t="shared" si="114"/>
        <v>33.561153995563402</v>
      </c>
      <c r="AH208" s="43">
        <f t="shared" si="123"/>
        <v>0.99999179111708247</v>
      </c>
      <c r="AI208" s="43">
        <f t="shared" si="123"/>
        <v>0.99999331681711068</v>
      </c>
      <c r="AJ208" s="43">
        <f t="shared" si="123"/>
        <v>0.99997076316227207</v>
      </c>
      <c r="AK208" s="43">
        <f t="shared" si="123"/>
        <v>0.99999376178138721</v>
      </c>
      <c r="AL208" s="43">
        <f t="shared" si="123"/>
        <v>0</v>
      </c>
      <c r="AM208" s="44">
        <f t="shared" si="115"/>
        <v>0.98975598303712875</v>
      </c>
      <c r="AN208" s="45">
        <f t="shared" si="111"/>
        <v>0.93134463060518269</v>
      </c>
      <c r="AO208" s="46"/>
      <c r="AP208" s="46"/>
      <c r="AQ208" s="47"/>
      <c r="AR208" s="47"/>
      <c r="AS208" s="47"/>
      <c r="AT208" s="48"/>
      <c r="AU208" s="48"/>
      <c r="AV208" s="49">
        <f t="shared" si="124"/>
        <v>0.99991926877405524</v>
      </c>
      <c r="AW208" s="49">
        <f t="shared" si="124"/>
        <v>0.99984071905190897</v>
      </c>
      <c r="AX208" s="50">
        <f t="shared" si="124"/>
        <v>0.99999997335187807</v>
      </c>
      <c r="AY208" s="50">
        <f t="shared" si="124"/>
        <v>0.99998313589611498</v>
      </c>
    </row>
    <row r="209" spans="6:51" x14ac:dyDescent="0.25">
      <c r="F209" s="3">
        <v>39</v>
      </c>
      <c r="G209" s="43">
        <f t="shared" si="121"/>
        <v>0.99999907591344961</v>
      </c>
      <c r="H209" s="43">
        <f t="shared" si="121"/>
        <v>0.9999987567861196</v>
      </c>
      <c r="I209" s="43">
        <f t="shared" si="121"/>
        <v>0.9999972600347049</v>
      </c>
      <c r="J209" s="43">
        <f t="shared" si="121"/>
        <v>0.99999884423463081</v>
      </c>
      <c r="K209" s="43">
        <f t="shared" si="121"/>
        <v>0</v>
      </c>
      <c r="L209" s="44">
        <f t="shared" si="113"/>
        <v>0.99345228429633869</v>
      </c>
      <c r="M209" s="45">
        <f t="shared" si="117"/>
        <v>0.96670686330370548</v>
      </c>
      <c r="N209" s="46"/>
      <c r="O209" s="46"/>
      <c r="P209" s="47"/>
      <c r="Q209" s="47"/>
      <c r="R209" s="47"/>
      <c r="S209" s="48"/>
      <c r="T209" s="48"/>
      <c r="U209" s="49">
        <f t="shared" si="122"/>
        <v>0.9999807771781245</v>
      </c>
      <c r="V209" s="49">
        <f t="shared" si="122"/>
        <v>0.99995755233115091</v>
      </c>
      <c r="W209" s="50">
        <f t="shared" si="122"/>
        <v>0.99999999233181502</v>
      </c>
      <c r="X209" s="50">
        <f t="shared" si="122"/>
        <v>0.99999493894496938</v>
      </c>
      <c r="AD209"/>
      <c r="AG209" s="3">
        <f t="shared" si="114"/>
        <v>35.295633769846724</v>
      </c>
      <c r="AH209" s="43">
        <f t="shared" si="123"/>
        <v>0.99999611957812407</v>
      </c>
      <c r="AI209" s="43">
        <f t="shared" si="123"/>
        <v>0.99999616917832868</v>
      </c>
      <c r="AJ209" s="43">
        <f t="shared" si="123"/>
        <v>0.99998667307532707</v>
      </c>
      <c r="AK209" s="43">
        <f t="shared" si="123"/>
        <v>0.99999643362649038</v>
      </c>
      <c r="AL209" s="43">
        <f t="shared" si="123"/>
        <v>0</v>
      </c>
      <c r="AM209" s="44">
        <f t="shared" si="115"/>
        <v>0.99128558995879013</v>
      </c>
      <c r="AN209" s="45">
        <f t="shared" si="111"/>
        <v>0.94584902827904271</v>
      </c>
      <c r="AO209" s="46"/>
      <c r="AP209" s="46"/>
      <c r="AQ209" s="47"/>
      <c r="AR209" s="47"/>
      <c r="AS209" s="47"/>
      <c r="AT209" s="48"/>
      <c r="AU209" s="48"/>
      <c r="AV209" s="49">
        <f t="shared" si="124"/>
        <v>0.99994976007647174</v>
      </c>
      <c r="AW209" s="49">
        <f t="shared" si="124"/>
        <v>0.99989716693027098</v>
      </c>
      <c r="AX209" s="50">
        <f t="shared" si="124"/>
        <v>0.99999998274605606</v>
      </c>
      <c r="AY209" s="50">
        <f t="shared" si="124"/>
        <v>0.99998879241768979</v>
      </c>
    </row>
    <row r="210" spans="6:51" x14ac:dyDescent="0.25">
      <c r="F210" s="3">
        <v>40</v>
      </c>
      <c r="G210" s="43">
        <f t="shared" si="121"/>
        <v>0.99999934816291247</v>
      </c>
      <c r="H210" s="43">
        <f t="shared" si="121"/>
        <v>0.99999906898037261</v>
      </c>
      <c r="I210" s="43">
        <f t="shared" si="121"/>
        <v>0.9999981691687716</v>
      </c>
      <c r="J210" s="43">
        <f t="shared" si="121"/>
        <v>0.99999913402209373</v>
      </c>
      <c r="K210" s="43">
        <f t="shared" si="121"/>
        <v>0</v>
      </c>
      <c r="L210" s="44">
        <f t="shared" si="113"/>
        <v>0.99386417777374059</v>
      </c>
      <c r="M210" s="45">
        <f t="shared" si="117"/>
        <v>0.97065612676631752</v>
      </c>
      <c r="N210" s="46"/>
      <c r="O210" s="46"/>
      <c r="P210" s="47"/>
      <c r="Q210" s="47"/>
      <c r="R210" s="47"/>
      <c r="S210" s="48"/>
      <c r="T210" s="48"/>
      <c r="U210" s="49">
        <f t="shared" si="122"/>
        <v>0.9999849874454716</v>
      </c>
      <c r="V210" s="49">
        <f t="shared" si="122"/>
        <v>0.99996618491743627</v>
      </c>
      <c r="W210" s="50">
        <f t="shared" si="122"/>
        <v>0.99999999368549464</v>
      </c>
      <c r="X210" s="50">
        <f t="shared" si="122"/>
        <v>0.99999584592304225</v>
      </c>
      <c r="AD210"/>
      <c r="AG210" s="3">
        <f t="shared" si="114"/>
        <v>37.119753491784877</v>
      </c>
      <c r="AH210" s="43">
        <f t="shared" si="123"/>
        <v>0.9999981388751451</v>
      </c>
      <c r="AI210" s="43">
        <f t="shared" si="123"/>
        <v>0.99999782245639746</v>
      </c>
      <c r="AJ210" s="43">
        <f t="shared" si="123"/>
        <v>0.99999398754384239</v>
      </c>
      <c r="AK210" s="43">
        <f t="shared" si="123"/>
        <v>0.99999797555997594</v>
      </c>
      <c r="AL210" s="43">
        <f t="shared" si="123"/>
        <v>0</v>
      </c>
      <c r="AM210" s="44">
        <f t="shared" si="115"/>
        <v>0.9925009123730999</v>
      </c>
      <c r="AN210" s="45">
        <f t="shared" si="111"/>
        <v>0.9575363864689771</v>
      </c>
      <c r="AO210" s="46"/>
      <c r="AP210" s="46"/>
      <c r="AQ210" s="47"/>
      <c r="AR210" s="47"/>
      <c r="AS210" s="47"/>
      <c r="AT210" s="48"/>
      <c r="AU210" s="48"/>
      <c r="AV210" s="49">
        <f t="shared" si="124"/>
        <v>0.99996897329236534</v>
      </c>
      <c r="AW210" s="49">
        <f t="shared" si="124"/>
        <v>0.99993404544690356</v>
      </c>
      <c r="AX210" s="50">
        <f t="shared" si="124"/>
        <v>0.99999998864285222</v>
      </c>
      <c r="AY210" s="50">
        <f t="shared" si="124"/>
        <v>0.9999925195814382</v>
      </c>
    </row>
    <row r="211" spans="6:51" x14ac:dyDescent="0.25">
      <c r="F211" s="3">
        <v>41</v>
      </c>
      <c r="G211" s="43">
        <f t="shared" si="121"/>
        <v>0.99999953284142284</v>
      </c>
      <c r="H211" s="43">
        <f t="shared" si="121"/>
        <v>0.99999929848495617</v>
      </c>
      <c r="I211" s="43">
        <f t="shared" si="121"/>
        <v>0.99999876378097519</v>
      </c>
      <c r="J211" s="43">
        <f t="shared" si="121"/>
        <v>0.99999934692872983</v>
      </c>
      <c r="K211" s="43">
        <f t="shared" si="121"/>
        <v>0</v>
      </c>
      <c r="L211" s="44">
        <f t="shared" si="113"/>
        <v>0.99422373313427737</v>
      </c>
      <c r="M211" s="45">
        <f t="shared" si="117"/>
        <v>0.97407950310366664</v>
      </c>
      <c r="N211" s="46"/>
      <c r="O211" s="46"/>
      <c r="P211" s="47"/>
      <c r="Q211" s="47"/>
      <c r="R211" s="47"/>
      <c r="S211" s="48"/>
      <c r="T211" s="48"/>
      <c r="U211" s="49">
        <f t="shared" si="122"/>
        <v>0.99998821558026807</v>
      </c>
      <c r="V211" s="49">
        <f t="shared" si="122"/>
        <v>0.99997293160164769</v>
      </c>
      <c r="W211" s="50">
        <f t="shared" si="122"/>
        <v>0.99999999475033008</v>
      </c>
      <c r="X211" s="50">
        <f t="shared" si="122"/>
        <v>0.99999656673965787</v>
      </c>
      <c r="AD211"/>
      <c r="AG211" s="3">
        <f t="shared" si="114"/>
        <v>38.85778775562828</v>
      </c>
      <c r="AH211" s="43">
        <f t="shared" si="123"/>
        <v>0.99999902762061821</v>
      </c>
      <c r="AI211" s="43">
        <f t="shared" si="123"/>
        <v>0.99999870394462098</v>
      </c>
      <c r="AJ211" s="43">
        <f t="shared" si="123"/>
        <v>0.9999970958978277</v>
      </c>
      <c r="AK211" s="43">
        <f t="shared" si="123"/>
        <v>0.99999879516318024</v>
      </c>
      <c r="AL211" s="43">
        <f t="shared" si="123"/>
        <v>0</v>
      </c>
      <c r="AM211" s="44">
        <f t="shared" si="115"/>
        <v>0.99338892586356331</v>
      </c>
      <c r="AN211" s="45">
        <f t="shared" si="111"/>
        <v>0.96609758245014676</v>
      </c>
      <c r="AO211" s="46"/>
      <c r="AP211" s="46"/>
      <c r="AQ211" s="47"/>
      <c r="AR211" s="47"/>
      <c r="AS211" s="47"/>
      <c r="AT211" s="48"/>
      <c r="AU211" s="48"/>
      <c r="AV211" s="49">
        <f t="shared" si="124"/>
        <v>0.99998008105670066</v>
      </c>
      <c r="AW211" s="49">
        <f t="shared" si="124"/>
        <v>0.99995614011085876</v>
      </c>
      <c r="AX211" s="50">
        <f t="shared" si="124"/>
        <v>0.99999999211071788</v>
      </c>
      <c r="AY211" s="50">
        <f t="shared" si="124"/>
        <v>0.99999479181179496</v>
      </c>
    </row>
    <row r="212" spans="6:51" x14ac:dyDescent="0.25">
      <c r="F212" s="3">
        <v>42</v>
      </c>
      <c r="G212" s="43">
        <f t="shared" si="121"/>
        <v>0.99999965994809592</v>
      </c>
      <c r="H212" s="43">
        <f t="shared" si="121"/>
        <v>0.99999946818975671</v>
      </c>
      <c r="I212" s="43">
        <f t="shared" si="121"/>
        <v>0.99999915642383919</v>
      </c>
      <c r="J212" s="43">
        <f t="shared" si="121"/>
        <v>0.99999950432133522</v>
      </c>
      <c r="K212" s="43">
        <f t="shared" si="121"/>
        <v>0</v>
      </c>
      <c r="L212" s="44">
        <f t="shared" si="113"/>
        <v>0.99453882680331818</v>
      </c>
      <c r="M212" s="45">
        <f t="shared" si="117"/>
        <v>0.97705204867382978</v>
      </c>
      <c r="N212" s="46"/>
      <c r="O212" s="46"/>
      <c r="P212" s="47"/>
      <c r="Q212" s="47"/>
      <c r="R212" s="47"/>
      <c r="S212" s="48"/>
      <c r="T212" s="48"/>
      <c r="U212" s="49">
        <f t="shared" si="122"/>
        <v>0.99999070262057066</v>
      </c>
      <c r="V212" s="49">
        <f t="shared" si="122"/>
        <v>0.99997822833700767</v>
      </c>
      <c r="W212" s="50">
        <f t="shared" si="122"/>
        <v>0.99999999559578423</v>
      </c>
      <c r="X212" s="50">
        <f t="shared" si="122"/>
        <v>0.99999714338566414</v>
      </c>
      <c r="AD212"/>
      <c r="AG212" s="3">
        <f t="shared" si="114"/>
        <v>40.467341024247702</v>
      </c>
      <c r="AH212" s="43">
        <f t="shared" si="123"/>
        <v>0.99999944322962586</v>
      </c>
      <c r="AI212" s="43">
        <f t="shared" si="123"/>
        <v>0.999999184954109</v>
      </c>
      <c r="AJ212" s="43">
        <f t="shared" si="123"/>
        <v>0.99999847814376563</v>
      </c>
      <c r="AK212" s="43">
        <f t="shared" si="123"/>
        <v>0.99999924161949039</v>
      </c>
      <c r="AL212" s="43">
        <f t="shared" si="123"/>
        <v>0</v>
      </c>
      <c r="AM212" s="44">
        <f t="shared" si="115"/>
        <v>0.99403821212476351</v>
      </c>
      <c r="AN212" s="45">
        <f t="shared" si="111"/>
        <v>0.97231661438530737</v>
      </c>
      <c r="AO212" s="46"/>
      <c r="AP212" s="46"/>
      <c r="AQ212" s="47"/>
      <c r="AR212" s="47"/>
      <c r="AS212" s="47"/>
      <c r="AT212" s="48"/>
      <c r="AU212" s="48"/>
      <c r="AV212" s="49">
        <f t="shared" si="124"/>
        <v>0.9999866019825383</v>
      </c>
      <c r="AW212" s="49">
        <f t="shared" si="124"/>
        <v>0.99996954327612741</v>
      </c>
      <c r="AX212" s="50">
        <f t="shared" si="124"/>
        <v>0.99999999421435704</v>
      </c>
      <c r="AY212" s="50">
        <f t="shared" si="124"/>
        <v>0.99999620312973125</v>
      </c>
    </row>
    <row r="213" spans="6:51" x14ac:dyDescent="0.25">
      <c r="F213" s="3">
        <v>43</v>
      </c>
      <c r="G213" s="43">
        <f t="shared" si="121"/>
        <v>0.9999997486857144</v>
      </c>
      <c r="H213" s="43">
        <f t="shared" si="121"/>
        <v>0.99999959440580188</v>
      </c>
      <c r="I213" s="43">
        <f t="shared" si="121"/>
        <v>0.99999941822601224</v>
      </c>
      <c r="J213" s="43">
        <f t="shared" si="121"/>
        <v>0.9999996213896174</v>
      </c>
      <c r="K213" s="43">
        <f t="shared" si="121"/>
        <v>0</v>
      </c>
      <c r="L213" s="44">
        <f t="shared" si="113"/>
        <v>0.99481596841030839</v>
      </c>
      <c r="M213" s="45">
        <f t="shared" si="117"/>
        <v>0.97963764341188964</v>
      </c>
      <c r="N213" s="46"/>
      <c r="O213" s="46"/>
      <c r="P213" s="47"/>
      <c r="Q213" s="47"/>
      <c r="R213" s="47"/>
      <c r="S213" s="48"/>
      <c r="T213" s="48"/>
      <c r="U213" s="49">
        <f t="shared" si="122"/>
        <v>0.99999262788756205</v>
      </c>
      <c r="V213" s="49">
        <f t="shared" si="122"/>
        <v>0.99998240549875717</v>
      </c>
      <c r="W213" s="50">
        <f t="shared" si="122"/>
        <v>0.9999999962730306</v>
      </c>
      <c r="X213" s="50">
        <f t="shared" si="122"/>
        <v>0.99999760765532952</v>
      </c>
      <c r="AD213"/>
      <c r="AG213" s="3">
        <f t="shared" si="114"/>
        <v>41.95047391357199</v>
      </c>
      <c r="AH213" s="43">
        <f t="shared" si="123"/>
        <v>0.99999965468197927</v>
      </c>
      <c r="AI213" s="43">
        <f t="shared" si="123"/>
        <v>0.99999946092160275</v>
      </c>
      <c r="AJ213" s="43">
        <f t="shared" si="123"/>
        <v>0.99999914051956884</v>
      </c>
      <c r="AK213" s="43">
        <f t="shared" si="123"/>
        <v>0.99999949758058104</v>
      </c>
      <c r="AL213" s="43">
        <f t="shared" si="123"/>
        <v>0</v>
      </c>
      <c r="AM213" s="44">
        <f t="shared" si="115"/>
        <v>0.99452416350131634</v>
      </c>
      <c r="AN213" s="45">
        <f t="shared" si="111"/>
        <v>0.9769144230017075</v>
      </c>
      <c r="AO213" s="46"/>
      <c r="AP213" s="46"/>
      <c r="AQ213" s="47"/>
      <c r="AR213" s="47"/>
      <c r="AS213" s="47"/>
      <c r="AT213" s="48"/>
      <c r="AU213" s="48"/>
      <c r="AV213" s="49">
        <f t="shared" si="124"/>
        <v>0.99999059394116496</v>
      </c>
      <c r="AW213" s="49">
        <f t="shared" si="124"/>
        <v>0.99997799472722859</v>
      </c>
      <c r="AX213" s="50">
        <f t="shared" si="124"/>
        <v>0.99999999555823293</v>
      </c>
      <c r="AY213" s="50">
        <f t="shared" si="124"/>
        <v>0.99999711769935606</v>
      </c>
    </row>
    <row r="214" spans="6:51" x14ac:dyDescent="0.25">
      <c r="F214" s="3">
        <v>44</v>
      </c>
      <c r="G214" s="43">
        <f t="shared" si="121"/>
        <v>0.9999998115055615</v>
      </c>
      <c r="H214" s="43">
        <f t="shared" si="121"/>
        <v>0.99999968881865742</v>
      </c>
      <c r="I214" s="43">
        <f t="shared" si="121"/>
        <v>0.99999959450257425</v>
      </c>
      <c r="J214" s="43">
        <f t="shared" si="121"/>
        <v>0.9999997089939241</v>
      </c>
      <c r="K214" s="43">
        <f t="shared" si="121"/>
        <v>0</v>
      </c>
      <c r="L214" s="44">
        <f t="shared" si="113"/>
        <v>0.99506056558042633</v>
      </c>
      <c r="M214" s="45">
        <f t="shared" si="117"/>
        <v>0.9818906872747849</v>
      </c>
      <c r="N214" s="46"/>
      <c r="O214" s="46"/>
      <c r="P214" s="47"/>
      <c r="Q214" s="47"/>
      <c r="R214" s="47"/>
      <c r="S214" s="48"/>
      <c r="T214" s="48"/>
      <c r="U214" s="49">
        <f t="shared" si="122"/>
        <v>0.99999412536836496</v>
      </c>
      <c r="V214" s="49">
        <f t="shared" si="122"/>
        <v>0.99998571447565043</v>
      </c>
      <c r="W214" s="50">
        <f t="shared" si="122"/>
        <v>0.99999999682013296</v>
      </c>
      <c r="X214" s="50">
        <f t="shared" si="122"/>
        <v>0.99999798377685822</v>
      </c>
      <c r="AD214"/>
      <c r="AG214" s="3">
        <f t="shared" si="114"/>
        <v>43.317115956604354</v>
      </c>
      <c r="AH214" s="43">
        <f t="shared" si="123"/>
        <v>0.99999977095620363</v>
      </c>
      <c r="AI214" s="43">
        <f t="shared" si="123"/>
        <v>0.99999962733386161</v>
      </c>
      <c r="AJ214" s="43">
        <f t="shared" si="123"/>
        <v>0.99999948174553555</v>
      </c>
      <c r="AK214" s="43">
        <f t="shared" si="123"/>
        <v>0.99999965193791851</v>
      </c>
      <c r="AL214" s="43">
        <f t="shared" si="123"/>
        <v>0</v>
      </c>
      <c r="AM214" s="44">
        <f t="shared" si="115"/>
        <v>0.99489682710134086</v>
      </c>
      <c r="AN214" s="45">
        <f t="shared" si="111"/>
        <v>0.98038577458513476</v>
      </c>
      <c r="AO214" s="46"/>
      <c r="AP214" s="46"/>
      <c r="AQ214" s="47"/>
      <c r="AR214" s="47"/>
      <c r="AS214" s="47"/>
      <c r="AT214" s="48"/>
      <c r="AU214" s="48"/>
      <c r="AV214" s="49">
        <f t="shared" si="124"/>
        <v>0.99999314372495574</v>
      </c>
      <c r="AW214" s="49">
        <f t="shared" si="124"/>
        <v>0.99998353866871081</v>
      </c>
      <c r="AX214" s="50">
        <f t="shared" si="124"/>
        <v>0.99999999645909621</v>
      </c>
      <c r="AY214" s="50">
        <f t="shared" si="124"/>
        <v>0.99999773549250237</v>
      </c>
    </row>
    <row r="215" spans="6:51" x14ac:dyDescent="0.25">
      <c r="F215" s="3">
        <v>45</v>
      </c>
      <c r="G215" s="43">
        <f t="shared" si="121"/>
        <v>0.99999985658512425</v>
      </c>
      <c r="H215" s="43">
        <f t="shared" si="121"/>
        <v>0.99999975984503842</v>
      </c>
      <c r="I215" s="43">
        <f t="shared" si="121"/>
        <v>0.99999971436368029</v>
      </c>
      <c r="J215" s="43">
        <f t="shared" si="121"/>
        <v>0.99999977494350223</v>
      </c>
      <c r="K215" s="43">
        <f t="shared" si="121"/>
        <v>0</v>
      </c>
      <c r="L215" s="44">
        <f t="shared" si="113"/>
        <v>0.99527713287139408</v>
      </c>
      <c r="M215" s="45">
        <f t="shared" si="117"/>
        <v>0.98385754105821066</v>
      </c>
      <c r="N215" s="46"/>
      <c r="O215" s="46"/>
      <c r="P215" s="47"/>
      <c r="Q215" s="47"/>
      <c r="R215" s="47"/>
      <c r="S215" s="48"/>
      <c r="T215" s="48"/>
      <c r="U215" s="49">
        <f t="shared" si="122"/>
        <v>0.99999529561272693</v>
      </c>
      <c r="V215" s="49">
        <f t="shared" si="122"/>
        <v>0.99998834733573994</v>
      </c>
      <c r="W215" s="50">
        <f t="shared" si="122"/>
        <v>0.99999999726566635</v>
      </c>
      <c r="X215" s="50">
        <f t="shared" si="122"/>
        <v>0.99999829032864462</v>
      </c>
      <c r="AD215"/>
      <c r="AG215" s="3">
        <f t="shared" si="114"/>
        <v>44.576416783406593</v>
      </c>
      <c r="AH215" s="43">
        <f t="shared" si="123"/>
        <v>0.99999983925787872</v>
      </c>
      <c r="AI215" s="43">
        <f t="shared" si="123"/>
        <v>0.99999973217940796</v>
      </c>
      <c r="AJ215" s="43">
        <f t="shared" si="123"/>
        <v>0.99999966908771654</v>
      </c>
      <c r="AK215" s="43">
        <f t="shared" si="123"/>
        <v>0.99999974924870649</v>
      </c>
      <c r="AL215" s="43">
        <f t="shared" si="123"/>
        <v>0</v>
      </c>
      <c r="AM215" s="44">
        <f t="shared" si="115"/>
        <v>0.99518856263610578</v>
      </c>
      <c r="AN215" s="45">
        <f t="shared" si="111"/>
        <v>0.98305667360022442</v>
      </c>
      <c r="AO215" s="46"/>
      <c r="AP215" s="46"/>
      <c r="AQ215" s="47"/>
      <c r="AR215" s="47"/>
      <c r="AS215" s="47"/>
      <c r="AT215" s="48"/>
      <c r="AU215" s="48"/>
      <c r="AV215" s="49">
        <f t="shared" si="124"/>
        <v>0.99999483452291438</v>
      </c>
      <c r="AW215" s="49">
        <f t="shared" si="124"/>
        <v>0.99998730431064831</v>
      </c>
      <c r="AX215" s="50">
        <f t="shared" si="124"/>
        <v>0.99999999708782306</v>
      </c>
      <c r="AY215" s="50">
        <f t="shared" si="124"/>
        <v>0.99999816796880669</v>
      </c>
    </row>
    <row r="216" spans="6:51" x14ac:dyDescent="0.25">
      <c r="F216" s="3">
        <v>46</v>
      </c>
      <c r="G216" s="43">
        <f t="shared" si="121"/>
        <v>0.99999988936337825</v>
      </c>
      <c r="H216" s="43">
        <f t="shared" si="121"/>
        <v>0.99999981357961165</v>
      </c>
      <c r="I216" s="43">
        <f t="shared" si="121"/>
        <v>0.99999979666849925</v>
      </c>
      <c r="J216" s="43">
        <f t="shared" si="121"/>
        <v>0.99999982488549599</v>
      </c>
      <c r="K216" s="43">
        <f t="shared" si="121"/>
        <v>0</v>
      </c>
      <c r="L216" s="44">
        <f t="shared" si="113"/>
        <v>0.9954694574657813</v>
      </c>
      <c r="M216" s="45">
        <f t="shared" si="117"/>
        <v>0.98557774831052714</v>
      </c>
      <c r="N216" s="46"/>
      <c r="O216" s="46"/>
      <c r="P216" s="47"/>
      <c r="Q216" s="47"/>
      <c r="R216" s="47"/>
      <c r="S216" s="48"/>
      <c r="T216" s="48"/>
      <c r="U216" s="49">
        <f t="shared" si="122"/>
        <v>0.9999962144055824</v>
      </c>
      <c r="V216" s="49">
        <f t="shared" si="122"/>
        <v>0.99999045142297083</v>
      </c>
      <c r="W216" s="50">
        <f t="shared" si="122"/>
        <v>0.9999999976312729</v>
      </c>
      <c r="X216" s="50">
        <f t="shared" si="122"/>
        <v>0.99999854164396895</v>
      </c>
      <c r="AD216"/>
      <c r="AG216" s="3">
        <f t="shared" si="114"/>
        <v>45.736807377615186</v>
      </c>
      <c r="AH216" s="43">
        <f t="shared" si="123"/>
        <v>0.99999988169893372</v>
      </c>
      <c r="AI216" s="43">
        <f t="shared" si="123"/>
        <v>0.99999980084038587</v>
      </c>
      <c r="AJ216" s="43">
        <f t="shared" si="123"/>
        <v>0.99999977786684047</v>
      </c>
      <c r="AK216" s="43">
        <f t="shared" si="123"/>
        <v>0.99999981304020258</v>
      </c>
      <c r="AL216" s="43">
        <f t="shared" si="123"/>
        <v>0</v>
      </c>
      <c r="AM216" s="44">
        <f t="shared" si="115"/>
        <v>0.99542100103500863</v>
      </c>
      <c r="AN216" s="45">
        <f t="shared" si="111"/>
        <v>0.98514692894025668</v>
      </c>
      <c r="AO216" s="46"/>
      <c r="AP216" s="46"/>
      <c r="AQ216" s="47"/>
      <c r="AR216" s="47"/>
      <c r="AS216" s="47"/>
      <c r="AT216" s="48"/>
      <c r="AU216" s="48"/>
      <c r="AV216" s="49">
        <f t="shared" si="124"/>
        <v>0.99999599347074097</v>
      </c>
      <c r="AW216" s="49">
        <f t="shared" si="124"/>
        <v>0.9999899420295596</v>
      </c>
      <c r="AX216" s="50">
        <f t="shared" si="124"/>
        <v>0.99999999754179347</v>
      </c>
      <c r="AY216" s="50">
        <f t="shared" si="124"/>
        <v>0.99999848018236004</v>
      </c>
    </row>
    <row r="217" spans="6:51" x14ac:dyDescent="0.25">
      <c r="F217" s="3">
        <v>47</v>
      </c>
      <c r="G217" s="43">
        <f t="shared" si="121"/>
        <v>0.99999991350318029</v>
      </c>
      <c r="H217" s="43">
        <f t="shared" si="121"/>
        <v>0.99999985445906292</v>
      </c>
      <c r="I217" s="43">
        <f t="shared" si="121"/>
        <v>0.99999985374040712</v>
      </c>
      <c r="J217" s="43">
        <f t="shared" si="121"/>
        <v>0.99999986292651311</v>
      </c>
      <c r="K217" s="43">
        <f t="shared" si="121"/>
        <v>0</v>
      </c>
      <c r="L217" s="44">
        <f t="shared" si="113"/>
        <v>0.99564073121929475</v>
      </c>
      <c r="M217" s="45">
        <f t="shared" si="117"/>
        <v>0.98708507045989968</v>
      </c>
      <c r="N217" s="46"/>
      <c r="O217" s="46"/>
      <c r="P217" s="47"/>
      <c r="Q217" s="47"/>
      <c r="R217" s="47"/>
      <c r="S217" s="48"/>
      <c r="T217" s="48"/>
      <c r="U217" s="49">
        <f t="shared" si="122"/>
        <v>0.99999693911406817</v>
      </c>
      <c r="V217" s="49">
        <f t="shared" si="122"/>
        <v>0.99999214023094751</v>
      </c>
      <c r="W217" s="50">
        <f t="shared" si="122"/>
        <v>0.99999999793348371</v>
      </c>
      <c r="X217" s="50">
        <f t="shared" si="122"/>
        <v>0.99999874884704254</v>
      </c>
      <c r="AD217"/>
      <c r="AG217" s="3">
        <f t="shared" si="114"/>
        <v>46.806056521639796</v>
      </c>
      <c r="AH217" s="43">
        <f t="shared" si="123"/>
        <v>0.99999990936633332</v>
      </c>
      <c r="AI217" s="43">
        <f t="shared" si="123"/>
        <v>0.9999998473690147</v>
      </c>
      <c r="AJ217" s="43">
        <f t="shared" si="123"/>
        <v>0.9999998442163035</v>
      </c>
      <c r="AK217" s="43">
        <f t="shared" si="123"/>
        <v>0.99999985632486477</v>
      </c>
      <c r="AL217" s="43">
        <f t="shared" si="123"/>
        <v>0</v>
      </c>
      <c r="AM217" s="44">
        <f t="shared" si="115"/>
        <v>0.99560902591076572</v>
      </c>
      <c r="AN217" s="45">
        <f t="shared" si="111"/>
        <v>0.98680795470779115</v>
      </c>
      <c r="AO217" s="46"/>
      <c r="AP217" s="46"/>
      <c r="AQ217" s="47"/>
      <c r="AR217" s="47"/>
      <c r="AS217" s="47"/>
      <c r="AT217" s="48"/>
      <c r="AU217" s="48"/>
      <c r="AV217" s="49">
        <f t="shared" si="124"/>
        <v>0.99999681151672826</v>
      </c>
      <c r="AW217" s="49">
        <f t="shared" si="124"/>
        <v>0.99999184071927227</v>
      </c>
      <c r="AX217" s="50">
        <f t="shared" si="124"/>
        <v>0.99999999787918314</v>
      </c>
      <c r="AY217" s="50">
        <f t="shared" si="124"/>
        <v>0.9999987116714607</v>
      </c>
    </row>
    <row r="218" spans="6:51" x14ac:dyDescent="0.25">
      <c r="F218" s="3">
        <v>48</v>
      </c>
      <c r="G218" s="43">
        <f t="shared" ref="G218:K233" si="125">IF(1-EXP(-0.23*(G134-G$165))&lt;0, 0, 1-EXP(-0.23*(G134-G$165)))</f>
        <v>0.99999993150157007</v>
      </c>
      <c r="H218" s="43">
        <f t="shared" si="125"/>
        <v>0.99999988573016974</v>
      </c>
      <c r="I218" s="43">
        <f t="shared" si="125"/>
        <v>0.99999989370211906</v>
      </c>
      <c r="J218" s="43">
        <f t="shared" si="125"/>
        <v>0.99999989206951334</v>
      </c>
      <c r="K218" s="43">
        <f t="shared" si="125"/>
        <v>0</v>
      </c>
      <c r="L218" s="44">
        <f t="shared" si="113"/>
        <v>0.99579365640776363</v>
      </c>
      <c r="M218" s="45">
        <f t="shared" si="117"/>
        <v>0.98840836301971857</v>
      </c>
      <c r="N218" s="46"/>
      <c r="O218" s="46"/>
      <c r="P218" s="47"/>
      <c r="Q218" s="47"/>
      <c r="R218" s="47"/>
      <c r="S218" s="48"/>
      <c r="T218" s="48"/>
      <c r="U218" s="49">
        <f t="shared" ref="U218:X233" si="126">IF(1-EXP(-0.23*(U134-U$165))&lt;0, 0, 1-EXP(-0.23*(U134-U$165)))</f>
        <v>0.999997513350943</v>
      </c>
      <c r="V218" s="49">
        <f t="shared" si="126"/>
        <v>0.99999350153327204</v>
      </c>
      <c r="W218" s="50">
        <f t="shared" si="126"/>
        <v>0.99999999818502872</v>
      </c>
      <c r="X218" s="50">
        <f t="shared" si="126"/>
        <v>0.99999892062176943</v>
      </c>
      <c r="AD218"/>
      <c r="AG218" s="3">
        <f t="shared" si="114"/>
        <v>47.791322808443105</v>
      </c>
      <c r="AH218" s="43">
        <f t="shared" ref="AH218:AL233" si="127">IF(1-EXP(-0.23*(AH134-AH$165))&lt;0, 0, 1-EXP(-0.23*(AH134-AH$165)))</f>
        <v>0.99999992815875416</v>
      </c>
      <c r="AI218" s="43">
        <f t="shared" si="127"/>
        <v>0.99999987986958472</v>
      </c>
      <c r="AJ218" s="43">
        <f t="shared" si="127"/>
        <v>0.99999988647801863</v>
      </c>
      <c r="AK218" s="43">
        <f t="shared" si="127"/>
        <v>0.99999988660405115</v>
      </c>
      <c r="AL218" s="43">
        <f t="shared" si="127"/>
        <v>0</v>
      </c>
      <c r="AM218" s="44">
        <f t="shared" si="115"/>
        <v>0.99576314067572713</v>
      </c>
      <c r="AN218" s="45">
        <f t="shared" si="111"/>
        <v>0.98814614276079227</v>
      </c>
      <c r="AO218" s="46"/>
      <c r="AP218" s="46"/>
      <c r="AQ218" s="47"/>
      <c r="AR218" s="47"/>
      <c r="AS218" s="47"/>
      <c r="AT218" s="48"/>
      <c r="AU218" s="48"/>
      <c r="AV218" s="49">
        <f t="shared" ref="AV218:AY233" si="128">IF(1-EXP(-0.23*(AV134-AV$165))&lt;0, 0, 1-EXP(-0.23*(AV134-AV$165)))</f>
        <v>0.99999740417276128</v>
      </c>
      <c r="AW218" s="49">
        <f t="shared" si="128"/>
        <v>0.99999324089097297</v>
      </c>
      <c r="AX218" s="50">
        <f t="shared" si="128"/>
        <v>0.99999999813619722</v>
      </c>
      <c r="AY218" s="50">
        <f t="shared" si="128"/>
        <v>0.99999888734150488</v>
      </c>
    </row>
    <row r="219" spans="6:51" x14ac:dyDescent="0.25">
      <c r="F219" s="3">
        <v>49</v>
      </c>
      <c r="G219" s="43">
        <f t="shared" si="125"/>
        <v>0.99999994508127354</v>
      </c>
      <c r="H219" s="43">
        <f t="shared" si="125"/>
        <v>0.99999990978136588</v>
      </c>
      <c r="I219" s="43">
        <f t="shared" si="125"/>
        <v>0.99999992195441612</v>
      </c>
      <c r="J219" s="43">
        <f t="shared" si="125"/>
        <v>0.99999991452251769</v>
      </c>
      <c r="K219" s="43">
        <f t="shared" si="125"/>
        <v>4.6548573182760844E-3</v>
      </c>
      <c r="L219" s="44">
        <f t="shared" si="113"/>
        <v>0.99593053081474125</v>
      </c>
      <c r="M219" s="45">
        <f t="shared" si="117"/>
        <v>0.98957231689505454</v>
      </c>
      <c r="N219" s="46"/>
      <c r="O219" s="46"/>
      <c r="P219" s="47"/>
      <c r="Q219" s="47"/>
      <c r="R219" s="47"/>
      <c r="S219" s="48"/>
      <c r="T219" s="48"/>
      <c r="U219" s="49">
        <f t="shared" si="126"/>
        <v>0.99999797041460092</v>
      </c>
      <c r="V219" s="49">
        <f t="shared" si="126"/>
        <v>0.99999460348516411</v>
      </c>
      <c r="W219" s="50">
        <f t="shared" si="126"/>
        <v>0.99999999839578768</v>
      </c>
      <c r="X219" s="50">
        <f t="shared" si="126"/>
        <v>0.9999990637855557</v>
      </c>
      <c r="AD219"/>
      <c r="AG219" s="3">
        <f t="shared" si="114"/>
        <v>48.699202568119411</v>
      </c>
      <c r="AH219" s="43">
        <f t="shared" si="127"/>
        <v>0.9999999413815156</v>
      </c>
      <c r="AI219" s="43">
        <f t="shared" si="127"/>
        <v>0.99999990319080678</v>
      </c>
      <c r="AJ219" s="43">
        <f t="shared" si="127"/>
        <v>0.99999991444472824</v>
      </c>
      <c r="AK219" s="43">
        <f t="shared" si="127"/>
        <v>0.99999990836569219</v>
      </c>
      <c r="AL219" s="43">
        <f t="shared" si="127"/>
        <v>0</v>
      </c>
      <c r="AM219" s="44">
        <f t="shared" si="115"/>
        <v>0.99589092449310879</v>
      </c>
      <c r="AN219" s="45">
        <f t="shared" si="111"/>
        <v>0.98923763592086311</v>
      </c>
      <c r="AO219" s="46"/>
      <c r="AP219" s="46"/>
      <c r="AQ219" s="47"/>
      <c r="AR219" s="47"/>
      <c r="AS219" s="47"/>
      <c r="AT219" s="48"/>
      <c r="AU219" s="48"/>
      <c r="AV219" s="49">
        <f t="shared" si="128"/>
        <v>0.9999978436037148</v>
      </c>
      <c r="AW219" s="49">
        <f t="shared" si="128"/>
        <v>0.99999429587840372</v>
      </c>
      <c r="AX219" s="50">
        <f t="shared" si="128"/>
        <v>0.99999999833618503</v>
      </c>
      <c r="AY219" s="50">
        <f t="shared" si="128"/>
        <v>0.99999902338636337</v>
      </c>
    </row>
    <row r="220" spans="6:51" x14ac:dyDescent="0.25">
      <c r="F220" s="3">
        <v>50</v>
      </c>
      <c r="G220" s="43">
        <f t="shared" si="125"/>
        <v>0.99999995544473375</v>
      </c>
      <c r="H220" s="43">
        <f t="shared" si="125"/>
        <v>0.99999992837876839</v>
      </c>
      <c r="I220" s="43">
        <f t="shared" si="125"/>
        <v>0.99999994211973919</v>
      </c>
      <c r="J220" s="43">
        <f t="shared" si="125"/>
        <v>0.99999993191788983</v>
      </c>
      <c r="K220" s="43">
        <f t="shared" si="125"/>
        <v>5.9791019131608558E-2</v>
      </c>
      <c r="L220" s="44">
        <f t="shared" si="113"/>
        <v>0.99605331651489115</v>
      </c>
      <c r="M220" s="45">
        <f t="shared" si="117"/>
        <v>0.99059808539318472</v>
      </c>
      <c r="N220" s="46"/>
      <c r="O220" s="46"/>
      <c r="P220" s="47"/>
      <c r="Q220" s="47"/>
      <c r="R220" s="47"/>
      <c r="S220" s="48"/>
      <c r="T220" s="48"/>
      <c r="U220" s="49">
        <f t="shared" si="126"/>
        <v>0.99999833583672415</v>
      </c>
      <c r="V220" s="49">
        <f t="shared" si="126"/>
        <v>0.9999954992196084</v>
      </c>
      <c r="W220" s="50">
        <f t="shared" si="126"/>
        <v>0.99999999857348543</v>
      </c>
      <c r="X220" s="50">
        <f t="shared" si="126"/>
        <v>0.999999183720088</v>
      </c>
      <c r="AD220"/>
      <c r="AG220" s="3">
        <f t="shared" si="114"/>
        <v>49.535774030139265</v>
      </c>
      <c r="AH220" s="43">
        <f t="shared" si="127"/>
        <v>0.99999995097295979</v>
      </c>
      <c r="AI220" s="43">
        <f t="shared" si="127"/>
        <v>0.99999992033109664</v>
      </c>
      <c r="AJ220" s="43">
        <f t="shared" si="127"/>
        <v>0.99999993358629358</v>
      </c>
      <c r="AK220" s="43">
        <f t="shared" si="127"/>
        <v>0.99999992438597263</v>
      </c>
      <c r="AL220" s="43">
        <f t="shared" si="127"/>
        <v>3.50153931168109E-2</v>
      </c>
      <c r="AM220" s="44">
        <f t="shared" si="115"/>
        <v>0.995997955243067</v>
      </c>
      <c r="AN220" s="45">
        <f t="shared" si="111"/>
        <v>0.99013786211817634</v>
      </c>
      <c r="AO220" s="46"/>
      <c r="AP220" s="46"/>
      <c r="AQ220" s="47"/>
      <c r="AR220" s="47"/>
      <c r="AS220" s="47"/>
      <c r="AT220" s="48"/>
      <c r="AU220" s="48"/>
      <c r="AV220" s="49">
        <f t="shared" si="128"/>
        <v>0.99999817622510889</v>
      </c>
      <c r="AW220" s="49">
        <f t="shared" si="128"/>
        <v>0.99999510615972265</v>
      </c>
      <c r="AX220" s="50">
        <f t="shared" si="128"/>
        <v>0.99999999849468446</v>
      </c>
      <c r="AY220" s="50">
        <f t="shared" si="128"/>
        <v>0.99999913063760248</v>
      </c>
    </row>
    <row r="221" spans="6:51" x14ac:dyDescent="0.25">
      <c r="F221" s="3">
        <v>51</v>
      </c>
      <c r="G221" s="43">
        <f t="shared" si="125"/>
        <v>0.9999999634408071</v>
      </c>
      <c r="H221" s="43">
        <f t="shared" si="125"/>
        <v>0.99999994283502713</v>
      </c>
      <c r="I221" s="43">
        <f t="shared" si="125"/>
        <v>0.99999995664900421</v>
      </c>
      <c r="J221" s="43">
        <f t="shared" si="125"/>
        <v>0.99999994546891413</v>
      </c>
      <c r="K221" s="43">
        <f t="shared" si="125"/>
        <v>0.10877347206717269</v>
      </c>
      <c r="L221" s="44">
        <f t="shared" si="113"/>
        <v>0.99616369573055141</v>
      </c>
      <c r="M221" s="45">
        <f t="shared" si="117"/>
        <v>0.99150381453372105</v>
      </c>
      <c r="N221" s="46"/>
      <c r="O221" s="46"/>
      <c r="P221" s="47"/>
      <c r="Q221" s="47"/>
      <c r="R221" s="47"/>
      <c r="S221" s="48"/>
      <c r="T221" s="48"/>
      <c r="U221" s="49">
        <f t="shared" si="126"/>
        <v>0.99999862927657213</v>
      </c>
      <c r="V221" s="49">
        <f t="shared" si="126"/>
        <v>0.99999623032236373</v>
      </c>
      <c r="W221" s="50">
        <f t="shared" si="126"/>
        <v>0.99999999872420609</v>
      </c>
      <c r="X221" s="50">
        <f t="shared" si="126"/>
        <v>0.99999928469656985</v>
      </c>
      <c r="AD221"/>
      <c r="AG221" s="3">
        <f t="shared" si="114"/>
        <v>50.306638016924872</v>
      </c>
      <c r="AH221" s="43">
        <f t="shared" si="127"/>
        <v>0.99999995811627473</v>
      </c>
      <c r="AI221" s="43">
        <f t="shared" si="127"/>
        <v>0.99999993320083136</v>
      </c>
      <c r="AJ221" s="43">
        <f t="shared" si="127"/>
        <v>0.99999994708417106</v>
      </c>
      <c r="AK221" s="43">
        <f t="shared" si="127"/>
        <v>0.99999993643467733</v>
      </c>
      <c r="AL221" s="43">
        <f t="shared" si="127"/>
        <v>7.542466588775476E-2</v>
      </c>
      <c r="AM221" s="44">
        <f t="shared" si="115"/>
        <v>0.99608841059164643</v>
      </c>
      <c r="AN221" s="45">
        <f t="shared" si="111"/>
        <v>0.99088780906225216</v>
      </c>
      <c r="AO221" s="46"/>
      <c r="AP221" s="46"/>
      <c r="AQ221" s="47"/>
      <c r="AR221" s="47"/>
      <c r="AS221" s="47"/>
      <c r="AT221" s="48"/>
      <c r="AU221" s="48"/>
      <c r="AV221" s="49">
        <f t="shared" si="128"/>
        <v>0.99999843268826816</v>
      </c>
      <c r="AW221" s="49">
        <f t="shared" si="128"/>
        <v>0.99999573923758689</v>
      </c>
      <c r="AX221" s="50">
        <f t="shared" si="128"/>
        <v>0.9999999986223248</v>
      </c>
      <c r="AY221" s="50">
        <f t="shared" si="128"/>
        <v>0.99999921652586843</v>
      </c>
    </row>
    <row r="222" spans="6:51" x14ac:dyDescent="0.25">
      <c r="F222" s="3">
        <v>52</v>
      </c>
      <c r="G222" s="43">
        <f t="shared" si="125"/>
        <v>0.99999996967536775</v>
      </c>
      <c r="H222" s="43">
        <f t="shared" si="125"/>
        <v>0.99999995413070786</v>
      </c>
      <c r="I222" s="43">
        <f t="shared" si="125"/>
        <v>0.99999996721491935</v>
      </c>
      <c r="J222" s="43">
        <f t="shared" si="125"/>
        <v>0.99999995608217707</v>
      </c>
      <c r="K222" s="43">
        <f t="shared" si="125"/>
        <v>0.15241680243355882</v>
      </c>
      <c r="L222" s="44">
        <f t="shared" si="113"/>
        <v>0.99626311639258791</v>
      </c>
      <c r="M222" s="45">
        <f t="shared" si="117"/>
        <v>0.99230509163372138</v>
      </c>
      <c r="N222" s="46"/>
      <c r="O222" s="46"/>
      <c r="P222" s="47"/>
      <c r="Q222" s="47"/>
      <c r="R222" s="47"/>
      <c r="S222" s="48"/>
      <c r="T222" s="48"/>
      <c r="U222" s="49">
        <f t="shared" si="126"/>
        <v>0.99999886593506693</v>
      </c>
      <c r="V222" s="49">
        <f t="shared" si="126"/>
        <v>0.99999682946908286</v>
      </c>
      <c r="W222" s="50">
        <f t="shared" si="126"/>
        <v>0.99999999885277402</v>
      </c>
      <c r="X222" s="50">
        <f t="shared" si="126"/>
        <v>0.99999937012263518</v>
      </c>
      <c r="AD222"/>
      <c r="AG222" s="3">
        <f t="shared" si="114"/>
        <v>51.016955441198782</v>
      </c>
      <c r="AH222" s="43">
        <f t="shared" si="127"/>
        <v>0.99999996355975995</v>
      </c>
      <c r="AI222" s="43">
        <f t="shared" si="127"/>
        <v>0.99999994305051021</v>
      </c>
      <c r="AJ222" s="43">
        <f t="shared" si="127"/>
        <v>0.99999995685731702</v>
      </c>
      <c r="AK222" s="43">
        <f t="shared" si="127"/>
        <v>0.99999994567114869</v>
      </c>
      <c r="AL222" s="43">
        <f t="shared" si="127"/>
        <v>0.10955584933943874</v>
      </c>
      <c r="AM222" s="44">
        <f t="shared" si="115"/>
        <v>0.9961654689891527</v>
      </c>
      <c r="AN222" s="45">
        <f t="shared" si="111"/>
        <v>0.99151823030667419</v>
      </c>
      <c r="AO222" s="46"/>
      <c r="AP222" s="46"/>
      <c r="AQ222" s="47"/>
      <c r="AR222" s="47"/>
      <c r="AS222" s="47"/>
      <c r="AT222" s="48"/>
      <c r="AU222" s="48"/>
      <c r="AV222" s="49">
        <f t="shared" si="128"/>
        <v>0.99999863372484787</v>
      </c>
      <c r="AW222" s="49">
        <f t="shared" si="128"/>
        <v>0.99999624149938304</v>
      </c>
      <c r="AX222" s="50">
        <f t="shared" si="128"/>
        <v>0.99999999872655854</v>
      </c>
      <c r="AY222" s="50">
        <f t="shared" si="128"/>
        <v>0.99999928626603063</v>
      </c>
    </row>
    <row r="223" spans="6:51" x14ac:dyDescent="0.25">
      <c r="F223" s="3">
        <v>53</v>
      </c>
      <c r="G223" s="43">
        <f t="shared" si="125"/>
        <v>0.99999997458549916</v>
      </c>
      <c r="H223" s="43">
        <f t="shared" si="125"/>
        <v>0.99999996300197869</v>
      </c>
      <c r="I223" s="43">
        <f t="shared" si="125"/>
        <v>0.9999999749689461</v>
      </c>
      <c r="J223" s="43">
        <f t="shared" si="125"/>
        <v>0.99999996443864581</v>
      </c>
      <c r="K223" s="43">
        <f t="shared" si="125"/>
        <v>0.19141115930193198</v>
      </c>
      <c r="L223" s="44">
        <f t="shared" si="113"/>
        <v>0.99635282946453585</v>
      </c>
      <c r="M223" s="45">
        <f t="shared" si="117"/>
        <v>0.99301532487764266</v>
      </c>
      <c r="N223" s="46"/>
      <c r="O223" s="46"/>
      <c r="P223" s="47"/>
      <c r="Q223" s="47"/>
      <c r="R223" s="47"/>
      <c r="S223" s="48"/>
      <c r="T223" s="48"/>
      <c r="U223" s="49">
        <f t="shared" si="126"/>
        <v>0.99999905761459207</v>
      </c>
      <c r="V223" s="49">
        <f t="shared" si="126"/>
        <v>0.99999732243399231</v>
      </c>
      <c r="W223" s="50">
        <f t="shared" si="126"/>
        <v>0.99999999896304026</v>
      </c>
      <c r="X223" s="50">
        <f t="shared" si="126"/>
        <v>0.9999994427308182</v>
      </c>
      <c r="AD223"/>
      <c r="AG223" s="3">
        <f t="shared" si="114"/>
        <v>51.671481858149477</v>
      </c>
      <c r="AH223" s="43">
        <f t="shared" si="127"/>
        <v>0.99999996779181433</v>
      </c>
      <c r="AI223" s="43">
        <f t="shared" si="127"/>
        <v>0.99999995071902459</v>
      </c>
      <c r="AJ223" s="43">
        <f t="shared" si="127"/>
        <v>0.999999964101706</v>
      </c>
      <c r="AK223" s="43">
        <f t="shared" si="127"/>
        <v>0.99999995287382071</v>
      </c>
      <c r="AL223" s="43">
        <f t="shared" si="127"/>
        <v>0.13862336408442533</v>
      </c>
      <c r="AM223" s="44">
        <f t="shared" si="115"/>
        <v>0.99623158306080872</v>
      </c>
      <c r="AN223" s="45">
        <f t="shared" si="111"/>
        <v>0.99205251359198166</v>
      </c>
      <c r="AO223" s="46"/>
      <c r="AP223" s="46"/>
      <c r="AQ223" s="47"/>
      <c r="AR223" s="47"/>
      <c r="AS223" s="47"/>
      <c r="AT223" s="48"/>
      <c r="AU223" s="48"/>
      <c r="AV223" s="49">
        <f t="shared" si="128"/>
        <v>0.99999879366624911</v>
      </c>
      <c r="AW223" s="49">
        <f t="shared" si="128"/>
        <v>0.99999664548656186</v>
      </c>
      <c r="AX223" s="50">
        <f t="shared" si="128"/>
        <v>0.9999999988127265</v>
      </c>
      <c r="AY223" s="50">
        <f t="shared" si="128"/>
        <v>0.99999934359382092</v>
      </c>
    </row>
    <row r="224" spans="6:51" x14ac:dyDescent="0.25">
      <c r="F224" s="3">
        <v>54</v>
      </c>
      <c r="G224" s="43">
        <f t="shared" si="125"/>
        <v>0.99999997848978928</v>
      </c>
      <c r="H224" s="43">
        <f t="shared" si="125"/>
        <v>0.99999997000426066</v>
      </c>
      <c r="I224" s="43">
        <f t="shared" si="125"/>
        <v>0.99999998071051366</v>
      </c>
      <c r="J224" s="43">
        <f t="shared" si="125"/>
        <v>0.99999997105245853</v>
      </c>
      <c r="K224" s="43">
        <f t="shared" si="125"/>
        <v>0.22634348216059264</v>
      </c>
      <c r="L224" s="44">
        <f t="shared" si="113"/>
        <v>0.99643391964849148</v>
      </c>
      <c r="M224" s="45">
        <f t="shared" si="117"/>
        <v>0.99364606463502714</v>
      </c>
      <c r="N224" s="46"/>
      <c r="O224" s="46"/>
      <c r="P224" s="47"/>
      <c r="Q224" s="47"/>
      <c r="R224" s="47"/>
      <c r="S224" s="48"/>
      <c r="T224" s="48"/>
      <c r="U224" s="49">
        <f t="shared" si="126"/>
        <v>0.99999921351640553</v>
      </c>
      <c r="V224" s="49">
        <f t="shared" si="126"/>
        <v>0.99999772962554312</v>
      </c>
      <c r="W224" s="50">
        <f t="shared" si="126"/>
        <v>0.99999999905809833</v>
      </c>
      <c r="X224" s="50">
        <f t="shared" si="126"/>
        <v>0.99999950472317622</v>
      </c>
      <c r="AD224"/>
      <c r="AG224" s="3">
        <f t="shared" si="114"/>
        <v>52.274599303739727</v>
      </c>
      <c r="AH224" s="43">
        <f t="shared" si="127"/>
        <v>0.99999997114028671</v>
      </c>
      <c r="AI224" s="43">
        <f t="shared" si="127"/>
        <v>0.99999995678185583</v>
      </c>
      <c r="AJ224" s="43">
        <f t="shared" si="127"/>
        <v>0.99999996958507753</v>
      </c>
      <c r="AK224" s="43">
        <f t="shared" si="127"/>
        <v>0.99999995857723378</v>
      </c>
      <c r="AL224" s="43">
        <f t="shared" si="127"/>
        <v>0.16356108705757</v>
      </c>
      <c r="AM224" s="44">
        <f t="shared" si="115"/>
        <v>0.99628866968338436</v>
      </c>
      <c r="AN224" s="45">
        <f t="shared" si="111"/>
        <v>0.99250866866717391</v>
      </c>
      <c r="AO224" s="46"/>
      <c r="AP224" s="46"/>
      <c r="AQ224" s="47"/>
      <c r="AR224" s="47"/>
      <c r="AS224" s="47"/>
      <c r="AT224" s="48"/>
      <c r="AU224" s="48"/>
      <c r="AV224" s="49">
        <f t="shared" si="128"/>
        <v>0.99999892261871692</v>
      </c>
      <c r="AW224" s="49">
        <f t="shared" si="128"/>
        <v>0.99999697446174529</v>
      </c>
      <c r="AX224" s="50">
        <f t="shared" si="128"/>
        <v>0.99999999888473257</v>
      </c>
      <c r="AY224" s="50">
        <f t="shared" si="128"/>
        <v>0.99999939123558867</v>
      </c>
    </row>
    <row r="225" spans="6:51" x14ac:dyDescent="0.25">
      <c r="F225" s="3">
        <v>55</v>
      </c>
      <c r="G225" s="43">
        <f t="shared" si="125"/>
        <v>0.99999998162278492</v>
      </c>
      <c r="H225" s="43">
        <f t="shared" si="125"/>
        <v>0.99999997555865283</v>
      </c>
      <c r="I225" s="43">
        <f t="shared" si="125"/>
        <v>0.99999998499933995</v>
      </c>
      <c r="J225" s="43">
        <f t="shared" si="125"/>
        <v>0.99999997631377036</v>
      </c>
      <c r="K225" s="43">
        <f t="shared" si="125"/>
        <v>0.25771478629107325</v>
      </c>
      <c r="L225" s="44">
        <f t="shared" si="113"/>
        <v>0.99650733075051479</v>
      </c>
      <c r="M225" s="45">
        <f t="shared" si="117"/>
        <v>0.99420727562387734</v>
      </c>
      <c r="N225" s="46"/>
      <c r="O225" s="46"/>
      <c r="P225" s="47"/>
      <c r="Q225" s="47"/>
      <c r="R225" s="47"/>
      <c r="S225" s="48"/>
      <c r="T225" s="48"/>
      <c r="U225" s="49">
        <f t="shared" si="126"/>
        <v>0.99999934084298503</v>
      </c>
      <c r="V225" s="49">
        <f t="shared" si="126"/>
        <v>0.99999806726474083</v>
      </c>
      <c r="W225" s="50">
        <f t="shared" si="126"/>
        <v>0.99999999914044879</v>
      </c>
      <c r="X225" s="50">
        <f t="shared" si="126"/>
        <v>0.99999955788284001</v>
      </c>
      <c r="AD225"/>
      <c r="AG225" s="3">
        <f t="shared" si="114"/>
        <v>52.830345632314121</v>
      </c>
      <c r="AH225" s="43">
        <f t="shared" si="127"/>
        <v>0.99999997383085848</v>
      </c>
      <c r="AI225" s="43">
        <f t="shared" si="127"/>
        <v>0.99999996164192118</v>
      </c>
      <c r="AJ225" s="43">
        <f t="shared" si="127"/>
        <v>0.99999997381363392</v>
      </c>
      <c r="AK225" s="43">
        <f t="shared" si="127"/>
        <v>0.99999996315604134</v>
      </c>
      <c r="AL225" s="43">
        <f t="shared" si="127"/>
        <v>0.18509666269389113</v>
      </c>
      <c r="AM225" s="44">
        <f t="shared" si="115"/>
        <v>0.99633824450206032</v>
      </c>
      <c r="AN225" s="45">
        <f t="shared" si="111"/>
        <v>0.9929007257996415</v>
      </c>
      <c r="AO225" s="46"/>
      <c r="AP225" s="46"/>
      <c r="AQ225" s="47"/>
      <c r="AR225" s="47"/>
      <c r="AS225" s="47"/>
      <c r="AT225" s="48"/>
      <c r="AU225" s="48"/>
      <c r="AV225" s="49">
        <f t="shared" si="128"/>
        <v>0.99999902784006423</v>
      </c>
      <c r="AW225" s="49">
        <f t="shared" si="128"/>
        <v>0.9999972453440571</v>
      </c>
      <c r="AX225" s="50">
        <f t="shared" si="128"/>
        <v>0.99999999894548097</v>
      </c>
      <c r="AY225" s="50">
        <f t="shared" si="128"/>
        <v>0.99999943121493029</v>
      </c>
    </row>
    <row r="226" spans="6:51" x14ac:dyDescent="0.25">
      <c r="F226" s="3">
        <v>56</v>
      </c>
      <c r="G226" s="43">
        <f t="shared" si="125"/>
        <v>0.99999998415883329</v>
      </c>
      <c r="H226" s="43">
        <f t="shared" si="125"/>
        <v>0.99999997998595436</v>
      </c>
      <c r="I226" s="43">
        <f t="shared" si="125"/>
        <v>0.99999998823058067</v>
      </c>
      <c r="J226" s="43">
        <f t="shared" si="125"/>
        <v>0.99999998052013395</v>
      </c>
      <c r="K226" s="43">
        <f t="shared" si="125"/>
        <v>0.28595428904282771</v>
      </c>
      <c r="L226" s="44">
        <f>IF(1-EXP(-0.23*(Z142-L$165))&lt;0, 0, 1-EXP(-0.23*(Z142-L$165)))</f>
        <v>0.99657388671865932</v>
      </c>
      <c r="M226" s="45">
        <f t="shared" si="117"/>
        <v>0.99470756759964096</v>
      </c>
      <c r="N226" s="46"/>
      <c r="O226" s="46"/>
      <c r="P226" s="47"/>
      <c r="Q226" s="47"/>
      <c r="R226" s="47"/>
      <c r="S226" s="48"/>
      <c r="T226" s="48"/>
      <c r="U226" s="49">
        <f t="shared" si="126"/>
        <v>0.999999445254799</v>
      </c>
      <c r="V226" s="49">
        <f t="shared" si="126"/>
        <v>0.99999834829259604</v>
      </c>
      <c r="W226" s="50">
        <f t="shared" si="126"/>
        <v>0.99999999921212412</v>
      </c>
      <c r="X226" s="50">
        <f t="shared" si="126"/>
        <v>0.99999960366049068</v>
      </c>
      <c r="AD226"/>
      <c r="AG226" s="3">
        <f t="shared" si="114"/>
        <v>53.342441549920437</v>
      </c>
      <c r="AH226" s="43">
        <f t="shared" si="127"/>
        <v>0.99999997602243518</v>
      </c>
      <c r="AI226" s="43">
        <f t="shared" si="127"/>
        <v>0.99999996558663484</v>
      </c>
      <c r="AJ226" s="43">
        <f t="shared" si="127"/>
        <v>0.99999997712933653</v>
      </c>
      <c r="AK226" s="43">
        <f t="shared" si="127"/>
        <v>0.99999996687779591</v>
      </c>
      <c r="AL226" s="43">
        <f t="shared" si="127"/>
        <v>0.20380388804453231</v>
      </c>
      <c r="AM226" s="44">
        <f>IF(1-EXP(-0.23*(BA142-AM$165))&lt;0, 0, 1-EXP(-0.23*(BA142-AM$165)))</f>
        <v>0.99638151867511415</v>
      </c>
      <c r="AN226" s="45">
        <f t="shared" si="111"/>
        <v>0.99323973365109897</v>
      </c>
      <c r="AO226" s="46"/>
      <c r="AP226" s="46"/>
      <c r="AQ226" s="47"/>
      <c r="AR226" s="47"/>
      <c r="AS226" s="47"/>
      <c r="AT226" s="48"/>
      <c r="AU226" s="48"/>
      <c r="AV226" s="49">
        <f t="shared" si="128"/>
        <v>0.99999911463039648</v>
      </c>
      <c r="AW226" s="49">
        <f t="shared" si="128"/>
        <v>0.99999747063556843</v>
      </c>
      <c r="AX226" s="50">
        <f t="shared" si="128"/>
        <v>0.99999999899716729</v>
      </c>
      <c r="AY226" s="50">
        <f t="shared" si="128"/>
        <v>0.99999946505714721</v>
      </c>
    </row>
    <row r="227" spans="6:51" x14ac:dyDescent="0.25">
      <c r="F227" s="3">
        <v>57</v>
      </c>
      <c r="G227" s="43">
        <f t="shared" si="125"/>
        <v>0.99999998622874298</v>
      </c>
      <c r="H227" s="43">
        <f t="shared" si="125"/>
        <v>0.99999998353171515</v>
      </c>
      <c r="I227" s="43">
        <f t="shared" si="125"/>
        <v>0.99999999068550449</v>
      </c>
      <c r="J227" s="43">
        <f t="shared" si="125"/>
        <v>0.99999998389959677</v>
      </c>
      <c r="K227" s="43">
        <f t="shared" si="125"/>
        <v>0.3114309958783994</v>
      </c>
      <c r="L227" s="44">
        <f t="shared" ref="L227:L240" si="129">IF(1-EXP(-0.23*(Z143-L$165))&lt;0, 0, 1-EXP(-0.23*(Z143-L$165)))</f>
        <v>0.99663430916029927</v>
      </c>
      <c r="M227" s="45">
        <f t="shared" si="117"/>
        <v>0.99515439104595016</v>
      </c>
      <c r="N227" s="46"/>
      <c r="O227" s="46"/>
      <c r="P227" s="47"/>
      <c r="Q227" s="47"/>
      <c r="R227" s="47"/>
      <c r="S227" s="48"/>
      <c r="T227" s="48"/>
      <c r="U227" s="49">
        <f t="shared" si="126"/>
        <v>0.99999953121802776</v>
      </c>
      <c r="V227" s="49">
        <f t="shared" si="126"/>
        <v>0.99999858307149825</v>
      </c>
      <c r="W227" s="50">
        <f t="shared" si="126"/>
        <v>0.99999999927478611</v>
      </c>
      <c r="X227" s="50">
        <f t="shared" si="126"/>
        <v>0.99999964324172885</v>
      </c>
      <c r="AD227"/>
      <c r="AG227" s="3">
        <f t="shared" si="114"/>
        <v>53.814315524332059</v>
      </c>
      <c r="AH227" s="43">
        <f t="shared" si="127"/>
        <v>0.99999997782920991</v>
      </c>
      <c r="AI227" s="43">
        <f t="shared" si="127"/>
        <v>0.99999996882456055</v>
      </c>
      <c r="AJ227" s="43">
        <f t="shared" si="127"/>
        <v>0.99999997976835497</v>
      </c>
      <c r="AK227" s="43">
        <f t="shared" si="127"/>
        <v>0.99999996993687257</v>
      </c>
      <c r="AL227" s="43">
        <f t="shared" si="127"/>
        <v>0.22014023687038309</v>
      </c>
      <c r="AM227" s="44">
        <f t="shared" ref="AM227:AM240" si="130">IF(1-EXP(-0.23*(BA143-AM$165))&lt;0, 0, 1-EXP(-0.23*(BA143-AM$165)))</f>
        <v>0.9964194694837718</v>
      </c>
      <c r="AN227" s="45">
        <f t="shared" si="111"/>
        <v>0.99353448075243911</v>
      </c>
      <c r="AO227" s="46"/>
      <c r="AP227" s="46"/>
      <c r="AQ227" s="47"/>
      <c r="AR227" s="47"/>
      <c r="AS227" s="47"/>
      <c r="AT227" s="48"/>
      <c r="AU227" s="48"/>
      <c r="AV227" s="49">
        <f t="shared" si="128"/>
        <v>0.99999918692017919</v>
      </c>
      <c r="AW227" s="49">
        <f t="shared" si="128"/>
        <v>0.99999765971025456</v>
      </c>
      <c r="AX227" s="50">
        <f t="shared" si="128"/>
        <v>0.99999999904147596</v>
      </c>
      <c r="AY227" s="50">
        <f t="shared" si="128"/>
        <v>0.99999949392825693</v>
      </c>
    </row>
    <row r="228" spans="6:51" x14ac:dyDescent="0.25">
      <c r="F228" s="3">
        <v>58</v>
      </c>
      <c r="G228" s="43">
        <f t="shared" si="125"/>
        <v>0.99999998793153988</v>
      </c>
      <c r="H228" s="43">
        <f t="shared" si="125"/>
        <v>0.9999999863847655</v>
      </c>
      <c r="I228" s="43">
        <f t="shared" si="125"/>
        <v>0.99999999256593475</v>
      </c>
      <c r="J228" s="43">
        <f t="shared" si="125"/>
        <v>0.99999998662778289</v>
      </c>
      <c r="K228" s="43">
        <f t="shared" si="125"/>
        <v>0.3344632367765914</v>
      </c>
      <c r="L228" s="44">
        <f t="shared" si="129"/>
        <v>0.99668923198369819</v>
      </c>
      <c r="M228" s="45">
        <f t="shared" si="117"/>
        <v>0.99555420332406419</v>
      </c>
      <c r="N228" s="46"/>
      <c r="O228" s="46"/>
      <c r="P228" s="47"/>
      <c r="Q228" s="47"/>
      <c r="R228" s="47"/>
      <c r="S228" s="48"/>
      <c r="T228" s="48"/>
      <c r="U228" s="49">
        <f t="shared" si="126"/>
        <v>0.9999996022702865</v>
      </c>
      <c r="V228" s="49">
        <f t="shared" si="126"/>
        <v>0.99999877992925923</v>
      </c>
      <c r="W228" s="50">
        <f t="shared" si="126"/>
        <v>0.99999999932980055</v>
      </c>
      <c r="X228" s="50">
        <f t="shared" si="126"/>
        <v>0.99999967759981268</v>
      </c>
      <c r="AD228"/>
      <c r="AG228" s="3">
        <f t="shared" si="114"/>
        <v>54.249126738543261</v>
      </c>
      <c r="AH228" s="43">
        <f t="shared" si="127"/>
        <v>0.99999997933477502</v>
      </c>
      <c r="AI228" s="43">
        <f t="shared" si="127"/>
        <v>0.99999997150944731</v>
      </c>
      <c r="AJ228" s="43">
        <f t="shared" si="127"/>
        <v>0.99999998189711603</v>
      </c>
      <c r="AK228" s="43">
        <f t="shared" si="127"/>
        <v>0.99999997247672856</v>
      </c>
      <c r="AL228" s="43">
        <f t="shared" si="127"/>
        <v>0.2344741370364849</v>
      </c>
      <c r="AM228" s="44">
        <f t="shared" si="130"/>
        <v>0.996452892565866</v>
      </c>
      <c r="AN228" s="45">
        <f t="shared" si="111"/>
        <v>0.99379202363154973</v>
      </c>
      <c r="AO228" s="46"/>
      <c r="AP228" s="46"/>
      <c r="AQ228" s="47"/>
      <c r="AR228" s="47"/>
      <c r="AS228" s="47"/>
      <c r="AT228" s="48"/>
      <c r="AU228" s="48"/>
      <c r="AV228" s="49">
        <f t="shared" si="128"/>
        <v>0.99999924766581116</v>
      </c>
      <c r="AW228" s="49">
        <f t="shared" si="128"/>
        <v>0.99999781969194068</v>
      </c>
      <c r="AX228" s="50">
        <f t="shared" si="128"/>
        <v>0.99999999907971637</v>
      </c>
      <c r="AY228" s="50">
        <f t="shared" si="128"/>
        <v>0.99999951873121606</v>
      </c>
    </row>
    <row r="229" spans="6:51" x14ac:dyDescent="0.25">
      <c r="F229" s="3">
        <v>59</v>
      </c>
      <c r="G229" s="43">
        <f t="shared" si="125"/>
        <v>0.99999998934283874</v>
      </c>
      <c r="H229" s="43">
        <f t="shared" si="125"/>
        <v>0.99999998869098661</v>
      </c>
      <c r="I229" s="43">
        <f t="shared" si="125"/>
        <v>0.99999999401783801</v>
      </c>
      <c r="J229" s="43">
        <f t="shared" si="125"/>
        <v>0.99999998884058849</v>
      </c>
      <c r="K229" s="43">
        <f t="shared" si="125"/>
        <v>0.35532654314288326</v>
      </c>
      <c r="L229" s="44">
        <f t="shared" si="129"/>
        <v>0.9967392136815395</v>
      </c>
      <c r="M229" s="45">
        <f t="shared" si="117"/>
        <v>0.99591260987690011</v>
      </c>
      <c r="N229" s="46"/>
      <c r="O229" s="46"/>
      <c r="P229" s="47"/>
      <c r="Q229" s="47"/>
      <c r="R229" s="47"/>
      <c r="S229" s="48"/>
      <c r="T229" s="48"/>
      <c r="U229" s="49">
        <f t="shared" si="126"/>
        <v>0.99999966122445771</v>
      </c>
      <c r="V229" s="49">
        <f t="shared" si="126"/>
        <v>0.99999894558261926</v>
      </c>
      <c r="W229" s="50">
        <f t="shared" si="126"/>
        <v>0.99999999937829609</v>
      </c>
      <c r="X229" s="50">
        <f t="shared" si="126"/>
        <v>0.99999970753713352</v>
      </c>
      <c r="AD229"/>
      <c r="AG229" s="3">
        <f t="shared" si="114"/>
        <v>54.649786241410681</v>
      </c>
      <c r="AH229" s="43">
        <f t="shared" si="127"/>
        <v>0.99999998060135731</v>
      </c>
      <c r="AI229" s="43">
        <f t="shared" si="127"/>
        <v>0.9999999737562939</v>
      </c>
      <c r="AJ229" s="43">
        <f t="shared" si="127"/>
        <v>0.9999999836350808</v>
      </c>
      <c r="AK229" s="43">
        <f t="shared" si="127"/>
        <v>0.9999999746047914</v>
      </c>
      <c r="AL229" s="43">
        <f t="shared" si="127"/>
        <v>0.24710507006740134</v>
      </c>
      <c r="AM229" s="44">
        <f t="shared" si="130"/>
        <v>0.99648244103641426</v>
      </c>
      <c r="AN229" s="45">
        <f t="shared" si="111"/>
        <v>0.99401807792137964</v>
      </c>
      <c r="AO229" s="46"/>
      <c r="AP229" s="46"/>
      <c r="AQ229" s="47"/>
      <c r="AR229" s="47"/>
      <c r="AS229" s="47"/>
      <c r="AT229" s="48"/>
      <c r="AU229" s="48"/>
      <c r="AV229" s="49">
        <f t="shared" si="128"/>
        <v>0.99999929912035801</v>
      </c>
      <c r="AW229" s="49">
        <f t="shared" si="128"/>
        <v>0.99999795606226372</v>
      </c>
      <c r="AX229" s="50">
        <f t="shared" si="128"/>
        <v>0.99999999911291859</v>
      </c>
      <c r="AY229" s="50">
        <f t="shared" si="128"/>
        <v>0.99999954017362891</v>
      </c>
    </row>
    <row r="230" spans="6:51" x14ac:dyDescent="0.25">
      <c r="F230" s="3">
        <v>60</v>
      </c>
      <c r="G230" s="43">
        <f t="shared" si="125"/>
        <v>0.99999999052085964</v>
      </c>
      <c r="H230" s="43">
        <f t="shared" si="125"/>
        <v>0.99999999056358935</v>
      </c>
      <c r="I230" s="43">
        <f t="shared" si="125"/>
        <v>0.99999999514760496</v>
      </c>
      <c r="J230" s="43">
        <f t="shared" si="125"/>
        <v>0.9999999906436603</v>
      </c>
      <c r="K230" s="43">
        <f t="shared" si="125"/>
        <v>0.37426017651215615</v>
      </c>
      <c r="L230" s="44">
        <f t="shared" si="129"/>
        <v>0.99678474767364644</v>
      </c>
      <c r="M230" s="45">
        <f t="shared" si="117"/>
        <v>0.99623448435728568</v>
      </c>
      <c r="N230" s="46"/>
      <c r="O230" s="46"/>
      <c r="P230" s="47"/>
      <c r="Q230" s="47"/>
      <c r="R230" s="47"/>
      <c r="S230" s="48"/>
      <c r="T230" s="48"/>
      <c r="U230" s="49">
        <f t="shared" si="126"/>
        <v>0.99999971032563895</v>
      </c>
      <c r="V230" s="49">
        <f t="shared" si="126"/>
        <v>0.99999908546808425</v>
      </c>
      <c r="W230" s="50">
        <f t="shared" si="126"/>
        <v>0.99999999942120954</v>
      </c>
      <c r="X230" s="50">
        <f t="shared" si="126"/>
        <v>0.99999973371798778</v>
      </c>
      <c r="AD230"/>
      <c r="AG230" s="3">
        <f t="shared" si="114"/>
        <v>55.01897643704347</v>
      </c>
      <c r="AH230" s="43">
        <f t="shared" si="127"/>
        <v>0.99999998167599358</v>
      </c>
      <c r="AI230" s="43">
        <f t="shared" si="127"/>
        <v>0.99999997565227772</v>
      </c>
      <c r="AJ230" s="43">
        <f t="shared" si="127"/>
        <v>0.99999998506945997</v>
      </c>
      <c r="AK230" s="43">
        <f t="shared" si="127"/>
        <v>0.9999999764025943</v>
      </c>
      <c r="AL230" s="43">
        <f t="shared" si="127"/>
        <v>0.25827856845084651</v>
      </c>
      <c r="AM230" s="44">
        <f t="shared" si="130"/>
        <v>0.99650865512278131</v>
      </c>
      <c r="AN230" s="45">
        <f t="shared" si="111"/>
        <v>0.99421731117035239</v>
      </c>
      <c r="AO230" s="46"/>
      <c r="AP230" s="46"/>
      <c r="AQ230" s="47"/>
      <c r="AR230" s="47"/>
      <c r="AS230" s="47"/>
      <c r="AT230" s="48"/>
      <c r="AU230" s="48"/>
      <c r="AV230" s="49">
        <f t="shared" si="128"/>
        <v>0.99999934302184401</v>
      </c>
      <c r="AW230" s="49">
        <f t="shared" si="128"/>
        <v>0.99999807308818445</v>
      </c>
      <c r="AX230" s="50">
        <f t="shared" si="128"/>
        <v>0.99999999914190252</v>
      </c>
      <c r="AY230" s="50">
        <f t="shared" si="128"/>
        <v>0.99999955881612368</v>
      </c>
    </row>
    <row r="231" spans="6:51" x14ac:dyDescent="0.25">
      <c r="F231" s="3">
        <v>61</v>
      </c>
      <c r="G231" s="43">
        <f t="shared" si="125"/>
        <v>0.99999999151078889</v>
      </c>
      <c r="H231" s="43">
        <f t="shared" si="125"/>
        <v>0.99999999209082258</v>
      </c>
      <c r="I231" s="43">
        <f t="shared" si="125"/>
        <v>0.99999999603337153</v>
      </c>
      <c r="J231" s="43">
        <f t="shared" si="125"/>
        <v>0.99999999211950652</v>
      </c>
      <c r="K231" s="43">
        <f t="shared" si="125"/>
        <v>0.39147255822017057</v>
      </c>
      <c r="L231" s="44">
        <f t="shared" si="129"/>
        <v>0.99682627104643129</v>
      </c>
      <c r="M231" s="45">
        <f t="shared" si="117"/>
        <v>0.99652407093834128</v>
      </c>
      <c r="N231" s="46"/>
      <c r="O231" s="46"/>
      <c r="P231" s="47"/>
      <c r="Q231" s="47"/>
      <c r="R231" s="47"/>
      <c r="S231" s="48"/>
      <c r="T231" s="48"/>
      <c r="U231" s="49">
        <f t="shared" si="126"/>
        <v>0.99999975137243957</v>
      </c>
      <c r="V231" s="49">
        <f t="shared" si="126"/>
        <v>0.99999920400127151</v>
      </c>
      <c r="W231" s="50">
        <f t="shared" si="126"/>
        <v>0.99999999945932294</v>
      </c>
      <c r="X231" s="50">
        <f t="shared" si="126"/>
        <v>0.9999997566945833</v>
      </c>
      <c r="AD231"/>
      <c r="AG231" s="3">
        <f t="shared" si="114"/>
        <v>55.359169043423464</v>
      </c>
      <c r="AH231" s="43">
        <f t="shared" si="127"/>
        <v>0.99999998259473888</v>
      </c>
      <c r="AI231" s="43">
        <f t="shared" si="127"/>
        <v>0.99999997726431122</v>
      </c>
      <c r="AJ231" s="43">
        <f t="shared" si="127"/>
        <v>0.99999998626491715</v>
      </c>
      <c r="AK231" s="43">
        <f t="shared" si="127"/>
        <v>0.99999997793279116</v>
      </c>
      <c r="AL231" s="43">
        <f t="shared" si="127"/>
        <v>0.26819753654013423</v>
      </c>
      <c r="AM231" s="44">
        <f t="shared" si="130"/>
        <v>0.9965319848519093</v>
      </c>
      <c r="AN231" s="45">
        <f t="shared" si="111"/>
        <v>0.99439356431704662</v>
      </c>
      <c r="AO231" s="46"/>
      <c r="AP231" s="46"/>
      <c r="AQ231" s="47"/>
      <c r="AR231" s="47"/>
      <c r="AS231" s="47"/>
      <c r="AT231" s="48"/>
      <c r="AU231" s="48"/>
      <c r="AV231" s="49">
        <f t="shared" si="128"/>
        <v>0.99999938072617434</v>
      </c>
      <c r="AW231" s="49">
        <f t="shared" si="128"/>
        <v>0.99999817412693037</v>
      </c>
      <c r="AX231" s="50">
        <f t="shared" si="128"/>
        <v>0.99999999916732718</v>
      </c>
      <c r="AY231" s="50">
        <f t="shared" si="128"/>
        <v>0.99999957510740489</v>
      </c>
    </row>
    <row r="232" spans="6:51" x14ac:dyDescent="0.25">
      <c r="F232" s="3">
        <v>62</v>
      </c>
      <c r="G232" s="43">
        <f t="shared" si="125"/>
        <v>0.9999999923479671</v>
      </c>
      <c r="H232" s="43">
        <f t="shared" si="125"/>
        <v>0.99999999334177836</v>
      </c>
      <c r="I232" s="43">
        <f t="shared" si="125"/>
        <v>0.99999999673295104</v>
      </c>
      <c r="J232" s="43">
        <f t="shared" si="125"/>
        <v>0.99999999333285461</v>
      </c>
      <c r="K232" s="43">
        <f t="shared" si="125"/>
        <v>0.40714580015811042</v>
      </c>
      <c r="L232" s="44">
        <f t="shared" si="129"/>
        <v>0.99686417196315935</v>
      </c>
      <c r="M232" s="45">
        <f t="shared" si="117"/>
        <v>0.99678507154913687</v>
      </c>
      <c r="N232" s="46"/>
      <c r="O232" s="46"/>
      <c r="P232" s="47"/>
      <c r="Q232" s="47"/>
      <c r="R232" s="47"/>
      <c r="S232" s="48"/>
      <c r="T232" s="48"/>
      <c r="U232" s="49">
        <f t="shared" si="126"/>
        <v>0.99999978581107007</v>
      </c>
      <c r="V232" s="49">
        <f t="shared" si="126"/>
        <v>0.99999930478091326</v>
      </c>
      <c r="W232" s="50">
        <f t="shared" si="126"/>
        <v>0.99999999949329144</v>
      </c>
      <c r="X232" s="50">
        <f t="shared" si="126"/>
        <v>0.99999977692776976</v>
      </c>
      <c r="AD232"/>
      <c r="AG232" s="3">
        <f t="shared" si="114"/>
        <v>55.672641640487548</v>
      </c>
      <c r="AH232" s="43">
        <f t="shared" si="127"/>
        <v>0.99999998338558738</v>
      </c>
      <c r="AI232" s="43">
        <f t="shared" si="127"/>
        <v>0.99999997864434909</v>
      </c>
      <c r="AJ232" s="43">
        <f t="shared" si="127"/>
        <v>0.99999998727008865</v>
      </c>
      <c r="AK232" s="43">
        <f t="shared" si="127"/>
        <v>0.99999997924408568</v>
      </c>
      <c r="AL232" s="43">
        <f t="shared" si="127"/>
        <v>0.27703088885673866</v>
      </c>
      <c r="AM232" s="44">
        <f t="shared" si="130"/>
        <v>0.99655280758888387</v>
      </c>
      <c r="AN232" s="45">
        <f t="shared" si="111"/>
        <v>0.99455002083052657</v>
      </c>
      <c r="AO232" s="46"/>
      <c r="AP232" s="46"/>
      <c r="AQ232" s="47"/>
      <c r="AR232" s="47"/>
      <c r="AS232" s="47"/>
      <c r="AT232" s="48"/>
      <c r="AU232" s="48"/>
      <c r="AV232" s="49">
        <f t="shared" si="128"/>
        <v>0.99999941330228359</v>
      </c>
      <c r="AW232" s="49">
        <f t="shared" si="128"/>
        <v>0.99999826184642282</v>
      </c>
      <c r="AX232" s="50">
        <f t="shared" si="128"/>
        <v>0.99999999918972726</v>
      </c>
      <c r="AY232" s="50">
        <f t="shared" si="128"/>
        <v>0.99999958940998523</v>
      </c>
    </row>
    <row r="233" spans="6:51" x14ac:dyDescent="0.25">
      <c r="F233" s="3">
        <v>63</v>
      </c>
      <c r="G233" s="43">
        <f t="shared" si="125"/>
        <v>0.99999999306023957</v>
      </c>
      <c r="H233" s="43">
        <f t="shared" si="125"/>
        <v>0.99999999437078335</v>
      </c>
      <c r="I233" s="43">
        <f t="shared" si="125"/>
        <v>0.99999999728943212</v>
      </c>
      <c r="J233" s="43">
        <f t="shared" si="125"/>
        <v>0.99999999433470854</v>
      </c>
      <c r="K233" s="43">
        <f t="shared" si="125"/>
        <v>0.42143949784883317</v>
      </c>
      <c r="L233" s="44">
        <f t="shared" si="129"/>
        <v>0.99689879596841136</v>
      </c>
      <c r="M233" s="45">
        <f t="shared" si="117"/>
        <v>0.99702072034591294</v>
      </c>
      <c r="N233" s="46"/>
      <c r="O233" s="46"/>
      <c r="P233" s="47"/>
      <c r="Q233" s="47"/>
      <c r="R233" s="47"/>
      <c r="S233" s="48"/>
      <c r="T233" s="48"/>
      <c r="U233" s="49">
        <f t="shared" si="126"/>
        <v>0.99999981480859301</v>
      </c>
      <c r="V233" s="49">
        <f t="shared" si="126"/>
        <v>0.99999939074987432</v>
      </c>
      <c r="W233" s="50">
        <f t="shared" si="126"/>
        <v>0.99999999952366669</v>
      </c>
      <c r="X233" s="50">
        <f t="shared" si="126"/>
        <v>0.99999979480363277</v>
      </c>
      <c r="AD233"/>
      <c r="AG233" s="3">
        <f t="shared" si="114"/>
        <v>55.961492918461353</v>
      </c>
      <c r="AH233" s="43">
        <f t="shared" si="127"/>
        <v>0.99999998407053259</v>
      </c>
      <c r="AI233" s="43">
        <f t="shared" si="127"/>
        <v>0.99999997983316613</v>
      </c>
      <c r="AJ233" s="43">
        <f t="shared" si="127"/>
        <v>0.99999998812204294</v>
      </c>
      <c r="AK233" s="43">
        <f t="shared" si="127"/>
        <v>0.9999999803747448</v>
      </c>
      <c r="AL233" s="43">
        <f t="shared" si="127"/>
        <v>0.28492020787041938</v>
      </c>
      <c r="AM233" s="44">
        <f t="shared" si="130"/>
        <v>0.99657144171885348</v>
      </c>
      <c r="AN233" s="45">
        <f t="shared" si="111"/>
        <v>0.99468933706116791</v>
      </c>
      <c r="AO233" s="46"/>
      <c r="AP233" s="46"/>
      <c r="AQ233" s="47"/>
      <c r="AR233" s="47"/>
      <c r="AS233" s="47"/>
      <c r="AT233" s="48"/>
      <c r="AU233" s="48"/>
      <c r="AV233" s="49">
        <f t="shared" si="128"/>
        <v>0.99999944160113374</v>
      </c>
      <c r="AW233" s="49">
        <f t="shared" si="128"/>
        <v>0.99999833838660068</v>
      </c>
      <c r="AX233" s="50">
        <f t="shared" si="128"/>
        <v>0.99999999920954064</v>
      </c>
      <c r="AY233" s="50">
        <f t="shared" si="128"/>
        <v>0.9999996020193066</v>
      </c>
    </row>
    <row r="234" spans="6:51" x14ac:dyDescent="0.25">
      <c r="F234" s="3">
        <v>64</v>
      </c>
      <c r="G234" s="43">
        <f t="shared" ref="G234:K240" si="131">IF(1-EXP(-0.23*(G150-G$165))&lt;0, 0, 1-EXP(-0.23*(G150-G$165)))</f>
        <v>0.99999999366970227</v>
      </c>
      <c r="H234" s="43">
        <f t="shared" si="131"/>
        <v>0.99999999522073468</v>
      </c>
      <c r="I234" s="43">
        <f t="shared" si="131"/>
        <v>0.99999999773515746</v>
      </c>
      <c r="J234" s="43">
        <f t="shared" si="131"/>
        <v>0.99999999516543248</v>
      </c>
      <c r="K234" s="43">
        <f t="shared" si="131"/>
        <v>0.43449391618312128</v>
      </c>
      <c r="L234" s="44">
        <f t="shared" si="129"/>
        <v>0.99693045136944392</v>
      </c>
      <c r="M234" s="45">
        <f t="shared" si="117"/>
        <v>0.99723384736534759</v>
      </c>
      <c r="N234" s="46"/>
      <c r="O234" s="46"/>
      <c r="P234" s="47"/>
      <c r="Q234" s="47"/>
      <c r="R234" s="47"/>
      <c r="S234" s="48"/>
      <c r="T234" s="48"/>
      <c r="U234" s="49">
        <f t="shared" ref="U234:X240" si="132">IF(1-EXP(-0.23*(U150-U$165))&lt;0, 0, 1-EXP(-0.23*(U150-U$165)))</f>
        <v>0.99999983931015546</v>
      </c>
      <c r="V234" s="49">
        <f t="shared" si="132"/>
        <v>0.99999946432266895</v>
      </c>
      <c r="W234" s="50">
        <f t="shared" si="132"/>
        <v>0.99999999955091512</v>
      </c>
      <c r="X234" s="50">
        <f t="shared" si="132"/>
        <v>0.99999981064683163</v>
      </c>
      <c r="AD234"/>
      <c r="AG234" s="3">
        <f t="shared" si="114"/>
        <v>56.227656728531329</v>
      </c>
      <c r="AH234" s="43">
        <f t="shared" ref="AH234:AL240" si="133">IF(1-EXP(-0.23*(AH150-AH$165))&lt;0, 0, 1-EXP(-0.23*(AH150-AH$165)))</f>
        <v>0.9999999846670421</v>
      </c>
      <c r="AI234" s="43">
        <f t="shared" si="133"/>
        <v>0.9999999808630845</v>
      </c>
      <c r="AJ234" s="43">
        <f t="shared" si="133"/>
        <v>0.99999998884937957</v>
      </c>
      <c r="AK234" s="43">
        <f t="shared" si="133"/>
        <v>0.99999998135513657</v>
      </c>
      <c r="AL234" s="43">
        <f t="shared" si="133"/>
        <v>0.29198492352642602</v>
      </c>
      <c r="AM234" s="44">
        <f t="shared" si="130"/>
        <v>0.99658815741103401</v>
      </c>
      <c r="AN234" s="45">
        <f t="shared" ref="AN234:AN240" si="134">IF(1-EXP(-0.23*(AN150-AN$165))&lt;0, 0, 1-EXP(-0.23*(AN150-AN$165)))</f>
        <v>0.99481374356190899</v>
      </c>
      <c r="AO234" s="46"/>
      <c r="AP234" s="46"/>
      <c r="AQ234" s="47"/>
      <c r="AR234" s="47"/>
      <c r="AS234" s="47"/>
      <c r="AT234" s="48"/>
      <c r="AU234" s="48"/>
      <c r="AV234" s="49">
        <f t="shared" ref="AV234:AY240" si="135">IF(1-EXP(-0.23*(AV150-AV$165))&lt;0, 0, 1-EXP(-0.23*(AV150-AV$165)))</f>
        <v>0.99999946630635861</v>
      </c>
      <c r="AW234" s="49">
        <f t="shared" si="135"/>
        <v>0.99999840547886909</v>
      </c>
      <c r="AX234" s="50">
        <f t="shared" si="135"/>
        <v>0.99999999922712857</v>
      </c>
      <c r="AY234" s="50">
        <f t="shared" si="135"/>
        <v>0.99999961317810881</v>
      </c>
    </row>
    <row r="235" spans="6:51" x14ac:dyDescent="0.25">
      <c r="F235" s="3">
        <v>65</v>
      </c>
      <c r="G235" s="43">
        <f t="shared" si="131"/>
        <v>0.99999999419400876</v>
      </c>
      <c r="H235" s="43">
        <f t="shared" si="131"/>
        <v>0.99999999592564581</v>
      </c>
      <c r="I235" s="43">
        <f t="shared" si="131"/>
        <v>0.99999999809457296</v>
      </c>
      <c r="J235" s="43">
        <f t="shared" si="131"/>
        <v>0.99999999585710642</v>
      </c>
      <c r="K235" s="43">
        <f t="shared" si="131"/>
        <v>0.44643267351598859</v>
      </c>
      <c r="L235" s="44">
        <f t="shared" si="129"/>
        <v>0.9969594138443979</v>
      </c>
      <c r="M235" s="45">
        <f t="shared" si="117"/>
        <v>0.99742693300064811</v>
      </c>
      <c r="N235" s="46"/>
      <c r="O235" s="46"/>
      <c r="P235" s="47"/>
      <c r="Q235" s="47"/>
      <c r="R235" s="47"/>
      <c r="S235" s="48"/>
      <c r="T235" s="48"/>
      <c r="U235" s="49">
        <f t="shared" si="132"/>
        <v>0.9999998600838641</v>
      </c>
      <c r="V235" s="49">
        <f t="shared" si="132"/>
        <v>0.99999952748678167</v>
      </c>
      <c r="W235" s="50">
        <f t="shared" si="132"/>
        <v>0.99999999957543284</v>
      </c>
      <c r="X235" s="50">
        <f t="shared" si="132"/>
        <v>0.99999982473136428</v>
      </c>
      <c r="AD235"/>
      <c r="AG235" s="3">
        <f t="shared" ref="AG235:AG240" si="136">AE79</f>
        <v>56.472915029924017</v>
      </c>
      <c r="AH235" s="43">
        <f t="shared" si="133"/>
        <v>0.99999998518912936</v>
      </c>
      <c r="AI235" s="43">
        <f t="shared" si="133"/>
        <v>0.99999998175996607</v>
      </c>
      <c r="AJ235" s="43">
        <f t="shared" si="133"/>
        <v>0.99999998947441537</v>
      </c>
      <c r="AK235" s="43">
        <f t="shared" si="133"/>
        <v>0.99999998220958541</v>
      </c>
      <c r="AL235" s="43">
        <f t="shared" si="133"/>
        <v>0.29832637809668194</v>
      </c>
      <c r="AM235" s="44">
        <f t="shared" si="130"/>
        <v>0.99660318515433666</v>
      </c>
      <c r="AN235" s="45">
        <f t="shared" si="134"/>
        <v>0.99492512448474613</v>
      </c>
      <c r="AO235" s="46"/>
      <c r="AP235" s="46"/>
      <c r="AQ235" s="47"/>
      <c r="AR235" s="47"/>
      <c r="AS235" s="47"/>
      <c r="AT235" s="48"/>
      <c r="AU235" s="48"/>
      <c r="AV235" s="49">
        <f t="shared" si="135"/>
        <v>0.99999948797185978</v>
      </c>
      <c r="AW235" s="49">
        <f t="shared" si="135"/>
        <v>0.99999846453550689</v>
      </c>
      <c r="AX235" s="50">
        <f t="shared" si="135"/>
        <v>0.99999999924279148</v>
      </c>
      <c r="AY235" s="50">
        <f t="shared" si="135"/>
        <v>0.99999962308734336</v>
      </c>
    </row>
    <row r="236" spans="6:51" x14ac:dyDescent="0.25">
      <c r="F236" s="3">
        <v>66</v>
      </c>
      <c r="G236" s="43">
        <f t="shared" si="131"/>
        <v>0.99999999464735578</v>
      </c>
      <c r="H236" s="43">
        <f t="shared" si="131"/>
        <v>0.99999999651259552</v>
      </c>
      <c r="I236" s="43">
        <f t="shared" si="131"/>
        <v>0.99999999838628084</v>
      </c>
      <c r="J236" s="43">
        <f t="shared" si="131"/>
        <v>0.99999999643533299</v>
      </c>
      <c r="K236" s="43">
        <f t="shared" si="131"/>
        <v>0.45736501011660802</v>
      </c>
      <c r="L236" s="44">
        <f t="shared" si="129"/>
        <v>0.99698593040083894</v>
      </c>
      <c r="M236" s="45">
        <f t="shared" si="117"/>
        <v>0.99760215468439106</v>
      </c>
      <c r="N236" s="46"/>
      <c r="O236" s="46"/>
      <c r="P236" s="47"/>
      <c r="Q236" s="47"/>
      <c r="R236" s="47"/>
      <c r="S236" s="48"/>
      <c r="T236" s="48"/>
      <c r="U236" s="49">
        <f t="shared" si="132"/>
        <v>0.99999987775609522</v>
      </c>
      <c r="V236" s="49">
        <f t="shared" si="132"/>
        <v>0.99999958188343729</v>
      </c>
      <c r="W236" s="50">
        <f t="shared" si="132"/>
        <v>0.99999999959755737</v>
      </c>
      <c r="X236" s="50">
        <f t="shared" si="132"/>
        <v>0.99999983728928843</v>
      </c>
      <c r="AD236"/>
      <c r="AG236" s="3">
        <f t="shared" si="136"/>
        <v>56.698909820073034</v>
      </c>
      <c r="AH236" s="43">
        <f t="shared" si="133"/>
        <v>0.99999998564814163</v>
      </c>
      <c r="AI236" s="43">
        <f t="shared" si="133"/>
        <v>0.99999998254468414</v>
      </c>
      <c r="AJ236" s="43">
        <f t="shared" si="133"/>
        <v>0.99999999001474926</v>
      </c>
      <c r="AK236" s="43">
        <f t="shared" si="133"/>
        <v>0.99999998295774506</v>
      </c>
      <c r="AL236" s="43">
        <f t="shared" si="133"/>
        <v>0.30403104244970913</v>
      </c>
      <c r="AM236" s="44">
        <f t="shared" si="130"/>
        <v>0.9966167225763074</v>
      </c>
      <c r="AN236" s="45">
        <f t="shared" si="134"/>
        <v>0.99502508027471337</v>
      </c>
      <c r="AO236" s="46"/>
      <c r="AP236" s="46"/>
      <c r="AQ236" s="47"/>
      <c r="AR236" s="47"/>
      <c r="AS236" s="47"/>
      <c r="AT236" s="48"/>
      <c r="AU236" s="48"/>
      <c r="AV236" s="49">
        <f t="shared" si="135"/>
        <v>0.99999950705001628</v>
      </c>
      <c r="AW236" s="49">
        <f t="shared" si="135"/>
        <v>0.99999851671727591</v>
      </c>
      <c r="AX236" s="50">
        <f t="shared" si="135"/>
        <v>0.99999999925678107</v>
      </c>
      <c r="AY236" s="50">
        <f t="shared" si="135"/>
        <v>0.99999963191454344</v>
      </c>
    </row>
    <row r="237" spans="6:51" x14ac:dyDescent="0.25">
      <c r="F237" s="3">
        <v>67</v>
      </c>
      <c r="G237" s="43">
        <f t="shared" si="131"/>
        <v>0.99999999504123305</v>
      </c>
      <c r="H237" s="43">
        <f t="shared" si="131"/>
        <v>0.99999999700322872</v>
      </c>
      <c r="I237" s="43">
        <f t="shared" si="131"/>
        <v>0.99999999862453059</v>
      </c>
      <c r="J237" s="43">
        <f t="shared" si="131"/>
        <v>0.99999999692062902</v>
      </c>
      <c r="K237" s="43">
        <f t="shared" si="131"/>
        <v>0.46738771115386712</v>
      </c>
      <c r="L237" s="44">
        <f t="shared" si="129"/>
        <v>0.99701022278665252</v>
      </c>
      <c r="M237" s="45">
        <f t="shared" si="117"/>
        <v>0.9977614269461994</v>
      </c>
      <c r="N237" s="46"/>
      <c r="O237" s="46"/>
      <c r="P237" s="47"/>
      <c r="Q237" s="47"/>
      <c r="R237" s="47"/>
      <c r="S237" s="48"/>
      <c r="T237" s="48"/>
      <c r="U237" s="49">
        <f t="shared" si="132"/>
        <v>0.99999989283937418</v>
      </c>
      <c r="V237" s="49">
        <f t="shared" si="132"/>
        <v>0.99999962887219651</v>
      </c>
      <c r="W237" s="50">
        <f t="shared" si="132"/>
        <v>0.99999999961757735</v>
      </c>
      <c r="X237" s="50">
        <f t="shared" si="132"/>
        <v>0.99999984851781554</v>
      </c>
      <c r="AD237"/>
      <c r="AG237" s="3">
        <f t="shared" si="136"/>
        <v>56.907154127745713</v>
      </c>
      <c r="AH237" s="43">
        <f t="shared" si="133"/>
        <v>0.99999998605334695</v>
      </c>
      <c r="AI237" s="43">
        <f t="shared" si="133"/>
        <v>0.99999998323422423</v>
      </c>
      <c r="AJ237" s="43">
        <f t="shared" si="133"/>
        <v>0.99999999048439658</v>
      </c>
      <c r="AK237" s="43">
        <f t="shared" si="133"/>
        <v>0.99999998361562481</v>
      </c>
      <c r="AL237" s="43">
        <f t="shared" si="133"/>
        <v>0.30917308050841086</v>
      </c>
      <c r="AM237" s="44">
        <f t="shared" si="130"/>
        <v>0.99662893992872859</v>
      </c>
      <c r="AN237" s="45">
        <f t="shared" si="134"/>
        <v>0.99511497753517264</v>
      </c>
      <c r="AO237" s="46"/>
      <c r="AP237" s="46"/>
      <c r="AQ237" s="47"/>
      <c r="AR237" s="47"/>
      <c r="AS237" s="47"/>
      <c r="AT237" s="48"/>
      <c r="AU237" s="48"/>
      <c r="AV237" s="49">
        <f t="shared" si="135"/>
        <v>0.99999952391306224</v>
      </c>
      <c r="AW237" s="49">
        <f t="shared" si="135"/>
        <v>0.9999985629850392</v>
      </c>
      <c r="AX237" s="50">
        <f t="shared" si="135"/>
        <v>0.99999999926930927</v>
      </c>
      <c r="AY237" s="50">
        <f t="shared" si="135"/>
        <v>0.99999963980030404</v>
      </c>
    </row>
    <row r="238" spans="6:51" x14ac:dyDescent="0.25">
      <c r="F238" s="3">
        <v>68</v>
      </c>
      <c r="G238" s="43">
        <f t="shared" si="131"/>
        <v>0.99999999538499496</v>
      </c>
      <c r="H238" s="43">
        <f t="shared" si="131"/>
        <v>0.99999999741491463</v>
      </c>
      <c r="I238" s="43">
        <f t="shared" si="131"/>
        <v>0.9999999988203071</v>
      </c>
      <c r="J238" s="43">
        <f t="shared" si="131"/>
        <v>0.99999999732950151</v>
      </c>
      <c r="K238" s="43">
        <f t="shared" si="131"/>
        <v>0.47658674167386106</v>
      </c>
      <c r="L238" s="44">
        <f t="shared" si="129"/>
        <v>0.99703249043786135</v>
      </c>
      <c r="M238" s="45">
        <f t="shared" si="117"/>
        <v>0.99790643583193928</v>
      </c>
      <c r="N238" s="46"/>
      <c r="O238" s="46"/>
      <c r="P238" s="47"/>
      <c r="Q238" s="47"/>
      <c r="R238" s="47"/>
      <c r="S238" s="48"/>
      <c r="T238" s="48"/>
      <c r="U238" s="49">
        <f t="shared" si="132"/>
        <v>0.99999990575446174</v>
      </c>
      <c r="V238" s="49">
        <f t="shared" si="132"/>
        <v>0.99999966958278064</v>
      </c>
      <c r="W238" s="50">
        <f t="shared" si="132"/>
        <v>0.99999999963574093</v>
      </c>
      <c r="X238" s="50">
        <f t="shared" si="132"/>
        <v>0.99999985858510165</v>
      </c>
      <c r="AD238"/>
      <c r="AG238" s="3">
        <f t="shared" si="136"/>
        <v>57.099042142728173</v>
      </c>
      <c r="AH238" s="43">
        <f t="shared" si="133"/>
        <v>0.99999998641237586</v>
      </c>
      <c r="AI238" s="43">
        <f t="shared" si="133"/>
        <v>0.99999998384251376</v>
      </c>
      <c r="AJ238" s="43">
        <f t="shared" si="133"/>
        <v>0.9999999908946211</v>
      </c>
      <c r="AK238" s="43">
        <f t="shared" si="133"/>
        <v>0.99999998419636527</v>
      </c>
      <c r="AL238" s="43">
        <f t="shared" si="133"/>
        <v>0.31381640881689499</v>
      </c>
      <c r="AM238" s="44">
        <f t="shared" si="130"/>
        <v>0.99663998452966418</v>
      </c>
      <c r="AN238" s="45">
        <f t="shared" si="134"/>
        <v>0.99519598896308115</v>
      </c>
      <c r="AO238" s="46"/>
      <c r="AP238" s="46"/>
      <c r="AQ238" s="47"/>
      <c r="AR238" s="47"/>
      <c r="AS238" s="47"/>
      <c r="AT238" s="48"/>
      <c r="AU238" s="48"/>
      <c r="AV238" s="49">
        <f t="shared" si="135"/>
        <v>0.99999953886943982</v>
      </c>
      <c r="AW238" s="49">
        <f t="shared" si="135"/>
        <v>0.99999860413952535</v>
      </c>
      <c r="AX238" s="50">
        <f t="shared" si="135"/>
        <v>0.99999999928055594</v>
      </c>
      <c r="AY238" s="50">
        <f t="shared" si="135"/>
        <v>0.99999964686334208</v>
      </c>
    </row>
    <row r="239" spans="6:51" x14ac:dyDescent="0.25">
      <c r="F239" s="3">
        <v>69</v>
      </c>
      <c r="G239" s="43">
        <f t="shared" si="131"/>
        <v>0.99999999568630249</v>
      </c>
      <c r="H239" s="43">
        <f t="shared" si="131"/>
        <v>0.99999999776164505</v>
      </c>
      <c r="I239" s="43">
        <f t="shared" si="131"/>
        <v>0.99999999898213243</v>
      </c>
      <c r="J239" s="43">
        <f t="shared" si="131"/>
        <v>0.99999999767528369</v>
      </c>
      <c r="K239" s="43">
        <f t="shared" si="131"/>
        <v>0.48503864075176906</v>
      </c>
      <c r="L239" s="44">
        <f t="shared" si="129"/>
        <v>0.9970529130336746</v>
      </c>
      <c r="M239" s="45">
        <f t="shared" si="117"/>
        <v>0.99803866851859291</v>
      </c>
      <c r="N239" s="46"/>
      <c r="O239" s="46"/>
      <c r="P239" s="47"/>
      <c r="Q239" s="47"/>
      <c r="R239" s="47"/>
      <c r="S239" s="48"/>
      <c r="T239" s="48"/>
      <c r="U239" s="49">
        <f t="shared" si="132"/>
        <v>0.99999991684791201</v>
      </c>
      <c r="V239" s="49">
        <f t="shared" si="132"/>
        <v>0.99999970495678003</v>
      </c>
      <c r="W239" s="50">
        <f t="shared" si="132"/>
        <v>0.99999999965226161</v>
      </c>
      <c r="X239" s="50">
        <f t="shared" si="132"/>
        <v>0.99999986763499271</v>
      </c>
      <c r="AD239"/>
      <c r="AG239" s="3">
        <f t="shared" si="136"/>
        <v>57.275858549886756</v>
      </c>
      <c r="AH239" s="43">
        <f t="shared" si="133"/>
        <v>0.99999998673155843</v>
      </c>
      <c r="AI239" s="43">
        <f t="shared" si="133"/>
        <v>0.99999998438105553</v>
      </c>
      <c r="AJ239" s="43">
        <f t="shared" si="133"/>
        <v>0.99999999125455319</v>
      </c>
      <c r="AK239" s="43">
        <f t="shared" si="133"/>
        <v>0.9999999847108294</v>
      </c>
      <c r="AL239" s="43">
        <f t="shared" si="133"/>
        <v>0.31801636192109695</v>
      </c>
      <c r="AM239" s="44">
        <f t="shared" si="130"/>
        <v>0.99664998438284258</v>
      </c>
      <c r="AN239" s="45">
        <f t="shared" si="134"/>
        <v>0.99526912554118607</v>
      </c>
      <c r="AO239" s="46"/>
      <c r="AP239" s="46"/>
      <c r="AQ239" s="47"/>
      <c r="AR239" s="47"/>
      <c r="AS239" s="47"/>
      <c r="AT239" s="48"/>
      <c r="AU239" s="48"/>
      <c r="AV239" s="49">
        <f t="shared" si="135"/>
        <v>0.99999955217642167</v>
      </c>
      <c r="AW239" s="49">
        <f t="shared" si="135"/>
        <v>0.9999986408522259</v>
      </c>
      <c r="AX239" s="50">
        <f t="shared" si="135"/>
        <v>0.99999999929067429</v>
      </c>
      <c r="AY239" s="50">
        <f t="shared" si="135"/>
        <v>0.99999965320448025</v>
      </c>
    </row>
    <row r="240" spans="6:51" x14ac:dyDescent="0.25">
      <c r="F240" s="3">
        <v>70</v>
      </c>
      <c r="G240" s="43">
        <f t="shared" si="131"/>
        <v>0.99999999595146449</v>
      </c>
      <c r="H240" s="43">
        <f t="shared" si="131"/>
        <v>0.99999999805473361</v>
      </c>
      <c r="I240" s="43">
        <f t="shared" si="131"/>
        <v>0.99999999911665782</v>
      </c>
      <c r="J240" s="43">
        <f t="shared" si="131"/>
        <v>0.99999999796878658</v>
      </c>
      <c r="K240" s="43">
        <f t="shared" si="131"/>
        <v>0.49281171368072707</v>
      </c>
      <c r="L240" s="44">
        <f t="shared" si="129"/>
        <v>0.99707165271741338</v>
      </c>
      <c r="M240" s="45">
        <f t="shared" si="117"/>
        <v>0.99815943883065594</v>
      </c>
      <c r="N240" s="46"/>
      <c r="O240" s="46"/>
      <c r="P240" s="47"/>
      <c r="Q240" s="47"/>
      <c r="R240" s="47"/>
      <c r="S240" s="48"/>
      <c r="T240" s="48"/>
      <c r="U240" s="49">
        <f t="shared" si="132"/>
        <v>0.99999992640607382</v>
      </c>
      <c r="V240" s="49">
        <f t="shared" si="132"/>
        <v>0.99999973578132628</v>
      </c>
      <c r="W240" s="50">
        <f t="shared" si="132"/>
        <v>0.99999999966732445</v>
      </c>
      <c r="X240" s="50">
        <f t="shared" si="132"/>
        <v>0.99999987579092642</v>
      </c>
      <c r="AD240"/>
      <c r="AG240" s="3">
        <f t="shared" si="136"/>
        <v>57.43878713009709</v>
      </c>
      <c r="AH240" s="43">
        <f t="shared" si="133"/>
        <v>0.99999998701618198</v>
      </c>
      <c r="AI240" s="43">
        <f t="shared" si="133"/>
        <v>0.99999998485941344</v>
      </c>
      <c r="AJ240" s="43">
        <f t="shared" si="133"/>
        <v>0.9999999915716532</v>
      </c>
      <c r="AK240" s="43">
        <f t="shared" si="133"/>
        <v>0.99999998516805844</v>
      </c>
      <c r="AL240" s="43">
        <f t="shared" si="133"/>
        <v>0.3218210476971578</v>
      </c>
      <c r="AM240" s="44">
        <f t="shared" si="130"/>
        <v>0.99665905114409403</v>
      </c>
      <c r="AN240" s="45">
        <f t="shared" si="134"/>
        <v>0.99533526265011851</v>
      </c>
      <c r="AO240" s="46"/>
      <c r="AP240" s="46"/>
      <c r="AQ240" s="47"/>
      <c r="AR240" s="47"/>
      <c r="AS240" s="47"/>
      <c r="AT240" s="48"/>
      <c r="AU240" s="48"/>
      <c r="AV240" s="49">
        <f t="shared" si="135"/>
        <v>0.99999956404993262</v>
      </c>
      <c r="AW240" s="49">
        <f t="shared" si="135"/>
        <v>0.99999867368959383</v>
      </c>
      <c r="AX240" s="50">
        <f t="shared" si="135"/>
        <v>0.99999999929979577</v>
      </c>
      <c r="AY240" s="50">
        <f t="shared" si="135"/>
        <v>0.99999965890980758</v>
      </c>
    </row>
    <row r="241" spans="5:51" x14ac:dyDescent="0.25">
      <c r="AD241"/>
    </row>
    <row r="242" spans="5:51" x14ac:dyDescent="0.25">
      <c r="E242" s="3" t="s">
        <v>141</v>
      </c>
      <c r="F242" s="3">
        <v>0</v>
      </c>
      <c r="G242" s="43">
        <f>G170*G$163</f>
        <v>0</v>
      </c>
      <c r="H242" s="43">
        <f t="shared" ref="H242:X242" si="137">H170*H$163</f>
        <v>0</v>
      </c>
      <c r="I242" s="43">
        <f t="shared" si="137"/>
        <v>0</v>
      </c>
      <c r="J242" s="43">
        <f t="shared" si="137"/>
        <v>0</v>
      </c>
      <c r="K242" s="43">
        <f t="shared" si="137"/>
        <v>0</v>
      </c>
      <c r="L242" s="44">
        <f t="shared" si="137"/>
        <v>0</v>
      </c>
      <c r="M242" s="45">
        <f t="shared" si="137"/>
        <v>0</v>
      </c>
      <c r="N242" s="46">
        <f t="shared" si="137"/>
        <v>0</v>
      </c>
      <c r="O242" s="46">
        <f t="shared" si="137"/>
        <v>0</v>
      </c>
      <c r="P242" s="47">
        <f t="shared" si="137"/>
        <v>0</v>
      </c>
      <c r="Q242" s="47">
        <f t="shared" si="137"/>
        <v>0</v>
      </c>
      <c r="R242" s="47">
        <f t="shared" si="137"/>
        <v>0</v>
      </c>
      <c r="S242" s="48">
        <f t="shared" si="137"/>
        <v>0</v>
      </c>
      <c r="T242" s="48">
        <f t="shared" si="137"/>
        <v>0</v>
      </c>
      <c r="U242" s="49">
        <f t="shared" ref="U242:V257" si="138">$C$5/100*U$163*U170</f>
        <v>0</v>
      </c>
      <c r="V242" s="49">
        <f t="shared" si="138"/>
        <v>0</v>
      </c>
      <c r="W242" s="50">
        <f t="shared" si="137"/>
        <v>0</v>
      </c>
      <c r="X242" s="50">
        <f t="shared" si="137"/>
        <v>0</v>
      </c>
      <c r="AD242"/>
      <c r="AF242" s="3" t="s">
        <v>141</v>
      </c>
      <c r="AG242" s="3">
        <f>AE14</f>
        <v>4.9458521066739074</v>
      </c>
      <c r="AH242" s="43">
        <f>AH170*AH$163</f>
        <v>0</v>
      </c>
      <c r="AI242" s="43">
        <f t="shared" ref="AI242:AU242" si="139">AI170*AI$163</f>
        <v>0.49006175642200794</v>
      </c>
      <c r="AJ242" s="43">
        <f t="shared" si="139"/>
        <v>0</v>
      </c>
      <c r="AK242" s="43">
        <f t="shared" si="139"/>
        <v>0.62663866283374769</v>
      </c>
      <c r="AL242" s="43">
        <f t="shared" si="139"/>
        <v>0</v>
      </c>
      <c r="AM242" s="44">
        <f t="shared" si="139"/>
        <v>0</v>
      </c>
      <c r="AN242" s="45">
        <f t="shared" si="139"/>
        <v>0</v>
      </c>
      <c r="AO242" s="46">
        <f t="shared" si="139"/>
        <v>0</v>
      </c>
      <c r="AP242" s="46">
        <f t="shared" si="139"/>
        <v>0</v>
      </c>
      <c r="AQ242" s="47">
        <f t="shared" si="139"/>
        <v>0</v>
      </c>
      <c r="AR242" s="47">
        <f t="shared" si="139"/>
        <v>0</v>
      </c>
      <c r="AS242" s="47">
        <f t="shared" si="139"/>
        <v>0</v>
      </c>
      <c r="AT242" s="48">
        <f t="shared" si="139"/>
        <v>0</v>
      </c>
      <c r="AU242" s="48">
        <f t="shared" si="139"/>
        <v>0</v>
      </c>
      <c r="AV242" s="49">
        <f t="shared" ref="AV242:AW257" si="140">$C$5/100*AV$163*AV170</f>
        <v>9.5499016846711846E-2</v>
      </c>
      <c r="AW242" s="49">
        <f t="shared" si="140"/>
        <v>6.8619771313839242E-2</v>
      </c>
      <c r="AX242" s="50">
        <f t="shared" ref="AX242:AY257" si="141">AX170*AX$163</f>
        <v>0.72920256530872596</v>
      </c>
      <c r="AY242" s="50">
        <f t="shared" si="141"/>
        <v>0.42394438795996986</v>
      </c>
    </row>
    <row r="243" spans="5:51" x14ac:dyDescent="0.25">
      <c r="F243" s="3">
        <v>1</v>
      </c>
      <c r="G243" s="43">
        <f t="shared" ref="G243:X258" si="142">G171*G$163</f>
        <v>0</v>
      </c>
      <c r="H243" s="43">
        <f t="shared" si="142"/>
        <v>0</v>
      </c>
      <c r="I243" s="43">
        <f t="shared" si="142"/>
        <v>0</v>
      </c>
      <c r="J243" s="43">
        <f t="shared" si="142"/>
        <v>0</v>
      </c>
      <c r="K243" s="43">
        <f t="shared" si="142"/>
        <v>0</v>
      </c>
      <c r="L243" s="44">
        <f t="shared" si="142"/>
        <v>0</v>
      </c>
      <c r="M243" s="45">
        <f t="shared" si="142"/>
        <v>0</v>
      </c>
      <c r="N243" s="46">
        <f t="shared" si="142"/>
        <v>0</v>
      </c>
      <c r="O243" s="46">
        <f t="shared" si="142"/>
        <v>0</v>
      </c>
      <c r="P243" s="47">
        <f t="shared" si="142"/>
        <v>0</v>
      </c>
      <c r="Q243" s="47">
        <f t="shared" si="142"/>
        <v>0</v>
      </c>
      <c r="R243" s="47">
        <f t="shared" si="142"/>
        <v>0</v>
      </c>
      <c r="S243" s="48">
        <f t="shared" si="142"/>
        <v>0</v>
      </c>
      <c r="T243" s="48">
        <f t="shared" si="142"/>
        <v>0</v>
      </c>
      <c r="U243" s="49">
        <f t="shared" si="138"/>
        <v>0</v>
      </c>
      <c r="V243" s="49">
        <f t="shared" si="138"/>
        <v>0</v>
      </c>
      <c r="W243" s="50">
        <f t="shared" si="142"/>
        <v>0</v>
      </c>
      <c r="X243" s="50">
        <f t="shared" si="142"/>
        <v>0</v>
      </c>
      <c r="AD243"/>
      <c r="AG243" s="3">
        <f t="shared" ref="AG243:AG306" si="143">AE15</f>
        <v>5.2014595403979236</v>
      </c>
      <c r="AH243" s="43">
        <f t="shared" ref="AH243:AU258" si="144">AH171*AH$163</f>
        <v>0</v>
      </c>
      <c r="AI243" s="43">
        <f t="shared" si="144"/>
        <v>0.51586719653966173</v>
      </c>
      <c r="AJ243" s="43">
        <f t="shared" si="144"/>
        <v>0</v>
      </c>
      <c r="AK243" s="43">
        <f t="shared" si="144"/>
        <v>0.67640751215108808</v>
      </c>
      <c r="AL243" s="43">
        <f t="shared" si="144"/>
        <v>0</v>
      </c>
      <c r="AM243" s="44">
        <f t="shared" si="144"/>
        <v>0</v>
      </c>
      <c r="AN243" s="45">
        <f t="shared" si="144"/>
        <v>0</v>
      </c>
      <c r="AO243" s="46">
        <f t="shared" si="144"/>
        <v>0</v>
      </c>
      <c r="AP243" s="46">
        <f t="shared" si="144"/>
        <v>0</v>
      </c>
      <c r="AQ243" s="47">
        <f t="shared" si="144"/>
        <v>0</v>
      </c>
      <c r="AR243" s="47">
        <f t="shared" si="144"/>
        <v>0</v>
      </c>
      <c r="AS243" s="47">
        <f t="shared" si="144"/>
        <v>0</v>
      </c>
      <c r="AT243" s="48">
        <f t="shared" si="144"/>
        <v>0</v>
      </c>
      <c r="AU243" s="48">
        <f t="shared" si="144"/>
        <v>0</v>
      </c>
      <c r="AV243" s="49">
        <f t="shared" si="140"/>
        <v>0.13075625538144298</v>
      </c>
      <c r="AW243" s="49">
        <f t="shared" si="140"/>
        <v>0.10372626405643853</v>
      </c>
      <c r="AX243" s="50">
        <f t="shared" si="141"/>
        <v>0.74182379150097733</v>
      </c>
      <c r="AY243" s="50">
        <f t="shared" si="141"/>
        <v>0.45996243753017602</v>
      </c>
    </row>
    <row r="244" spans="5:51" x14ac:dyDescent="0.25">
      <c r="F244" s="3">
        <v>2</v>
      </c>
      <c r="G244" s="43">
        <f t="shared" si="142"/>
        <v>0</v>
      </c>
      <c r="H244" s="43">
        <f t="shared" si="142"/>
        <v>6.2285702575170993E-2</v>
      </c>
      <c r="I244" s="43">
        <f t="shared" si="142"/>
        <v>0</v>
      </c>
      <c r="J244" s="43">
        <f t="shared" si="142"/>
        <v>0</v>
      </c>
      <c r="K244" s="43">
        <f t="shared" si="142"/>
        <v>0</v>
      </c>
      <c r="L244" s="44">
        <f t="shared" si="142"/>
        <v>0</v>
      </c>
      <c r="M244" s="45">
        <f t="shared" si="142"/>
        <v>0</v>
      </c>
      <c r="N244" s="46">
        <f t="shared" si="142"/>
        <v>0</v>
      </c>
      <c r="O244" s="46">
        <f t="shared" si="142"/>
        <v>0</v>
      </c>
      <c r="P244" s="47">
        <f t="shared" si="142"/>
        <v>0</v>
      </c>
      <c r="Q244" s="47">
        <f t="shared" si="142"/>
        <v>0</v>
      </c>
      <c r="R244" s="47">
        <f t="shared" si="142"/>
        <v>0</v>
      </c>
      <c r="S244" s="48">
        <f t="shared" si="142"/>
        <v>0</v>
      </c>
      <c r="T244" s="48">
        <f t="shared" si="142"/>
        <v>0</v>
      </c>
      <c r="U244" s="49">
        <f t="shared" si="138"/>
        <v>0</v>
      </c>
      <c r="V244" s="49">
        <f t="shared" si="138"/>
        <v>0</v>
      </c>
      <c r="W244" s="50">
        <f t="shared" si="142"/>
        <v>0.19946160839191665</v>
      </c>
      <c r="X244" s="50">
        <f t="shared" si="142"/>
        <v>0</v>
      </c>
      <c r="AD244"/>
      <c r="AG244" s="3">
        <f t="shared" si="143"/>
        <v>5.4702770658848543</v>
      </c>
      <c r="AH244" s="43">
        <f t="shared" si="144"/>
        <v>0</v>
      </c>
      <c r="AI244" s="43">
        <f t="shared" si="144"/>
        <v>0.54107369534838956</v>
      </c>
      <c r="AJ244" s="43">
        <f t="shared" si="144"/>
        <v>0</v>
      </c>
      <c r="AK244" s="43">
        <f t="shared" si="144"/>
        <v>0.72481071410238962</v>
      </c>
      <c r="AL244" s="43">
        <f t="shared" si="144"/>
        <v>0</v>
      </c>
      <c r="AM244" s="44">
        <f t="shared" si="144"/>
        <v>0</v>
      </c>
      <c r="AN244" s="45">
        <f t="shared" si="144"/>
        <v>0</v>
      </c>
      <c r="AO244" s="46">
        <f t="shared" si="144"/>
        <v>0</v>
      </c>
      <c r="AP244" s="46">
        <f t="shared" si="144"/>
        <v>0</v>
      </c>
      <c r="AQ244" s="47">
        <f t="shared" si="144"/>
        <v>0</v>
      </c>
      <c r="AR244" s="47">
        <f t="shared" si="144"/>
        <v>0</v>
      </c>
      <c r="AS244" s="47">
        <f t="shared" si="144"/>
        <v>0</v>
      </c>
      <c r="AT244" s="48">
        <f t="shared" si="144"/>
        <v>0</v>
      </c>
      <c r="AU244" s="48">
        <f t="shared" si="144"/>
        <v>0</v>
      </c>
      <c r="AV244" s="49">
        <f t="shared" si="140"/>
        <v>0.16572665382135637</v>
      </c>
      <c r="AW244" s="49">
        <f t="shared" si="140"/>
        <v>0.1386827630807981</v>
      </c>
      <c r="AX244" s="50">
        <f t="shared" si="141"/>
        <v>0.75270434033003586</v>
      </c>
      <c r="AY244" s="50">
        <f t="shared" si="141"/>
        <v>0.49448902479800871</v>
      </c>
    </row>
    <row r="245" spans="5:51" x14ac:dyDescent="0.25">
      <c r="F245" s="3">
        <v>3</v>
      </c>
      <c r="G245" s="43">
        <f t="shared" si="142"/>
        <v>0</v>
      </c>
      <c r="H245" s="43">
        <f t="shared" si="142"/>
        <v>0.23161165446488907</v>
      </c>
      <c r="I245" s="43">
        <f t="shared" si="142"/>
        <v>0</v>
      </c>
      <c r="J245" s="43">
        <f t="shared" si="142"/>
        <v>0.11874291865502763</v>
      </c>
      <c r="K245" s="43">
        <f t="shared" si="142"/>
        <v>0</v>
      </c>
      <c r="L245" s="44">
        <f t="shared" si="142"/>
        <v>0</v>
      </c>
      <c r="M245" s="45">
        <f t="shared" si="142"/>
        <v>0</v>
      </c>
      <c r="N245" s="46">
        <f t="shared" si="142"/>
        <v>0</v>
      </c>
      <c r="O245" s="46">
        <f t="shared" si="142"/>
        <v>0</v>
      </c>
      <c r="P245" s="47">
        <f t="shared" si="142"/>
        <v>0</v>
      </c>
      <c r="Q245" s="47">
        <f t="shared" si="142"/>
        <v>0</v>
      </c>
      <c r="R245" s="47">
        <f t="shared" si="142"/>
        <v>0</v>
      </c>
      <c r="S245" s="48">
        <f t="shared" si="142"/>
        <v>0</v>
      </c>
      <c r="T245" s="48">
        <f t="shared" si="142"/>
        <v>0</v>
      </c>
      <c r="U245" s="49">
        <f t="shared" si="138"/>
        <v>0</v>
      </c>
      <c r="V245" s="49">
        <f t="shared" si="138"/>
        <v>0</v>
      </c>
      <c r="W245" s="50">
        <f t="shared" si="142"/>
        <v>0.49733903633148052</v>
      </c>
      <c r="X245" s="50">
        <f t="shared" si="142"/>
        <v>2.9663555431634417E-2</v>
      </c>
      <c r="AD245"/>
      <c r="AG245" s="3">
        <f t="shared" si="143"/>
        <v>5.7529873961600746</v>
      </c>
      <c r="AH245" s="43">
        <f t="shared" si="144"/>
        <v>0</v>
      </c>
      <c r="AI245" s="43">
        <f t="shared" si="144"/>
        <v>0.56553281554382961</v>
      </c>
      <c r="AJ245" s="43">
        <f t="shared" si="144"/>
        <v>0</v>
      </c>
      <c r="AK245" s="43">
        <f t="shared" si="144"/>
        <v>0.77156349728195506</v>
      </c>
      <c r="AL245" s="43">
        <f t="shared" si="144"/>
        <v>0</v>
      </c>
      <c r="AM245" s="44">
        <f t="shared" si="144"/>
        <v>0</v>
      </c>
      <c r="AN245" s="45">
        <f t="shared" si="144"/>
        <v>0</v>
      </c>
      <c r="AO245" s="46">
        <f t="shared" si="144"/>
        <v>0</v>
      </c>
      <c r="AP245" s="46">
        <f t="shared" si="144"/>
        <v>0</v>
      </c>
      <c r="AQ245" s="47">
        <f t="shared" si="144"/>
        <v>0</v>
      </c>
      <c r="AR245" s="47">
        <f t="shared" si="144"/>
        <v>0</v>
      </c>
      <c r="AS245" s="47">
        <f t="shared" si="144"/>
        <v>0</v>
      </c>
      <c r="AT245" s="48">
        <f t="shared" si="144"/>
        <v>0</v>
      </c>
      <c r="AU245" s="48">
        <f t="shared" si="144"/>
        <v>0</v>
      </c>
      <c r="AV245" s="49">
        <f t="shared" si="140"/>
        <v>0.20021827340276391</v>
      </c>
      <c r="AW245" s="49">
        <f t="shared" si="140"/>
        <v>0.17330580420353073</v>
      </c>
      <c r="AX245" s="50">
        <f t="shared" si="141"/>
        <v>0.76197439084080831</v>
      </c>
      <c r="AY245" s="50">
        <f t="shared" si="141"/>
        <v>0.52734790910364271</v>
      </c>
    </row>
    <row r="246" spans="5:51" x14ac:dyDescent="0.25">
      <c r="F246" s="3">
        <v>4</v>
      </c>
      <c r="G246" s="43">
        <f t="shared" si="142"/>
        <v>0</v>
      </c>
      <c r="H246" s="43">
        <f t="shared" si="142"/>
        <v>0.37815463692489137</v>
      </c>
      <c r="I246" s="43">
        <f t="shared" si="142"/>
        <v>0</v>
      </c>
      <c r="J246" s="43">
        <f t="shared" si="142"/>
        <v>0.40862612735321191</v>
      </c>
      <c r="K246" s="43">
        <f t="shared" si="142"/>
        <v>0</v>
      </c>
      <c r="L246" s="44">
        <f t="shared" si="142"/>
        <v>0</v>
      </c>
      <c r="M246" s="45">
        <f t="shared" si="142"/>
        <v>0</v>
      </c>
      <c r="N246" s="46">
        <f t="shared" si="142"/>
        <v>0</v>
      </c>
      <c r="O246" s="46">
        <f t="shared" si="142"/>
        <v>0</v>
      </c>
      <c r="P246" s="47">
        <f t="shared" si="142"/>
        <v>0</v>
      </c>
      <c r="Q246" s="47">
        <f t="shared" si="142"/>
        <v>0</v>
      </c>
      <c r="R246" s="47">
        <f t="shared" si="142"/>
        <v>0</v>
      </c>
      <c r="S246" s="48">
        <f t="shared" si="142"/>
        <v>0</v>
      </c>
      <c r="T246" s="48">
        <f t="shared" si="142"/>
        <v>0</v>
      </c>
      <c r="U246" s="49">
        <f t="shared" si="138"/>
        <v>0</v>
      </c>
      <c r="V246" s="49">
        <f t="shared" si="138"/>
        <v>0</v>
      </c>
      <c r="W246" s="50">
        <f t="shared" si="142"/>
        <v>0.65476865082413405</v>
      </c>
      <c r="X246" s="50">
        <f t="shared" si="142"/>
        <v>0.26040729983805438</v>
      </c>
      <c r="AD246"/>
      <c r="AG246" s="3">
        <f t="shared" si="143"/>
        <v>6.0503085276582826</v>
      </c>
      <c r="AH246" s="43">
        <f t="shared" si="144"/>
        <v>0</v>
      </c>
      <c r="AI246" s="43">
        <f t="shared" si="144"/>
        <v>0.5891009409545398</v>
      </c>
      <c r="AJ246" s="43">
        <f t="shared" si="144"/>
        <v>0</v>
      </c>
      <c r="AK246" s="43">
        <f t="shared" si="144"/>
        <v>0.81639487632903662</v>
      </c>
      <c r="AL246" s="43">
        <f t="shared" si="144"/>
        <v>0</v>
      </c>
      <c r="AM246" s="44">
        <f t="shared" si="144"/>
        <v>0</v>
      </c>
      <c r="AN246" s="45">
        <f t="shared" si="144"/>
        <v>0</v>
      </c>
      <c r="AO246" s="46">
        <f t="shared" si="144"/>
        <v>0</v>
      </c>
      <c r="AP246" s="46">
        <f t="shared" si="144"/>
        <v>0</v>
      </c>
      <c r="AQ246" s="47">
        <f t="shared" si="144"/>
        <v>0</v>
      </c>
      <c r="AR246" s="47">
        <f t="shared" si="144"/>
        <v>0</v>
      </c>
      <c r="AS246" s="47">
        <f t="shared" si="144"/>
        <v>0</v>
      </c>
      <c r="AT246" s="48">
        <f t="shared" si="144"/>
        <v>0</v>
      </c>
      <c r="AU246" s="48">
        <f t="shared" si="144"/>
        <v>0</v>
      </c>
      <c r="AV246" s="49">
        <f t="shared" si="140"/>
        <v>0.23403573771525177</v>
      </c>
      <c r="AW246" s="49">
        <f t="shared" si="140"/>
        <v>0.20740643613594278</v>
      </c>
      <c r="AX246" s="50">
        <f t="shared" si="141"/>
        <v>0.76977645414520846</v>
      </c>
      <c r="AY246" s="50">
        <f t="shared" si="141"/>
        <v>0.55838339540464899</v>
      </c>
    </row>
    <row r="247" spans="5:51" x14ac:dyDescent="0.25">
      <c r="F247" s="3">
        <v>5</v>
      </c>
      <c r="G247" s="43">
        <f t="shared" si="142"/>
        <v>0</v>
      </c>
      <c r="H247" s="43">
        <f t="shared" si="142"/>
        <v>0.49568115720251127</v>
      </c>
      <c r="I247" s="43">
        <f t="shared" si="142"/>
        <v>0</v>
      </c>
      <c r="J247" s="43">
        <f t="shared" si="142"/>
        <v>0.63749409974713167</v>
      </c>
      <c r="K247" s="43">
        <f t="shared" si="142"/>
        <v>0</v>
      </c>
      <c r="L247" s="44">
        <f t="shared" si="142"/>
        <v>0</v>
      </c>
      <c r="M247" s="45">
        <f t="shared" si="142"/>
        <v>0</v>
      </c>
      <c r="N247" s="46">
        <f t="shared" si="142"/>
        <v>0</v>
      </c>
      <c r="O247" s="46">
        <f t="shared" si="142"/>
        <v>0</v>
      </c>
      <c r="P247" s="47">
        <f t="shared" si="142"/>
        <v>0</v>
      </c>
      <c r="Q247" s="47">
        <f t="shared" si="142"/>
        <v>0</v>
      </c>
      <c r="R247" s="47">
        <f t="shared" si="142"/>
        <v>0</v>
      </c>
      <c r="S247" s="48">
        <f t="shared" si="142"/>
        <v>0</v>
      </c>
      <c r="T247" s="48">
        <f t="shared" si="142"/>
        <v>0</v>
      </c>
      <c r="U247" s="49">
        <f t="shared" si="138"/>
        <v>0.10313249691607262</v>
      </c>
      <c r="V247" s="49">
        <f t="shared" si="138"/>
        <v>7.6209573774703221E-2</v>
      </c>
      <c r="W247" s="50">
        <f t="shared" si="142"/>
        <v>0.73208328339605266</v>
      </c>
      <c r="X247" s="50">
        <f t="shared" si="142"/>
        <v>0.43184427526002045</v>
      </c>
      <c r="AD247"/>
      <c r="AG247" s="3">
        <f t="shared" si="143"/>
        <v>6.3629955637114666</v>
      </c>
      <c r="AH247" s="43">
        <f t="shared" si="144"/>
        <v>0</v>
      </c>
      <c r="AI247" s="43">
        <f t="shared" si="144"/>
        <v>0.61164263784826911</v>
      </c>
      <c r="AJ247" s="43">
        <f t="shared" si="144"/>
        <v>0</v>
      </c>
      <c r="AK247" s="43">
        <f t="shared" si="144"/>
        <v>0.85905430446232878</v>
      </c>
      <c r="AL247" s="43">
        <f t="shared" si="144"/>
        <v>0</v>
      </c>
      <c r="AM247" s="44">
        <f t="shared" si="144"/>
        <v>0</v>
      </c>
      <c r="AN247" s="45">
        <f t="shared" si="144"/>
        <v>0</v>
      </c>
      <c r="AO247" s="46">
        <f t="shared" si="144"/>
        <v>0</v>
      </c>
      <c r="AP247" s="46">
        <f t="shared" si="144"/>
        <v>0</v>
      </c>
      <c r="AQ247" s="47">
        <f t="shared" si="144"/>
        <v>0</v>
      </c>
      <c r="AR247" s="47">
        <f t="shared" si="144"/>
        <v>0</v>
      </c>
      <c r="AS247" s="47">
        <f t="shared" si="144"/>
        <v>0</v>
      </c>
      <c r="AT247" s="48">
        <f t="shared" si="144"/>
        <v>0</v>
      </c>
      <c r="AU247" s="48">
        <f t="shared" si="144"/>
        <v>0</v>
      </c>
      <c r="AV247" s="49">
        <f t="shared" si="140"/>
        <v>0.26698382420343425</v>
      </c>
      <c r="AW247" s="49">
        <f t="shared" si="140"/>
        <v>0.24079338853389076</v>
      </c>
      <c r="AX247" s="50">
        <f t="shared" si="141"/>
        <v>0.77626057415336247</v>
      </c>
      <c r="AY247" s="50">
        <f t="shared" si="141"/>
        <v>0.58746431542442967</v>
      </c>
    </row>
    <row r="248" spans="5:51" x14ac:dyDescent="0.25">
      <c r="F248" s="3">
        <v>6</v>
      </c>
      <c r="G248" s="43">
        <f t="shared" si="142"/>
        <v>0</v>
      </c>
      <c r="H248" s="43">
        <f t="shared" si="142"/>
        <v>0.58526305755674657</v>
      </c>
      <c r="I248" s="43">
        <f t="shared" si="142"/>
        <v>0</v>
      </c>
      <c r="J248" s="43">
        <f t="shared" si="142"/>
        <v>0.80910986158949072</v>
      </c>
      <c r="K248" s="43">
        <f t="shared" si="142"/>
        <v>0</v>
      </c>
      <c r="L248" s="44">
        <f t="shared" si="142"/>
        <v>0</v>
      </c>
      <c r="M248" s="45">
        <f t="shared" si="142"/>
        <v>0</v>
      </c>
      <c r="N248" s="46">
        <f t="shared" si="142"/>
        <v>0</v>
      </c>
      <c r="O248" s="46">
        <f t="shared" si="142"/>
        <v>0</v>
      </c>
      <c r="P248" s="47">
        <f t="shared" si="142"/>
        <v>0</v>
      </c>
      <c r="Q248" s="47">
        <f t="shared" si="142"/>
        <v>0</v>
      </c>
      <c r="R248" s="47">
        <f t="shared" si="142"/>
        <v>0</v>
      </c>
      <c r="S248" s="48">
        <f t="shared" si="142"/>
        <v>0</v>
      </c>
      <c r="T248" s="48">
        <f t="shared" si="142"/>
        <v>0</v>
      </c>
      <c r="U248" s="49">
        <f t="shared" si="138"/>
        <v>0.22848694577227779</v>
      </c>
      <c r="V248" s="49">
        <f t="shared" si="138"/>
        <v>0.20180003286954282</v>
      </c>
      <c r="W248" s="50">
        <f t="shared" si="142"/>
        <v>0.76857881446439413</v>
      </c>
      <c r="X248" s="50">
        <f t="shared" si="142"/>
        <v>0.55337261760472867</v>
      </c>
      <c r="AD248"/>
      <c r="AG248" s="3">
        <f t="shared" si="143"/>
        <v>6.6918426322768392</v>
      </c>
      <c r="AH248" s="43">
        <f t="shared" si="144"/>
        <v>0</v>
      </c>
      <c r="AI248" s="43">
        <f t="shared" si="144"/>
        <v>0.63303405897101572</v>
      </c>
      <c r="AJ248" s="43">
        <f t="shared" si="144"/>
        <v>0</v>
      </c>
      <c r="AK248" s="43">
        <f t="shared" si="144"/>
        <v>0.89931822937017358</v>
      </c>
      <c r="AL248" s="43">
        <f t="shared" si="144"/>
        <v>0</v>
      </c>
      <c r="AM248" s="44">
        <f t="shared" si="144"/>
        <v>0</v>
      </c>
      <c r="AN248" s="45">
        <f t="shared" si="144"/>
        <v>0</v>
      </c>
      <c r="AO248" s="46">
        <f t="shared" si="144"/>
        <v>0</v>
      </c>
      <c r="AP248" s="46">
        <f t="shared" si="144"/>
        <v>0</v>
      </c>
      <c r="AQ248" s="47">
        <f t="shared" si="144"/>
        <v>0</v>
      </c>
      <c r="AR248" s="47">
        <f t="shared" si="144"/>
        <v>0</v>
      </c>
      <c r="AS248" s="47">
        <f t="shared" si="144"/>
        <v>0</v>
      </c>
      <c r="AT248" s="48">
        <f t="shared" si="144"/>
        <v>0</v>
      </c>
      <c r="AU248" s="48">
        <f t="shared" si="144"/>
        <v>0</v>
      </c>
      <c r="AV248" s="49">
        <f t="shared" si="140"/>
        <v>0.29887142751660661</v>
      </c>
      <c r="AW248" s="49">
        <f t="shared" si="140"/>
        <v>0.27327664552846237</v>
      </c>
      <c r="AX248" s="50">
        <f t="shared" si="141"/>
        <v>0.78157958290837426</v>
      </c>
      <c r="AY248" s="50">
        <f t="shared" si="141"/>
        <v>0.61448745241163327</v>
      </c>
    </row>
    <row r="249" spans="5:51" x14ac:dyDescent="0.25">
      <c r="F249" s="3">
        <v>7</v>
      </c>
      <c r="G249" s="43">
        <f t="shared" si="142"/>
        <v>0</v>
      </c>
      <c r="H249" s="43">
        <f t="shared" si="142"/>
        <v>0.65108397422700659</v>
      </c>
      <c r="I249" s="43">
        <f t="shared" si="142"/>
        <v>0</v>
      </c>
      <c r="J249" s="43">
        <f t="shared" si="142"/>
        <v>0.93310960554312483</v>
      </c>
      <c r="K249" s="43">
        <f t="shared" si="142"/>
        <v>0</v>
      </c>
      <c r="L249" s="44">
        <f t="shared" si="142"/>
        <v>0</v>
      </c>
      <c r="M249" s="45">
        <f t="shared" si="142"/>
        <v>0</v>
      </c>
      <c r="N249" s="46">
        <f t="shared" si="142"/>
        <v>0</v>
      </c>
      <c r="O249" s="46">
        <f t="shared" si="142"/>
        <v>0</v>
      </c>
      <c r="P249" s="47">
        <f t="shared" si="142"/>
        <v>0</v>
      </c>
      <c r="Q249" s="47">
        <f t="shared" si="142"/>
        <v>0</v>
      </c>
      <c r="R249" s="47">
        <f t="shared" si="142"/>
        <v>0</v>
      </c>
      <c r="S249" s="48">
        <f t="shared" si="142"/>
        <v>0</v>
      </c>
      <c r="T249" s="48">
        <f t="shared" si="142"/>
        <v>0</v>
      </c>
      <c r="U249" s="49">
        <f t="shared" si="138"/>
        <v>0.32631500478203168</v>
      </c>
      <c r="V249" s="49">
        <f t="shared" si="138"/>
        <v>0.30138338524379393</v>
      </c>
      <c r="W249" s="50">
        <f t="shared" si="142"/>
        <v>0.78546976542774816</v>
      </c>
      <c r="X249" s="50">
        <f t="shared" si="142"/>
        <v>0.63683074932870598</v>
      </c>
      <c r="AD249"/>
      <c r="AG249" s="3">
        <f t="shared" si="143"/>
        <v>7.0376849027752071</v>
      </c>
      <c r="AH249" s="43">
        <f t="shared" si="144"/>
        <v>0</v>
      </c>
      <c r="AI249" s="43">
        <f t="shared" si="144"/>
        <v>0.65316624951998115</v>
      </c>
      <c r="AJ249" s="43">
        <f t="shared" si="144"/>
        <v>0</v>
      </c>
      <c r="AK249" s="43">
        <f t="shared" si="144"/>
        <v>0.93699625647472329</v>
      </c>
      <c r="AL249" s="43">
        <f t="shared" si="144"/>
        <v>0</v>
      </c>
      <c r="AM249" s="44">
        <f t="shared" si="144"/>
        <v>0</v>
      </c>
      <c r="AN249" s="45">
        <f t="shared" si="144"/>
        <v>0</v>
      </c>
      <c r="AO249" s="46">
        <f t="shared" si="144"/>
        <v>0</v>
      </c>
      <c r="AP249" s="46">
        <f t="shared" si="144"/>
        <v>0</v>
      </c>
      <c r="AQ249" s="47">
        <f t="shared" si="144"/>
        <v>0</v>
      </c>
      <c r="AR249" s="47">
        <f t="shared" si="144"/>
        <v>0</v>
      </c>
      <c r="AS249" s="47">
        <f t="shared" si="144"/>
        <v>0</v>
      </c>
      <c r="AT249" s="48">
        <f t="shared" si="144"/>
        <v>0</v>
      </c>
      <c r="AU249" s="48">
        <f t="shared" si="144"/>
        <v>0</v>
      </c>
      <c r="AV249" s="49">
        <f t="shared" si="140"/>
        <v>0.3295157871614795</v>
      </c>
      <c r="AW249" s="49">
        <f t="shared" si="140"/>
        <v>0.30467134278689001</v>
      </c>
      <c r="AX249" s="50">
        <f t="shared" si="141"/>
        <v>0.7858846495749009</v>
      </c>
      <c r="AY249" s="50">
        <f t="shared" si="141"/>
        <v>0.63938021942503254</v>
      </c>
    </row>
    <row r="250" spans="5:51" x14ac:dyDescent="0.25">
      <c r="F250" s="3">
        <v>8</v>
      </c>
      <c r="G250" s="43">
        <f t="shared" si="142"/>
        <v>7.4314195904550601E-2</v>
      </c>
      <c r="H250" s="43">
        <f t="shared" si="142"/>
        <v>0.69813000831717764</v>
      </c>
      <c r="I250" s="43">
        <f t="shared" si="142"/>
        <v>0</v>
      </c>
      <c r="J250" s="43">
        <f t="shared" si="142"/>
        <v>1.0202527963503918</v>
      </c>
      <c r="K250" s="43">
        <f t="shared" si="142"/>
        <v>0</v>
      </c>
      <c r="L250" s="44">
        <f t="shared" si="142"/>
        <v>0</v>
      </c>
      <c r="M250" s="45">
        <f t="shared" si="142"/>
        <v>0</v>
      </c>
      <c r="N250" s="46">
        <f t="shared" si="142"/>
        <v>0</v>
      </c>
      <c r="O250" s="46">
        <f t="shared" si="142"/>
        <v>0</v>
      </c>
      <c r="P250" s="47">
        <f t="shared" si="142"/>
        <v>0</v>
      </c>
      <c r="Q250" s="47">
        <f t="shared" si="142"/>
        <v>0</v>
      </c>
      <c r="R250" s="47">
        <f t="shared" si="142"/>
        <v>0</v>
      </c>
      <c r="S250" s="48">
        <f t="shared" si="142"/>
        <v>0</v>
      </c>
      <c r="T250" s="48">
        <f t="shared" si="142"/>
        <v>0</v>
      </c>
      <c r="U250" s="49">
        <f t="shared" si="138"/>
        <v>0.40073999347272171</v>
      </c>
      <c r="V250" s="49">
        <f t="shared" si="138"/>
        <v>0.37845377649818551</v>
      </c>
      <c r="W250" s="50">
        <f t="shared" si="142"/>
        <v>0.79323440985728455</v>
      </c>
      <c r="X250" s="50">
        <f t="shared" si="142"/>
        <v>0.6929056729987213</v>
      </c>
      <c r="AD250"/>
      <c r="AG250" s="3">
        <f t="shared" si="143"/>
        <v>7.4014007071619208</v>
      </c>
      <c r="AH250" s="43">
        <f t="shared" si="144"/>
        <v>1.5722655613360781E-2</v>
      </c>
      <c r="AI250" s="43">
        <f t="shared" si="144"/>
        <v>0.67194819928138028</v>
      </c>
      <c r="AJ250" s="43">
        <f t="shared" si="144"/>
        <v>0</v>
      </c>
      <c r="AK250" s="43">
        <f t="shared" si="144"/>
        <v>0.9719366048478828</v>
      </c>
      <c r="AL250" s="43">
        <f t="shared" si="144"/>
        <v>0</v>
      </c>
      <c r="AM250" s="44">
        <f t="shared" si="144"/>
        <v>0</v>
      </c>
      <c r="AN250" s="45">
        <f t="shared" si="144"/>
        <v>0</v>
      </c>
      <c r="AO250" s="46">
        <f t="shared" si="144"/>
        <v>0</v>
      </c>
      <c r="AP250" s="46">
        <f t="shared" si="144"/>
        <v>0</v>
      </c>
      <c r="AQ250" s="47">
        <f t="shared" si="144"/>
        <v>0</v>
      </c>
      <c r="AR250" s="47">
        <f t="shared" si="144"/>
        <v>0</v>
      </c>
      <c r="AS250" s="47">
        <f t="shared" si="144"/>
        <v>0</v>
      </c>
      <c r="AT250" s="48">
        <f t="shared" si="144"/>
        <v>0</v>
      </c>
      <c r="AU250" s="48">
        <f t="shared" si="144"/>
        <v>0</v>
      </c>
      <c r="AV250" s="49">
        <f t="shared" si="140"/>
        <v>0.35874684079775365</v>
      </c>
      <c r="AW250" s="49">
        <f t="shared" si="140"/>
        <v>0.33480187647405979</v>
      </c>
      <c r="AX250" s="50">
        <f t="shared" si="141"/>
        <v>0.78932133286154427</v>
      </c>
      <c r="AY250" s="50">
        <f t="shared" si="141"/>
        <v>0.66210242361535065</v>
      </c>
    </row>
    <row r="251" spans="5:51" x14ac:dyDescent="0.25">
      <c r="F251" s="3">
        <v>9</v>
      </c>
      <c r="G251" s="43">
        <f t="shared" si="142"/>
        <v>0.18083989158194913</v>
      </c>
      <c r="H251" s="43">
        <f t="shared" si="142"/>
        <v>0.73105125625838163</v>
      </c>
      <c r="I251" s="43">
        <f t="shared" si="142"/>
        <v>0</v>
      </c>
      <c r="J251" s="43">
        <f t="shared" si="142"/>
        <v>1.0802114805469851</v>
      </c>
      <c r="K251" s="43">
        <f t="shared" si="142"/>
        <v>0</v>
      </c>
      <c r="L251" s="44">
        <f t="shared" si="142"/>
        <v>0</v>
      </c>
      <c r="M251" s="45">
        <f t="shared" si="142"/>
        <v>0</v>
      </c>
      <c r="N251" s="46">
        <f t="shared" si="142"/>
        <v>0</v>
      </c>
      <c r="O251" s="46">
        <f t="shared" si="142"/>
        <v>0</v>
      </c>
      <c r="P251" s="47">
        <f t="shared" si="142"/>
        <v>0</v>
      </c>
      <c r="Q251" s="47">
        <f t="shared" si="142"/>
        <v>0</v>
      </c>
      <c r="R251" s="47">
        <f t="shared" si="142"/>
        <v>0</v>
      </c>
      <c r="S251" s="48">
        <f t="shared" si="142"/>
        <v>0</v>
      </c>
      <c r="T251" s="48">
        <f t="shared" si="142"/>
        <v>0</v>
      </c>
      <c r="U251" s="49">
        <f t="shared" si="138"/>
        <v>0.45626098998712838</v>
      </c>
      <c r="V251" s="49">
        <f t="shared" si="138"/>
        <v>0.4370034148003053</v>
      </c>
      <c r="W251" s="50">
        <f t="shared" si="142"/>
        <v>0.79681126218821374</v>
      </c>
      <c r="X251" s="50">
        <f t="shared" si="142"/>
        <v>0.73002380687624568</v>
      </c>
      <c r="AD251"/>
      <c r="AG251" s="3">
        <f t="shared" si="143"/>
        <v>7.7839137706172403</v>
      </c>
      <c r="AH251" s="43">
        <f t="shared" si="144"/>
        <v>5.2579257328649154E-2</v>
      </c>
      <c r="AI251" s="43">
        <f t="shared" si="144"/>
        <v>0.68930947858501934</v>
      </c>
      <c r="AJ251" s="43">
        <f t="shared" si="144"/>
        <v>0</v>
      </c>
      <c r="AK251" s="43">
        <f t="shared" si="144"/>
        <v>1.0040305417204625</v>
      </c>
      <c r="AL251" s="43">
        <f t="shared" si="144"/>
        <v>0</v>
      </c>
      <c r="AM251" s="44">
        <f t="shared" si="144"/>
        <v>0</v>
      </c>
      <c r="AN251" s="45">
        <f t="shared" si="144"/>
        <v>0</v>
      </c>
      <c r="AO251" s="46">
        <f t="shared" si="144"/>
        <v>0</v>
      </c>
      <c r="AP251" s="46">
        <f t="shared" si="144"/>
        <v>0</v>
      </c>
      <c r="AQ251" s="47">
        <f t="shared" si="144"/>
        <v>0</v>
      </c>
      <c r="AR251" s="47">
        <f t="shared" si="144"/>
        <v>0</v>
      </c>
      <c r="AS251" s="47">
        <f t="shared" si="144"/>
        <v>0</v>
      </c>
      <c r="AT251" s="48">
        <f t="shared" si="144"/>
        <v>0</v>
      </c>
      <c r="AU251" s="48">
        <f t="shared" si="144"/>
        <v>0</v>
      </c>
      <c r="AV251" s="49">
        <f t="shared" si="140"/>
        <v>0.38641153655757393</v>
      </c>
      <c r="AW251" s="49">
        <f t="shared" si="140"/>
        <v>0.36350608417145996</v>
      </c>
      <c r="AX251" s="50">
        <f t="shared" si="141"/>
        <v>0.79202630109375005</v>
      </c>
      <c r="AY251" s="50">
        <f t="shared" si="141"/>
        <v>0.68264698604891283</v>
      </c>
    </row>
    <row r="252" spans="5:51" x14ac:dyDescent="0.25">
      <c r="F252" s="3">
        <v>10</v>
      </c>
      <c r="G252" s="43">
        <f t="shared" si="142"/>
        <v>0.2905312094447845</v>
      </c>
      <c r="H252" s="43">
        <f t="shared" si="142"/>
        <v>0.75371295104648572</v>
      </c>
      <c r="I252" s="43">
        <f t="shared" si="142"/>
        <v>0</v>
      </c>
      <c r="J252" s="43">
        <f t="shared" si="142"/>
        <v>1.1208003232394843</v>
      </c>
      <c r="K252" s="43">
        <f t="shared" si="142"/>
        <v>0</v>
      </c>
      <c r="L252" s="44">
        <f t="shared" si="142"/>
        <v>0.1946951144726255</v>
      </c>
      <c r="M252" s="45">
        <f t="shared" si="142"/>
        <v>0</v>
      </c>
      <c r="N252" s="46">
        <f t="shared" si="142"/>
        <v>0</v>
      </c>
      <c r="O252" s="46">
        <f t="shared" si="142"/>
        <v>0</v>
      </c>
      <c r="P252" s="47">
        <f t="shared" si="142"/>
        <v>0</v>
      </c>
      <c r="Q252" s="47">
        <f t="shared" si="142"/>
        <v>0</v>
      </c>
      <c r="R252" s="47">
        <f t="shared" si="142"/>
        <v>0</v>
      </c>
      <c r="S252" s="48">
        <f t="shared" si="142"/>
        <v>0</v>
      </c>
      <c r="T252" s="48">
        <f t="shared" si="142"/>
        <v>0</v>
      </c>
      <c r="U252" s="49">
        <f t="shared" si="138"/>
        <v>0.49705176085252972</v>
      </c>
      <c r="V252" s="49">
        <f t="shared" si="138"/>
        <v>0.48084730961653832</v>
      </c>
      <c r="W252" s="50">
        <f t="shared" si="142"/>
        <v>0.7984728547645058</v>
      </c>
      <c r="X252" s="50">
        <f t="shared" si="142"/>
        <v>0.75435365096232676</v>
      </c>
      <c r="AD252"/>
      <c r="AG252" s="3">
        <f t="shared" si="143"/>
        <v>8.1861955575214029</v>
      </c>
      <c r="AH252" s="43">
        <f t="shared" si="144"/>
        <v>9.3495632998995881E-2</v>
      </c>
      <c r="AI252" s="43">
        <f t="shared" si="144"/>
        <v>0.70520229979136406</v>
      </c>
      <c r="AJ252" s="43">
        <f t="shared" si="144"/>
        <v>0</v>
      </c>
      <c r="AK252" s="43">
        <f t="shared" si="144"/>
        <v>1.0332155052710716</v>
      </c>
      <c r="AL252" s="43">
        <f t="shared" si="144"/>
        <v>0</v>
      </c>
      <c r="AM252" s="44">
        <f t="shared" si="144"/>
        <v>0</v>
      </c>
      <c r="AN252" s="45">
        <f t="shared" si="144"/>
        <v>0</v>
      </c>
      <c r="AO252" s="46">
        <f t="shared" si="144"/>
        <v>0</v>
      </c>
      <c r="AP252" s="46">
        <f t="shared" si="144"/>
        <v>0</v>
      </c>
      <c r="AQ252" s="47">
        <f t="shared" si="144"/>
        <v>0</v>
      </c>
      <c r="AR252" s="47">
        <f t="shared" si="144"/>
        <v>0</v>
      </c>
      <c r="AS252" s="47">
        <f t="shared" si="144"/>
        <v>0</v>
      </c>
      <c r="AT252" s="48">
        <f t="shared" si="144"/>
        <v>0</v>
      </c>
      <c r="AU252" s="48">
        <f t="shared" si="144"/>
        <v>0</v>
      </c>
      <c r="AV252" s="49">
        <f t="shared" si="140"/>
        <v>0.41237791591223405</v>
      </c>
      <c r="AW252" s="49">
        <f t="shared" si="140"/>
        <v>0.39063933337422235</v>
      </c>
      <c r="AX252" s="50">
        <f t="shared" si="141"/>
        <v>0.79412482707767429</v>
      </c>
      <c r="AY252" s="50">
        <f t="shared" si="141"/>
        <v>0.70103953711574307</v>
      </c>
    </row>
    <row r="253" spans="5:51" x14ac:dyDescent="0.25">
      <c r="F253" s="3">
        <v>11</v>
      </c>
      <c r="G253" s="43">
        <f t="shared" si="142"/>
        <v>0.3947630504589108</v>
      </c>
      <c r="H253" s="43">
        <f t="shared" si="142"/>
        <v>0.76911488269292638</v>
      </c>
      <c r="I253" s="43">
        <f t="shared" si="142"/>
        <v>3.1457377220130894E-2</v>
      </c>
      <c r="J253" s="43">
        <f t="shared" si="142"/>
        <v>1.1479365615139376</v>
      </c>
      <c r="K253" s="43">
        <f t="shared" si="142"/>
        <v>0</v>
      </c>
      <c r="L253" s="44">
        <f t="shared" si="142"/>
        <v>0.52791897200004134</v>
      </c>
      <c r="M253" s="45">
        <f t="shared" si="142"/>
        <v>0</v>
      </c>
      <c r="N253" s="46">
        <f t="shared" si="142"/>
        <v>0</v>
      </c>
      <c r="O253" s="46">
        <f t="shared" si="142"/>
        <v>0</v>
      </c>
      <c r="P253" s="47">
        <f t="shared" si="142"/>
        <v>0</v>
      </c>
      <c r="Q253" s="47">
        <f t="shared" si="142"/>
        <v>0</v>
      </c>
      <c r="R253" s="47">
        <f t="shared" si="142"/>
        <v>0</v>
      </c>
      <c r="S253" s="48">
        <f t="shared" si="142"/>
        <v>0</v>
      </c>
      <c r="T253" s="48">
        <f t="shared" si="142"/>
        <v>0</v>
      </c>
      <c r="U253" s="49">
        <f t="shared" si="138"/>
        <v>0.52666478232754532</v>
      </c>
      <c r="V253" s="49">
        <f t="shared" si="138"/>
        <v>0.51331362648776746</v>
      </c>
      <c r="W253" s="50">
        <f t="shared" si="142"/>
        <v>0.7992547610993096</v>
      </c>
      <c r="X253" s="50">
        <f t="shared" si="142"/>
        <v>0.77020696774453246</v>
      </c>
      <c r="AD253"/>
      <c r="AG253" s="3">
        <f t="shared" si="143"/>
        <v>8.6092677386724414</v>
      </c>
      <c r="AH253" s="43">
        <f t="shared" si="144"/>
        <v>0.13833956238671308</v>
      </c>
      <c r="AI253" s="43">
        <f t="shared" si="144"/>
        <v>0.71960286238496318</v>
      </c>
      <c r="AJ253" s="43">
        <f t="shared" si="144"/>
        <v>0</v>
      </c>
      <c r="AK253" s="43">
        <f t="shared" si="144"/>
        <v>1.05947667424546</v>
      </c>
      <c r="AL253" s="43">
        <f t="shared" si="144"/>
        <v>0</v>
      </c>
      <c r="AM253" s="44">
        <f t="shared" si="144"/>
        <v>0</v>
      </c>
      <c r="AN253" s="45">
        <f t="shared" si="144"/>
        <v>0</v>
      </c>
      <c r="AO253" s="46">
        <f t="shared" si="144"/>
        <v>0</v>
      </c>
      <c r="AP253" s="46">
        <f t="shared" si="144"/>
        <v>0</v>
      </c>
      <c r="AQ253" s="47">
        <f t="shared" si="144"/>
        <v>0</v>
      </c>
      <c r="AR253" s="47">
        <f t="shared" si="144"/>
        <v>0</v>
      </c>
      <c r="AS253" s="47">
        <f t="shared" si="144"/>
        <v>0</v>
      </c>
      <c r="AT253" s="48">
        <f t="shared" si="144"/>
        <v>0</v>
      </c>
      <c r="AU253" s="48">
        <f t="shared" si="144"/>
        <v>0</v>
      </c>
      <c r="AV253" s="49">
        <f t="shared" si="140"/>
        <v>0.43653876592797802</v>
      </c>
      <c r="AW253" s="49">
        <f t="shared" si="140"/>
        <v>0.41607833539664024</v>
      </c>
      <c r="AX253" s="50">
        <f t="shared" si="141"/>
        <v>0.79572910241975714</v>
      </c>
      <c r="AY253" s="50">
        <f t="shared" si="141"/>
        <v>0.71733686882747882</v>
      </c>
    </row>
    <row r="254" spans="5:51" x14ac:dyDescent="0.25">
      <c r="F254" s="3">
        <v>12</v>
      </c>
      <c r="G254" s="43">
        <f t="shared" si="142"/>
        <v>0.4868020723859417</v>
      </c>
      <c r="H254" s="43">
        <f t="shared" si="142"/>
        <v>0.77948074061124228</v>
      </c>
      <c r="I254" s="43">
        <f t="shared" si="142"/>
        <v>0.34324140437389505</v>
      </c>
      <c r="J254" s="43">
        <f t="shared" si="142"/>
        <v>1.165908718357431</v>
      </c>
      <c r="K254" s="43">
        <f t="shared" si="142"/>
        <v>0</v>
      </c>
      <c r="L254" s="44">
        <f t="shared" si="142"/>
        <v>0.79995784733326847</v>
      </c>
      <c r="M254" s="45">
        <f t="shared" si="142"/>
        <v>0</v>
      </c>
      <c r="N254" s="46">
        <f t="shared" si="142"/>
        <v>0</v>
      </c>
      <c r="O254" s="46">
        <f t="shared" si="142"/>
        <v>0</v>
      </c>
      <c r="P254" s="47">
        <f t="shared" si="142"/>
        <v>0</v>
      </c>
      <c r="Q254" s="47">
        <f t="shared" si="142"/>
        <v>0</v>
      </c>
      <c r="R254" s="47">
        <f t="shared" si="142"/>
        <v>0</v>
      </c>
      <c r="S254" s="48">
        <f t="shared" si="142"/>
        <v>0</v>
      </c>
      <c r="T254" s="48">
        <f t="shared" si="142"/>
        <v>0</v>
      </c>
      <c r="U254" s="49">
        <f t="shared" si="138"/>
        <v>0.54796436640511215</v>
      </c>
      <c r="V254" s="49">
        <f t="shared" si="138"/>
        <v>0.53714761639360087</v>
      </c>
      <c r="W254" s="50">
        <f t="shared" si="142"/>
        <v>0.79962870377616468</v>
      </c>
      <c r="X254" s="50">
        <f t="shared" si="142"/>
        <v>0.78050724819159967</v>
      </c>
      <c r="AD254"/>
      <c r="AG254" s="3">
        <f t="shared" si="143"/>
        <v>9.0542047860126846</v>
      </c>
      <c r="AH254" s="43">
        <f t="shared" si="144"/>
        <v>0.18678629709181593</v>
      </c>
      <c r="AI254" s="43">
        <f t="shared" si="144"/>
        <v>0.73251186909469113</v>
      </c>
      <c r="AJ254" s="43">
        <f t="shared" si="144"/>
        <v>0</v>
      </c>
      <c r="AK254" s="43">
        <f t="shared" si="144"/>
        <v>1.082846816680882</v>
      </c>
      <c r="AL254" s="43">
        <f t="shared" si="144"/>
        <v>0</v>
      </c>
      <c r="AM254" s="44">
        <f t="shared" si="144"/>
        <v>0</v>
      </c>
      <c r="AN254" s="45">
        <f t="shared" si="144"/>
        <v>0</v>
      </c>
      <c r="AO254" s="46">
        <f t="shared" si="144"/>
        <v>0</v>
      </c>
      <c r="AP254" s="46">
        <f t="shared" si="144"/>
        <v>0</v>
      </c>
      <c r="AQ254" s="47">
        <f t="shared" si="144"/>
        <v>0</v>
      </c>
      <c r="AR254" s="47">
        <f t="shared" si="144"/>
        <v>0</v>
      </c>
      <c r="AS254" s="47">
        <f t="shared" si="144"/>
        <v>0</v>
      </c>
      <c r="AT254" s="48">
        <f t="shared" si="144"/>
        <v>0</v>
      </c>
      <c r="AU254" s="48">
        <f t="shared" si="144"/>
        <v>0</v>
      </c>
      <c r="AV254" s="49">
        <f t="shared" si="140"/>
        <v>0.45881463913348747</v>
      </c>
      <c r="AW254" s="49">
        <f t="shared" si="140"/>
        <v>0.4397244941581066</v>
      </c>
      <c r="AX254" s="50">
        <f t="shared" si="141"/>
        <v>0.79693735470244476</v>
      </c>
      <c r="AY254" s="50">
        <f t="shared" si="141"/>
        <v>0.73162429314528232</v>
      </c>
    </row>
    <row r="255" spans="5:51" x14ac:dyDescent="0.25">
      <c r="F255" s="3">
        <v>13</v>
      </c>
      <c r="G255" s="43">
        <f t="shared" si="142"/>
        <v>0.5628107386993717</v>
      </c>
      <c r="H255" s="43">
        <f t="shared" si="142"/>
        <v>0.78640586161554948</v>
      </c>
      <c r="I255" s="43">
        <f t="shared" si="142"/>
        <v>0.58411981366625099</v>
      </c>
      <c r="J255" s="43">
        <f t="shared" si="142"/>
        <v>1.1777291636392508</v>
      </c>
      <c r="K255" s="43">
        <f t="shared" si="142"/>
        <v>0</v>
      </c>
      <c r="L255" s="44">
        <f t="shared" si="142"/>
        <v>1.0175259947008466</v>
      </c>
      <c r="M255" s="45">
        <f t="shared" si="142"/>
        <v>0</v>
      </c>
      <c r="N255" s="46">
        <f t="shared" si="142"/>
        <v>0</v>
      </c>
      <c r="O255" s="46">
        <f t="shared" si="142"/>
        <v>0</v>
      </c>
      <c r="P255" s="47">
        <f t="shared" si="142"/>
        <v>0</v>
      </c>
      <c r="Q255" s="47">
        <f t="shared" si="142"/>
        <v>0</v>
      </c>
      <c r="R255" s="47">
        <f t="shared" si="142"/>
        <v>0</v>
      </c>
      <c r="S255" s="48">
        <f t="shared" si="142"/>
        <v>0</v>
      </c>
      <c r="T255" s="48">
        <f t="shared" si="142"/>
        <v>0</v>
      </c>
      <c r="U255" s="49">
        <f t="shared" si="138"/>
        <v>0.56317553996075564</v>
      </c>
      <c r="V255" s="49">
        <f t="shared" si="138"/>
        <v>0.55452931093737945</v>
      </c>
      <c r="W255" s="50">
        <f t="shared" si="142"/>
        <v>0.79981087709387078</v>
      </c>
      <c r="X255" s="50">
        <f t="shared" si="142"/>
        <v>0.78719643174370857</v>
      </c>
      <c r="AD255"/>
      <c r="AG255" s="3">
        <f t="shared" si="143"/>
        <v>9.5221367014538032</v>
      </c>
      <c r="AH255" s="43">
        <f t="shared" si="144"/>
        <v>0.23829079422085983</v>
      </c>
      <c r="AI255" s="43">
        <f t="shared" si="144"/>
        <v>0.74395414221450418</v>
      </c>
      <c r="AJ255" s="43">
        <f t="shared" si="144"/>
        <v>0</v>
      </c>
      <c r="AK255" s="43">
        <f t="shared" si="144"/>
        <v>1.1034043455392735</v>
      </c>
      <c r="AL255" s="43">
        <f t="shared" si="144"/>
        <v>0</v>
      </c>
      <c r="AM255" s="44">
        <f t="shared" si="144"/>
        <v>1.2792118522299445E-2</v>
      </c>
      <c r="AN255" s="45">
        <f t="shared" si="144"/>
        <v>0</v>
      </c>
      <c r="AO255" s="46">
        <f t="shared" si="144"/>
        <v>0</v>
      </c>
      <c r="AP255" s="46">
        <f t="shared" si="144"/>
        <v>0</v>
      </c>
      <c r="AQ255" s="47">
        <f t="shared" si="144"/>
        <v>0</v>
      </c>
      <c r="AR255" s="47">
        <f t="shared" si="144"/>
        <v>0</v>
      </c>
      <c r="AS255" s="47">
        <f t="shared" si="144"/>
        <v>0</v>
      </c>
      <c r="AT255" s="48">
        <f t="shared" si="144"/>
        <v>0</v>
      </c>
      <c r="AU255" s="48">
        <f t="shared" si="144"/>
        <v>0</v>
      </c>
      <c r="AV255" s="49">
        <f t="shared" si="140"/>
        <v>0.47915605297119918</v>
      </c>
      <c r="AW255" s="49">
        <f t="shared" si="140"/>
        <v>0.46150660288364237</v>
      </c>
      <c r="AX255" s="50">
        <f t="shared" si="141"/>
        <v>0.79783369704419083</v>
      </c>
      <c r="AY255" s="50">
        <f t="shared" si="141"/>
        <v>0.74401202441679004</v>
      </c>
    </row>
    <row r="256" spans="5:51" x14ac:dyDescent="0.25">
      <c r="F256" s="3">
        <v>14</v>
      </c>
      <c r="G256" s="43">
        <f t="shared" si="142"/>
        <v>0.62187741409919906</v>
      </c>
      <c r="H256" s="43">
        <f t="shared" si="142"/>
        <v>0.79100745254278926</v>
      </c>
      <c r="I256" s="43">
        <f t="shared" si="142"/>
        <v>0.76306298946499851</v>
      </c>
      <c r="J256" s="43">
        <f t="shared" si="142"/>
        <v>1.1854656059202331</v>
      </c>
      <c r="K256" s="43">
        <f t="shared" si="142"/>
        <v>0</v>
      </c>
      <c r="L256" s="44">
        <f t="shared" si="142"/>
        <v>1.1889071118819177</v>
      </c>
      <c r="M256" s="45">
        <f t="shared" si="142"/>
        <v>0</v>
      </c>
      <c r="N256" s="46">
        <f t="shared" si="142"/>
        <v>0</v>
      </c>
      <c r="O256" s="46">
        <f t="shared" si="142"/>
        <v>0</v>
      </c>
      <c r="P256" s="47">
        <f t="shared" si="142"/>
        <v>0</v>
      </c>
      <c r="Q256" s="47">
        <f t="shared" si="142"/>
        <v>0</v>
      </c>
      <c r="R256" s="47">
        <f t="shared" si="142"/>
        <v>0</v>
      </c>
      <c r="S256" s="48">
        <f t="shared" si="142"/>
        <v>0</v>
      </c>
      <c r="T256" s="48">
        <f t="shared" si="142"/>
        <v>0</v>
      </c>
      <c r="U256" s="49">
        <f t="shared" si="138"/>
        <v>0.57398069651291017</v>
      </c>
      <c r="V256" s="49">
        <f t="shared" si="138"/>
        <v>0.56714335514814551</v>
      </c>
      <c r="W256" s="50">
        <f t="shared" si="142"/>
        <v>0.79990142932198927</v>
      </c>
      <c r="X256" s="50">
        <f t="shared" si="142"/>
        <v>0.79154685388333867</v>
      </c>
      <c r="AD256"/>
      <c r="AG256" s="3">
        <f t="shared" si="143"/>
        <v>10.014251886730682</v>
      </c>
      <c r="AH256" s="43">
        <f t="shared" si="144"/>
        <v>0.29207399268464451</v>
      </c>
      <c r="AI256" s="43">
        <f t="shared" si="144"/>
        <v>0.75397732138630724</v>
      </c>
      <c r="AJ256" s="43">
        <f t="shared" si="144"/>
        <v>0</v>
      </c>
      <c r="AK256" s="43">
        <f t="shared" si="144"/>
        <v>1.1212696203318457</v>
      </c>
      <c r="AL256" s="43">
        <f t="shared" si="144"/>
        <v>0</v>
      </c>
      <c r="AM256" s="44">
        <f t="shared" si="144"/>
        <v>0.19989385551637653</v>
      </c>
      <c r="AN256" s="45">
        <f t="shared" si="144"/>
        <v>0</v>
      </c>
      <c r="AO256" s="46">
        <f t="shared" si="144"/>
        <v>0</v>
      </c>
      <c r="AP256" s="46">
        <f t="shared" si="144"/>
        <v>0</v>
      </c>
      <c r="AQ256" s="47">
        <f t="shared" si="144"/>
        <v>0</v>
      </c>
      <c r="AR256" s="47">
        <f t="shared" si="144"/>
        <v>0</v>
      </c>
      <c r="AS256" s="47">
        <f t="shared" si="144"/>
        <v>0</v>
      </c>
      <c r="AT256" s="48">
        <f t="shared" si="144"/>
        <v>0</v>
      </c>
      <c r="AU256" s="48">
        <f t="shared" si="144"/>
        <v>0</v>
      </c>
      <c r="AV256" s="49">
        <f t="shared" si="140"/>
        <v>0.49754471022727836</v>
      </c>
      <c r="AW256" s="49">
        <f t="shared" si="140"/>
        <v>0.48138271906246555</v>
      </c>
      <c r="AX256" s="50">
        <f t="shared" si="141"/>
        <v>0.7984885979889077</v>
      </c>
      <c r="AY256" s="50">
        <f t="shared" si="141"/>
        <v>0.75463076779317151</v>
      </c>
    </row>
    <row r="257" spans="6:51" x14ac:dyDescent="0.25">
      <c r="F257" s="3">
        <v>15</v>
      </c>
      <c r="G257" s="43">
        <f t="shared" si="142"/>
        <v>0.66533192251066187</v>
      </c>
      <c r="H257" s="43">
        <f t="shared" si="142"/>
        <v>0.79405376702310748</v>
      </c>
      <c r="I257" s="43">
        <f t="shared" si="142"/>
        <v>0.89143161487553357</v>
      </c>
      <c r="J257" s="43">
        <f t="shared" si="142"/>
        <v>1.1905130217613786</v>
      </c>
      <c r="K257" s="43">
        <f t="shared" si="142"/>
        <v>0</v>
      </c>
      <c r="L257" s="44">
        <f t="shared" si="142"/>
        <v>1.3224698199867793</v>
      </c>
      <c r="M257" s="45">
        <f t="shared" si="142"/>
        <v>0</v>
      </c>
      <c r="N257" s="46">
        <f t="shared" si="142"/>
        <v>0</v>
      </c>
      <c r="O257" s="46">
        <f t="shared" si="142"/>
        <v>0</v>
      </c>
      <c r="P257" s="47">
        <f t="shared" si="142"/>
        <v>0</v>
      </c>
      <c r="Q257" s="47">
        <f t="shared" si="142"/>
        <v>0</v>
      </c>
      <c r="R257" s="47">
        <f t="shared" si="142"/>
        <v>0</v>
      </c>
      <c r="S257" s="48">
        <f t="shared" si="142"/>
        <v>0</v>
      </c>
      <c r="T257" s="48">
        <f t="shared" si="142"/>
        <v>0</v>
      </c>
      <c r="U257" s="49">
        <f t="shared" si="138"/>
        <v>0.58162652019312322</v>
      </c>
      <c r="V257" s="49">
        <f t="shared" si="138"/>
        <v>0.57626551796168779</v>
      </c>
      <c r="W257" s="50">
        <f t="shared" si="142"/>
        <v>0.79994740422723432</v>
      </c>
      <c r="X257" s="50">
        <f t="shared" si="142"/>
        <v>0.79438477765396887</v>
      </c>
      <c r="AD257"/>
      <c r="AG257" s="3">
        <f t="shared" si="143"/>
        <v>10.531800161572754</v>
      </c>
      <c r="AH257" s="43">
        <f t="shared" si="144"/>
        <v>0.34713031645464132</v>
      </c>
      <c r="AI257" s="43">
        <f t="shared" si="144"/>
        <v>0.76264968292339441</v>
      </c>
      <c r="AJ257" s="43">
        <f t="shared" si="144"/>
        <v>0</v>
      </c>
      <c r="AK257" s="43">
        <f t="shared" si="144"/>
        <v>1.13659965199067</v>
      </c>
      <c r="AL257" s="43">
        <f t="shared" si="144"/>
        <v>0</v>
      </c>
      <c r="AM257" s="44">
        <f t="shared" si="144"/>
        <v>0.3798171971017274</v>
      </c>
      <c r="AN257" s="45">
        <f t="shared" si="144"/>
        <v>0</v>
      </c>
      <c r="AO257" s="46">
        <f t="shared" si="144"/>
        <v>0</v>
      </c>
      <c r="AP257" s="46">
        <f t="shared" si="144"/>
        <v>0</v>
      </c>
      <c r="AQ257" s="47">
        <f t="shared" si="144"/>
        <v>0</v>
      </c>
      <c r="AR257" s="47">
        <f t="shared" si="144"/>
        <v>0</v>
      </c>
      <c r="AS257" s="47">
        <f t="shared" si="144"/>
        <v>0</v>
      </c>
      <c r="AT257" s="48">
        <f t="shared" si="144"/>
        <v>0</v>
      </c>
      <c r="AU257" s="48">
        <f t="shared" si="144"/>
        <v>0</v>
      </c>
      <c r="AV257" s="49">
        <f t="shared" si="140"/>
        <v>0.51399362683513528</v>
      </c>
      <c r="AW257" s="49">
        <f t="shared" si="140"/>
        <v>0.49934107985181753</v>
      </c>
      <c r="AX257" s="50">
        <f t="shared" si="141"/>
        <v>0.79895983336861587</v>
      </c>
      <c r="AY257" s="50">
        <f t="shared" si="141"/>
        <v>0.76362674780051731</v>
      </c>
    </row>
    <row r="258" spans="6:51" x14ac:dyDescent="0.25">
      <c r="F258" s="3">
        <v>16</v>
      </c>
      <c r="G258" s="43">
        <f t="shared" si="142"/>
        <v>0.69577835038681224</v>
      </c>
      <c r="H258" s="43">
        <f t="shared" si="142"/>
        <v>0.79606584259857527</v>
      </c>
      <c r="I258" s="43">
        <f t="shared" si="142"/>
        <v>0.98071097010871267</v>
      </c>
      <c r="J258" s="43">
        <f t="shared" si="142"/>
        <v>1.1938003914502191</v>
      </c>
      <c r="K258" s="43">
        <f t="shared" si="142"/>
        <v>0</v>
      </c>
      <c r="L258" s="44">
        <f t="shared" si="142"/>
        <v>1.425838587209413</v>
      </c>
      <c r="M258" s="45">
        <f t="shared" si="142"/>
        <v>4.7999961850402728E-2</v>
      </c>
      <c r="N258" s="46">
        <f t="shared" si="142"/>
        <v>0</v>
      </c>
      <c r="O258" s="46">
        <f t="shared" si="142"/>
        <v>0</v>
      </c>
      <c r="P258" s="47">
        <f t="shared" si="142"/>
        <v>0</v>
      </c>
      <c r="Q258" s="47">
        <f t="shared" si="142"/>
        <v>0</v>
      </c>
      <c r="R258" s="47">
        <f t="shared" si="142"/>
        <v>0</v>
      </c>
      <c r="S258" s="48">
        <f t="shared" si="142"/>
        <v>0</v>
      </c>
      <c r="T258" s="48">
        <f t="shared" si="142"/>
        <v>0</v>
      </c>
      <c r="U258" s="49">
        <f t="shared" ref="U258:V273" si="145">$C$5/100*U$163*U186</f>
        <v>0.58702275725330899</v>
      </c>
      <c r="V258" s="49">
        <f t="shared" si="145"/>
        <v>0.58284726568309009</v>
      </c>
      <c r="W258" s="50">
        <f t="shared" si="142"/>
        <v>0.79997126270988295</v>
      </c>
      <c r="X258" s="50">
        <f t="shared" ref="X258" si="146">X186*X$163</f>
        <v>0.79624398906865945</v>
      </c>
      <c r="AD258"/>
      <c r="AG258" s="3">
        <f t="shared" si="143"/>
        <v>11.076095937857938</v>
      </c>
      <c r="AH258" s="43">
        <f t="shared" si="144"/>
        <v>0.40226262317758343</v>
      </c>
      <c r="AI258" s="43">
        <f t="shared" si="144"/>
        <v>0.77005718134130918</v>
      </c>
      <c r="AJ258" s="43">
        <f t="shared" si="144"/>
        <v>5.7800245784517194E-2</v>
      </c>
      <c r="AK258" s="43">
        <f t="shared" si="144"/>
        <v>1.1495814823361963</v>
      </c>
      <c r="AL258" s="43">
        <f t="shared" si="144"/>
        <v>0</v>
      </c>
      <c r="AM258" s="44">
        <f t="shared" si="144"/>
        <v>0.55070273808441383</v>
      </c>
      <c r="AN258" s="45">
        <f t="shared" si="144"/>
        <v>0</v>
      </c>
      <c r="AO258" s="46">
        <f t="shared" si="144"/>
        <v>0</v>
      </c>
      <c r="AP258" s="46">
        <f t="shared" si="144"/>
        <v>0</v>
      </c>
      <c r="AQ258" s="47">
        <f t="shared" si="144"/>
        <v>0</v>
      </c>
      <c r="AR258" s="47">
        <f t="shared" si="144"/>
        <v>0</v>
      </c>
      <c r="AS258" s="47">
        <f t="shared" si="144"/>
        <v>0</v>
      </c>
      <c r="AT258" s="48">
        <f t="shared" si="144"/>
        <v>0</v>
      </c>
      <c r="AU258" s="48">
        <f t="shared" si="144"/>
        <v>0</v>
      </c>
      <c r="AV258" s="49">
        <f t="shared" ref="AV258:AW273" si="147">$C$5/100*AV$163*AV186</f>
        <v>0.52854611222884673</v>
      </c>
      <c r="AW258" s="49">
        <f t="shared" si="147"/>
        <v>0.51539996590909054</v>
      </c>
      <c r="AX258" s="50">
        <f t="shared" ref="AX258:AY273" si="148">AX186*AX$163</f>
        <v>0.79929377156923986</v>
      </c>
      <c r="AY258" s="50">
        <f t="shared" si="148"/>
        <v>0.77115644643292414</v>
      </c>
    </row>
    <row r="259" spans="6:51" x14ac:dyDescent="0.25">
      <c r="F259" s="3">
        <v>17</v>
      </c>
      <c r="G259" s="43">
        <f t="shared" ref="G259:X274" si="149">G187*G$163</f>
        <v>0.71621483275522724</v>
      </c>
      <c r="H259" s="43">
        <f t="shared" si="149"/>
        <v>0.79739336934629224</v>
      </c>
      <c r="I259" s="43">
        <f t="shared" si="149"/>
        <v>1.041133612712853</v>
      </c>
      <c r="J259" s="43">
        <f t="shared" si="149"/>
        <v>1.1959404082458354</v>
      </c>
      <c r="K259" s="43">
        <f t="shared" si="149"/>
        <v>0</v>
      </c>
      <c r="L259" s="44">
        <f t="shared" si="149"/>
        <v>1.5055325352752496</v>
      </c>
      <c r="M259" s="45">
        <f t="shared" si="149"/>
        <v>0.10853649966996948</v>
      </c>
      <c r="N259" s="46">
        <f t="shared" si="149"/>
        <v>0</v>
      </c>
      <c r="O259" s="46">
        <f t="shared" si="149"/>
        <v>0</v>
      </c>
      <c r="P259" s="47">
        <f t="shared" si="149"/>
        <v>0</v>
      </c>
      <c r="Q259" s="47">
        <f t="shared" si="149"/>
        <v>0</v>
      </c>
      <c r="R259" s="47">
        <f t="shared" si="149"/>
        <v>0</v>
      </c>
      <c r="S259" s="48">
        <f t="shared" si="149"/>
        <v>0</v>
      </c>
      <c r="T259" s="48">
        <f t="shared" si="149"/>
        <v>0</v>
      </c>
      <c r="U259" s="49">
        <f t="shared" si="145"/>
        <v>0.59082552177444236</v>
      </c>
      <c r="V259" s="49">
        <f t="shared" si="145"/>
        <v>0.58758996992316193</v>
      </c>
      <c r="W259" s="50">
        <f t="shared" si="149"/>
        <v>0.79998392225402537</v>
      </c>
      <c r="X259" s="50">
        <f t="shared" si="149"/>
        <v>0.79746848923777236</v>
      </c>
      <c r="AD259"/>
      <c r="AG259" s="3">
        <f t="shared" si="143"/>
        <v>11.648521557810575</v>
      </c>
      <c r="AH259" s="43">
        <f t="shared" ref="AH259:AU274" si="150">AH187*AH$163</f>
        <v>0.45614788961355396</v>
      </c>
      <c r="AI259" s="43">
        <f t="shared" si="150"/>
        <v>0.77629987024685243</v>
      </c>
      <c r="AJ259" s="43">
        <f t="shared" si="150"/>
        <v>0.24206738699680982</v>
      </c>
      <c r="AK259" s="43">
        <f t="shared" si="150"/>
        <v>1.1604246075688818</v>
      </c>
      <c r="AL259" s="43">
        <f t="shared" si="150"/>
        <v>0</v>
      </c>
      <c r="AM259" s="44">
        <f t="shared" si="150"/>
        <v>0.71094703525329861</v>
      </c>
      <c r="AN259" s="45">
        <f t="shared" si="150"/>
        <v>0</v>
      </c>
      <c r="AO259" s="46">
        <f t="shared" si="150"/>
        <v>0</v>
      </c>
      <c r="AP259" s="46">
        <f t="shared" si="150"/>
        <v>0</v>
      </c>
      <c r="AQ259" s="47">
        <f t="shared" si="150"/>
        <v>0</v>
      </c>
      <c r="AR259" s="47">
        <f t="shared" si="150"/>
        <v>0</v>
      </c>
      <c r="AS259" s="47">
        <f t="shared" si="150"/>
        <v>0</v>
      </c>
      <c r="AT259" s="48">
        <f t="shared" si="150"/>
        <v>0</v>
      </c>
      <c r="AU259" s="48">
        <f t="shared" si="150"/>
        <v>0</v>
      </c>
      <c r="AV259" s="49">
        <f t="shared" si="147"/>
        <v>0.54127361636456151</v>
      </c>
      <c r="AW259" s="49">
        <f t="shared" si="147"/>
        <v>0.52960647921181603</v>
      </c>
      <c r="AX259" s="50">
        <f t="shared" si="148"/>
        <v>0.79952684822037678</v>
      </c>
      <c r="AY259" s="50">
        <f t="shared" si="148"/>
        <v>0.77738133413211963</v>
      </c>
    </row>
    <row r="260" spans="6:51" x14ac:dyDescent="0.25">
      <c r="F260" s="3">
        <v>18</v>
      </c>
      <c r="G260" s="43">
        <f t="shared" si="149"/>
        <v>0.72943222531653285</v>
      </c>
      <c r="H260" s="43">
        <f t="shared" si="149"/>
        <v>0.79826920742058816</v>
      </c>
      <c r="I260" s="43">
        <f t="shared" si="149"/>
        <v>1.0810645539871822</v>
      </c>
      <c r="J260" s="43">
        <f t="shared" si="149"/>
        <v>1.1973343188389023</v>
      </c>
      <c r="K260" s="43">
        <f t="shared" si="149"/>
        <v>0</v>
      </c>
      <c r="L260" s="44">
        <f t="shared" si="149"/>
        <v>1.5668952944984391</v>
      </c>
      <c r="M260" s="45">
        <f t="shared" si="149"/>
        <v>0.16167245454358958</v>
      </c>
      <c r="N260" s="46">
        <f t="shared" si="149"/>
        <v>0</v>
      </c>
      <c r="O260" s="46">
        <f t="shared" si="149"/>
        <v>0</v>
      </c>
      <c r="P260" s="47">
        <f t="shared" si="149"/>
        <v>0</v>
      </c>
      <c r="Q260" s="47">
        <f t="shared" si="149"/>
        <v>0</v>
      </c>
      <c r="R260" s="47">
        <f t="shared" si="149"/>
        <v>0</v>
      </c>
      <c r="S260" s="48">
        <f t="shared" si="149"/>
        <v>0</v>
      </c>
      <c r="T260" s="48">
        <f t="shared" si="149"/>
        <v>0</v>
      </c>
      <c r="U260" s="49">
        <f t="shared" si="145"/>
        <v>0.59350377357222195</v>
      </c>
      <c r="V260" s="49">
        <f t="shared" si="145"/>
        <v>0.59100606746752582</v>
      </c>
      <c r="W260" s="50">
        <f t="shared" si="149"/>
        <v>0.79999079120137484</v>
      </c>
      <c r="X260" s="50">
        <f t="shared" si="149"/>
        <v>0.79827991496659167</v>
      </c>
      <c r="AD260"/>
      <c r="AG260" s="3">
        <f t="shared" si="143"/>
        <v>12.250530804721352</v>
      </c>
      <c r="AH260" s="43">
        <f t="shared" si="150"/>
        <v>0.50743188676369522</v>
      </c>
      <c r="AI260" s="43">
        <f t="shared" si="150"/>
        <v>0.78148790598717732</v>
      </c>
      <c r="AJ260" s="43">
        <f t="shared" si="150"/>
        <v>0.40996195381720074</v>
      </c>
      <c r="AK260" s="43">
        <f t="shared" si="150"/>
        <v>1.1693528859123157</v>
      </c>
      <c r="AL260" s="43">
        <f t="shared" si="150"/>
        <v>0</v>
      </c>
      <c r="AM260" s="44">
        <f t="shared" si="150"/>
        <v>0.85926783399065565</v>
      </c>
      <c r="AN260" s="45">
        <f t="shared" si="150"/>
        <v>0</v>
      </c>
      <c r="AO260" s="46">
        <f t="shared" si="150"/>
        <v>0</v>
      </c>
      <c r="AP260" s="46">
        <f t="shared" si="150"/>
        <v>0</v>
      </c>
      <c r="AQ260" s="47">
        <f t="shared" si="150"/>
        <v>0</v>
      </c>
      <c r="AR260" s="47">
        <f t="shared" si="150"/>
        <v>0</v>
      </c>
      <c r="AS260" s="47">
        <f t="shared" si="150"/>
        <v>0</v>
      </c>
      <c r="AT260" s="48">
        <f t="shared" si="150"/>
        <v>0</v>
      </c>
      <c r="AU260" s="48">
        <f t="shared" si="150"/>
        <v>0</v>
      </c>
      <c r="AV260" s="49">
        <f t="shared" si="147"/>
        <v>0.55227253130172149</v>
      </c>
      <c r="AW260" s="49">
        <f t="shared" si="147"/>
        <v>0.54203426598083659</v>
      </c>
      <c r="AX260" s="50">
        <f t="shared" si="148"/>
        <v>0.7996871027851431</v>
      </c>
      <c r="AY260" s="50">
        <f t="shared" si="148"/>
        <v>0.78246286794548336</v>
      </c>
    </row>
    <row r="261" spans="6:51" x14ac:dyDescent="0.25">
      <c r="F261" s="3">
        <v>19</v>
      </c>
      <c r="G261" s="43">
        <f t="shared" si="149"/>
        <v>0.73771498786020606</v>
      </c>
      <c r="H261" s="43">
        <f t="shared" si="149"/>
        <v>0.79884753729321145</v>
      </c>
      <c r="I261" s="43">
        <f t="shared" si="149"/>
        <v>1.1069161939638199</v>
      </c>
      <c r="J261" s="43">
        <f t="shared" si="149"/>
        <v>1.1982435968209708</v>
      </c>
      <c r="K261" s="43">
        <f t="shared" si="149"/>
        <v>0</v>
      </c>
      <c r="L261" s="44">
        <f t="shared" si="149"/>
        <v>1.6141815071510008</v>
      </c>
      <c r="M261" s="45">
        <f t="shared" si="149"/>
        <v>0.20807679173440813</v>
      </c>
      <c r="N261" s="46">
        <f t="shared" si="149"/>
        <v>0</v>
      </c>
      <c r="O261" s="46">
        <f t="shared" si="149"/>
        <v>0</v>
      </c>
      <c r="P261" s="47">
        <f t="shared" si="149"/>
        <v>0</v>
      </c>
      <c r="Q261" s="47">
        <f t="shared" si="149"/>
        <v>0</v>
      </c>
      <c r="R261" s="47">
        <f t="shared" si="149"/>
        <v>0</v>
      </c>
      <c r="S261" s="48">
        <f t="shared" si="149"/>
        <v>0</v>
      </c>
      <c r="T261" s="48">
        <f t="shared" si="149"/>
        <v>0</v>
      </c>
      <c r="U261" s="49">
        <f t="shared" si="145"/>
        <v>0.59539043307464945</v>
      </c>
      <c r="V261" s="49">
        <f t="shared" si="145"/>
        <v>0.59346744970762277</v>
      </c>
      <c r="W261" s="50">
        <f t="shared" si="149"/>
        <v>0.79999460201056083</v>
      </c>
      <c r="X261" s="50">
        <f t="shared" si="149"/>
        <v>0.79882127440275141</v>
      </c>
      <c r="AD261"/>
      <c r="AG261" s="3">
        <f t="shared" si="143"/>
        <v>12.883652595105344</v>
      </c>
      <c r="AH261" s="43">
        <f t="shared" si="150"/>
        <v>0.55484447906101941</v>
      </c>
      <c r="AI261" s="43">
        <f t="shared" si="150"/>
        <v>0.78573736792850513</v>
      </c>
      <c r="AJ261" s="43">
        <f t="shared" si="150"/>
        <v>0.55948155212117068</v>
      </c>
      <c r="AK261" s="43">
        <f t="shared" si="150"/>
        <v>1.1765964037547496</v>
      </c>
      <c r="AL261" s="43">
        <f t="shared" si="150"/>
        <v>0</v>
      </c>
      <c r="AM261" s="44">
        <f t="shared" si="150"/>
        <v>0.99475030256656105</v>
      </c>
      <c r="AN261" s="45">
        <f t="shared" si="150"/>
        <v>0</v>
      </c>
      <c r="AO261" s="46">
        <f t="shared" si="150"/>
        <v>0</v>
      </c>
      <c r="AP261" s="46">
        <f t="shared" si="150"/>
        <v>0</v>
      </c>
      <c r="AQ261" s="47">
        <f t="shared" si="150"/>
        <v>0</v>
      </c>
      <c r="AR261" s="47">
        <f t="shared" si="150"/>
        <v>0</v>
      </c>
      <c r="AS261" s="47">
        <f t="shared" si="150"/>
        <v>0</v>
      </c>
      <c r="AT261" s="48">
        <f t="shared" si="150"/>
        <v>0</v>
      </c>
      <c r="AU261" s="48">
        <f t="shared" si="150"/>
        <v>0</v>
      </c>
      <c r="AV261" s="49">
        <f t="shared" si="147"/>
        <v>0.5616601072091072</v>
      </c>
      <c r="AW261" s="49">
        <f t="shared" si="147"/>
        <v>0.55278028411502844</v>
      </c>
      <c r="AX261" s="50">
        <f t="shared" si="148"/>
        <v>0.79979567390402306</v>
      </c>
      <c r="AY261" s="50">
        <f t="shared" si="148"/>
        <v>0.78655799974760865</v>
      </c>
    </row>
    <row r="262" spans="6:51" x14ac:dyDescent="0.25">
      <c r="F262" s="3">
        <v>20</v>
      </c>
      <c r="G262" s="43">
        <f t="shared" si="149"/>
        <v>0.74277101501211629</v>
      </c>
      <c r="H262" s="43">
        <f t="shared" si="149"/>
        <v>0.79923004091990768</v>
      </c>
      <c r="I262" s="43">
        <f t="shared" si="149"/>
        <v>1.1233618079361829</v>
      </c>
      <c r="J262" s="43">
        <f t="shared" si="149"/>
        <v>1.1988380837477366</v>
      </c>
      <c r="K262" s="43">
        <f t="shared" si="149"/>
        <v>0</v>
      </c>
      <c r="L262" s="44">
        <f t="shared" si="149"/>
        <v>1.6507110938038518</v>
      </c>
      <c r="M262" s="45">
        <f t="shared" si="149"/>
        <v>0.24842848494533271</v>
      </c>
      <c r="N262" s="46">
        <f t="shared" si="149"/>
        <v>0</v>
      </c>
      <c r="O262" s="46">
        <f t="shared" si="149"/>
        <v>0</v>
      </c>
      <c r="P262" s="47">
        <f t="shared" si="149"/>
        <v>0</v>
      </c>
      <c r="Q262" s="47">
        <f t="shared" si="149"/>
        <v>0</v>
      </c>
      <c r="R262" s="47">
        <f t="shared" si="149"/>
        <v>0</v>
      </c>
      <c r="S262" s="48">
        <f t="shared" si="149"/>
        <v>0</v>
      </c>
      <c r="T262" s="48">
        <f t="shared" si="149"/>
        <v>0</v>
      </c>
      <c r="U262" s="49">
        <f t="shared" si="145"/>
        <v>0.5967206598989846</v>
      </c>
      <c r="V262" s="49">
        <f t="shared" si="145"/>
        <v>0.59524267335265735</v>
      </c>
      <c r="W262" s="50">
        <f t="shared" si="149"/>
        <v>0.79999676318755275</v>
      </c>
      <c r="X262" s="50">
        <f t="shared" si="149"/>
        <v>0.79918510390259068</v>
      </c>
      <c r="AD262"/>
      <c r="AG262" s="3">
        <f t="shared" si="143"/>
        <v>13.549494861675118</v>
      </c>
      <c r="AH262" s="43">
        <f t="shared" si="150"/>
        <v>0.59732038290893574</v>
      </c>
      <c r="AI262" s="43">
        <f t="shared" si="150"/>
        <v>0.78916613981476125</v>
      </c>
      <c r="AJ262" s="43">
        <f t="shared" si="150"/>
        <v>0.68941222616384779</v>
      </c>
      <c r="AK262" s="43">
        <f t="shared" si="150"/>
        <v>1.1823837671191528</v>
      </c>
      <c r="AL262" s="43">
        <f t="shared" si="150"/>
        <v>0</v>
      </c>
      <c r="AM262" s="44">
        <f t="shared" si="150"/>
        <v>1.1168702869516924</v>
      </c>
      <c r="AN262" s="45">
        <f t="shared" si="150"/>
        <v>0</v>
      </c>
      <c r="AO262" s="46">
        <f t="shared" si="150"/>
        <v>0</v>
      </c>
      <c r="AP262" s="46">
        <f t="shared" si="150"/>
        <v>0</v>
      </c>
      <c r="AQ262" s="47">
        <f t="shared" si="150"/>
        <v>0</v>
      </c>
      <c r="AR262" s="47">
        <f t="shared" si="150"/>
        <v>0</v>
      </c>
      <c r="AS262" s="47">
        <f t="shared" si="150"/>
        <v>0</v>
      </c>
      <c r="AT262" s="48">
        <f t="shared" si="150"/>
        <v>0</v>
      </c>
      <c r="AU262" s="48">
        <f t="shared" si="150"/>
        <v>0</v>
      </c>
      <c r="AV262" s="49">
        <f t="shared" si="147"/>
        <v>0.56956970557929065</v>
      </c>
      <c r="AW262" s="49">
        <f t="shared" si="147"/>
        <v>0.56196077933681476</v>
      </c>
      <c r="AX262" s="50">
        <f t="shared" si="148"/>
        <v>0.79986817843497038</v>
      </c>
      <c r="AY262" s="50">
        <f t="shared" si="148"/>
        <v>0.78981538704248377</v>
      </c>
    </row>
    <row r="263" spans="6:51" x14ac:dyDescent="0.25">
      <c r="F263" s="3">
        <v>21</v>
      </c>
      <c r="G263" s="43">
        <f t="shared" si="149"/>
        <v>0.74579262357408993</v>
      </c>
      <c r="H263" s="43">
        <f t="shared" si="149"/>
        <v>0.79948360941301444</v>
      </c>
      <c r="I263" s="43">
        <f t="shared" si="149"/>
        <v>1.1336709048803315</v>
      </c>
      <c r="J263" s="43">
        <f t="shared" si="149"/>
        <v>1.1992279041952654</v>
      </c>
      <c r="K263" s="43">
        <f t="shared" si="149"/>
        <v>0</v>
      </c>
      <c r="L263" s="44">
        <f t="shared" si="149"/>
        <v>1.6790390507505173</v>
      </c>
      <c r="M263" s="45">
        <f t="shared" si="149"/>
        <v>0.28339034465040447</v>
      </c>
      <c r="N263" s="46">
        <f t="shared" si="149"/>
        <v>0</v>
      </c>
      <c r="O263" s="46">
        <f t="shared" si="149"/>
        <v>0</v>
      </c>
      <c r="P263" s="47">
        <f t="shared" si="149"/>
        <v>0</v>
      </c>
      <c r="Q263" s="47">
        <f t="shared" si="149"/>
        <v>0</v>
      </c>
      <c r="R263" s="47">
        <f t="shared" si="149"/>
        <v>0</v>
      </c>
      <c r="S263" s="48">
        <f t="shared" si="149"/>
        <v>0</v>
      </c>
      <c r="T263" s="48">
        <f t="shared" si="149"/>
        <v>0</v>
      </c>
      <c r="U263" s="49">
        <f t="shared" si="145"/>
        <v>0.59765996787581444</v>
      </c>
      <c r="V263" s="49">
        <f t="shared" si="145"/>
        <v>0.59652498922868757</v>
      </c>
      <c r="W263" s="50">
        <f t="shared" si="149"/>
        <v>0.79999801560451989</v>
      </c>
      <c r="X263" s="50">
        <f t="shared" si="149"/>
        <v>0.79943151723364869</v>
      </c>
      <c r="AD263"/>
      <c r="AG263" s="3">
        <f t="shared" si="143"/>
        <v>14.249748636990411</v>
      </c>
      <c r="AH263" s="43">
        <f t="shared" si="150"/>
        <v>0.63410537077952878</v>
      </c>
      <c r="AI263" s="43">
        <f t="shared" si="150"/>
        <v>0.79189008544995965</v>
      </c>
      <c r="AJ263" s="43">
        <f t="shared" si="150"/>
        <v>0.79940129264206661</v>
      </c>
      <c r="AK263" s="43">
        <f t="shared" si="150"/>
        <v>1.186935235762322</v>
      </c>
      <c r="AL263" s="43">
        <f t="shared" si="150"/>
        <v>0</v>
      </c>
      <c r="AM263" s="44">
        <f t="shared" si="150"/>
        <v>1.225492927206929</v>
      </c>
      <c r="AN263" s="45">
        <f t="shared" si="150"/>
        <v>0</v>
      </c>
      <c r="AO263" s="46">
        <f t="shared" si="150"/>
        <v>0</v>
      </c>
      <c r="AP263" s="46">
        <f t="shared" si="150"/>
        <v>0</v>
      </c>
      <c r="AQ263" s="47">
        <f t="shared" si="150"/>
        <v>0</v>
      </c>
      <c r="AR263" s="47">
        <f t="shared" si="150"/>
        <v>0</v>
      </c>
      <c r="AS263" s="47">
        <f t="shared" si="150"/>
        <v>0</v>
      </c>
      <c r="AT263" s="48">
        <f t="shared" si="150"/>
        <v>0</v>
      </c>
      <c r="AU263" s="48">
        <f t="shared" si="150"/>
        <v>0</v>
      </c>
      <c r="AV263" s="49">
        <f t="shared" si="147"/>
        <v>0.57614565932637429</v>
      </c>
      <c r="AW263" s="49">
        <f t="shared" si="147"/>
        <v>0.56970668897580246</v>
      </c>
      <c r="AX263" s="50">
        <f t="shared" si="148"/>
        <v>0.79991592710841974</v>
      </c>
      <c r="AY263" s="50">
        <f t="shared" si="148"/>
        <v>0.7923724351520679</v>
      </c>
    </row>
    <row r="264" spans="6:51" x14ac:dyDescent="0.25">
      <c r="F264" s="3">
        <v>22</v>
      </c>
      <c r="G264" s="43">
        <f t="shared" si="149"/>
        <v>0.74756889943226534</v>
      </c>
      <c r="H264" s="43">
        <f t="shared" si="149"/>
        <v>0.79965218999608001</v>
      </c>
      <c r="I264" s="43">
        <f t="shared" si="149"/>
        <v>1.140055567396526</v>
      </c>
      <c r="J264" s="43">
        <f t="shared" si="149"/>
        <v>1.1994844210219826</v>
      </c>
      <c r="K264" s="43">
        <f t="shared" si="149"/>
        <v>0</v>
      </c>
      <c r="L264" s="44">
        <f t="shared" si="149"/>
        <v>1.7011138723322847</v>
      </c>
      <c r="M264" s="45">
        <f t="shared" si="149"/>
        <v>0.31359133347873025</v>
      </c>
      <c r="N264" s="46">
        <f t="shared" si="149"/>
        <v>0</v>
      </c>
      <c r="O264" s="46">
        <f t="shared" si="149"/>
        <v>0</v>
      </c>
      <c r="P264" s="47">
        <f t="shared" si="149"/>
        <v>0</v>
      </c>
      <c r="Q264" s="47">
        <f t="shared" si="149"/>
        <v>0</v>
      </c>
      <c r="R264" s="47">
        <f t="shared" si="149"/>
        <v>0</v>
      </c>
      <c r="S264" s="48">
        <f t="shared" si="149"/>
        <v>0</v>
      </c>
      <c r="T264" s="48">
        <f t="shared" si="149"/>
        <v>0</v>
      </c>
      <c r="U264" s="49">
        <f t="shared" si="145"/>
        <v>0.59832457699494201</v>
      </c>
      <c r="V264" s="49">
        <f t="shared" si="145"/>
        <v>0.59745313261885691</v>
      </c>
      <c r="W264" s="50">
        <f t="shared" si="149"/>
        <v>0.79999875690196354</v>
      </c>
      <c r="X264" s="50">
        <f t="shared" si="149"/>
        <v>0.79959975432450303</v>
      </c>
      <c r="AD264"/>
      <c r="AG264" s="3">
        <f t="shared" si="143"/>
        <v>14.986192348155662</v>
      </c>
      <c r="AH264" s="43">
        <f t="shared" si="150"/>
        <v>0.66482727560848032</v>
      </c>
      <c r="AI264" s="43">
        <f t="shared" si="150"/>
        <v>0.79401971973291707</v>
      </c>
      <c r="AJ264" s="43">
        <f t="shared" si="150"/>
        <v>0.88995071791585234</v>
      </c>
      <c r="AK264" s="43">
        <f t="shared" si="150"/>
        <v>1.1904570307777702</v>
      </c>
      <c r="AL264" s="43">
        <f t="shared" si="150"/>
        <v>0</v>
      </c>
      <c r="AM264" s="44">
        <f t="shared" si="150"/>
        <v>1.320847571809203</v>
      </c>
      <c r="AN264" s="45">
        <f t="shared" si="150"/>
        <v>0</v>
      </c>
      <c r="AO264" s="46">
        <f t="shared" si="150"/>
        <v>0</v>
      </c>
      <c r="AP264" s="46">
        <f t="shared" si="150"/>
        <v>0</v>
      </c>
      <c r="AQ264" s="47">
        <f t="shared" si="150"/>
        <v>0</v>
      </c>
      <c r="AR264" s="47">
        <f t="shared" si="150"/>
        <v>0</v>
      </c>
      <c r="AS264" s="47">
        <f t="shared" si="150"/>
        <v>0</v>
      </c>
      <c r="AT264" s="48">
        <f t="shared" si="150"/>
        <v>0</v>
      </c>
      <c r="AU264" s="48">
        <f t="shared" si="150"/>
        <v>0</v>
      </c>
      <c r="AV264" s="49">
        <f t="shared" si="147"/>
        <v>0.5815380346179081</v>
      </c>
      <c r="AW264" s="49">
        <f t="shared" si="147"/>
        <v>0.57615873094064096</v>
      </c>
      <c r="AX264" s="50">
        <f t="shared" si="148"/>
        <v>0.79994695462301435</v>
      </c>
      <c r="AY264" s="50">
        <f t="shared" si="148"/>
        <v>0.79435322964480104</v>
      </c>
    </row>
    <row r="265" spans="6:51" x14ac:dyDescent="0.25">
      <c r="F265" s="3">
        <v>23</v>
      </c>
      <c r="G265" s="43">
        <f t="shared" si="149"/>
        <v>0.7486005257184557</v>
      </c>
      <c r="H265" s="43">
        <f t="shared" si="149"/>
        <v>0.79976464823522009</v>
      </c>
      <c r="I265" s="43">
        <f t="shared" si="149"/>
        <v>1.1439716888683693</v>
      </c>
      <c r="J265" s="43">
        <f t="shared" si="149"/>
        <v>1.199653898956337</v>
      </c>
      <c r="K265" s="43">
        <f t="shared" si="149"/>
        <v>0</v>
      </c>
      <c r="L265" s="44">
        <f t="shared" si="149"/>
        <v>1.7184133429963417</v>
      </c>
      <c r="M265" s="45">
        <f t="shared" si="149"/>
        <v>0.33961557381034624</v>
      </c>
      <c r="N265" s="46">
        <f t="shared" si="149"/>
        <v>0</v>
      </c>
      <c r="O265" s="46">
        <f t="shared" si="149"/>
        <v>0</v>
      </c>
      <c r="P265" s="47">
        <f t="shared" si="149"/>
        <v>0</v>
      </c>
      <c r="Q265" s="47">
        <f t="shared" si="149"/>
        <v>0</v>
      </c>
      <c r="R265" s="47">
        <f t="shared" si="149"/>
        <v>0</v>
      </c>
      <c r="S265" s="48">
        <f t="shared" si="149"/>
        <v>0</v>
      </c>
      <c r="T265" s="48">
        <f t="shared" si="149"/>
        <v>0</v>
      </c>
      <c r="U265" s="49">
        <f t="shared" si="145"/>
        <v>0.59879598476711882</v>
      </c>
      <c r="V265" s="49">
        <f t="shared" si="145"/>
        <v>0.59812656699429567</v>
      </c>
      <c r="W265" s="50">
        <f t="shared" si="149"/>
        <v>0.79999920481145603</v>
      </c>
      <c r="X265" s="50">
        <f t="shared" si="149"/>
        <v>0.79971557136744198</v>
      </c>
      <c r="AD265"/>
      <c r="AG265" s="3">
        <f t="shared" si="143"/>
        <v>15.760696333472486</v>
      </c>
      <c r="AH265" s="43">
        <f t="shared" si="150"/>
        <v>0.68951616263078597</v>
      </c>
      <c r="AI265" s="43">
        <f t="shared" si="150"/>
        <v>0.79565752637252984</v>
      </c>
      <c r="AJ265" s="43">
        <f t="shared" si="150"/>
        <v>0.96232878469500627</v>
      </c>
      <c r="AK265" s="43">
        <f t="shared" si="150"/>
        <v>1.1931370332839852</v>
      </c>
      <c r="AL265" s="43">
        <f t="shared" si="150"/>
        <v>0</v>
      </c>
      <c r="AM265" s="44">
        <f t="shared" si="150"/>
        <v>1.4034823865988058</v>
      </c>
      <c r="AN265" s="45">
        <f t="shared" si="150"/>
        <v>3.2345468786087794E-2</v>
      </c>
      <c r="AO265" s="46">
        <f t="shared" si="150"/>
        <v>0</v>
      </c>
      <c r="AP265" s="46">
        <f t="shared" si="150"/>
        <v>0</v>
      </c>
      <c r="AQ265" s="47">
        <f t="shared" si="150"/>
        <v>0</v>
      </c>
      <c r="AR265" s="47">
        <f t="shared" si="150"/>
        <v>0</v>
      </c>
      <c r="AS265" s="47">
        <f t="shared" si="150"/>
        <v>0</v>
      </c>
      <c r="AT265" s="48">
        <f t="shared" si="150"/>
        <v>0</v>
      </c>
      <c r="AU265" s="48">
        <f t="shared" si="150"/>
        <v>0</v>
      </c>
      <c r="AV265" s="49">
        <f t="shared" si="147"/>
        <v>0.58589758928719249</v>
      </c>
      <c r="AW265" s="49">
        <f t="shared" si="147"/>
        <v>0.58146245330502777</v>
      </c>
      <c r="AX265" s="50">
        <f t="shared" si="148"/>
        <v>0.7999668619892073</v>
      </c>
      <c r="AY265" s="50">
        <f t="shared" si="148"/>
        <v>0.79586734923923652</v>
      </c>
    </row>
    <row r="266" spans="6:51" x14ac:dyDescent="0.25">
      <c r="F266" s="3">
        <v>24</v>
      </c>
      <c r="G266" s="43">
        <f t="shared" si="149"/>
        <v>0.74919483319443103</v>
      </c>
      <c r="H266" s="43">
        <f t="shared" si="149"/>
        <v>0.7998399553343235</v>
      </c>
      <c r="I266" s="43">
        <f t="shared" si="149"/>
        <v>1.1463559178620419</v>
      </c>
      <c r="J266" s="43">
        <f t="shared" si="149"/>
        <v>1.1997663705947674</v>
      </c>
      <c r="K266" s="43">
        <f t="shared" si="149"/>
        <v>0</v>
      </c>
      <c r="L266" s="44">
        <f t="shared" si="149"/>
        <v>1.7320551667534898</v>
      </c>
      <c r="M266" s="45">
        <f t="shared" si="149"/>
        <v>0.36199645435213518</v>
      </c>
      <c r="N266" s="46">
        <f t="shared" si="149"/>
        <v>0</v>
      </c>
      <c r="O266" s="46">
        <f t="shared" si="149"/>
        <v>0</v>
      </c>
      <c r="P266" s="47">
        <f t="shared" si="149"/>
        <v>0</v>
      </c>
      <c r="Q266" s="47">
        <f t="shared" si="149"/>
        <v>0</v>
      </c>
      <c r="R266" s="47">
        <f t="shared" si="149"/>
        <v>0</v>
      </c>
      <c r="S266" s="48">
        <f t="shared" si="149"/>
        <v>0</v>
      </c>
      <c r="T266" s="48">
        <f t="shared" si="149"/>
        <v>0</v>
      </c>
      <c r="U266" s="49">
        <f t="shared" si="145"/>
        <v>0.59913131265305486</v>
      </c>
      <c r="V266" s="49">
        <f t="shared" si="145"/>
        <v>0.59861656373076844</v>
      </c>
      <c r="W266" s="50">
        <f t="shared" si="149"/>
        <v>0.79999948092586981</v>
      </c>
      <c r="X266" s="50">
        <f t="shared" si="149"/>
        <v>0.79979597734975272</v>
      </c>
      <c r="AD266"/>
      <c r="AG266" s="3">
        <f t="shared" si="143"/>
        <v>16.575227592518086</v>
      </c>
      <c r="AH266" s="43">
        <f t="shared" si="150"/>
        <v>0.70856829565586121</v>
      </c>
      <c r="AI266" s="43">
        <f t="shared" si="150"/>
        <v>0.79689601229056484</v>
      </c>
      <c r="AJ266" s="43">
        <f t="shared" si="150"/>
        <v>1.0184109832347004</v>
      </c>
      <c r="AK266" s="43">
        <f t="shared" si="150"/>
        <v>1.1951419651899646</v>
      </c>
      <c r="AL266" s="43">
        <f t="shared" si="150"/>
        <v>0</v>
      </c>
      <c r="AM266" s="44">
        <f t="shared" si="150"/>
        <v>1.4742039938990019</v>
      </c>
      <c r="AN266" s="45">
        <f t="shared" si="150"/>
        <v>8.3764035958711902E-2</v>
      </c>
      <c r="AO266" s="46">
        <f t="shared" si="150"/>
        <v>0</v>
      </c>
      <c r="AP266" s="46">
        <f t="shared" si="150"/>
        <v>0</v>
      </c>
      <c r="AQ266" s="47">
        <f t="shared" si="150"/>
        <v>0</v>
      </c>
      <c r="AR266" s="47">
        <f t="shared" si="150"/>
        <v>0</v>
      </c>
      <c r="AS266" s="47">
        <f t="shared" si="150"/>
        <v>0</v>
      </c>
      <c r="AT266" s="48">
        <f t="shared" si="150"/>
        <v>0</v>
      </c>
      <c r="AU266" s="48">
        <f t="shared" si="150"/>
        <v>0</v>
      </c>
      <c r="AV266" s="49">
        <f t="shared" si="147"/>
        <v>0.5893711969332287</v>
      </c>
      <c r="AW266" s="49">
        <f t="shared" si="147"/>
        <v>0.58576351459803777</v>
      </c>
      <c r="AX266" s="50">
        <f t="shared" si="148"/>
        <v>0.79997948322822232</v>
      </c>
      <c r="AY266" s="50">
        <f t="shared" si="148"/>
        <v>0.79700948909837455</v>
      </c>
    </row>
    <row r="267" spans="6:51" x14ac:dyDescent="0.25">
      <c r="F267" s="3">
        <v>25</v>
      </c>
      <c r="G267" s="43">
        <f t="shared" si="149"/>
        <v>0.74953567400236376</v>
      </c>
      <c r="H267" s="43">
        <f t="shared" si="149"/>
        <v>0.79989059665859719</v>
      </c>
      <c r="I267" s="43">
        <f t="shared" si="149"/>
        <v>1.147799719917648</v>
      </c>
      <c r="J267" s="43">
        <f t="shared" si="149"/>
        <v>1.1998413712594882</v>
      </c>
      <c r="K267" s="43">
        <f t="shared" si="149"/>
        <v>0</v>
      </c>
      <c r="L267" s="44">
        <f t="shared" si="149"/>
        <v>1.7428841943669617</v>
      </c>
      <c r="M267" s="45">
        <f t="shared" si="149"/>
        <v>0.38121448477704623</v>
      </c>
      <c r="N267" s="46">
        <f t="shared" si="149"/>
        <v>0</v>
      </c>
      <c r="O267" s="46">
        <f t="shared" si="149"/>
        <v>0</v>
      </c>
      <c r="P267" s="47">
        <f t="shared" si="149"/>
        <v>0</v>
      </c>
      <c r="Q267" s="47">
        <f t="shared" si="149"/>
        <v>0</v>
      </c>
      <c r="R267" s="47">
        <f t="shared" si="149"/>
        <v>0</v>
      </c>
      <c r="S267" s="48">
        <f t="shared" si="149"/>
        <v>0</v>
      </c>
      <c r="T267" s="48">
        <f t="shared" si="149"/>
        <v>0</v>
      </c>
      <c r="U267" s="49">
        <f t="shared" si="145"/>
        <v>0.59937060718872981</v>
      </c>
      <c r="V267" s="49">
        <f t="shared" si="145"/>
        <v>0.59897420278310576</v>
      </c>
      <c r="W267" s="50">
        <f t="shared" si="149"/>
        <v>0.79999965447391197</v>
      </c>
      <c r="X267" s="50">
        <f t="shared" si="149"/>
        <v>0.79985227833359962</v>
      </c>
      <c r="AD267"/>
      <c r="AG267" s="3">
        <f t="shared" si="143"/>
        <v>17.431854781713245</v>
      </c>
      <c r="AH267" s="43">
        <f t="shared" si="150"/>
        <v>0.7226614224631901</v>
      </c>
      <c r="AI267" s="43">
        <f t="shared" si="150"/>
        <v>0.79781652314212348</v>
      </c>
      <c r="AJ267" s="43">
        <f t="shared" si="150"/>
        <v>1.0604730218359693</v>
      </c>
      <c r="AK267" s="43">
        <f t="shared" si="150"/>
        <v>1.1966160182014025</v>
      </c>
      <c r="AL267" s="43">
        <f t="shared" si="150"/>
        <v>0</v>
      </c>
      <c r="AM267" s="44">
        <f t="shared" si="150"/>
        <v>1.5340086082164721</v>
      </c>
      <c r="AN267" s="45">
        <f t="shared" si="150"/>
        <v>0.1323528423840209</v>
      </c>
      <c r="AO267" s="46">
        <f t="shared" si="150"/>
        <v>0</v>
      </c>
      <c r="AP267" s="46">
        <f t="shared" si="150"/>
        <v>0</v>
      </c>
      <c r="AQ267" s="47">
        <f t="shared" si="150"/>
        <v>0</v>
      </c>
      <c r="AR267" s="47">
        <f t="shared" si="150"/>
        <v>0</v>
      </c>
      <c r="AS267" s="47">
        <f t="shared" si="150"/>
        <v>0</v>
      </c>
      <c r="AT267" s="48">
        <f t="shared" si="150"/>
        <v>0</v>
      </c>
      <c r="AU267" s="48">
        <f t="shared" si="150"/>
        <v>0</v>
      </c>
      <c r="AV267" s="49">
        <f t="shared" si="147"/>
        <v>0.59209795697765444</v>
      </c>
      <c r="AW267" s="49">
        <f t="shared" si="147"/>
        <v>0.58920343656600549</v>
      </c>
      <c r="AX267" s="50">
        <f t="shared" si="148"/>
        <v>0.79998739731804758</v>
      </c>
      <c r="AY267" s="50">
        <f t="shared" si="148"/>
        <v>0.79785977781023942</v>
      </c>
    </row>
    <row r="268" spans="6:51" x14ac:dyDescent="0.25">
      <c r="F268" s="3">
        <v>26</v>
      </c>
      <c r="G268" s="43">
        <f t="shared" si="149"/>
        <v>0.74973090856009195</v>
      </c>
      <c r="H268" s="43">
        <f t="shared" si="149"/>
        <v>0.79992480558888146</v>
      </c>
      <c r="I268" s="43">
        <f t="shared" si="149"/>
        <v>1.1486709927918475</v>
      </c>
      <c r="J268" s="43">
        <f t="shared" si="149"/>
        <v>1.1998916420284189</v>
      </c>
      <c r="K268" s="43">
        <f t="shared" si="149"/>
        <v>0</v>
      </c>
      <c r="L268" s="44">
        <f t="shared" si="149"/>
        <v>1.7515397174831207</v>
      </c>
      <c r="M268" s="45">
        <f t="shared" si="149"/>
        <v>0.39769779490107249</v>
      </c>
      <c r="N268" s="46">
        <f t="shared" si="149"/>
        <v>0</v>
      </c>
      <c r="O268" s="46">
        <f t="shared" si="149"/>
        <v>0</v>
      </c>
      <c r="P268" s="47">
        <f t="shared" si="149"/>
        <v>0</v>
      </c>
      <c r="Q268" s="47">
        <f t="shared" si="149"/>
        <v>0</v>
      </c>
      <c r="R268" s="47">
        <f t="shared" si="149"/>
        <v>0</v>
      </c>
      <c r="S268" s="48">
        <f t="shared" si="149"/>
        <v>0</v>
      </c>
      <c r="T268" s="48">
        <f t="shared" si="149"/>
        <v>0</v>
      </c>
      <c r="U268" s="49">
        <f t="shared" si="145"/>
        <v>0.59954196891630795</v>
      </c>
      <c r="V268" s="49">
        <f t="shared" si="145"/>
        <v>0.59923612229501544</v>
      </c>
      <c r="W268" s="50">
        <f t="shared" si="149"/>
        <v>0.79999976562201702</v>
      </c>
      <c r="X268" s="50">
        <f t="shared" si="149"/>
        <v>0.79989204143643744</v>
      </c>
      <c r="AD268"/>
      <c r="AG268" s="3">
        <f t="shared" si="143"/>
        <v>18.332753468067196</v>
      </c>
      <c r="AH268" s="43">
        <f t="shared" si="150"/>
        <v>0.73264029068053316</v>
      </c>
      <c r="AI268" s="43">
        <f t="shared" si="150"/>
        <v>0.79848878228205755</v>
      </c>
      <c r="AJ268" s="43">
        <f t="shared" si="150"/>
        <v>1.090966533632924</v>
      </c>
      <c r="AK268" s="43">
        <f t="shared" si="150"/>
        <v>1.1976807883452227</v>
      </c>
      <c r="AL268" s="43">
        <f t="shared" si="150"/>
        <v>0</v>
      </c>
      <c r="AM268" s="44">
        <f t="shared" si="150"/>
        <v>1.5840113321035867</v>
      </c>
      <c r="AN268" s="45">
        <f t="shared" si="150"/>
        <v>0.17782739305160283</v>
      </c>
      <c r="AO268" s="46">
        <f t="shared" si="150"/>
        <v>0</v>
      </c>
      <c r="AP268" s="46">
        <f t="shared" si="150"/>
        <v>0</v>
      </c>
      <c r="AQ268" s="47">
        <f t="shared" si="150"/>
        <v>0</v>
      </c>
      <c r="AR268" s="47">
        <f t="shared" si="150"/>
        <v>0</v>
      </c>
      <c r="AS268" s="47">
        <f t="shared" si="150"/>
        <v>0</v>
      </c>
      <c r="AT268" s="48">
        <f t="shared" si="150"/>
        <v>0</v>
      </c>
      <c r="AU268" s="48">
        <f t="shared" si="150"/>
        <v>0</v>
      </c>
      <c r="AV268" s="49">
        <f t="shared" si="147"/>
        <v>0.59420614460124987</v>
      </c>
      <c r="AW268" s="49">
        <f t="shared" si="147"/>
        <v>0.59191602289891143</v>
      </c>
      <c r="AX268" s="50">
        <f t="shared" si="148"/>
        <v>0.79999231034680784</v>
      </c>
      <c r="AY268" s="50">
        <f t="shared" si="148"/>
        <v>0.79848464161433486</v>
      </c>
    </row>
    <row r="269" spans="6:51" x14ac:dyDescent="0.25">
      <c r="F269" s="3">
        <v>27</v>
      </c>
      <c r="G269" s="43">
        <f t="shared" si="149"/>
        <v>0.74984292490290172</v>
      </c>
      <c r="H269" s="43">
        <f t="shared" si="149"/>
        <v>0.79994802546604293</v>
      </c>
      <c r="I269" s="43">
        <f t="shared" si="149"/>
        <v>1.1491958419767103</v>
      </c>
      <c r="J269" s="43">
        <f t="shared" si="149"/>
        <v>1.1999255193886624</v>
      </c>
      <c r="K269" s="43">
        <f t="shared" si="149"/>
        <v>0</v>
      </c>
      <c r="L269" s="44">
        <f t="shared" si="149"/>
        <v>1.7585066352947283</v>
      </c>
      <c r="M269" s="45">
        <f t="shared" si="149"/>
        <v>0.41182440583396918</v>
      </c>
      <c r="N269" s="46">
        <f t="shared" si="149"/>
        <v>0</v>
      </c>
      <c r="O269" s="46">
        <f t="shared" si="149"/>
        <v>0</v>
      </c>
      <c r="P269" s="47">
        <f t="shared" si="149"/>
        <v>0</v>
      </c>
      <c r="Q269" s="47">
        <f t="shared" si="149"/>
        <v>0</v>
      </c>
      <c r="R269" s="47">
        <f t="shared" si="149"/>
        <v>0</v>
      </c>
      <c r="S269" s="48">
        <f t="shared" si="149"/>
        <v>0</v>
      </c>
      <c r="T269" s="48">
        <f t="shared" si="149"/>
        <v>0</v>
      </c>
      <c r="U269" s="49">
        <f t="shared" si="145"/>
        <v>0.59966514403246518</v>
      </c>
      <c r="V269" s="49">
        <f t="shared" si="145"/>
        <v>0.59942863645380251</v>
      </c>
      <c r="W269" s="50">
        <f t="shared" si="149"/>
        <v>0.7999998381072061</v>
      </c>
      <c r="X269" s="50">
        <f t="shared" si="149"/>
        <v>0.79992036759791441</v>
      </c>
      <c r="AD269"/>
      <c r="AG269" s="3">
        <f t="shared" si="143"/>
        <v>19.280211654442091</v>
      </c>
      <c r="AH269" s="43">
        <f t="shared" si="150"/>
        <v>0.7393971649447777</v>
      </c>
      <c r="AI269" s="43">
        <f t="shared" si="150"/>
        <v>0.79897106375718296</v>
      </c>
      <c r="AJ269" s="43">
        <f t="shared" si="150"/>
        <v>1.1123093548466083</v>
      </c>
      <c r="AK269" s="43">
        <f t="shared" si="150"/>
        <v>1.1984362914538806</v>
      </c>
      <c r="AL269" s="43">
        <f t="shared" si="150"/>
        <v>0</v>
      </c>
      <c r="AM269" s="44">
        <f t="shared" si="150"/>
        <v>1.6253795944191944</v>
      </c>
      <c r="AN269" s="45">
        <f t="shared" si="150"/>
        <v>0.21996519323611158</v>
      </c>
      <c r="AO269" s="46">
        <f t="shared" si="150"/>
        <v>0</v>
      </c>
      <c r="AP269" s="46">
        <f t="shared" si="150"/>
        <v>0</v>
      </c>
      <c r="AQ269" s="47">
        <f t="shared" si="150"/>
        <v>0</v>
      </c>
      <c r="AR269" s="47">
        <f t="shared" si="150"/>
        <v>0</v>
      </c>
      <c r="AS269" s="47">
        <f t="shared" si="150"/>
        <v>0</v>
      </c>
      <c r="AT269" s="48">
        <f t="shared" si="150"/>
        <v>0</v>
      </c>
      <c r="AU269" s="48">
        <f t="shared" si="150"/>
        <v>0</v>
      </c>
      <c r="AV269" s="49">
        <f t="shared" si="147"/>
        <v>0.59581107842457404</v>
      </c>
      <c r="AW269" s="49">
        <f t="shared" si="147"/>
        <v>0.59402457470600289</v>
      </c>
      <c r="AX269" s="50">
        <f t="shared" si="148"/>
        <v>0.79999533331666539</v>
      </c>
      <c r="AY269" s="50">
        <f t="shared" si="148"/>
        <v>0.79893805730702072</v>
      </c>
    </row>
    <row r="270" spans="6:51" x14ac:dyDescent="0.25">
      <c r="F270" s="3">
        <v>28</v>
      </c>
      <c r="G270" s="43">
        <f t="shared" si="149"/>
        <v>0.74990746476452386</v>
      </c>
      <c r="H270" s="43">
        <f t="shared" si="149"/>
        <v>0.79996386597608904</v>
      </c>
      <c r="I270" s="43">
        <f t="shared" si="149"/>
        <v>1.1495119438192078</v>
      </c>
      <c r="J270" s="43">
        <f t="shared" si="149"/>
        <v>1.1999484779203768</v>
      </c>
      <c r="K270" s="43">
        <f t="shared" si="149"/>
        <v>0</v>
      </c>
      <c r="L270" s="44">
        <f t="shared" si="149"/>
        <v>1.764153991086816</v>
      </c>
      <c r="M270" s="45">
        <f t="shared" si="149"/>
        <v>0.42392560379890698</v>
      </c>
      <c r="N270" s="46">
        <f t="shared" si="149"/>
        <v>0</v>
      </c>
      <c r="O270" s="46">
        <f t="shared" si="149"/>
        <v>0</v>
      </c>
      <c r="P270" s="47">
        <f t="shared" si="149"/>
        <v>0</v>
      </c>
      <c r="Q270" s="47">
        <f t="shared" si="149"/>
        <v>0</v>
      </c>
      <c r="R270" s="47">
        <f t="shared" si="149"/>
        <v>0</v>
      </c>
      <c r="S270" s="48">
        <f t="shared" si="149"/>
        <v>0</v>
      </c>
      <c r="T270" s="48">
        <f t="shared" si="149"/>
        <v>0</v>
      </c>
      <c r="U270" s="49">
        <f t="shared" si="145"/>
        <v>0.59975403441708608</v>
      </c>
      <c r="V270" s="49">
        <f t="shared" si="145"/>
        <v>0.59957067802282749</v>
      </c>
      <c r="W270" s="50">
        <f t="shared" si="149"/>
        <v>0.79999988621010187</v>
      </c>
      <c r="X270" s="50">
        <f t="shared" si="149"/>
        <v>0.79994072063530242</v>
      </c>
      <c r="AD270"/>
      <c r="AG270" s="3">
        <f t="shared" si="143"/>
        <v>20.276635590369683</v>
      </c>
      <c r="AH270" s="43">
        <f t="shared" si="150"/>
        <v>0.7437704648042871</v>
      </c>
      <c r="AI270" s="43">
        <f t="shared" si="150"/>
        <v>0.7993108734849742</v>
      </c>
      <c r="AJ270" s="43">
        <f t="shared" si="150"/>
        <v>1.1267168169431054</v>
      </c>
      <c r="AK270" s="43">
        <f t="shared" si="150"/>
        <v>1.1989627867107169</v>
      </c>
      <c r="AL270" s="43">
        <f t="shared" si="150"/>
        <v>0</v>
      </c>
      <c r="AM270" s="44">
        <f t="shared" si="150"/>
        <v>1.6592753637839359</v>
      </c>
      <c r="AN270" s="45">
        <f t="shared" si="150"/>
        <v>0.25861194018407818</v>
      </c>
      <c r="AO270" s="46">
        <f t="shared" si="150"/>
        <v>0</v>
      </c>
      <c r="AP270" s="46">
        <f t="shared" si="150"/>
        <v>0</v>
      </c>
      <c r="AQ270" s="47">
        <f t="shared" si="150"/>
        <v>0</v>
      </c>
      <c r="AR270" s="47">
        <f t="shared" si="150"/>
        <v>0</v>
      </c>
      <c r="AS270" s="47">
        <f t="shared" si="150"/>
        <v>0</v>
      </c>
      <c r="AT270" s="48">
        <f t="shared" si="150"/>
        <v>0</v>
      </c>
      <c r="AU270" s="48">
        <f t="shared" si="150"/>
        <v>0</v>
      </c>
      <c r="AV270" s="49">
        <f t="shared" si="147"/>
        <v>0.59701390688167044</v>
      </c>
      <c r="AW270" s="49">
        <f t="shared" si="147"/>
        <v>0.59563996362651506</v>
      </c>
      <c r="AX270" s="50">
        <f t="shared" si="148"/>
        <v>0.79999717913066526</v>
      </c>
      <c r="AY270" s="50">
        <f t="shared" si="148"/>
        <v>0.79926303919058572</v>
      </c>
    </row>
    <row r="271" spans="6:51" x14ac:dyDescent="0.25">
      <c r="F271" s="3">
        <v>29</v>
      </c>
      <c r="G271" s="43">
        <f t="shared" si="149"/>
        <v>0.74994488908310208</v>
      </c>
      <c r="H271" s="43">
        <f t="shared" si="149"/>
        <v>0.79997472908668776</v>
      </c>
      <c r="I271" s="43">
        <f t="shared" si="149"/>
        <v>1.1497025535286491</v>
      </c>
      <c r="J271" s="43">
        <f t="shared" si="149"/>
        <v>1.1999641273946773</v>
      </c>
      <c r="K271" s="43">
        <f t="shared" si="149"/>
        <v>0</v>
      </c>
      <c r="L271" s="44">
        <f t="shared" si="149"/>
        <v>1.768763827320496</v>
      </c>
      <c r="M271" s="45">
        <f t="shared" si="149"/>
        <v>0.43428991855743337</v>
      </c>
      <c r="N271" s="46">
        <f t="shared" si="149"/>
        <v>0</v>
      </c>
      <c r="O271" s="46">
        <f t="shared" si="149"/>
        <v>0</v>
      </c>
      <c r="P271" s="47">
        <f t="shared" si="149"/>
        <v>0</v>
      </c>
      <c r="Q271" s="47">
        <f t="shared" si="149"/>
        <v>0</v>
      </c>
      <c r="R271" s="47">
        <f t="shared" si="149"/>
        <v>0</v>
      </c>
      <c r="S271" s="48">
        <f t="shared" si="149"/>
        <v>0</v>
      </c>
      <c r="T271" s="48">
        <f t="shared" si="149"/>
        <v>0</v>
      </c>
      <c r="U271" s="49">
        <f t="shared" si="145"/>
        <v>0.5998184498513649</v>
      </c>
      <c r="V271" s="49">
        <f t="shared" si="145"/>
        <v>0.59967589825065781</v>
      </c>
      <c r="W271" s="50">
        <f t="shared" si="149"/>
        <v>0.79999991867224718</v>
      </c>
      <c r="X271" s="50">
        <f t="shared" si="149"/>
        <v>0.79995547030717695</v>
      </c>
      <c r="AD271"/>
      <c r="AG271" s="3">
        <f t="shared" si="143"/>
        <v>21.324555883177815</v>
      </c>
      <c r="AH271" s="43">
        <f t="shared" si="150"/>
        <v>0.74647654903801264</v>
      </c>
      <c r="AI271" s="43">
        <f t="shared" si="150"/>
        <v>0.79954599409330729</v>
      </c>
      <c r="AJ271" s="43">
        <f t="shared" si="150"/>
        <v>1.1360899677267975</v>
      </c>
      <c r="AK271" s="43">
        <f t="shared" si="150"/>
        <v>1.1993231216451408</v>
      </c>
      <c r="AL271" s="43">
        <f t="shared" si="150"/>
        <v>0</v>
      </c>
      <c r="AM271" s="44">
        <f t="shared" si="150"/>
        <v>1.6868090568695058</v>
      </c>
      <c r="AN271" s="45">
        <f t="shared" si="150"/>
        <v>0.29368483937124068</v>
      </c>
      <c r="AO271" s="46">
        <f t="shared" si="150"/>
        <v>0</v>
      </c>
      <c r="AP271" s="46">
        <f t="shared" si="150"/>
        <v>0</v>
      </c>
      <c r="AQ271" s="47">
        <f t="shared" si="150"/>
        <v>0</v>
      </c>
      <c r="AR271" s="47">
        <f t="shared" si="150"/>
        <v>0</v>
      </c>
      <c r="AS271" s="47">
        <f t="shared" si="150"/>
        <v>0</v>
      </c>
      <c r="AT271" s="48">
        <f t="shared" si="150"/>
        <v>0</v>
      </c>
      <c r="AU271" s="48">
        <f t="shared" si="150"/>
        <v>0</v>
      </c>
      <c r="AV271" s="49">
        <f t="shared" si="147"/>
        <v>0.59790124502309028</v>
      </c>
      <c r="AW271" s="49">
        <f t="shared" si="147"/>
        <v>0.59685955427813742</v>
      </c>
      <c r="AX271" s="50">
        <f t="shared" si="148"/>
        <v>0.79999829905602859</v>
      </c>
      <c r="AY271" s="50">
        <f t="shared" si="148"/>
        <v>0.79949322212978613</v>
      </c>
    </row>
    <row r="272" spans="6:51" x14ac:dyDescent="0.25">
      <c r="F272" s="3">
        <v>30</v>
      </c>
      <c r="G272" s="43">
        <f t="shared" si="149"/>
        <v>0.74996677072572004</v>
      </c>
      <c r="H272" s="43">
        <f t="shared" si="149"/>
        <v>0.7999822191914272</v>
      </c>
      <c r="I272" s="43">
        <f t="shared" si="149"/>
        <v>1.1498177768475706</v>
      </c>
      <c r="J272" s="43">
        <f t="shared" si="149"/>
        <v>1.1999748584537535</v>
      </c>
      <c r="K272" s="43">
        <f t="shared" si="149"/>
        <v>0</v>
      </c>
      <c r="L272" s="44">
        <f t="shared" si="149"/>
        <v>1.7725527242074899</v>
      </c>
      <c r="M272" s="45">
        <f t="shared" si="149"/>
        <v>0.44316734768357857</v>
      </c>
      <c r="N272" s="46">
        <f t="shared" si="149"/>
        <v>0</v>
      </c>
      <c r="O272" s="46">
        <f t="shared" si="149"/>
        <v>0</v>
      </c>
      <c r="P272" s="47">
        <f t="shared" si="149"/>
        <v>0</v>
      </c>
      <c r="Q272" s="47">
        <f t="shared" si="149"/>
        <v>0</v>
      </c>
      <c r="R272" s="47">
        <f t="shared" si="149"/>
        <v>0</v>
      </c>
      <c r="S272" s="48">
        <f t="shared" si="149"/>
        <v>0</v>
      </c>
      <c r="T272" s="48">
        <f t="shared" si="149"/>
        <v>0</v>
      </c>
      <c r="U272" s="49">
        <f t="shared" si="145"/>
        <v>0.59986533084228466</v>
      </c>
      <c r="V272" s="49">
        <f t="shared" si="145"/>
        <v>0.59975416466751841</v>
      </c>
      <c r="W272" s="50">
        <f t="shared" si="149"/>
        <v>0.79999994093496907</v>
      </c>
      <c r="X272" s="50">
        <f t="shared" si="149"/>
        <v>0.79996625017530887</v>
      </c>
      <c r="AD272"/>
      <c r="AG272" s="3">
        <f t="shared" si="143"/>
        <v>22.426633924947051</v>
      </c>
      <c r="AH272" s="43">
        <f t="shared" si="150"/>
        <v>0.74807869859597298</v>
      </c>
      <c r="AI272" s="43">
        <f t="shared" si="150"/>
        <v>0.79970574761470048</v>
      </c>
      <c r="AJ272" s="43">
        <f t="shared" si="150"/>
        <v>1.141964096607258</v>
      </c>
      <c r="AK272" s="43">
        <f t="shared" si="150"/>
        <v>1.1995653290649542</v>
      </c>
      <c r="AL272" s="43">
        <f t="shared" si="150"/>
        <v>0</v>
      </c>
      <c r="AM272" s="44">
        <f t="shared" si="150"/>
        <v>1.7090063059087699</v>
      </c>
      <c r="AN272" s="45">
        <f t="shared" si="150"/>
        <v>0.3251727868421157</v>
      </c>
      <c r="AO272" s="46">
        <f t="shared" si="150"/>
        <v>0</v>
      </c>
      <c r="AP272" s="46">
        <f t="shared" si="150"/>
        <v>0</v>
      </c>
      <c r="AQ272" s="47">
        <f t="shared" si="150"/>
        <v>0</v>
      </c>
      <c r="AR272" s="47">
        <f t="shared" si="150"/>
        <v>0</v>
      </c>
      <c r="AS272" s="47">
        <f t="shared" si="150"/>
        <v>0</v>
      </c>
      <c r="AT272" s="48">
        <f t="shared" si="150"/>
        <v>0</v>
      </c>
      <c r="AU272" s="48">
        <f t="shared" si="150"/>
        <v>0</v>
      </c>
      <c r="AV272" s="49">
        <f t="shared" si="147"/>
        <v>0.59854553895579932</v>
      </c>
      <c r="AW272" s="49">
        <f t="shared" si="147"/>
        <v>0.59776690666991528</v>
      </c>
      <c r="AX272" s="50">
        <f t="shared" si="148"/>
        <v>0.79999897522471664</v>
      </c>
      <c r="AY272" s="50">
        <f t="shared" si="148"/>
        <v>0.79965442796343711</v>
      </c>
    </row>
    <row r="273" spans="6:51" x14ac:dyDescent="0.25">
      <c r="F273" s="3">
        <v>31</v>
      </c>
      <c r="G273" s="43">
        <f t="shared" si="149"/>
        <v>0.74997969184540092</v>
      </c>
      <c r="H273" s="43">
        <f t="shared" si="149"/>
        <v>0.79998741233682524</v>
      </c>
      <c r="I273" s="43">
        <f t="shared" si="149"/>
        <v>1.1498876816731955</v>
      </c>
      <c r="J273" s="43">
        <f t="shared" si="149"/>
        <v>1.1999822617616387</v>
      </c>
      <c r="K273" s="43">
        <f t="shared" si="149"/>
        <v>0</v>
      </c>
      <c r="L273" s="44">
        <f t="shared" si="149"/>
        <v>1.7756878598956936</v>
      </c>
      <c r="M273" s="45">
        <f t="shared" si="149"/>
        <v>0.45077357791284944</v>
      </c>
      <c r="N273" s="46">
        <f t="shared" si="149"/>
        <v>0</v>
      </c>
      <c r="O273" s="46">
        <f t="shared" si="149"/>
        <v>0</v>
      </c>
      <c r="P273" s="47">
        <f t="shared" si="149"/>
        <v>0</v>
      </c>
      <c r="Q273" s="47">
        <f t="shared" si="149"/>
        <v>0</v>
      </c>
      <c r="R273" s="47">
        <f t="shared" si="149"/>
        <v>0</v>
      </c>
      <c r="S273" s="48">
        <f t="shared" si="149"/>
        <v>0</v>
      </c>
      <c r="T273" s="48">
        <f t="shared" si="149"/>
        <v>0</v>
      </c>
      <c r="U273" s="49">
        <f t="shared" si="145"/>
        <v>0.59989960230436512</v>
      </c>
      <c r="V273" s="49">
        <f t="shared" si="145"/>
        <v>0.59981262956932524</v>
      </c>
      <c r="W273" s="50">
        <f t="shared" si="149"/>
        <v>0.79999995644057809</v>
      </c>
      <c r="X273" s="50">
        <f t="shared" si="149"/>
        <v>0.79997419490911903</v>
      </c>
      <c r="AD273"/>
      <c r="AG273" s="3">
        <f t="shared" si="143"/>
        <v>23.585668651620018</v>
      </c>
      <c r="AH273" s="43">
        <f t="shared" si="150"/>
        <v>0.74898771281448651</v>
      </c>
      <c r="AI273" s="43">
        <f t="shared" si="150"/>
        <v>0.79981234364798048</v>
      </c>
      <c r="AJ273" s="43">
        <f t="shared" si="150"/>
        <v>1.145509807373595</v>
      </c>
      <c r="AK273" s="43">
        <f t="shared" si="150"/>
        <v>1.1997252467994672</v>
      </c>
      <c r="AL273" s="43">
        <f t="shared" si="150"/>
        <v>0</v>
      </c>
      <c r="AM273" s="44">
        <f t="shared" si="150"/>
        <v>1.7267872220139997</v>
      </c>
      <c r="AN273" s="45">
        <f t="shared" si="150"/>
        <v>0.35313338598807009</v>
      </c>
      <c r="AO273" s="46">
        <f t="shared" si="150"/>
        <v>0</v>
      </c>
      <c r="AP273" s="46">
        <f t="shared" si="150"/>
        <v>0</v>
      </c>
      <c r="AQ273" s="47">
        <f t="shared" si="150"/>
        <v>0</v>
      </c>
      <c r="AR273" s="47">
        <f t="shared" si="150"/>
        <v>0</v>
      </c>
      <c r="AS273" s="47">
        <f t="shared" si="150"/>
        <v>0</v>
      </c>
      <c r="AT273" s="48">
        <f t="shared" si="150"/>
        <v>0</v>
      </c>
      <c r="AU273" s="48">
        <f t="shared" si="150"/>
        <v>0</v>
      </c>
      <c r="AV273" s="49">
        <f t="shared" si="147"/>
        <v>0.59900599971491675</v>
      </c>
      <c r="AW273" s="49">
        <f t="shared" si="147"/>
        <v>0.59843214204644979</v>
      </c>
      <c r="AX273" s="50">
        <f t="shared" si="148"/>
        <v>0.79999938207949028</v>
      </c>
      <c r="AY273" s="50">
        <f t="shared" si="148"/>
        <v>0.79976613170570399</v>
      </c>
    </row>
    <row r="274" spans="6:51" x14ac:dyDescent="0.25">
      <c r="F274" s="3">
        <v>32</v>
      </c>
      <c r="G274" s="43">
        <f t="shared" si="149"/>
        <v>0.74998740783740214</v>
      </c>
      <c r="H274" s="43">
        <f t="shared" si="149"/>
        <v>0.79999103335720512</v>
      </c>
      <c r="I274" s="43">
        <f t="shared" si="149"/>
        <v>1.1499302890858709</v>
      </c>
      <c r="J274" s="43">
        <f t="shared" si="149"/>
        <v>1.1999874009099718</v>
      </c>
      <c r="K274" s="43">
        <f t="shared" si="149"/>
        <v>0</v>
      </c>
      <c r="L274" s="44">
        <f t="shared" si="149"/>
        <v>1.7782989918559491</v>
      </c>
      <c r="M274" s="45">
        <f t="shared" si="149"/>
        <v>0.4572940392815249</v>
      </c>
      <c r="N274" s="46">
        <f t="shared" si="149"/>
        <v>0</v>
      </c>
      <c r="O274" s="46">
        <f t="shared" si="149"/>
        <v>0</v>
      </c>
      <c r="P274" s="47">
        <f t="shared" si="149"/>
        <v>0</v>
      </c>
      <c r="Q274" s="47">
        <f t="shared" si="149"/>
        <v>0</v>
      </c>
      <c r="R274" s="47">
        <f t="shared" si="149"/>
        <v>0</v>
      </c>
      <c r="S274" s="48">
        <f t="shared" si="149"/>
        <v>0</v>
      </c>
      <c r="T274" s="48">
        <f t="shared" si="149"/>
        <v>0</v>
      </c>
      <c r="U274" s="49">
        <f t="shared" ref="U274:V289" si="151">$C$5/100*U$163*U202</f>
        <v>0.5999247700866388</v>
      </c>
      <c r="V274" s="49">
        <f t="shared" si="151"/>
        <v>0.59985649278477982</v>
      </c>
      <c r="W274" s="50">
        <f t="shared" si="149"/>
        <v>0.79999996740102552</v>
      </c>
      <c r="X274" s="50">
        <f t="shared" ref="X274" si="152">X202*X$163</f>
        <v>0.79998009867275044</v>
      </c>
      <c r="AD274"/>
      <c r="AG274" s="3">
        <f t="shared" si="143"/>
        <v>24.804603651429346</v>
      </c>
      <c r="AH274" s="43">
        <f t="shared" si="150"/>
        <v>0.74948310764215242</v>
      </c>
      <c r="AI274" s="43">
        <f t="shared" si="150"/>
        <v>0.79988220439588753</v>
      </c>
      <c r="AJ274" s="43">
        <f t="shared" si="150"/>
        <v>1.1475717204438232</v>
      </c>
      <c r="AK274" s="43">
        <f t="shared" si="150"/>
        <v>1.1998289853433703</v>
      </c>
      <c r="AL274" s="43">
        <f t="shared" si="150"/>
        <v>0</v>
      </c>
      <c r="AM274" s="44">
        <f t="shared" si="150"/>
        <v>1.7409566634716582</v>
      </c>
      <c r="AN274" s="45">
        <f t="shared" si="150"/>
        <v>0.37768700756192763</v>
      </c>
      <c r="AO274" s="46">
        <f t="shared" si="150"/>
        <v>0</v>
      </c>
      <c r="AP274" s="46">
        <f t="shared" si="150"/>
        <v>0</v>
      </c>
      <c r="AQ274" s="47">
        <f t="shared" si="150"/>
        <v>0</v>
      </c>
      <c r="AR274" s="47">
        <f t="shared" si="150"/>
        <v>0</v>
      </c>
      <c r="AS274" s="47">
        <f t="shared" si="150"/>
        <v>0</v>
      </c>
      <c r="AT274" s="48">
        <f t="shared" si="150"/>
        <v>0</v>
      </c>
      <c r="AU274" s="48">
        <f t="shared" si="150"/>
        <v>0</v>
      </c>
      <c r="AV274" s="49">
        <f t="shared" ref="AV274:AW289" si="153">$C$5/100*AV$163*AV202</f>
        <v>0.59932993348031749</v>
      </c>
      <c r="AW274" s="49">
        <f t="shared" si="153"/>
        <v>0.59891282585865202</v>
      </c>
      <c r="AX274" s="50">
        <f t="shared" ref="AX274:AY289" si="154">AX202*AX$163</f>
        <v>0.79999962643704059</v>
      </c>
      <c r="AY274" s="50">
        <f t="shared" si="154"/>
        <v>0.79984277316296604</v>
      </c>
    </row>
    <row r="275" spans="6:51" x14ac:dyDescent="0.25">
      <c r="F275" s="3">
        <v>33</v>
      </c>
      <c r="G275" s="43">
        <f t="shared" ref="G275:X290" si="155">G203*G$163</f>
        <v>0.74999207255355382</v>
      </c>
      <c r="H275" s="43">
        <f t="shared" si="155"/>
        <v>0.79999357274060356</v>
      </c>
      <c r="I275" s="43">
        <f t="shared" si="155"/>
        <v>1.149956402492776</v>
      </c>
      <c r="J275" s="43">
        <f t="shared" si="155"/>
        <v>1.1999909907087409</v>
      </c>
      <c r="K275" s="43">
        <f t="shared" si="155"/>
        <v>0</v>
      </c>
      <c r="L275" s="44">
        <f t="shared" si="155"/>
        <v>1.7804874107950053</v>
      </c>
      <c r="M275" s="45">
        <f t="shared" si="155"/>
        <v>0.46288769098181598</v>
      </c>
      <c r="N275" s="46">
        <f t="shared" si="155"/>
        <v>0</v>
      </c>
      <c r="O275" s="46">
        <f t="shared" si="155"/>
        <v>0</v>
      </c>
      <c r="P275" s="47">
        <f t="shared" si="155"/>
        <v>0</v>
      </c>
      <c r="Q275" s="47">
        <f t="shared" si="155"/>
        <v>0</v>
      </c>
      <c r="R275" s="47">
        <f t="shared" si="155"/>
        <v>0</v>
      </c>
      <c r="S275" s="48">
        <f t="shared" si="155"/>
        <v>0</v>
      </c>
      <c r="T275" s="48">
        <f t="shared" si="155"/>
        <v>0</v>
      </c>
      <c r="U275" s="49">
        <f t="shared" si="151"/>
        <v>0.5999433383961138</v>
      </c>
      <c r="V275" s="49">
        <f t="shared" si="151"/>
        <v>0.5998895468476082</v>
      </c>
      <c r="W275" s="50">
        <f t="shared" si="155"/>
        <v>0.79999997525920608</v>
      </c>
      <c r="X275" s="50">
        <f t="shared" si="155"/>
        <v>0.7999845215464958</v>
      </c>
      <c r="AD275"/>
      <c r="AG275" s="3">
        <f t="shared" si="143"/>
        <v>26.08653464069765</v>
      </c>
      <c r="AH275" s="43">
        <f t="shared" ref="AH275:AU290" si="156">AH203*AH$163</f>
        <v>0.74974323738347115</v>
      </c>
      <c r="AI275" s="43">
        <f t="shared" si="156"/>
        <v>0.79992718717073319</v>
      </c>
      <c r="AJ275" s="43">
        <f t="shared" si="156"/>
        <v>1.1487276452102928</v>
      </c>
      <c r="AK275" s="43">
        <f t="shared" si="156"/>
        <v>1.1998951270125811</v>
      </c>
      <c r="AL275" s="43">
        <f t="shared" si="156"/>
        <v>0</v>
      </c>
      <c r="AM275" s="44">
        <f t="shared" si="156"/>
        <v>1.7522033545880611</v>
      </c>
      <c r="AN275" s="45">
        <f t="shared" si="156"/>
        <v>0.39900832898192867</v>
      </c>
      <c r="AO275" s="46">
        <f t="shared" si="156"/>
        <v>0</v>
      </c>
      <c r="AP275" s="46">
        <f t="shared" si="156"/>
        <v>0</v>
      </c>
      <c r="AQ275" s="47">
        <f t="shared" si="156"/>
        <v>0</v>
      </c>
      <c r="AR275" s="47">
        <f t="shared" si="156"/>
        <v>0</v>
      </c>
      <c r="AS275" s="47">
        <f t="shared" si="156"/>
        <v>0</v>
      </c>
      <c r="AT275" s="48">
        <f t="shared" si="156"/>
        <v>0</v>
      </c>
      <c r="AU275" s="48">
        <f t="shared" si="156"/>
        <v>0</v>
      </c>
      <c r="AV275" s="49">
        <f t="shared" si="153"/>
        <v>0.59955429919732195</v>
      </c>
      <c r="AW275" s="49">
        <f t="shared" si="153"/>
        <v>0.5992552100022972</v>
      </c>
      <c r="AX275" s="50">
        <f t="shared" si="154"/>
        <v>0.79999977316773752</v>
      </c>
      <c r="AY275" s="50">
        <f t="shared" si="154"/>
        <v>0.79989488573567158</v>
      </c>
    </row>
    <row r="276" spans="6:51" x14ac:dyDescent="0.25">
      <c r="F276" s="3">
        <v>34</v>
      </c>
      <c r="G276" s="43">
        <f t="shared" si="155"/>
        <v>0.7499949299748806</v>
      </c>
      <c r="H276" s="43">
        <f t="shared" si="155"/>
        <v>0.7999953639745615</v>
      </c>
      <c r="I276" s="43">
        <f t="shared" si="155"/>
        <v>1.1499725083638361</v>
      </c>
      <c r="J276" s="43">
        <f t="shared" si="155"/>
        <v>1.199993514102546</v>
      </c>
      <c r="K276" s="43">
        <f t="shared" si="155"/>
        <v>0</v>
      </c>
      <c r="L276" s="44">
        <f t="shared" si="155"/>
        <v>1.7823326498976928</v>
      </c>
      <c r="M276" s="45">
        <f t="shared" si="155"/>
        <v>0.46769048387088125</v>
      </c>
      <c r="N276" s="46">
        <f t="shared" si="155"/>
        <v>0</v>
      </c>
      <c r="O276" s="46">
        <f t="shared" si="155"/>
        <v>0</v>
      </c>
      <c r="P276" s="47">
        <f t="shared" si="155"/>
        <v>0</v>
      </c>
      <c r="Q276" s="47">
        <f t="shared" si="155"/>
        <v>0</v>
      </c>
      <c r="R276" s="47">
        <f t="shared" si="155"/>
        <v>0</v>
      </c>
      <c r="S276" s="48">
        <f t="shared" si="155"/>
        <v>0</v>
      </c>
      <c r="T276" s="48">
        <f t="shared" si="155"/>
        <v>0</v>
      </c>
      <c r="U276" s="49">
        <f t="shared" si="151"/>
        <v>0.59995710242625599</v>
      </c>
      <c r="V276" s="49">
        <f t="shared" si="151"/>
        <v>0.59991456727274795</v>
      </c>
      <c r="W276" s="50">
        <f t="shared" si="155"/>
        <v>0.79999998097007563</v>
      </c>
      <c r="X276" s="50">
        <f t="shared" si="155"/>
        <v>0.79998786151886003</v>
      </c>
      <c r="AD276"/>
      <c r="AG276" s="3">
        <f t="shared" si="143"/>
        <v>27.434717325995447</v>
      </c>
      <c r="AH276" s="43">
        <f t="shared" si="156"/>
        <v>0.74987535567189756</v>
      </c>
      <c r="AI276" s="43">
        <f t="shared" si="156"/>
        <v>0.79995565481039232</v>
      </c>
      <c r="AJ276" s="43">
        <f t="shared" si="156"/>
        <v>1.1493530485226253</v>
      </c>
      <c r="AK276" s="43">
        <f t="shared" si="156"/>
        <v>1.199936595014901</v>
      </c>
      <c r="AL276" s="43">
        <f t="shared" si="156"/>
        <v>0</v>
      </c>
      <c r="AM276" s="44">
        <f t="shared" si="156"/>
        <v>1.7611054698826836</v>
      </c>
      <c r="AN276" s="45">
        <f t="shared" si="156"/>
        <v>0.41731597630671591</v>
      </c>
      <c r="AO276" s="46">
        <f t="shared" si="156"/>
        <v>0</v>
      </c>
      <c r="AP276" s="46">
        <f t="shared" si="156"/>
        <v>0</v>
      </c>
      <c r="AQ276" s="47">
        <f t="shared" si="156"/>
        <v>0</v>
      </c>
      <c r="AR276" s="47">
        <f t="shared" si="156"/>
        <v>0</v>
      </c>
      <c r="AS276" s="47">
        <f t="shared" si="156"/>
        <v>0</v>
      </c>
      <c r="AT276" s="48">
        <f t="shared" si="156"/>
        <v>0</v>
      </c>
      <c r="AU276" s="48">
        <f t="shared" si="156"/>
        <v>0</v>
      </c>
      <c r="AV276" s="49">
        <f t="shared" si="153"/>
        <v>0.59970734402098003</v>
      </c>
      <c r="AW276" s="49">
        <f t="shared" si="153"/>
        <v>0.59949568148990895</v>
      </c>
      <c r="AX276" s="50">
        <f t="shared" si="154"/>
        <v>0.79999986140406942</v>
      </c>
      <c r="AY276" s="50">
        <f t="shared" si="154"/>
        <v>0.7999300353723805</v>
      </c>
    </row>
    <row r="277" spans="6:51" x14ac:dyDescent="0.25">
      <c r="F277" s="3">
        <v>35</v>
      </c>
      <c r="G277" s="43">
        <f t="shared" si="155"/>
        <v>0.74999670467863266</v>
      </c>
      <c r="H277" s="43">
        <f t="shared" si="155"/>
        <v>0.79999663491419193</v>
      </c>
      <c r="I277" s="43">
        <f t="shared" si="155"/>
        <v>1.1499825117108582</v>
      </c>
      <c r="J277" s="43">
        <f t="shared" si="155"/>
        <v>1.19999529915165</v>
      </c>
      <c r="K277" s="43">
        <f t="shared" si="155"/>
        <v>0</v>
      </c>
      <c r="L277" s="44">
        <f t="shared" si="155"/>
        <v>1.7838975291219734</v>
      </c>
      <c r="M277" s="45">
        <f t="shared" si="155"/>
        <v>0.47181847706172508</v>
      </c>
      <c r="N277" s="46">
        <f t="shared" si="155"/>
        <v>0</v>
      </c>
      <c r="O277" s="46">
        <f t="shared" si="155"/>
        <v>0</v>
      </c>
      <c r="P277" s="47">
        <f t="shared" si="155"/>
        <v>0</v>
      </c>
      <c r="Q277" s="47">
        <f t="shared" si="155"/>
        <v>0</v>
      </c>
      <c r="R277" s="47">
        <f t="shared" si="155"/>
        <v>0</v>
      </c>
      <c r="S277" s="48">
        <f t="shared" si="155"/>
        <v>0</v>
      </c>
      <c r="T277" s="48">
        <f t="shared" si="155"/>
        <v>0</v>
      </c>
      <c r="U277" s="49">
        <f t="shared" si="151"/>
        <v>0.59996735394795908</v>
      </c>
      <c r="V277" s="49">
        <f t="shared" si="151"/>
        <v>0.59993359249302958</v>
      </c>
      <c r="W277" s="50">
        <f t="shared" si="155"/>
        <v>0.79999998517452164</v>
      </c>
      <c r="X277" s="50">
        <f t="shared" si="155"/>
        <v>0.79999040352300477</v>
      </c>
      <c r="AD277"/>
      <c r="AG277" s="3">
        <f t="shared" si="143"/>
        <v>28.852575672624699</v>
      </c>
      <c r="AH277" s="43">
        <f t="shared" si="156"/>
        <v>0.74994055769134915</v>
      </c>
      <c r="AI277" s="43">
        <f t="shared" si="156"/>
        <v>0.79997337122166268</v>
      </c>
      <c r="AJ277" s="43">
        <f t="shared" si="156"/>
        <v>1.1496801234311478</v>
      </c>
      <c r="AK277" s="43">
        <f t="shared" si="156"/>
        <v>1.1999621763311368</v>
      </c>
      <c r="AL277" s="43">
        <f t="shared" si="156"/>
        <v>0</v>
      </c>
      <c r="AM277" s="44">
        <f t="shared" si="156"/>
        <v>1.7681404070416595</v>
      </c>
      <c r="AN277" s="45">
        <f t="shared" si="156"/>
        <v>0.43286101726479642</v>
      </c>
      <c r="AO277" s="46">
        <f t="shared" si="156"/>
        <v>0</v>
      </c>
      <c r="AP277" s="46">
        <f t="shared" si="156"/>
        <v>0</v>
      </c>
      <c r="AQ277" s="47">
        <f t="shared" si="156"/>
        <v>0</v>
      </c>
      <c r="AR277" s="47">
        <f t="shared" si="156"/>
        <v>0</v>
      </c>
      <c r="AS277" s="47">
        <f t="shared" si="156"/>
        <v>0</v>
      </c>
      <c r="AT277" s="48">
        <f t="shared" si="156"/>
        <v>0</v>
      </c>
      <c r="AU277" s="48">
        <f t="shared" si="156"/>
        <v>0</v>
      </c>
      <c r="AV277" s="49">
        <f t="shared" si="153"/>
        <v>0.5998101963912007</v>
      </c>
      <c r="AW277" s="49">
        <f t="shared" si="153"/>
        <v>0.59966228279507661</v>
      </c>
      <c r="AX277" s="50">
        <f t="shared" si="154"/>
        <v>0.79999991463134956</v>
      </c>
      <c r="AY277" s="50">
        <f t="shared" si="154"/>
        <v>0.79995357812000045</v>
      </c>
    </row>
    <row r="278" spans="6:51" x14ac:dyDescent="0.25">
      <c r="F278" s="3">
        <v>36</v>
      </c>
      <c r="G278" s="43">
        <f t="shared" si="155"/>
        <v>0.74999782280134564</v>
      </c>
      <c r="H278" s="43">
        <f t="shared" si="155"/>
        <v>0.799997542025768</v>
      </c>
      <c r="I278" s="43">
        <f t="shared" si="155"/>
        <v>1.1499887721452675</v>
      </c>
      <c r="J278" s="43">
        <f t="shared" si="155"/>
        <v>1.1999965699378219</v>
      </c>
      <c r="K278" s="43">
        <f t="shared" si="155"/>
        <v>0</v>
      </c>
      <c r="L278" s="44">
        <f t="shared" si="155"/>
        <v>1.7852319626250945</v>
      </c>
      <c r="M278" s="45">
        <f t="shared" si="155"/>
        <v>0.47537060814083565</v>
      </c>
      <c r="N278" s="46">
        <f t="shared" si="155"/>
        <v>0</v>
      </c>
      <c r="O278" s="46">
        <f t="shared" si="155"/>
        <v>0</v>
      </c>
      <c r="P278" s="47">
        <f t="shared" si="155"/>
        <v>0</v>
      </c>
      <c r="Q278" s="47">
        <f t="shared" si="155"/>
        <v>0</v>
      </c>
      <c r="R278" s="47">
        <f t="shared" si="155"/>
        <v>0</v>
      </c>
      <c r="S278" s="48">
        <f t="shared" si="155"/>
        <v>0</v>
      </c>
      <c r="T278" s="48">
        <f t="shared" si="155"/>
        <v>0</v>
      </c>
      <c r="U278" s="49">
        <f t="shared" si="151"/>
        <v>0.59997502611069464</v>
      </c>
      <c r="V278" s="49">
        <f t="shared" si="151"/>
        <v>0.599948125105496</v>
      </c>
      <c r="W278" s="50">
        <f t="shared" si="155"/>
        <v>0.79999998830845287</v>
      </c>
      <c r="X278" s="50">
        <f t="shared" si="155"/>
        <v>0.79999235306851157</v>
      </c>
      <c r="AD278"/>
      <c r="AG278" s="3">
        <f t="shared" si="143"/>
        <v>30.343710600427304</v>
      </c>
      <c r="AH278" s="43">
        <f t="shared" si="156"/>
        <v>0.74997198867527359</v>
      </c>
      <c r="AI278" s="43">
        <f t="shared" si="156"/>
        <v>0.79998422058984131</v>
      </c>
      <c r="AJ278" s="43">
        <f t="shared" si="156"/>
        <v>1.1498458107961806</v>
      </c>
      <c r="AK278" s="43">
        <f t="shared" si="156"/>
        <v>1.1999777156963738</v>
      </c>
      <c r="AL278" s="43">
        <f t="shared" si="156"/>
        <v>0</v>
      </c>
      <c r="AM278" s="44">
        <f t="shared" si="156"/>
        <v>1.7736968005089124</v>
      </c>
      <c r="AN278" s="45">
        <f t="shared" si="156"/>
        <v>0.44591510215907826</v>
      </c>
      <c r="AO278" s="46">
        <f t="shared" si="156"/>
        <v>0</v>
      </c>
      <c r="AP278" s="46">
        <f t="shared" si="156"/>
        <v>0</v>
      </c>
      <c r="AQ278" s="47">
        <f t="shared" si="156"/>
        <v>0</v>
      </c>
      <c r="AR278" s="47">
        <f t="shared" si="156"/>
        <v>0</v>
      </c>
      <c r="AS278" s="47">
        <f t="shared" si="156"/>
        <v>0</v>
      </c>
      <c r="AT278" s="48">
        <f t="shared" si="156"/>
        <v>0</v>
      </c>
      <c r="AU278" s="48">
        <f t="shared" si="156"/>
        <v>0</v>
      </c>
      <c r="AV278" s="49">
        <f t="shared" si="153"/>
        <v>0.59987833044366701</v>
      </c>
      <c r="AW278" s="49">
        <f t="shared" si="153"/>
        <v>0.59977619563901197</v>
      </c>
      <c r="AX278" s="50">
        <f t="shared" si="154"/>
        <v>0.79999994689457177</v>
      </c>
      <c r="AY278" s="50">
        <f t="shared" si="154"/>
        <v>0.79996925461397173</v>
      </c>
    </row>
    <row r="279" spans="6:51" x14ac:dyDescent="0.25">
      <c r="F279" s="3">
        <v>37</v>
      </c>
      <c r="G279" s="43">
        <f t="shared" si="155"/>
        <v>0.7499985376367998</v>
      </c>
      <c r="H279" s="43">
        <f t="shared" si="155"/>
        <v>0.7999981933058663</v>
      </c>
      <c r="I279" s="43">
        <f t="shared" si="155"/>
        <v>1.1499927220061676</v>
      </c>
      <c r="J279" s="43">
        <f t="shared" si="155"/>
        <v>1.1999974803802185</v>
      </c>
      <c r="K279" s="43">
        <f t="shared" si="155"/>
        <v>0</v>
      </c>
      <c r="L279" s="44">
        <f t="shared" si="155"/>
        <v>1.7863758450887874</v>
      </c>
      <c r="M279" s="45">
        <f t="shared" si="155"/>
        <v>0.47843113090160816</v>
      </c>
      <c r="N279" s="46">
        <f t="shared" si="155"/>
        <v>0</v>
      </c>
      <c r="O279" s="46">
        <f t="shared" si="155"/>
        <v>0</v>
      </c>
      <c r="P279" s="47">
        <f t="shared" si="155"/>
        <v>0</v>
      </c>
      <c r="Q279" s="47">
        <f t="shared" si="155"/>
        <v>0</v>
      </c>
      <c r="R279" s="47">
        <f t="shared" si="155"/>
        <v>0</v>
      </c>
      <c r="S279" s="48">
        <f t="shared" si="155"/>
        <v>0</v>
      </c>
      <c r="T279" s="48">
        <f t="shared" si="155"/>
        <v>0</v>
      </c>
      <c r="U279" s="49">
        <f t="shared" si="151"/>
        <v>0.59998079570928209</v>
      </c>
      <c r="V279" s="49">
        <f t="shared" si="151"/>
        <v>0.59995927691168061</v>
      </c>
      <c r="W279" s="50">
        <f t="shared" si="155"/>
        <v>0.79999999067219663</v>
      </c>
      <c r="X279" s="50">
        <f t="shared" si="155"/>
        <v>0.79999385946774382</v>
      </c>
      <c r="AD279"/>
      <c r="AG279" s="3">
        <f t="shared" si="143"/>
        <v>31.911909129003085</v>
      </c>
      <c r="AH279" s="43">
        <f t="shared" si="156"/>
        <v>0.74998687424646093</v>
      </c>
      <c r="AI279" s="43">
        <f t="shared" si="156"/>
        <v>0.79999076369341726</v>
      </c>
      <c r="AJ279" s="43">
        <f t="shared" si="156"/>
        <v>1.1499273191489043</v>
      </c>
      <c r="AK279" s="43">
        <f t="shared" si="156"/>
        <v>1.1999870189539354</v>
      </c>
      <c r="AL279" s="43">
        <f t="shared" si="156"/>
        <v>0</v>
      </c>
      <c r="AM279" s="44">
        <f t="shared" si="156"/>
        <v>1.7780872606586122</v>
      </c>
      <c r="AN279" s="45">
        <f t="shared" si="156"/>
        <v>0.45675901777576217</v>
      </c>
      <c r="AO279" s="46">
        <f t="shared" si="156"/>
        <v>0</v>
      </c>
      <c r="AP279" s="46">
        <f t="shared" si="156"/>
        <v>0</v>
      </c>
      <c r="AQ279" s="47">
        <f t="shared" si="156"/>
        <v>0</v>
      </c>
      <c r="AR279" s="47">
        <f t="shared" si="156"/>
        <v>0</v>
      </c>
      <c r="AS279" s="47">
        <f t="shared" si="156"/>
        <v>0</v>
      </c>
      <c r="AT279" s="48">
        <f t="shared" si="156"/>
        <v>0</v>
      </c>
      <c r="AU279" s="48">
        <f t="shared" si="156"/>
        <v>0</v>
      </c>
      <c r="AV279" s="49">
        <f t="shared" si="153"/>
        <v>0.59992284894083547</v>
      </c>
      <c r="AW279" s="49">
        <f t="shared" si="153"/>
        <v>0.59985311020182841</v>
      </c>
      <c r="AX279" s="50">
        <f t="shared" si="154"/>
        <v>0.79999996657710404</v>
      </c>
      <c r="AY279" s="50">
        <f t="shared" si="154"/>
        <v>0.79997964494494056</v>
      </c>
    </row>
    <row r="280" spans="6:51" x14ac:dyDescent="0.25">
      <c r="F280" s="3">
        <v>38</v>
      </c>
      <c r="G280" s="43">
        <f t="shared" si="155"/>
        <v>0.74999900146440401</v>
      </c>
      <c r="H280" s="43">
        <f t="shared" si="155"/>
        <v>0.79999866368554251</v>
      </c>
      <c r="I280" s="43">
        <f t="shared" si="155"/>
        <v>1.1499952354148433</v>
      </c>
      <c r="J280" s="43">
        <f t="shared" si="155"/>
        <v>1.1999981368048724</v>
      </c>
      <c r="K280" s="43">
        <f t="shared" si="155"/>
        <v>0</v>
      </c>
      <c r="L280" s="44">
        <f t="shared" si="155"/>
        <v>1.7873612499512601</v>
      </c>
      <c r="M280" s="45">
        <f t="shared" si="155"/>
        <v>0.48107174313919099</v>
      </c>
      <c r="N280" s="46">
        <f t="shared" si="155"/>
        <v>0</v>
      </c>
      <c r="O280" s="46">
        <f t="shared" si="155"/>
        <v>0</v>
      </c>
      <c r="P280" s="47">
        <f t="shared" si="155"/>
        <v>0</v>
      </c>
      <c r="Q280" s="47">
        <f t="shared" si="155"/>
        <v>0</v>
      </c>
      <c r="R280" s="47">
        <f t="shared" si="155"/>
        <v>0</v>
      </c>
      <c r="S280" s="48">
        <f t="shared" si="155"/>
        <v>0</v>
      </c>
      <c r="T280" s="48">
        <f t="shared" si="155"/>
        <v>0</v>
      </c>
      <c r="U280" s="49">
        <f t="shared" si="151"/>
        <v>0.59998515562570198</v>
      </c>
      <c r="V280" s="49">
        <f t="shared" si="151"/>
        <v>0.5999678737360612</v>
      </c>
      <c r="W280" s="50">
        <f t="shared" si="155"/>
        <v>0.79999999247524078</v>
      </c>
      <c r="X280" s="50">
        <f t="shared" si="155"/>
        <v>0.7999950319871485</v>
      </c>
      <c r="AD280"/>
      <c r="AG280" s="3">
        <f t="shared" si="143"/>
        <v>33.561153995563402</v>
      </c>
      <c r="AH280" s="43">
        <f t="shared" si="156"/>
        <v>0.74999384333781183</v>
      </c>
      <c r="AI280" s="43">
        <f t="shared" si="156"/>
        <v>0.79999465345368859</v>
      </c>
      <c r="AJ280" s="43">
        <f t="shared" si="156"/>
        <v>1.1499663776366127</v>
      </c>
      <c r="AK280" s="43">
        <f t="shared" si="156"/>
        <v>1.1999925141376646</v>
      </c>
      <c r="AL280" s="43">
        <f t="shared" si="156"/>
        <v>0</v>
      </c>
      <c r="AM280" s="44">
        <f t="shared" si="156"/>
        <v>1.7815607694668318</v>
      </c>
      <c r="AN280" s="45">
        <f t="shared" si="156"/>
        <v>0.46567231530259134</v>
      </c>
      <c r="AO280" s="46">
        <f t="shared" si="156"/>
        <v>0</v>
      </c>
      <c r="AP280" s="46">
        <f t="shared" si="156"/>
        <v>0</v>
      </c>
      <c r="AQ280" s="47">
        <f t="shared" si="156"/>
        <v>0</v>
      </c>
      <c r="AR280" s="47">
        <f t="shared" si="156"/>
        <v>0</v>
      </c>
      <c r="AS280" s="47">
        <f t="shared" si="156"/>
        <v>0</v>
      </c>
      <c r="AT280" s="48">
        <f t="shared" si="156"/>
        <v>0</v>
      </c>
      <c r="AU280" s="48">
        <f t="shared" si="156"/>
        <v>0</v>
      </c>
      <c r="AV280" s="49">
        <f t="shared" si="153"/>
        <v>0.59995156126443328</v>
      </c>
      <c r="AW280" s="49">
        <f t="shared" si="153"/>
        <v>0.59990443143114547</v>
      </c>
      <c r="AX280" s="50">
        <f t="shared" si="154"/>
        <v>0.79999997868150252</v>
      </c>
      <c r="AY280" s="50">
        <f t="shared" si="154"/>
        <v>0.79998650871689203</v>
      </c>
    </row>
    <row r="281" spans="6:51" x14ac:dyDescent="0.25">
      <c r="F281" s="3">
        <v>39</v>
      </c>
      <c r="G281" s="43">
        <f t="shared" si="155"/>
        <v>0.74999930693508721</v>
      </c>
      <c r="H281" s="43">
        <f t="shared" si="155"/>
        <v>0.79999900542889568</v>
      </c>
      <c r="I281" s="43">
        <f t="shared" si="155"/>
        <v>1.1499968490399106</v>
      </c>
      <c r="J281" s="43">
        <f t="shared" si="155"/>
        <v>1.199998613081557</v>
      </c>
      <c r="K281" s="43">
        <f t="shared" si="155"/>
        <v>0</v>
      </c>
      <c r="L281" s="44">
        <f t="shared" si="155"/>
        <v>1.7882141117334096</v>
      </c>
      <c r="M281" s="45">
        <f t="shared" si="155"/>
        <v>0.48335343165185274</v>
      </c>
      <c r="N281" s="46">
        <f t="shared" si="155"/>
        <v>0</v>
      </c>
      <c r="O281" s="46">
        <f t="shared" si="155"/>
        <v>0</v>
      </c>
      <c r="P281" s="47">
        <f t="shared" si="155"/>
        <v>0</v>
      </c>
      <c r="Q281" s="47">
        <f t="shared" si="155"/>
        <v>0</v>
      </c>
      <c r="R281" s="47">
        <f t="shared" si="155"/>
        <v>0</v>
      </c>
      <c r="S281" s="48">
        <f t="shared" si="155"/>
        <v>0</v>
      </c>
      <c r="T281" s="48">
        <f t="shared" si="155"/>
        <v>0</v>
      </c>
      <c r="U281" s="49">
        <f t="shared" si="151"/>
        <v>0.59998846630687475</v>
      </c>
      <c r="V281" s="49">
        <f t="shared" si="151"/>
        <v>0.59997453139869061</v>
      </c>
      <c r="W281" s="50">
        <f t="shared" si="155"/>
        <v>0.79999999386545206</v>
      </c>
      <c r="X281" s="50">
        <f t="shared" si="155"/>
        <v>0.79999595115597555</v>
      </c>
      <c r="AD281"/>
      <c r="AG281" s="3">
        <f t="shared" si="143"/>
        <v>35.295633769846724</v>
      </c>
      <c r="AH281" s="43">
        <f t="shared" si="156"/>
        <v>0.74999708968359302</v>
      </c>
      <c r="AI281" s="43">
        <f t="shared" si="156"/>
        <v>0.79999693534266303</v>
      </c>
      <c r="AJ281" s="43">
        <f t="shared" si="156"/>
        <v>1.149984674036626</v>
      </c>
      <c r="AK281" s="43">
        <f t="shared" si="156"/>
        <v>1.1999957203517884</v>
      </c>
      <c r="AL281" s="43">
        <f t="shared" si="156"/>
        <v>0</v>
      </c>
      <c r="AM281" s="44">
        <f t="shared" si="156"/>
        <v>1.7843140619258222</v>
      </c>
      <c r="AN281" s="45">
        <f t="shared" si="156"/>
        <v>0.47292451413952136</v>
      </c>
      <c r="AO281" s="46">
        <f t="shared" si="156"/>
        <v>0</v>
      </c>
      <c r="AP281" s="46">
        <f t="shared" si="156"/>
        <v>0</v>
      </c>
      <c r="AQ281" s="47">
        <f t="shared" si="156"/>
        <v>0</v>
      </c>
      <c r="AR281" s="47">
        <f t="shared" si="156"/>
        <v>0</v>
      </c>
      <c r="AS281" s="47">
        <f t="shared" si="156"/>
        <v>0</v>
      </c>
      <c r="AT281" s="48">
        <f t="shared" si="156"/>
        <v>0</v>
      </c>
      <c r="AU281" s="48">
        <f t="shared" si="156"/>
        <v>0</v>
      </c>
      <c r="AV281" s="49">
        <f t="shared" si="153"/>
        <v>0.59996985604588315</v>
      </c>
      <c r="AW281" s="49">
        <f t="shared" si="153"/>
        <v>0.59993830015816263</v>
      </c>
      <c r="AX281" s="50">
        <f t="shared" si="154"/>
        <v>0.79999998619684487</v>
      </c>
      <c r="AY281" s="50">
        <f t="shared" si="154"/>
        <v>0.79999103393415183</v>
      </c>
    </row>
    <row r="282" spans="6:51" x14ac:dyDescent="0.25">
      <c r="F282" s="3">
        <v>40</v>
      </c>
      <c r="G282" s="43">
        <f t="shared" si="155"/>
        <v>0.74999951112218433</v>
      </c>
      <c r="H282" s="43">
        <f t="shared" si="155"/>
        <v>0.79999925518429815</v>
      </c>
      <c r="I282" s="43">
        <f t="shared" si="155"/>
        <v>1.1499978945440872</v>
      </c>
      <c r="J282" s="43">
        <f t="shared" si="155"/>
        <v>1.1999989608265125</v>
      </c>
      <c r="K282" s="43">
        <f t="shared" si="155"/>
        <v>0</v>
      </c>
      <c r="L282" s="44">
        <f t="shared" si="155"/>
        <v>1.7889555199927332</v>
      </c>
      <c r="M282" s="45">
        <f t="shared" si="155"/>
        <v>0.48532806338315876</v>
      </c>
      <c r="N282" s="46">
        <f t="shared" si="155"/>
        <v>0</v>
      </c>
      <c r="O282" s="46">
        <f t="shared" si="155"/>
        <v>0</v>
      </c>
      <c r="P282" s="47">
        <f t="shared" si="155"/>
        <v>0</v>
      </c>
      <c r="Q282" s="47">
        <f t="shared" si="155"/>
        <v>0</v>
      </c>
      <c r="R282" s="47">
        <f t="shared" si="155"/>
        <v>0</v>
      </c>
      <c r="S282" s="48">
        <f t="shared" si="155"/>
        <v>0</v>
      </c>
      <c r="T282" s="48">
        <f t="shared" si="155"/>
        <v>0</v>
      </c>
      <c r="U282" s="49">
        <f t="shared" si="151"/>
        <v>0.59999099246728305</v>
      </c>
      <c r="V282" s="49">
        <f t="shared" si="151"/>
        <v>0.59997971095046188</v>
      </c>
      <c r="W282" s="50">
        <f t="shared" si="155"/>
        <v>0.7999999949483958</v>
      </c>
      <c r="X282" s="50">
        <f t="shared" si="155"/>
        <v>0.79999667673843389</v>
      </c>
      <c r="AD282"/>
      <c r="AG282" s="3">
        <f t="shared" si="143"/>
        <v>37.119753491784877</v>
      </c>
      <c r="AH282" s="43">
        <f t="shared" si="156"/>
        <v>0.74999860415635888</v>
      </c>
      <c r="AI282" s="43">
        <f t="shared" si="156"/>
        <v>0.79999825796511803</v>
      </c>
      <c r="AJ282" s="43">
        <f t="shared" si="156"/>
        <v>1.1499930856754186</v>
      </c>
      <c r="AK282" s="43">
        <f t="shared" si="156"/>
        <v>1.199997570671971</v>
      </c>
      <c r="AL282" s="43">
        <f t="shared" si="156"/>
        <v>0</v>
      </c>
      <c r="AM282" s="44">
        <f t="shared" si="156"/>
        <v>1.7865016422715798</v>
      </c>
      <c r="AN282" s="45">
        <f t="shared" si="156"/>
        <v>0.47876819323448855</v>
      </c>
      <c r="AO282" s="46">
        <f t="shared" si="156"/>
        <v>0</v>
      </c>
      <c r="AP282" s="46">
        <f t="shared" si="156"/>
        <v>0</v>
      </c>
      <c r="AQ282" s="47">
        <f t="shared" si="156"/>
        <v>0</v>
      </c>
      <c r="AR282" s="47">
        <f t="shared" si="156"/>
        <v>0</v>
      </c>
      <c r="AS282" s="47">
        <f t="shared" si="156"/>
        <v>0</v>
      </c>
      <c r="AT282" s="48">
        <f t="shared" si="156"/>
        <v>0</v>
      </c>
      <c r="AU282" s="48">
        <f t="shared" si="156"/>
        <v>0</v>
      </c>
      <c r="AV282" s="49">
        <f t="shared" si="153"/>
        <v>0.59998138397541934</v>
      </c>
      <c r="AW282" s="49">
        <f t="shared" si="153"/>
        <v>0.59996042726814225</v>
      </c>
      <c r="AX282" s="50">
        <f t="shared" si="154"/>
        <v>0.79999999091428187</v>
      </c>
      <c r="AY282" s="50">
        <f t="shared" si="154"/>
        <v>0.7999940156651506</v>
      </c>
    </row>
    <row r="283" spans="6:51" x14ac:dyDescent="0.25">
      <c r="F283" s="3">
        <v>41</v>
      </c>
      <c r="G283" s="43">
        <f t="shared" si="155"/>
        <v>0.74999964963106713</v>
      </c>
      <c r="H283" s="43">
        <f t="shared" si="155"/>
        <v>0.79999943878796498</v>
      </c>
      <c r="I283" s="43">
        <f t="shared" si="155"/>
        <v>1.1499985783481215</v>
      </c>
      <c r="J283" s="43">
        <f t="shared" si="155"/>
        <v>1.1999992163144757</v>
      </c>
      <c r="K283" s="43">
        <f t="shared" si="155"/>
        <v>0</v>
      </c>
      <c r="L283" s="44">
        <f t="shared" si="155"/>
        <v>1.7896027196416993</v>
      </c>
      <c r="M283" s="45">
        <f t="shared" si="155"/>
        <v>0.48703975155183332</v>
      </c>
      <c r="N283" s="46">
        <f t="shared" si="155"/>
        <v>0</v>
      </c>
      <c r="O283" s="46">
        <f t="shared" si="155"/>
        <v>0</v>
      </c>
      <c r="P283" s="47">
        <f t="shared" si="155"/>
        <v>0</v>
      </c>
      <c r="Q283" s="47">
        <f t="shared" si="155"/>
        <v>0</v>
      </c>
      <c r="R283" s="47">
        <f t="shared" si="155"/>
        <v>0</v>
      </c>
      <c r="S283" s="48">
        <f t="shared" si="155"/>
        <v>0</v>
      </c>
      <c r="T283" s="48">
        <f t="shared" si="155"/>
        <v>0</v>
      </c>
      <c r="U283" s="49">
        <f t="shared" si="151"/>
        <v>0.59999292934816095</v>
      </c>
      <c r="V283" s="49">
        <f t="shared" si="151"/>
        <v>0.59998375896098866</v>
      </c>
      <c r="W283" s="50">
        <f t="shared" si="155"/>
        <v>0.79999999580026415</v>
      </c>
      <c r="X283" s="50">
        <f t="shared" si="155"/>
        <v>0.79999725339172634</v>
      </c>
      <c r="AD283"/>
      <c r="AG283" s="3">
        <f t="shared" si="143"/>
        <v>38.85778775562828</v>
      </c>
      <c r="AH283" s="43">
        <f t="shared" si="156"/>
        <v>0.74999927071546368</v>
      </c>
      <c r="AI283" s="43">
        <f t="shared" si="156"/>
        <v>0.79999896315569685</v>
      </c>
      <c r="AJ283" s="43">
        <f t="shared" si="156"/>
        <v>1.1499966602825018</v>
      </c>
      <c r="AK283" s="43">
        <f t="shared" si="156"/>
        <v>1.1999985541958162</v>
      </c>
      <c r="AL283" s="43">
        <f t="shared" si="156"/>
        <v>0</v>
      </c>
      <c r="AM283" s="44">
        <f t="shared" si="156"/>
        <v>1.788100066554414</v>
      </c>
      <c r="AN283" s="45">
        <f t="shared" si="156"/>
        <v>0.48304879122507338</v>
      </c>
      <c r="AO283" s="46">
        <f t="shared" si="156"/>
        <v>0</v>
      </c>
      <c r="AP283" s="46">
        <f t="shared" si="156"/>
        <v>0</v>
      </c>
      <c r="AQ283" s="47">
        <f t="shared" si="156"/>
        <v>0</v>
      </c>
      <c r="AR283" s="47">
        <f t="shared" si="156"/>
        <v>0</v>
      </c>
      <c r="AS283" s="47">
        <f t="shared" si="156"/>
        <v>0</v>
      </c>
      <c r="AT283" s="48">
        <f t="shared" si="156"/>
        <v>0</v>
      </c>
      <c r="AU283" s="48">
        <f t="shared" si="156"/>
        <v>0</v>
      </c>
      <c r="AV283" s="49">
        <f t="shared" si="153"/>
        <v>0.59998804863402044</v>
      </c>
      <c r="AW283" s="49">
        <f t="shared" si="153"/>
        <v>0.5999736840665153</v>
      </c>
      <c r="AX283" s="50">
        <f t="shared" si="154"/>
        <v>0.79999999368857433</v>
      </c>
      <c r="AY283" s="50">
        <f t="shared" si="154"/>
        <v>0.79999583344943603</v>
      </c>
    </row>
    <row r="284" spans="6:51" x14ac:dyDescent="0.25">
      <c r="F284" s="3">
        <v>42</v>
      </c>
      <c r="G284" s="43">
        <f t="shared" si="155"/>
        <v>0.74999974496107191</v>
      </c>
      <c r="H284" s="43">
        <f t="shared" si="155"/>
        <v>0.79999957455180537</v>
      </c>
      <c r="I284" s="43">
        <f t="shared" si="155"/>
        <v>1.149999029887415</v>
      </c>
      <c r="J284" s="43">
        <f t="shared" si="155"/>
        <v>1.1999994051856022</v>
      </c>
      <c r="K284" s="43">
        <f t="shared" si="155"/>
        <v>0</v>
      </c>
      <c r="L284" s="44">
        <f t="shared" si="155"/>
        <v>1.7901698882459727</v>
      </c>
      <c r="M284" s="45">
        <f t="shared" si="155"/>
        <v>0.48852602433691489</v>
      </c>
      <c r="N284" s="46">
        <f t="shared" si="155"/>
        <v>0</v>
      </c>
      <c r="O284" s="46">
        <f t="shared" si="155"/>
        <v>0</v>
      </c>
      <c r="P284" s="47">
        <f t="shared" si="155"/>
        <v>0</v>
      </c>
      <c r="Q284" s="47">
        <f t="shared" si="155"/>
        <v>0</v>
      </c>
      <c r="R284" s="47">
        <f t="shared" si="155"/>
        <v>0</v>
      </c>
      <c r="S284" s="48">
        <f t="shared" si="155"/>
        <v>0</v>
      </c>
      <c r="T284" s="48">
        <f t="shared" si="155"/>
        <v>0</v>
      </c>
      <c r="U284" s="49">
        <f t="shared" si="151"/>
        <v>0.59999442157234251</v>
      </c>
      <c r="V284" s="49">
        <f t="shared" si="151"/>
        <v>0.59998693700220473</v>
      </c>
      <c r="W284" s="50">
        <f t="shared" si="155"/>
        <v>0.79999999647662745</v>
      </c>
      <c r="X284" s="50">
        <f t="shared" si="155"/>
        <v>0.79999771470853132</v>
      </c>
      <c r="AD284"/>
      <c r="AG284" s="3">
        <f t="shared" si="143"/>
        <v>40.467341024247702</v>
      </c>
      <c r="AH284" s="43">
        <f t="shared" si="156"/>
        <v>0.74999958242221942</v>
      </c>
      <c r="AI284" s="43">
        <f t="shared" si="156"/>
        <v>0.7999993479632872</v>
      </c>
      <c r="AJ284" s="43">
        <f t="shared" si="156"/>
        <v>1.1499982498653303</v>
      </c>
      <c r="AK284" s="43">
        <f t="shared" si="156"/>
        <v>1.1999990899433883</v>
      </c>
      <c r="AL284" s="43">
        <f t="shared" si="156"/>
        <v>0</v>
      </c>
      <c r="AM284" s="44">
        <f t="shared" si="156"/>
        <v>1.7892687818245743</v>
      </c>
      <c r="AN284" s="45">
        <f t="shared" si="156"/>
        <v>0.48615830719265368</v>
      </c>
      <c r="AO284" s="46">
        <f t="shared" si="156"/>
        <v>0</v>
      </c>
      <c r="AP284" s="46">
        <f t="shared" si="156"/>
        <v>0</v>
      </c>
      <c r="AQ284" s="47">
        <f t="shared" si="156"/>
        <v>0</v>
      </c>
      <c r="AR284" s="47">
        <f t="shared" si="156"/>
        <v>0</v>
      </c>
      <c r="AS284" s="47">
        <f t="shared" si="156"/>
        <v>0</v>
      </c>
      <c r="AT284" s="48">
        <f t="shared" si="156"/>
        <v>0</v>
      </c>
      <c r="AU284" s="48">
        <f t="shared" si="156"/>
        <v>0</v>
      </c>
      <c r="AV284" s="49">
        <f t="shared" si="153"/>
        <v>0.59999196118952303</v>
      </c>
      <c r="AW284" s="49">
        <f t="shared" si="153"/>
        <v>0.59998172596567656</v>
      </c>
      <c r="AX284" s="50">
        <f t="shared" si="154"/>
        <v>0.79999999537148569</v>
      </c>
      <c r="AY284" s="50">
        <f t="shared" si="154"/>
        <v>0.79999696250378505</v>
      </c>
    </row>
    <row r="285" spans="6:51" x14ac:dyDescent="0.25">
      <c r="F285" s="3">
        <v>43</v>
      </c>
      <c r="G285" s="43">
        <f t="shared" si="155"/>
        <v>0.74999981151428585</v>
      </c>
      <c r="H285" s="43">
        <f t="shared" si="155"/>
        <v>0.79999967552464157</v>
      </c>
      <c r="I285" s="43">
        <f t="shared" si="155"/>
        <v>1.1499993309599139</v>
      </c>
      <c r="J285" s="43">
        <f t="shared" si="155"/>
        <v>1.1999995456675407</v>
      </c>
      <c r="K285" s="43">
        <f t="shared" si="155"/>
        <v>0</v>
      </c>
      <c r="L285" s="44">
        <f t="shared" si="155"/>
        <v>1.7906687431385551</v>
      </c>
      <c r="M285" s="45">
        <f t="shared" si="155"/>
        <v>0.48981882170594482</v>
      </c>
      <c r="N285" s="46">
        <f t="shared" si="155"/>
        <v>0</v>
      </c>
      <c r="O285" s="46">
        <f t="shared" si="155"/>
        <v>0</v>
      </c>
      <c r="P285" s="47">
        <f t="shared" si="155"/>
        <v>0</v>
      </c>
      <c r="Q285" s="47">
        <f t="shared" si="155"/>
        <v>0</v>
      </c>
      <c r="R285" s="47">
        <f t="shared" si="155"/>
        <v>0</v>
      </c>
      <c r="S285" s="48">
        <f t="shared" si="155"/>
        <v>0</v>
      </c>
      <c r="T285" s="48">
        <f t="shared" si="155"/>
        <v>0</v>
      </c>
      <c r="U285" s="49">
        <f t="shared" si="151"/>
        <v>0.59999557673253734</v>
      </c>
      <c r="V285" s="49">
        <f t="shared" si="151"/>
        <v>0.59998944329925441</v>
      </c>
      <c r="W285" s="50">
        <f t="shared" si="155"/>
        <v>0.7999999970184245</v>
      </c>
      <c r="X285" s="50">
        <f t="shared" si="155"/>
        <v>0.79999808612426371</v>
      </c>
      <c r="AD285"/>
      <c r="AG285" s="3">
        <f t="shared" si="143"/>
        <v>41.95047391357199</v>
      </c>
      <c r="AH285" s="43">
        <f t="shared" si="156"/>
        <v>0.74999974101148448</v>
      </c>
      <c r="AI285" s="43">
        <f t="shared" si="156"/>
        <v>0.79999956873728229</v>
      </c>
      <c r="AJ285" s="43">
        <f t="shared" si="156"/>
        <v>1.1499990115975041</v>
      </c>
      <c r="AK285" s="43">
        <f t="shared" si="156"/>
        <v>1.1999993970966971</v>
      </c>
      <c r="AL285" s="43">
        <f t="shared" si="156"/>
        <v>0</v>
      </c>
      <c r="AM285" s="44">
        <f t="shared" si="156"/>
        <v>1.7901434943023695</v>
      </c>
      <c r="AN285" s="45">
        <f t="shared" si="156"/>
        <v>0.48845721150085375</v>
      </c>
      <c r="AO285" s="46">
        <f t="shared" si="156"/>
        <v>0</v>
      </c>
      <c r="AP285" s="46">
        <f t="shared" si="156"/>
        <v>0</v>
      </c>
      <c r="AQ285" s="47">
        <f t="shared" si="156"/>
        <v>0</v>
      </c>
      <c r="AR285" s="47">
        <f t="shared" si="156"/>
        <v>0</v>
      </c>
      <c r="AS285" s="47">
        <f t="shared" si="156"/>
        <v>0</v>
      </c>
      <c r="AT285" s="48">
        <f t="shared" si="156"/>
        <v>0</v>
      </c>
      <c r="AU285" s="48">
        <f t="shared" si="156"/>
        <v>0</v>
      </c>
      <c r="AV285" s="49">
        <f t="shared" si="153"/>
        <v>0.59999435636469911</v>
      </c>
      <c r="AW285" s="49">
        <f t="shared" si="153"/>
        <v>0.59998679683633727</v>
      </c>
      <c r="AX285" s="50">
        <f t="shared" si="154"/>
        <v>0.79999999644658637</v>
      </c>
      <c r="AY285" s="50">
        <f t="shared" si="154"/>
        <v>0.79999769415948485</v>
      </c>
    </row>
    <row r="286" spans="6:51" x14ac:dyDescent="0.25">
      <c r="F286" s="3">
        <v>44</v>
      </c>
      <c r="G286" s="43">
        <f t="shared" si="155"/>
        <v>0.74999985862917118</v>
      </c>
      <c r="H286" s="43">
        <f t="shared" si="155"/>
        <v>0.79999975105492593</v>
      </c>
      <c r="I286" s="43">
        <f t="shared" si="155"/>
        <v>1.1499995336779603</v>
      </c>
      <c r="J286" s="43">
        <f t="shared" si="155"/>
        <v>1.1999996507927089</v>
      </c>
      <c r="K286" s="43">
        <f t="shared" si="155"/>
        <v>0</v>
      </c>
      <c r="L286" s="44">
        <f t="shared" si="155"/>
        <v>1.7911090180447675</v>
      </c>
      <c r="M286" s="45">
        <f t="shared" si="155"/>
        <v>0.49094534363739245</v>
      </c>
      <c r="N286" s="46">
        <f t="shared" si="155"/>
        <v>0</v>
      </c>
      <c r="O286" s="46">
        <f t="shared" si="155"/>
        <v>0</v>
      </c>
      <c r="P286" s="47">
        <f t="shared" si="155"/>
        <v>0</v>
      </c>
      <c r="Q286" s="47">
        <f t="shared" si="155"/>
        <v>0</v>
      </c>
      <c r="R286" s="47">
        <f t="shared" si="155"/>
        <v>0</v>
      </c>
      <c r="S286" s="48">
        <f t="shared" si="155"/>
        <v>0</v>
      </c>
      <c r="T286" s="48">
        <f t="shared" si="155"/>
        <v>0</v>
      </c>
      <c r="U286" s="49">
        <f t="shared" si="151"/>
        <v>0.59999647522101907</v>
      </c>
      <c r="V286" s="49">
        <f t="shared" si="151"/>
        <v>0.59999142868539035</v>
      </c>
      <c r="W286" s="50">
        <f t="shared" si="155"/>
        <v>0.79999999745610639</v>
      </c>
      <c r="X286" s="50">
        <f t="shared" si="155"/>
        <v>0.79999838702148662</v>
      </c>
      <c r="AD286"/>
      <c r="AG286" s="3">
        <f t="shared" si="143"/>
        <v>43.317115956604354</v>
      </c>
      <c r="AH286" s="43">
        <f t="shared" si="156"/>
        <v>0.74999982821715272</v>
      </c>
      <c r="AI286" s="43">
        <f t="shared" si="156"/>
        <v>0.79999970186708935</v>
      </c>
      <c r="AJ286" s="43">
        <f t="shared" si="156"/>
        <v>1.1499994040073658</v>
      </c>
      <c r="AK286" s="43">
        <f t="shared" si="156"/>
        <v>1.1999995823255021</v>
      </c>
      <c r="AL286" s="43">
        <f t="shared" si="156"/>
        <v>0</v>
      </c>
      <c r="AM286" s="44">
        <f t="shared" si="156"/>
        <v>1.7908142887824137</v>
      </c>
      <c r="AN286" s="45">
        <f t="shared" si="156"/>
        <v>0.49019288729256738</v>
      </c>
      <c r="AO286" s="46">
        <f t="shared" si="156"/>
        <v>0</v>
      </c>
      <c r="AP286" s="46">
        <f t="shared" si="156"/>
        <v>0</v>
      </c>
      <c r="AQ286" s="47">
        <f t="shared" si="156"/>
        <v>0</v>
      </c>
      <c r="AR286" s="47">
        <f t="shared" si="156"/>
        <v>0</v>
      </c>
      <c r="AS286" s="47">
        <f t="shared" si="156"/>
        <v>0</v>
      </c>
      <c r="AT286" s="48">
        <f t="shared" si="156"/>
        <v>0</v>
      </c>
      <c r="AU286" s="48">
        <f t="shared" si="156"/>
        <v>0</v>
      </c>
      <c r="AV286" s="49">
        <f t="shared" si="153"/>
        <v>0.59999588623497357</v>
      </c>
      <c r="AW286" s="49">
        <f t="shared" si="153"/>
        <v>0.59999012320122658</v>
      </c>
      <c r="AX286" s="50">
        <f t="shared" si="154"/>
        <v>0.79999999716727699</v>
      </c>
      <c r="AY286" s="50">
        <f t="shared" si="154"/>
        <v>0.79999818839400194</v>
      </c>
    </row>
    <row r="287" spans="6:51" x14ac:dyDescent="0.25">
      <c r="F287" s="3">
        <v>45</v>
      </c>
      <c r="G287" s="43">
        <f t="shared" si="155"/>
        <v>0.74999989243884313</v>
      </c>
      <c r="H287" s="43">
        <f t="shared" si="155"/>
        <v>0.79999980787603076</v>
      </c>
      <c r="I287" s="43">
        <f t="shared" si="155"/>
        <v>1.1499996715182323</v>
      </c>
      <c r="J287" s="43">
        <f t="shared" si="155"/>
        <v>1.1999997299322027</v>
      </c>
      <c r="K287" s="43">
        <f t="shared" si="155"/>
        <v>0</v>
      </c>
      <c r="L287" s="44">
        <f t="shared" si="155"/>
        <v>1.7914988391685094</v>
      </c>
      <c r="M287" s="45">
        <f t="shared" si="155"/>
        <v>0.49192877052910533</v>
      </c>
      <c r="N287" s="46">
        <f t="shared" si="155"/>
        <v>0</v>
      </c>
      <c r="O287" s="46">
        <f t="shared" si="155"/>
        <v>0</v>
      </c>
      <c r="P287" s="47">
        <f t="shared" si="155"/>
        <v>0</v>
      </c>
      <c r="Q287" s="47">
        <f t="shared" si="155"/>
        <v>0</v>
      </c>
      <c r="R287" s="47">
        <f t="shared" si="155"/>
        <v>0</v>
      </c>
      <c r="S287" s="48">
        <f t="shared" si="155"/>
        <v>0</v>
      </c>
      <c r="T287" s="48">
        <f t="shared" si="155"/>
        <v>0</v>
      </c>
      <c r="U287" s="49">
        <f t="shared" si="151"/>
        <v>0.59999717736763625</v>
      </c>
      <c r="V287" s="49">
        <f t="shared" si="151"/>
        <v>0.59999300840144409</v>
      </c>
      <c r="W287" s="50">
        <f t="shared" si="155"/>
        <v>0.79999999781253317</v>
      </c>
      <c r="X287" s="50">
        <f t="shared" si="155"/>
        <v>0.79999863226291579</v>
      </c>
      <c r="AD287"/>
      <c r="AG287" s="3">
        <f t="shared" si="143"/>
        <v>44.576416783406593</v>
      </c>
      <c r="AH287" s="43">
        <f t="shared" si="156"/>
        <v>0.74999987944340907</v>
      </c>
      <c r="AI287" s="43">
        <f t="shared" si="156"/>
        <v>0.79999978574352637</v>
      </c>
      <c r="AJ287" s="43">
        <f t="shared" si="156"/>
        <v>1.1499996194508739</v>
      </c>
      <c r="AK287" s="43">
        <f t="shared" si="156"/>
        <v>1.1999996990984478</v>
      </c>
      <c r="AL287" s="43">
        <f t="shared" si="156"/>
        <v>0</v>
      </c>
      <c r="AM287" s="44">
        <f t="shared" si="156"/>
        <v>1.7913394127449904</v>
      </c>
      <c r="AN287" s="45">
        <f t="shared" si="156"/>
        <v>0.49152833680011221</v>
      </c>
      <c r="AO287" s="46">
        <f t="shared" si="156"/>
        <v>0</v>
      </c>
      <c r="AP287" s="46">
        <f t="shared" si="156"/>
        <v>0</v>
      </c>
      <c r="AQ287" s="47">
        <f t="shared" si="156"/>
        <v>0</v>
      </c>
      <c r="AR287" s="47">
        <f t="shared" si="156"/>
        <v>0</v>
      </c>
      <c r="AS287" s="47">
        <f t="shared" si="156"/>
        <v>0</v>
      </c>
      <c r="AT287" s="48">
        <f t="shared" si="156"/>
        <v>0</v>
      </c>
      <c r="AU287" s="48">
        <f t="shared" si="156"/>
        <v>0</v>
      </c>
      <c r="AV287" s="49">
        <f t="shared" si="153"/>
        <v>0.59999690071374867</v>
      </c>
      <c r="AW287" s="49">
        <f t="shared" si="153"/>
        <v>0.59999238258638909</v>
      </c>
      <c r="AX287" s="50">
        <f t="shared" si="154"/>
        <v>0.79999999767025853</v>
      </c>
      <c r="AY287" s="50">
        <f t="shared" si="154"/>
        <v>0.79999853437504542</v>
      </c>
    </row>
    <row r="288" spans="6:51" x14ac:dyDescent="0.25">
      <c r="F288" s="3">
        <v>46</v>
      </c>
      <c r="G288" s="43">
        <f t="shared" si="155"/>
        <v>0.74999991702253366</v>
      </c>
      <c r="H288" s="43">
        <f t="shared" si="155"/>
        <v>0.79999985086368941</v>
      </c>
      <c r="I288" s="43">
        <f t="shared" si="155"/>
        <v>1.149999766168774</v>
      </c>
      <c r="J288" s="43">
        <f t="shared" si="155"/>
        <v>1.1999997898625951</v>
      </c>
      <c r="K288" s="43">
        <f t="shared" si="155"/>
        <v>0</v>
      </c>
      <c r="L288" s="44">
        <f t="shared" si="155"/>
        <v>1.7918450234384065</v>
      </c>
      <c r="M288" s="45">
        <f t="shared" si="155"/>
        <v>0.49278887415526357</v>
      </c>
      <c r="N288" s="46">
        <f t="shared" si="155"/>
        <v>0</v>
      </c>
      <c r="O288" s="46">
        <f t="shared" si="155"/>
        <v>0</v>
      </c>
      <c r="P288" s="47">
        <f t="shared" si="155"/>
        <v>0</v>
      </c>
      <c r="Q288" s="47">
        <f t="shared" si="155"/>
        <v>0</v>
      </c>
      <c r="R288" s="47">
        <f t="shared" si="155"/>
        <v>0</v>
      </c>
      <c r="S288" s="48">
        <f t="shared" si="155"/>
        <v>0</v>
      </c>
      <c r="T288" s="48">
        <f t="shared" si="155"/>
        <v>0</v>
      </c>
      <c r="U288" s="49">
        <f t="shared" si="151"/>
        <v>0.59999772864334955</v>
      </c>
      <c r="V288" s="49">
        <f t="shared" si="151"/>
        <v>0.59999427085378254</v>
      </c>
      <c r="W288" s="50">
        <f t="shared" si="155"/>
        <v>0.79999999810501832</v>
      </c>
      <c r="X288" s="50">
        <f t="shared" si="155"/>
        <v>0.79999883331517518</v>
      </c>
      <c r="AD288"/>
      <c r="AG288" s="3">
        <f t="shared" si="143"/>
        <v>45.736807377615186</v>
      </c>
      <c r="AH288" s="43">
        <f t="shared" si="156"/>
        <v>0.74999991127420029</v>
      </c>
      <c r="AI288" s="43">
        <f t="shared" si="156"/>
        <v>0.79999984067230878</v>
      </c>
      <c r="AJ288" s="43">
        <f t="shared" si="156"/>
        <v>1.1499997445468664</v>
      </c>
      <c r="AK288" s="43">
        <f t="shared" si="156"/>
        <v>1.199999775648243</v>
      </c>
      <c r="AL288" s="43">
        <f t="shared" si="156"/>
        <v>0</v>
      </c>
      <c r="AM288" s="44">
        <f t="shared" si="156"/>
        <v>1.7917578018630156</v>
      </c>
      <c r="AN288" s="45">
        <f t="shared" si="156"/>
        <v>0.49257346447012834</v>
      </c>
      <c r="AO288" s="46">
        <f t="shared" si="156"/>
        <v>0</v>
      </c>
      <c r="AP288" s="46">
        <f t="shared" si="156"/>
        <v>0</v>
      </c>
      <c r="AQ288" s="47">
        <f t="shared" si="156"/>
        <v>0</v>
      </c>
      <c r="AR288" s="47">
        <f t="shared" si="156"/>
        <v>0</v>
      </c>
      <c r="AS288" s="47">
        <f t="shared" si="156"/>
        <v>0</v>
      </c>
      <c r="AT288" s="48">
        <f t="shared" si="156"/>
        <v>0</v>
      </c>
      <c r="AU288" s="48">
        <f t="shared" si="156"/>
        <v>0</v>
      </c>
      <c r="AV288" s="49">
        <f t="shared" si="153"/>
        <v>0.59999759608244463</v>
      </c>
      <c r="AW288" s="49">
        <f t="shared" si="153"/>
        <v>0.59999396521773585</v>
      </c>
      <c r="AX288" s="50">
        <f t="shared" si="154"/>
        <v>0.7999999980334348</v>
      </c>
      <c r="AY288" s="50">
        <f t="shared" si="154"/>
        <v>0.7999987841458881</v>
      </c>
    </row>
    <row r="289" spans="6:51" x14ac:dyDescent="0.25">
      <c r="F289" s="3">
        <v>47</v>
      </c>
      <c r="G289" s="43">
        <f t="shared" si="155"/>
        <v>0.74999993512738516</v>
      </c>
      <c r="H289" s="43">
        <f t="shared" si="155"/>
        <v>0.79999988356725038</v>
      </c>
      <c r="I289" s="43">
        <f t="shared" si="155"/>
        <v>1.1499998318014681</v>
      </c>
      <c r="J289" s="43">
        <f t="shared" si="155"/>
        <v>1.1999998355118158</v>
      </c>
      <c r="K289" s="43">
        <f t="shared" si="155"/>
        <v>0</v>
      </c>
      <c r="L289" s="44">
        <f t="shared" si="155"/>
        <v>1.7921533161947305</v>
      </c>
      <c r="M289" s="45">
        <f t="shared" si="155"/>
        <v>0.49354253522994984</v>
      </c>
      <c r="N289" s="46">
        <f t="shared" si="155"/>
        <v>0</v>
      </c>
      <c r="O289" s="46">
        <f t="shared" si="155"/>
        <v>0</v>
      </c>
      <c r="P289" s="47">
        <f t="shared" si="155"/>
        <v>0</v>
      </c>
      <c r="Q289" s="47">
        <f t="shared" si="155"/>
        <v>0</v>
      </c>
      <c r="R289" s="47">
        <f t="shared" si="155"/>
        <v>0</v>
      </c>
      <c r="S289" s="48">
        <f t="shared" si="155"/>
        <v>0</v>
      </c>
      <c r="T289" s="48">
        <f t="shared" si="155"/>
        <v>0</v>
      </c>
      <c r="U289" s="49">
        <f t="shared" si="151"/>
        <v>0.59999816346844104</v>
      </c>
      <c r="V289" s="49">
        <f t="shared" si="151"/>
        <v>0.59999528413856862</v>
      </c>
      <c r="W289" s="50">
        <f t="shared" si="155"/>
        <v>0.79999999834678703</v>
      </c>
      <c r="X289" s="50">
        <f t="shared" si="155"/>
        <v>0.79999899907763405</v>
      </c>
      <c r="AD289"/>
      <c r="AG289" s="3">
        <f t="shared" si="143"/>
        <v>46.806056521639796</v>
      </c>
      <c r="AH289" s="43">
        <f t="shared" si="156"/>
        <v>0.74999993202475002</v>
      </c>
      <c r="AI289" s="43">
        <f t="shared" si="156"/>
        <v>0.79999987789521176</v>
      </c>
      <c r="AJ289" s="43">
        <f t="shared" si="156"/>
        <v>1.149999820848749</v>
      </c>
      <c r="AK289" s="43">
        <f t="shared" si="156"/>
        <v>1.1999998275898376</v>
      </c>
      <c r="AL289" s="43">
        <f t="shared" si="156"/>
        <v>0</v>
      </c>
      <c r="AM289" s="44">
        <f t="shared" si="156"/>
        <v>1.7920962466393784</v>
      </c>
      <c r="AN289" s="45">
        <f t="shared" si="156"/>
        <v>0.49340397735389557</v>
      </c>
      <c r="AO289" s="46">
        <f t="shared" si="156"/>
        <v>0</v>
      </c>
      <c r="AP289" s="46">
        <f t="shared" si="156"/>
        <v>0</v>
      </c>
      <c r="AQ289" s="47">
        <f t="shared" si="156"/>
        <v>0</v>
      </c>
      <c r="AR289" s="47">
        <f t="shared" si="156"/>
        <v>0</v>
      </c>
      <c r="AS289" s="47">
        <f t="shared" si="156"/>
        <v>0</v>
      </c>
      <c r="AT289" s="48">
        <f t="shared" si="156"/>
        <v>0</v>
      </c>
      <c r="AU289" s="48">
        <f t="shared" si="156"/>
        <v>0</v>
      </c>
      <c r="AV289" s="49">
        <f t="shared" si="153"/>
        <v>0.59999808691003709</v>
      </c>
      <c r="AW289" s="49">
        <f t="shared" si="153"/>
        <v>0.59999510443156345</v>
      </c>
      <c r="AX289" s="50">
        <f t="shared" si="154"/>
        <v>0.79999999830334656</v>
      </c>
      <c r="AY289" s="50">
        <f t="shared" si="154"/>
        <v>0.79999896933716863</v>
      </c>
    </row>
    <row r="290" spans="6:51" x14ac:dyDescent="0.25">
      <c r="F290" s="3">
        <v>48</v>
      </c>
      <c r="G290" s="43">
        <f t="shared" si="155"/>
        <v>0.74999994862617758</v>
      </c>
      <c r="H290" s="43">
        <f t="shared" si="155"/>
        <v>0.79999990858413583</v>
      </c>
      <c r="I290" s="43">
        <f t="shared" si="155"/>
        <v>1.1499998777574367</v>
      </c>
      <c r="J290" s="43">
        <f t="shared" si="155"/>
        <v>1.1999998704834161</v>
      </c>
      <c r="K290" s="43">
        <f t="shared" si="155"/>
        <v>0</v>
      </c>
      <c r="L290" s="44">
        <f t="shared" si="155"/>
        <v>1.7924285815339747</v>
      </c>
      <c r="M290" s="45">
        <f t="shared" si="155"/>
        <v>0.49420418150985929</v>
      </c>
      <c r="N290" s="46">
        <f t="shared" si="155"/>
        <v>0</v>
      </c>
      <c r="O290" s="46">
        <f t="shared" si="155"/>
        <v>0</v>
      </c>
      <c r="P290" s="47">
        <f t="shared" si="155"/>
        <v>0</v>
      </c>
      <c r="Q290" s="47">
        <f t="shared" si="155"/>
        <v>0</v>
      </c>
      <c r="R290" s="47">
        <f t="shared" si="155"/>
        <v>0</v>
      </c>
      <c r="S290" s="48">
        <f t="shared" si="155"/>
        <v>0</v>
      </c>
      <c r="T290" s="48">
        <f t="shared" si="155"/>
        <v>0</v>
      </c>
      <c r="U290" s="49">
        <f t="shared" ref="U290:V305" si="157">$C$5/100*U$163*U218</f>
        <v>0.59999850801056587</v>
      </c>
      <c r="V290" s="49">
        <f t="shared" si="157"/>
        <v>0.59999610091996336</v>
      </c>
      <c r="W290" s="50">
        <f t="shared" si="155"/>
        <v>0.79999999854802306</v>
      </c>
      <c r="X290" s="50">
        <f t="shared" ref="X290" si="158">X218*X$163</f>
        <v>0.79999913649741561</v>
      </c>
      <c r="AD290"/>
      <c r="AG290" s="3">
        <f t="shared" si="143"/>
        <v>47.791322808443105</v>
      </c>
      <c r="AH290" s="43">
        <f t="shared" si="156"/>
        <v>0.74999994611906562</v>
      </c>
      <c r="AI290" s="43">
        <f t="shared" si="156"/>
        <v>0.79999990389566777</v>
      </c>
      <c r="AJ290" s="43">
        <f t="shared" si="156"/>
        <v>1.1499998694497213</v>
      </c>
      <c r="AK290" s="43">
        <f t="shared" si="156"/>
        <v>1.1999998639248612</v>
      </c>
      <c r="AL290" s="43">
        <f t="shared" si="156"/>
        <v>0</v>
      </c>
      <c r="AM290" s="44">
        <f t="shared" si="156"/>
        <v>1.7923736532163088</v>
      </c>
      <c r="AN290" s="45">
        <f t="shared" si="156"/>
        <v>0.49407307138039613</v>
      </c>
      <c r="AO290" s="46">
        <f t="shared" si="156"/>
        <v>0</v>
      </c>
      <c r="AP290" s="46">
        <f t="shared" si="156"/>
        <v>0</v>
      </c>
      <c r="AQ290" s="47">
        <f t="shared" si="156"/>
        <v>0</v>
      </c>
      <c r="AR290" s="47">
        <f t="shared" si="156"/>
        <v>0</v>
      </c>
      <c r="AS290" s="47">
        <f t="shared" si="156"/>
        <v>0</v>
      </c>
      <c r="AT290" s="48">
        <f t="shared" si="156"/>
        <v>0</v>
      </c>
      <c r="AU290" s="48">
        <f t="shared" si="156"/>
        <v>0</v>
      </c>
      <c r="AV290" s="49">
        <f t="shared" ref="AV290:AW305" si="159">$C$5/100*AV$163*AV218</f>
        <v>0.59999844250365686</v>
      </c>
      <c r="AW290" s="49">
        <f t="shared" si="159"/>
        <v>0.59999594453458382</v>
      </c>
      <c r="AX290" s="50">
        <f t="shared" ref="AX290:AY305" si="160">AX218*AX$163</f>
        <v>0.79999999850895787</v>
      </c>
      <c r="AY290" s="50">
        <f t="shared" si="160"/>
        <v>0.799999109873204</v>
      </c>
    </row>
    <row r="291" spans="6:51" x14ac:dyDescent="0.25">
      <c r="F291" s="3">
        <v>49</v>
      </c>
      <c r="G291" s="43">
        <f t="shared" ref="G291:X306" si="161">G219*G$163</f>
        <v>0.74999995881095516</v>
      </c>
      <c r="H291" s="43">
        <f t="shared" si="161"/>
        <v>0.79999992782509277</v>
      </c>
      <c r="I291" s="43">
        <f t="shared" si="161"/>
        <v>1.1499999102475784</v>
      </c>
      <c r="J291" s="43">
        <f t="shared" si="161"/>
        <v>1.1999998974270212</v>
      </c>
      <c r="K291" s="43">
        <f t="shared" si="161"/>
        <v>5.5858287819313011E-3</v>
      </c>
      <c r="L291" s="44">
        <f t="shared" si="161"/>
        <v>1.7926749554665342</v>
      </c>
      <c r="M291" s="45">
        <f t="shared" si="161"/>
        <v>0.49478615844752727</v>
      </c>
      <c r="N291" s="46">
        <f t="shared" si="161"/>
        <v>0</v>
      </c>
      <c r="O291" s="46">
        <f t="shared" si="161"/>
        <v>0</v>
      </c>
      <c r="P291" s="47">
        <f t="shared" si="161"/>
        <v>0</v>
      </c>
      <c r="Q291" s="47">
        <f t="shared" si="161"/>
        <v>0</v>
      </c>
      <c r="R291" s="47">
        <f t="shared" si="161"/>
        <v>0</v>
      </c>
      <c r="S291" s="48">
        <f t="shared" si="161"/>
        <v>0</v>
      </c>
      <c r="T291" s="48">
        <f t="shared" si="161"/>
        <v>0</v>
      </c>
      <c r="U291" s="49">
        <f t="shared" si="157"/>
        <v>0.59999878224876069</v>
      </c>
      <c r="V291" s="49">
        <f t="shared" si="157"/>
        <v>0.59999676209109853</v>
      </c>
      <c r="W291" s="50">
        <f t="shared" si="161"/>
        <v>0.79999999871663019</v>
      </c>
      <c r="X291" s="50">
        <f t="shared" si="161"/>
        <v>0.7999992510284446</v>
      </c>
      <c r="AD291"/>
      <c r="AG291" s="3">
        <f t="shared" si="143"/>
        <v>48.699202568119411</v>
      </c>
      <c r="AH291" s="43">
        <f t="shared" ref="AH291:AU306" si="162">AH219*AH$163</f>
        <v>0.74999995603613667</v>
      </c>
      <c r="AI291" s="43">
        <f t="shared" si="162"/>
        <v>0.79999992255264551</v>
      </c>
      <c r="AJ291" s="43">
        <f t="shared" si="162"/>
        <v>1.1499999016114373</v>
      </c>
      <c r="AK291" s="43">
        <f t="shared" si="162"/>
        <v>1.1999998900388307</v>
      </c>
      <c r="AL291" s="43">
        <f t="shared" si="162"/>
        <v>0</v>
      </c>
      <c r="AM291" s="44">
        <f t="shared" si="162"/>
        <v>1.7926036640875957</v>
      </c>
      <c r="AN291" s="45">
        <f t="shared" si="162"/>
        <v>0.49461881796043156</v>
      </c>
      <c r="AO291" s="46">
        <f t="shared" si="162"/>
        <v>0</v>
      </c>
      <c r="AP291" s="46">
        <f t="shared" si="162"/>
        <v>0</v>
      </c>
      <c r="AQ291" s="47">
        <f t="shared" si="162"/>
        <v>0</v>
      </c>
      <c r="AR291" s="47">
        <f t="shared" si="162"/>
        <v>0</v>
      </c>
      <c r="AS291" s="47">
        <f t="shared" si="162"/>
        <v>0</v>
      </c>
      <c r="AT291" s="48">
        <f t="shared" si="162"/>
        <v>0</v>
      </c>
      <c r="AU291" s="48">
        <f t="shared" si="162"/>
        <v>0</v>
      </c>
      <c r="AV291" s="49">
        <f t="shared" si="159"/>
        <v>0.59999870616222895</v>
      </c>
      <c r="AW291" s="49">
        <f t="shared" si="159"/>
        <v>0.59999657752704227</v>
      </c>
      <c r="AX291" s="50">
        <f t="shared" si="160"/>
        <v>0.79999999866894811</v>
      </c>
      <c r="AY291" s="50">
        <f t="shared" si="160"/>
        <v>0.79999921870909074</v>
      </c>
    </row>
    <row r="292" spans="6:51" x14ac:dyDescent="0.25">
      <c r="F292" s="3">
        <v>50</v>
      </c>
      <c r="G292" s="43">
        <f t="shared" si="161"/>
        <v>0.74999996658355028</v>
      </c>
      <c r="H292" s="43">
        <f t="shared" si="161"/>
        <v>0.79999994270301478</v>
      </c>
      <c r="I292" s="43">
        <f t="shared" si="161"/>
        <v>1.1499999334377</v>
      </c>
      <c r="J292" s="43">
        <f t="shared" si="161"/>
        <v>1.1999999183014678</v>
      </c>
      <c r="K292" s="43">
        <f t="shared" si="161"/>
        <v>7.1749222957930264E-2</v>
      </c>
      <c r="L292" s="44">
        <f t="shared" si="161"/>
        <v>1.7928959697268041</v>
      </c>
      <c r="M292" s="45">
        <f t="shared" si="161"/>
        <v>0.49529904269659236</v>
      </c>
      <c r="N292" s="46">
        <f t="shared" si="161"/>
        <v>0</v>
      </c>
      <c r="O292" s="46">
        <f t="shared" si="161"/>
        <v>0</v>
      </c>
      <c r="P292" s="47">
        <f t="shared" si="161"/>
        <v>0</v>
      </c>
      <c r="Q292" s="47">
        <f t="shared" si="161"/>
        <v>0</v>
      </c>
      <c r="R292" s="47">
        <f t="shared" si="161"/>
        <v>0</v>
      </c>
      <c r="S292" s="48">
        <f t="shared" si="161"/>
        <v>0</v>
      </c>
      <c r="T292" s="48">
        <f t="shared" si="161"/>
        <v>0</v>
      </c>
      <c r="U292" s="49">
        <f t="shared" si="157"/>
        <v>0.59999900150203456</v>
      </c>
      <c r="V292" s="49">
        <f t="shared" si="157"/>
        <v>0.59999729953176517</v>
      </c>
      <c r="W292" s="50">
        <f t="shared" si="161"/>
        <v>0.79999999885878836</v>
      </c>
      <c r="X292" s="50">
        <f t="shared" si="161"/>
        <v>0.79999934697607045</v>
      </c>
      <c r="AD292"/>
      <c r="AG292" s="3">
        <f t="shared" si="143"/>
        <v>49.535774030139265</v>
      </c>
      <c r="AH292" s="43">
        <f t="shared" si="162"/>
        <v>0.74999996322971985</v>
      </c>
      <c r="AI292" s="43">
        <f t="shared" si="162"/>
        <v>0.79999993626487731</v>
      </c>
      <c r="AJ292" s="43">
        <f t="shared" si="162"/>
        <v>1.1499999236242375</v>
      </c>
      <c r="AK292" s="43">
        <f t="shared" si="162"/>
        <v>1.199999909263167</v>
      </c>
      <c r="AL292" s="43">
        <f t="shared" si="162"/>
        <v>4.2018471740173077E-2</v>
      </c>
      <c r="AM292" s="44">
        <f t="shared" si="162"/>
        <v>1.7927963194375207</v>
      </c>
      <c r="AN292" s="45">
        <f t="shared" si="162"/>
        <v>0.49506893105908817</v>
      </c>
      <c r="AO292" s="46">
        <f t="shared" si="162"/>
        <v>0</v>
      </c>
      <c r="AP292" s="46">
        <f t="shared" si="162"/>
        <v>0</v>
      </c>
      <c r="AQ292" s="47">
        <f t="shared" si="162"/>
        <v>0</v>
      </c>
      <c r="AR292" s="47">
        <f t="shared" si="162"/>
        <v>0</v>
      </c>
      <c r="AS292" s="47">
        <f t="shared" si="162"/>
        <v>0</v>
      </c>
      <c r="AT292" s="48">
        <f t="shared" si="162"/>
        <v>0</v>
      </c>
      <c r="AU292" s="48">
        <f t="shared" si="162"/>
        <v>0</v>
      </c>
      <c r="AV292" s="49">
        <f t="shared" si="159"/>
        <v>0.59999890573506542</v>
      </c>
      <c r="AW292" s="49">
        <f t="shared" si="159"/>
        <v>0.59999706369583372</v>
      </c>
      <c r="AX292" s="50">
        <f t="shared" si="160"/>
        <v>0.79999999879574757</v>
      </c>
      <c r="AY292" s="50">
        <f t="shared" si="160"/>
        <v>0.79999930451008205</v>
      </c>
    </row>
    <row r="293" spans="6:51" x14ac:dyDescent="0.25">
      <c r="F293" s="3">
        <v>51</v>
      </c>
      <c r="G293" s="43">
        <f t="shared" si="161"/>
        <v>0.74999997258060536</v>
      </c>
      <c r="H293" s="43">
        <f t="shared" si="161"/>
        <v>0.79999995426802173</v>
      </c>
      <c r="I293" s="43">
        <f t="shared" si="161"/>
        <v>1.1499999501463547</v>
      </c>
      <c r="J293" s="43">
        <f t="shared" si="161"/>
        <v>1.1999999345626968</v>
      </c>
      <c r="K293" s="43">
        <f t="shared" si="161"/>
        <v>0.13052816648060722</v>
      </c>
      <c r="L293" s="44">
        <f t="shared" si="161"/>
        <v>1.7930946523149927</v>
      </c>
      <c r="M293" s="45">
        <f t="shared" si="161"/>
        <v>0.49575190726686053</v>
      </c>
      <c r="N293" s="46">
        <f t="shared" si="161"/>
        <v>0</v>
      </c>
      <c r="O293" s="46">
        <f t="shared" si="161"/>
        <v>0</v>
      </c>
      <c r="P293" s="47">
        <f t="shared" si="161"/>
        <v>0</v>
      </c>
      <c r="Q293" s="47">
        <f t="shared" si="161"/>
        <v>0</v>
      </c>
      <c r="R293" s="47">
        <f t="shared" si="161"/>
        <v>0</v>
      </c>
      <c r="S293" s="48">
        <f t="shared" si="161"/>
        <v>0</v>
      </c>
      <c r="T293" s="48">
        <f t="shared" si="161"/>
        <v>0</v>
      </c>
      <c r="U293" s="49">
        <f t="shared" si="157"/>
        <v>0.59999917756594334</v>
      </c>
      <c r="V293" s="49">
        <f t="shared" si="157"/>
        <v>0.59999773819341828</v>
      </c>
      <c r="W293" s="50">
        <f t="shared" si="161"/>
        <v>0.79999999897936491</v>
      </c>
      <c r="X293" s="50">
        <f t="shared" si="161"/>
        <v>0.79999942775725597</v>
      </c>
      <c r="AD293"/>
      <c r="AG293" s="3">
        <f t="shared" si="143"/>
        <v>50.306638016924872</v>
      </c>
      <c r="AH293" s="43">
        <f t="shared" si="162"/>
        <v>0.74999996858720608</v>
      </c>
      <c r="AI293" s="43">
        <f t="shared" si="162"/>
        <v>0.79999994656066509</v>
      </c>
      <c r="AJ293" s="43">
        <f t="shared" si="162"/>
        <v>1.1499999391467965</v>
      </c>
      <c r="AK293" s="43">
        <f t="shared" si="162"/>
        <v>1.1999999237216128</v>
      </c>
      <c r="AL293" s="43">
        <f t="shared" si="162"/>
        <v>9.0509599065305715E-2</v>
      </c>
      <c r="AM293" s="44">
        <f t="shared" si="162"/>
        <v>1.7929591390649635</v>
      </c>
      <c r="AN293" s="45">
        <f t="shared" si="162"/>
        <v>0.49544390453112608</v>
      </c>
      <c r="AO293" s="46">
        <f t="shared" si="162"/>
        <v>0</v>
      </c>
      <c r="AP293" s="46">
        <f t="shared" si="162"/>
        <v>0</v>
      </c>
      <c r="AQ293" s="47">
        <f t="shared" si="162"/>
        <v>0</v>
      </c>
      <c r="AR293" s="47">
        <f t="shared" si="162"/>
        <v>0</v>
      </c>
      <c r="AS293" s="47">
        <f t="shared" si="162"/>
        <v>0</v>
      </c>
      <c r="AT293" s="48">
        <f t="shared" si="162"/>
        <v>0</v>
      </c>
      <c r="AU293" s="48">
        <f t="shared" si="162"/>
        <v>0</v>
      </c>
      <c r="AV293" s="49">
        <f t="shared" si="159"/>
        <v>0.59999905961296096</v>
      </c>
      <c r="AW293" s="49">
        <f t="shared" si="159"/>
        <v>0.59999744354255224</v>
      </c>
      <c r="AX293" s="50">
        <f t="shared" si="160"/>
        <v>0.79999999889785989</v>
      </c>
      <c r="AY293" s="50">
        <f t="shared" si="160"/>
        <v>0.79999937322069481</v>
      </c>
    </row>
    <row r="294" spans="6:51" x14ac:dyDescent="0.25">
      <c r="F294" s="3">
        <v>52</v>
      </c>
      <c r="G294" s="43">
        <f t="shared" si="161"/>
        <v>0.74999997725652578</v>
      </c>
      <c r="H294" s="43">
        <f t="shared" si="161"/>
        <v>0.79999996330456635</v>
      </c>
      <c r="I294" s="43">
        <f t="shared" si="161"/>
        <v>1.1499999622971571</v>
      </c>
      <c r="J294" s="43">
        <f t="shared" si="161"/>
        <v>1.1999999472986125</v>
      </c>
      <c r="K294" s="43">
        <f t="shared" si="161"/>
        <v>0.18290016292027059</v>
      </c>
      <c r="L294" s="44">
        <f t="shared" si="161"/>
        <v>1.7932736095066584</v>
      </c>
      <c r="M294" s="45">
        <f t="shared" si="161"/>
        <v>0.49615254581686069</v>
      </c>
      <c r="N294" s="46">
        <f t="shared" si="161"/>
        <v>0</v>
      </c>
      <c r="O294" s="46">
        <f t="shared" si="161"/>
        <v>0</v>
      </c>
      <c r="P294" s="47">
        <f t="shared" si="161"/>
        <v>0</v>
      </c>
      <c r="Q294" s="47">
        <f t="shared" si="161"/>
        <v>0</v>
      </c>
      <c r="R294" s="47">
        <f t="shared" si="161"/>
        <v>0</v>
      </c>
      <c r="S294" s="48">
        <f t="shared" si="161"/>
        <v>0</v>
      </c>
      <c r="T294" s="48">
        <f t="shared" si="161"/>
        <v>0</v>
      </c>
      <c r="U294" s="49">
        <f t="shared" si="157"/>
        <v>0.59999931956104025</v>
      </c>
      <c r="V294" s="49">
        <f t="shared" si="157"/>
        <v>0.59999809768144985</v>
      </c>
      <c r="W294" s="50">
        <f t="shared" si="161"/>
        <v>0.7999999990822193</v>
      </c>
      <c r="X294" s="50">
        <f t="shared" si="161"/>
        <v>0.79999949609810816</v>
      </c>
      <c r="AD294"/>
      <c r="AG294" s="3">
        <f t="shared" si="143"/>
        <v>51.016955441198782</v>
      </c>
      <c r="AH294" s="43">
        <f t="shared" si="162"/>
        <v>0.74999997266981999</v>
      </c>
      <c r="AI294" s="43">
        <f t="shared" si="162"/>
        <v>0.79999995444040817</v>
      </c>
      <c r="AJ294" s="43">
        <f t="shared" si="162"/>
        <v>1.1499999503859144</v>
      </c>
      <c r="AK294" s="43">
        <f t="shared" si="162"/>
        <v>1.1999999348053785</v>
      </c>
      <c r="AL294" s="43">
        <f t="shared" si="162"/>
        <v>0.13146701920732648</v>
      </c>
      <c r="AM294" s="44">
        <f t="shared" si="162"/>
        <v>1.7930978441804748</v>
      </c>
      <c r="AN294" s="45">
        <f t="shared" si="162"/>
        <v>0.49575911515333709</v>
      </c>
      <c r="AO294" s="46">
        <f t="shared" si="162"/>
        <v>0</v>
      </c>
      <c r="AP294" s="46">
        <f t="shared" si="162"/>
        <v>0</v>
      </c>
      <c r="AQ294" s="47">
        <f t="shared" si="162"/>
        <v>0</v>
      </c>
      <c r="AR294" s="47">
        <f t="shared" si="162"/>
        <v>0</v>
      </c>
      <c r="AS294" s="47">
        <f t="shared" si="162"/>
        <v>0</v>
      </c>
      <c r="AT294" s="48">
        <f t="shared" si="162"/>
        <v>0</v>
      </c>
      <c r="AU294" s="48">
        <f t="shared" si="162"/>
        <v>0</v>
      </c>
      <c r="AV294" s="49">
        <f t="shared" si="159"/>
        <v>0.59999918023490884</v>
      </c>
      <c r="AW294" s="49">
        <f t="shared" si="159"/>
        <v>0.59999774489962987</v>
      </c>
      <c r="AX294" s="50">
        <f t="shared" si="160"/>
        <v>0.79999999898124685</v>
      </c>
      <c r="AY294" s="50">
        <f t="shared" si="160"/>
        <v>0.7999994290128245</v>
      </c>
    </row>
    <row r="295" spans="6:51" x14ac:dyDescent="0.25">
      <c r="F295" s="3">
        <v>53</v>
      </c>
      <c r="G295" s="43">
        <f t="shared" si="161"/>
        <v>0.74999998093912434</v>
      </c>
      <c r="H295" s="43">
        <f t="shared" si="161"/>
        <v>0.79999997040158299</v>
      </c>
      <c r="I295" s="43">
        <f t="shared" si="161"/>
        <v>1.1499999712142879</v>
      </c>
      <c r="J295" s="43">
        <f t="shared" si="161"/>
        <v>1.1999999573263749</v>
      </c>
      <c r="K295" s="43">
        <f t="shared" si="161"/>
        <v>0.22969339116231835</v>
      </c>
      <c r="L295" s="44">
        <f t="shared" si="161"/>
        <v>1.7934350930361647</v>
      </c>
      <c r="M295" s="45">
        <f t="shared" si="161"/>
        <v>0.49650766243882133</v>
      </c>
      <c r="N295" s="46">
        <f t="shared" si="161"/>
        <v>0</v>
      </c>
      <c r="O295" s="46">
        <f t="shared" si="161"/>
        <v>0</v>
      </c>
      <c r="P295" s="47">
        <f t="shared" si="161"/>
        <v>0</v>
      </c>
      <c r="Q295" s="47">
        <f t="shared" si="161"/>
        <v>0</v>
      </c>
      <c r="R295" s="47">
        <f t="shared" si="161"/>
        <v>0</v>
      </c>
      <c r="S295" s="48">
        <f t="shared" si="161"/>
        <v>0</v>
      </c>
      <c r="T295" s="48">
        <f t="shared" si="161"/>
        <v>0</v>
      </c>
      <c r="U295" s="49">
        <f t="shared" si="157"/>
        <v>0.59999943456875537</v>
      </c>
      <c r="V295" s="49">
        <f t="shared" si="157"/>
        <v>0.59999839346039552</v>
      </c>
      <c r="W295" s="50">
        <f t="shared" si="161"/>
        <v>0.7999999991704323</v>
      </c>
      <c r="X295" s="50">
        <f t="shared" si="161"/>
        <v>0.79999955418465463</v>
      </c>
      <c r="AD295"/>
      <c r="AG295" s="3">
        <f t="shared" si="143"/>
        <v>51.671481858149477</v>
      </c>
      <c r="AH295" s="43">
        <f t="shared" si="162"/>
        <v>0.74999997584386069</v>
      </c>
      <c r="AI295" s="43">
        <f t="shared" si="162"/>
        <v>0.79999996057521972</v>
      </c>
      <c r="AJ295" s="43">
        <f t="shared" si="162"/>
        <v>1.1499999587169618</v>
      </c>
      <c r="AK295" s="43">
        <f t="shared" si="162"/>
        <v>1.1999999434485848</v>
      </c>
      <c r="AL295" s="43">
        <f t="shared" si="162"/>
        <v>0.16634803690131039</v>
      </c>
      <c r="AM295" s="44">
        <f t="shared" si="162"/>
        <v>1.7932168495094558</v>
      </c>
      <c r="AN295" s="45">
        <f t="shared" si="162"/>
        <v>0.49602625679599083</v>
      </c>
      <c r="AO295" s="46">
        <f t="shared" si="162"/>
        <v>0</v>
      </c>
      <c r="AP295" s="46">
        <f t="shared" si="162"/>
        <v>0</v>
      </c>
      <c r="AQ295" s="47">
        <f t="shared" si="162"/>
        <v>0</v>
      </c>
      <c r="AR295" s="47">
        <f t="shared" si="162"/>
        <v>0</v>
      </c>
      <c r="AS295" s="47">
        <f t="shared" si="162"/>
        <v>0</v>
      </c>
      <c r="AT295" s="48">
        <f t="shared" si="162"/>
        <v>0</v>
      </c>
      <c r="AU295" s="48">
        <f t="shared" si="162"/>
        <v>0</v>
      </c>
      <c r="AV295" s="49">
        <f t="shared" si="159"/>
        <v>0.59999927619974958</v>
      </c>
      <c r="AW295" s="49">
        <f t="shared" si="159"/>
        <v>0.59999798729193721</v>
      </c>
      <c r="AX295" s="50">
        <f t="shared" si="160"/>
        <v>0.79999999905018127</v>
      </c>
      <c r="AY295" s="50">
        <f t="shared" si="160"/>
        <v>0.79999947487505674</v>
      </c>
    </row>
    <row r="296" spans="6:51" x14ac:dyDescent="0.25">
      <c r="F296" s="3">
        <v>54</v>
      </c>
      <c r="G296" s="43">
        <f t="shared" si="161"/>
        <v>0.7499999838673419</v>
      </c>
      <c r="H296" s="43">
        <f t="shared" si="161"/>
        <v>0.79999997600340855</v>
      </c>
      <c r="I296" s="43">
        <f t="shared" si="161"/>
        <v>1.1499999778170906</v>
      </c>
      <c r="J296" s="43">
        <f t="shared" si="161"/>
        <v>1.1999999652629503</v>
      </c>
      <c r="K296" s="43">
        <f t="shared" si="161"/>
        <v>0.27161217859271114</v>
      </c>
      <c r="L296" s="44">
        <f t="shared" si="161"/>
        <v>1.7935810553672846</v>
      </c>
      <c r="M296" s="45">
        <f t="shared" si="161"/>
        <v>0.49682303231751357</v>
      </c>
      <c r="N296" s="46">
        <f t="shared" si="161"/>
        <v>0</v>
      </c>
      <c r="O296" s="46">
        <f t="shared" si="161"/>
        <v>0</v>
      </c>
      <c r="P296" s="47">
        <f t="shared" si="161"/>
        <v>0</v>
      </c>
      <c r="Q296" s="47">
        <f t="shared" si="161"/>
        <v>0</v>
      </c>
      <c r="R296" s="47">
        <f t="shared" si="161"/>
        <v>0</v>
      </c>
      <c r="S296" s="48">
        <f t="shared" si="161"/>
        <v>0</v>
      </c>
      <c r="T296" s="48">
        <f t="shared" si="161"/>
        <v>0</v>
      </c>
      <c r="U296" s="49">
        <f t="shared" si="157"/>
        <v>0.59999952810984336</v>
      </c>
      <c r="V296" s="49">
        <f t="shared" si="157"/>
        <v>0.59999863777532592</v>
      </c>
      <c r="W296" s="50">
        <f t="shared" si="161"/>
        <v>0.79999999924647869</v>
      </c>
      <c r="X296" s="50">
        <f t="shared" si="161"/>
        <v>0.79999960377854107</v>
      </c>
      <c r="AD296"/>
      <c r="AG296" s="3">
        <f t="shared" si="143"/>
        <v>52.274599303739727</v>
      </c>
      <c r="AH296" s="43">
        <f t="shared" si="162"/>
        <v>0.74999997835521504</v>
      </c>
      <c r="AI296" s="43">
        <f t="shared" si="162"/>
        <v>0.79999996542548468</v>
      </c>
      <c r="AJ296" s="43">
        <f t="shared" si="162"/>
        <v>1.149999965022839</v>
      </c>
      <c r="AK296" s="43">
        <f t="shared" si="162"/>
        <v>1.1999999502926806</v>
      </c>
      <c r="AL296" s="43">
        <f t="shared" si="162"/>
        <v>0.196273304469084</v>
      </c>
      <c r="AM296" s="44">
        <f t="shared" si="162"/>
        <v>1.7933196054300919</v>
      </c>
      <c r="AN296" s="45">
        <f t="shared" si="162"/>
        <v>0.49625433433358696</v>
      </c>
      <c r="AO296" s="46">
        <f t="shared" si="162"/>
        <v>0</v>
      </c>
      <c r="AP296" s="46">
        <f t="shared" si="162"/>
        <v>0</v>
      </c>
      <c r="AQ296" s="47">
        <f t="shared" si="162"/>
        <v>0</v>
      </c>
      <c r="AR296" s="47">
        <f t="shared" si="162"/>
        <v>0</v>
      </c>
      <c r="AS296" s="47">
        <f t="shared" si="162"/>
        <v>0</v>
      </c>
      <c r="AT296" s="48">
        <f t="shared" si="162"/>
        <v>0</v>
      </c>
      <c r="AU296" s="48">
        <f t="shared" si="162"/>
        <v>0</v>
      </c>
      <c r="AV296" s="49">
        <f t="shared" si="159"/>
        <v>0.59999935357123024</v>
      </c>
      <c r="AW296" s="49">
        <f t="shared" si="159"/>
        <v>0.59999818467704724</v>
      </c>
      <c r="AX296" s="50">
        <f t="shared" si="160"/>
        <v>0.79999999910778608</v>
      </c>
      <c r="AY296" s="50">
        <f t="shared" si="160"/>
        <v>0.79999951298847094</v>
      </c>
    </row>
    <row r="297" spans="6:51" x14ac:dyDescent="0.25">
      <c r="F297" s="3">
        <v>55</v>
      </c>
      <c r="G297" s="43">
        <f t="shared" si="161"/>
        <v>0.74999998621708874</v>
      </c>
      <c r="H297" s="43">
        <f t="shared" si="161"/>
        <v>0.79999998044692233</v>
      </c>
      <c r="I297" s="43">
        <f t="shared" si="161"/>
        <v>1.1499999827492409</v>
      </c>
      <c r="J297" s="43">
        <f t="shared" si="161"/>
        <v>1.1999999715765244</v>
      </c>
      <c r="K297" s="43">
        <f t="shared" si="161"/>
        <v>0.30925774354928787</v>
      </c>
      <c r="L297" s="44">
        <f t="shared" si="161"/>
        <v>1.7937131953509267</v>
      </c>
      <c r="M297" s="45">
        <f t="shared" si="161"/>
        <v>0.49710363781193867</v>
      </c>
      <c r="N297" s="46">
        <f t="shared" si="161"/>
        <v>0</v>
      </c>
      <c r="O297" s="46">
        <f t="shared" si="161"/>
        <v>0</v>
      </c>
      <c r="P297" s="47">
        <f t="shared" si="161"/>
        <v>0</v>
      </c>
      <c r="Q297" s="47">
        <f t="shared" si="161"/>
        <v>0</v>
      </c>
      <c r="R297" s="47">
        <f t="shared" si="161"/>
        <v>0</v>
      </c>
      <c r="S297" s="48">
        <f t="shared" si="161"/>
        <v>0</v>
      </c>
      <c r="T297" s="48">
        <f t="shared" si="161"/>
        <v>0</v>
      </c>
      <c r="U297" s="49">
        <f t="shared" si="157"/>
        <v>0.59999960450579115</v>
      </c>
      <c r="V297" s="49">
        <f t="shared" si="157"/>
        <v>0.59999884035884454</v>
      </c>
      <c r="W297" s="50">
        <f t="shared" si="161"/>
        <v>0.7999999993123591</v>
      </c>
      <c r="X297" s="50">
        <f t="shared" si="161"/>
        <v>0.79999964630627207</v>
      </c>
      <c r="AD297"/>
      <c r="AG297" s="3">
        <f t="shared" si="143"/>
        <v>52.830345632314121</v>
      </c>
      <c r="AH297" s="43">
        <f t="shared" si="162"/>
        <v>0.74999998037314386</v>
      </c>
      <c r="AI297" s="43">
        <f t="shared" si="162"/>
        <v>0.79999996931353701</v>
      </c>
      <c r="AJ297" s="43">
        <f t="shared" si="162"/>
        <v>1.1499999698856789</v>
      </c>
      <c r="AK297" s="43">
        <f t="shared" si="162"/>
        <v>1.1999999557872496</v>
      </c>
      <c r="AL297" s="43">
        <f t="shared" si="162"/>
        <v>0.22211599523266937</v>
      </c>
      <c r="AM297" s="44">
        <f t="shared" si="162"/>
        <v>1.7934088401037087</v>
      </c>
      <c r="AN297" s="45">
        <f t="shared" si="162"/>
        <v>0.49645036289982075</v>
      </c>
      <c r="AO297" s="46">
        <f t="shared" si="162"/>
        <v>0</v>
      </c>
      <c r="AP297" s="46">
        <f t="shared" si="162"/>
        <v>0</v>
      </c>
      <c r="AQ297" s="47">
        <f t="shared" si="162"/>
        <v>0</v>
      </c>
      <c r="AR297" s="47">
        <f t="shared" si="162"/>
        <v>0</v>
      </c>
      <c r="AS297" s="47">
        <f t="shared" si="162"/>
        <v>0</v>
      </c>
      <c r="AT297" s="48">
        <f t="shared" si="162"/>
        <v>0</v>
      </c>
      <c r="AU297" s="48">
        <f t="shared" si="162"/>
        <v>0</v>
      </c>
      <c r="AV297" s="49">
        <f t="shared" si="159"/>
        <v>0.59999941670403867</v>
      </c>
      <c r="AW297" s="49">
        <f t="shared" si="159"/>
        <v>0.5999983472064343</v>
      </c>
      <c r="AX297" s="50">
        <f t="shared" si="160"/>
        <v>0.79999999915638487</v>
      </c>
      <c r="AY297" s="50">
        <f t="shared" si="160"/>
        <v>0.79999954497194425</v>
      </c>
    </row>
    <row r="298" spans="6:51" x14ac:dyDescent="0.25">
      <c r="F298" s="3">
        <v>56</v>
      </c>
      <c r="G298" s="43">
        <f t="shared" si="161"/>
        <v>0.74999998811912494</v>
      </c>
      <c r="H298" s="43">
        <f t="shared" si="161"/>
        <v>0.79999998398876349</v>
      </c>
      <c r="I298" s="43">
        <f t="shared" si="161"/>
        <v>1.1499999864651678</v>
      </c>
      <c r="J298" s="43">
        <f t="shared" si="161"/>
        <v>1.1999999766241607</v>
      </c>
      <c r="K298" s="43">
        <f t="shared" si="161"/>
        <v>0.34314514685139325</v>
      </c>
      <c r="L298" s="44">
        <f t="shared" si="161"/>
        <v>1.7938329960935868</v>
      </c>
      <c r="M298" s="45">
        <f t="shared" si="161"/>
        <v>0.49735378379982048</v>
      </c>
      <c r="N298" s="46">
        <f t="shared" si="161"/>
        <v>0</v>
      </c>
      <c r="O298" s="46">
        <f t="shared" si="161"/>
        <v>0</v>
      </c>
      <c r="P298" s="47">
        <f t="shared" si="161"/>
        <v>0</v>
      </c>
      <c r="Q298" s="47">
        <f t="shared" si="161"/>
        <v>0</v>
      </c>
      <c r="R298" s="47">
        <f t="shared" si="161"/>
        <v>0</v>
      </c>
      <c r="S298" s="48">
        <f t="shared" si="161"/>
        <v>0</v>
      </c>
      <c r="T298" s="48">
        <f t="shared" si="161"/>
        <v>0</v>
      </c>
      <c r="U298" s="49">
        <f t="shared" si="157"/>
        <v>0.59999966715287945</v>
      </c>
      <c r="V298" s="49">
        <f t="shared" si="157"/>
        <v>0.59999900897555769</v>
      </c>
      <c r="W298" s="50">
        <f t="shared" si="161"/>
        <v>0.79999999936969934</v>
      </c>
      <c r="X298" s="50">
        <f t="shared" si="161"/>
        <v>0.79999968292839263</v>
      </c>
      <c r="AD298"/>
      <c r="AG298" s="3">
        <f t="shared" si="143"/>
        <v>53.342441549920437</v>
      </c>
      <c r="AH298" s="43">
        <f t="shared" si="162"/>
        <v>0.74999998201682638</v>
      </c>
      <c r="AI298" s="43">
        <f t="shared" si="162"/>
        <v>0.79999997246930787</v>
      </c>
      <c r="AJ298" s="43">
        <f t="shared" si="162"/>
        <v>1.149999973698737</v>
      </c>
      <c r="AK298" s="43">
        <f t="shared" si="162"/>
        <v>1.1999999602533551</v>
      </c>
      <c r="AL298" s="43">
        <f t="shared" si="162"/>
        <v>0.24456466565343876</v>
      </c>
      <c r="AM298" s="44">
        <f t="shared" si="162"/>
        <v>1.7934867336152056</v>
      </c>
      <c r="AN298" s="45">
        <f t="shared" si="162"/>
        <v>0.49661986682554948</v>
      </c>
      <c r="AO298" s="46">
        <f t="shared" si="162"/>
        <v>0</v>
      </c>
      <c r="AP298" s="46">
        <f t="shared" si="162"/>
        <v>0</v>
      </c>
      <c r="AQ298" s="47">
        <f t="shared" si="162"/>
        <v>0</v>
      </c>
      <c r="AR298" s="47">
        <f t="shared" si="162"/>
        <v>0</v>
      </c>
      <c r="AS298" s="47">
        <f t="shared" si="162"/>
        <v>0</v>
      </c>
      <c r="AT298" s="48">
        <f t="shared" si="162"/>
        <v>0</v>
      </c>
      <c r="AU298" s="48">
        <f t="shared" si="162"/>
        <v>0</v>
      </c>
      <c r="AV298" s="49">
        <f t="shared" si="159"/>
        <v>0.59999946877823795</v>
      </c>
      <c r="AW298" s="49">
        <f t="shared" si="159"/>
        <v>0.59999848238134112</v>
      </c>
      <c r="AX298" s="50">
        <f t="shared" si="160"/>
        <v>0.7999999991977339</v>
      </c>
      <c r="AY298" s="50">
        <f t="shared" si="160"/>
        <v>0.79999957204571781</v>
      </c>
    </row>
    <row r="299" spans="6:51" x14ac:dyDescent="0.25">
      <c r="F299" s="3">
        <v>57</v>
      </c>
      <c r="G299" s="43">
        <f t="shared" si="161"/>
        <v>0.74999998967155723</v>
      </c>
      <c r="H299" s="43">
        <f t="shared" si="161"/>
        <v>0.79999998682537221</v>
      </c>
      <c r="I299" s="43">
        <f t="shared" si="161"/>
        <v>1.1499999892883301</v>
      </c>
      <c r="J299" s="43">
        <f t="shared" si="161"/>
        <v>1.1999999806795161</v>
      </c>
      <c r="K299" s="43">
        <f t="shared" si="161"/>
        <v>0.37371719505407924</v>
      </c>
      <c r="L299" s="44">
        <f t="shared" si="161"/>
        <v>1.7939417564885387</v>
      </c>
      <c r="M299" s="45">
        <f t="shared" si="161"/>
        <v>0.49757719552297508</v>
      </c>
      <c r="N299" s="46">
        <f t="shared" si="161"/>
        <v>0</v>
      </c>
      <c r="O299" s="46">
        <f t="shared" si="161"/>
        <v>0</v>
      </c>
      <c r="P299" s="47">
        <f t="shared" si="161"/>
        <v>0</v>
      </c>
      <c r="Q299" s="47">
        <f t="shared" si="161"/>
        <v>0</v>
      </c>
      <c r="R299" s="47">
        <f t="shared" si="161"/>
        <v>0</v>
      </c>
      <c r="S299" s="48">
        <f t="shared" si="161"/>
        <v>0</v>
      </c>
      <c r="T299" s="48">
        <f t="shared" si="161"/>
        <v>0</v>
      </c>
      <c r="U299" s="49">
        <f t="shared" si="157"/>
        <v>0.5999997187308167</v>
      </c>
      <c r="V299" s="49">
        <f t="shared" si="157"/>
        <v>0.59999914984289904</v>
      </c>
      <c r="W299" s="50">
        <f t="shared" si="161"/>
        <v>0.79999999941982891</v>
      </c>
      <c r="X299" s="50">
        <f t="shared" si="161"/>
        <v>0.79999971459338315</v>
      </c>
      <c r="AD299"/>
      <c r="AG299" s="3">
        <f t="shared" si="143"/>
        <v>53.814315524332059</v>
      </c>
      <c r="AH299" s="43">
        <f t="shared" si="162"/>
        <v>0.74999998337190743</v>
      </c>
      <c r="AI299" s="43">
        <f t="shared" si="162"/>
        <v>0.79999997505964848</v>
      </c>
      <c r="AJ299" s="43">
        <f t="shared" si="162"/>
        <v>1.1499999767336082</v>
      </c>
      <c r="AK299" s="43">
        <f t="shared" si="162"/>
        <v>1.1999999639242471</v>
      </c>
      <c r="AL299" s="43">
        <f t="shared" si="162"/>
        <v>0.26416828424445971</v>
      </c>
      <c r="AM299" s="44">
        <f t="shared" si="162"/>
        <v>1.7935550450707893</v>
      </c>
      <c r="AN299" s="45">
        <f t="shared" si="162"/>
        <v>0.49676724037621955</v>
      </c>
      <c r="AO299" s="46">
        <f t="shared" si="162"/>
        <v>0</v>
      </c>
      <c r="AP299" s="46">
        <f t="shared" si="162"/>
        <v>0</v>
      </c>
      <c r="AQ299" s="47">
        <f t="shared" si="162"/>
        <v>0</v>
      </c>
      <c r="AR299" s="47">
        <f t="shared" si="162"/>
        <v>0</v>
      </c>
      <c r="AS299" s="47">
        <f t="shared" si="162"/>
        <v>0</v>
      </c>
      <c r="AT299" s="48">
        <f t="shared" si="162"/>
        <v>0</v>
      </c>
      <c r="AU299" s="48">
        <f t="shared" si="162"/>
        <v>0</v>
      </c>
      <c r="AV299" s="49">
        <f t="shared" si="159"/>
        <v>0.59999951215210756</v>
      </c>
      <c r="AW299" s="49">
        <f t="shared" si="159"/>
        <v>0.59999859582615278</v>
      </c>
      <c r="AX299" s="50">
        <f t="shared" si="160"/>
        <v>0.79999999923318077</v>
      </c>
      <c r="AY299" s="50">
        <f t="shared" si="160"/>
        <v>0.79999959514260555</v>
      </c>
    </row>
    <row r="300" spans="6:51" x14ac:dyDescent="0.25">
      <c r="F300" s="3">
        <v>58</v>
      </c>
      <c r="G300" s="43">
        <f t="shared" si="161"/>
        <v>0.74999999094865488</v>
      </c>
      <c r="H300" s="43">
        <f t="shared" si="161"/>
        <v>0.79999998910781245</v>
      </c>
      <c r="I300" s="43">
        <f t="shared" si="161"/>
        <v>1.1499999914508248</v>
      </c>
      <c r="J300" s="43">
        <f t="shared" si="161"/>
        <v>1.1999999839533395</v>
      </c>
      <c r="K300" s="43">
        <f t="shared" si="161"/>
        <v>0.40135588413190965</v>
      </c>
      <c r="L300" s="44">
        <f t="shared" si="161"/>
        <v>1.7940406175706567</v>
      </c>
      <c r="M300" s="45">
        <f t="shared" si="161"/>
        <v>0.4977771016620321</v>
      </c>
      <c r="N300" s="46">
        <f t="shared" si="161"/>
        <v>0</v>
      </c>
      <c r="O300" s="46">
        <f t="shared" si="161"/>
        <v>0</v>
      </c>
      <c r="P300" s="47">
        <f t="shared" si="161"/>
        <v>0</v>
      </c>
      <c r="Q300" s="47">
        <f t="shared" si="161"/>
        <v>0</v>
      </c>
      <c r="R300" s="47">
        <f t="shared" si="161"/>
        <v>0</v>
      </c>
      <c r="S300" s="48">
        <f t="shared" si="161"/>
        <v>0</v>
      </c>
      <c r="T300" s="48">
        <f t="shared" si="161"/>
        <v>0</v>
      </c>
      <c r="U300" s="49">
        <f t="shared" si="157"/>
        <v>0.59999976136217203</v>
      </c>
      <c r="V300" s="49">
        <f t="shared" si="157"/>
        <v>0.59999926795755565</v>
      </c>
      <c r="W300" s="50">
        <f t="shared" si="161"/>
        <v>0.79999999946384048</v>
      </c>
      <c r="X300" s="50">
        <f t="shared" si="161"/>
        <v>0.79999974207985014</v>
      </c>
      <c r="AD300"/>
      <c r="AG300" s="3">
        <f t="shared" si="143"/>
        <v>54.249126738543261</v>
      </c>
      <c r="AH300" s="43">
        <f t="shared" si="162"/>
        <v>0.7499999845010813</v>
      </c>
      <c r="AI300" s="43">
        <f t="shared" si="162"/>
        <v>0.79999997720755789</v>
      </c>
      <c r="AJ300" s="43">
        <f t="shared" si="162"/>
        <v>1.1499999791816833</v>
      </c>
      <c r="AK300" s="43">
        <f t="shared" si="162"/>
        <v>1.1999999669720742</v>
      </c>
      <c r="AL300" s="43">
        <f t="shared" si="162"/>
        <v>0.28136896444378184</v>
      </c>
      <c r="AM300" s="44">
        <f t="shared" si="162"/>
        <v>1.7936152066185589</v>
      </c>
      <c r="AN300" s="45">
        <f t="shared" si="162"/>
        <v>0.49689601181577486</v>
      </c>
      <c r="AO300" s="46">
        <f t="shared" si="162"/>
        <v>0</v>
      </c>
      <c r="AP300" s="46">
        <f t="shared" si="162"/>
        <v>0</v>
      </c>
      <c r="AQ300" s="47">
        <f t="shared" si="162"/>
        <v>0</v>
      </c>
      <c r="AR300" s="47">
        <f t="shared" si="162"/>
        <v>0</v>
      </c>
      <c r="AS300" s="47">
        <f t="shared" si="162"/>
        <v>0</v>
      </c>
      <c r="AT300" s="48">
        <f t="shared" si="162"/>
        <v>0</v>
      </c>
      <c r="AU300" s="48">
        <f t="shared" si="162"/>
        <v>0</v>
      </c>
      <c r="AV300" s="49">
        <f t="shared" si="159"/>
        <v>0.59999954859948679</v>
      </c>
      <c r="AW300" s="49">
        <f t="shared" si="159"/>
        <v>0.59999869181516452</v>
      </c>
      <c r="AX300" s="50">
        <f t="shared" si="160"/>
        <v>0.79999999926377319</v>
      </c>
      <c r="AY300" s="50">
        <f t="shared" si="160"/>
        <v>0.79999961498497285</v>
      </c>
    </row>
    <row r="301" spans="6:51" x14ac:dyDescent="0.25">
      <c r="F301" s="3">
        <v>59</v>
      </c>
      <c r="G301" s="43">
        <f t="shared" si="161"/>
        <v>0.74999999200712908</v>
      </c>
      <c r="H301" s="43">
        <f t="shared" si="161"/>
        <v>0.79999999095278929</v>
      </c>
      <c r="I301" s="43">
        <f t="shared" si="161"/>
        <v>1.1499999931205136</v>
      </c>
      <c r="J301" s="43">
        <f t="shared" si="161"/>
        <v>1.1999999866087061</v>
      </c>
      <c r="K301" s="43">
        <f t="shared" si="161"/>
        <v>0.42639185177145988</v>
      </c>
      <c r="L301" s="44">
        <f t="shared" si="161"/>
        <v>1.7941305846267712</v>
      </c>
      <c r="M301" s="45">
        <f t="shared" si="161"/>
        <v>0.49795630493845006</v>
      </c>
      <c r="N301" s="46">
        <f t="shared" si="161"/>
        <v>0</v>
      </c>
      <c r="O301" s="46">
        <f t="shared" si="161"/>
        <v>0</v>
      </c>
      <c r="P301" s="47">
        <f t="shared" si="161"/>
        <v>0</v>
      </c>
      <c r="Q301" s="47">
        <f t="shared" si="161"/>
        <v>0</v>
      </c>
      <c r="R301" s="47">
        <f t="shared" si="161"/>
        <v>0</v>
      </c>
      <c r="S301" s="48">
        <f t="shared" si="161"/>
        <v>0</v>
      </c>
      <c r="T301" s="48">
        <f t="shared" si="161"/>
        <v>0</v>
      </c>
      <c r="U301" s="49">
        <f t="shared" si="157"/>
        <v>0.59999979673467474</v>
      </c>
      <c r="V301" s="49">
        <f t="shared" si="157"/>
        <v>0.5999993673495716</v>
      </c>
      <c r="W301" s="50">
        <f t="shared" si="161"/>
        <v>0.79999999950263689</v>
      </c>
      <c r="X301" s="50">
        <f t="shared" si="161"/>
        <v>0.7999997660297069</v>
      </c>
      <c r="AD301"/>
      <c r="AG301" s="3">
        <f t="shared" si="143"/>
        <v>54.649786241410681</v>
      </c>
      <c r="AH301" s="43">
        <f t="shared" si="162"/>
        <v>0.74999998545101798</v>
      </c>
      <c r="AI301" s="43">
        <f t="shared" si="162"/>
        <v>0.79999997900503517</v>
      </c>
      <c r="AJ301" s="43">
        <f t="shared" si="162"/>
        <v>1.1499999811803427</v>
      </c>
      <c r="AK301" s="43">
        <f t="shared" si="162"/>
        <v>1.1999999695257497</v>
      </c>
      <c r="AL301" s="43">
        <f t="shared" si="162"/>
        <v>0.2965260840808816</v>
      </c>
      <c r="AM301" s="44">
        <f t="shared" si="162"/>
        <v>1.7936683938655458</v>
      </c>
      <c r="AN301" s="45">
        <f t="shared" si="162"/>
        <v>0.49700903896068982</v>
      </c>
      <c r="AO301" s="46">
        <f t="shared" si="162"/>
        <v>0</v>
      </c>
      <c r="AP301" s="46">
        <f t="shared" si="162"/>
        <v>0</v>
      </c>
      <c r="AQ301" s="47">
        <f t="shared" si="162"/>
        <v>0</v>
      </c>
      <c r="AR301" s="47">
        <f t="shared" si="162"/>
        <v>0</v>
      </c>
      <c r="AS301" s="47">
        <f t="shared" si="162"/>
        <v>0</v>
      </c>
      <c r="AT301" s="48">
        <f t="shared" si="162"/>
        <v>0</v>
      </c>
      <c r="AU301" s="48">
        <f t="shared" si="162"/>
        <v>0</v>
      </c>
      <c r="AV301" s="49">
        <f t="shared" si="159"/>
        <v>0.59999957947221494</v>
      </c>
      <c r="AW301" s="49">
        <f t="shared" si="159"/>
        <v>0.59999877363735832</v>
      </c>
      <c r="AX301" s="50">
        <f t="shared" si="160"/>
        <v>0.79999999929033494</v>
      </c>
      <c r="AY301" s="50">
        <f t="shared" si="160"/>
        <v>0.79999963213890313</v>
      </c>
    </row>
    <row r="302" spans="6:51" x14ac:dyDescent="0.25">
      <c r="F302" s="3">
        <v>60</v>
      </c>
      <c r="G302" s="43">
        <f t="shared" si="161"/>
        <v>0.74999999289064467</v>
      </c>
      <c r="H302" s="43">
        <f t="shared" si="161"/>
        <v>0.7999999924508715</v>
      </c>
      <c r="I302" s="43">
        <f t="shared" si="161"/>
        <v>1.1499999944197457</v>
      </c>
      <c r="J302" s="43">
        <f t="shared" si="161"/>
        <v>1.1999999887723922</v>
      </c>
      <c r="K302" s="43">
        <f t="shared" si="161"/>
        <v>0.44911221181458738</v>
      </c>
      <c r="L302" s="44">
        <f t="shared" si="161"/>
        <v>1.7942125458125637</v>
      </c>
      <c r="M302" s="45">
        <f t="shared" si="161"/>
        <v>0.49811724217864284</v>
      </c>
      <c r="N302" s="46">
        <f t="shared" si="161"/>
        <v>0</v>
      </c>
      <c r="O302" s="46">
        <f t="shared" si="161"/>
        <v>0</v>
      </c>
      <c r="P302" s="47">
        <f t="shared" si="161"/>
        <v>0</v>
      </c>
      <c r="Q302" s="47">
        <f t="shared" si="161"/>
        <v>0</v>
      </c>
      <c r="R302" s="47">
        <f t="shared" si="161"/>
        <v>0</v>
      </c>
      <c r="S302" s="48">
        <f t="shared" si="161"/>
        <v>0</v>
      </c>
      <c r="T302" s="48">
        <f t="shared" si="161"/>
        <v>0</v>
      </c>
      <c r="U302" s="49">
        <f t="shared" si="157"/>
        <v>0.5999998261953835</v>
      </c>
      <c r="V302" s="49">
        <f t="shared" si="157"/>
        <v>0.59999945128085064</v>
      </c>
      <c r="W302" s="50">
        <f t="shared" si="161"/>
        <v>0.79999999953696765</v>
      </c>
      <c r="X302" s="50">
        <f t="shared" si="161"/>
        <v>0.79999978697439023</v>
      </c>
      <c r="AD302"/>
      <c r="AG302" s="3">
        <f t="shared" si="143"/>
        <v>55.01897643704347</v>
      </c>
      <c r="AH302" s="43">
        <f t="shared" si="162"/>
        <v>0.74999998625699515</v>
      </c>
      <c r="AI302" s="43">
        <f t="shared" si="162"/>
        <v>0.7999999805218222</v>
      </c>
      <c r="AJ302" s="43">
        <f t="shared" si="162"/>
        <v>1.1499999828298788</v>
      </c>
      <c r="AK302" s="43">
        <f t="shared" si="162"/>
        <v>1.1999999716831131</v>
      </c>
      <c r="AL302" s="43">
        <f t="shared" si="162"/>
        <v>0.30993428214101582</v>
      </c>
      <c r="AM302" s="44">
        <f t="shared" si="162"/>
        <v>1.7937155792210064</v>
      </c>
      <c r="AN302" s="45">
        <f t="shared" si="162"/>
        <v>0.4971086555851762</v>
      </c>
      <c r="AO302" s="46">
        <f t="shared" si="162"/>
        <v>0</v>
      </c>
      <c r="AP302" s="46">
        <f t="shared" si="162"/>
        <v>0</v>
      </c>
      <c r="AQ302" s="47">
        <f t="shared" si="162"/>
        <v>0</v>
      </c>
      <c r="AR302" s="47">
        <f t="shared" si="162"/>
        <v>0</v>
      </c>
      <c r="AS302" s="47">
        <f t="shared" si="162"/>
        <v>0</v>
      </c>
      <c r="AT302" s="48">
        <f t="shared" si="162"/>
        <v>0</v>
      </c>
      <c r="AU302" s="48">
        <f t="shared" si="162"/>
        <v>0</v>
      </c>
      <c r="AV302" s="49">
        <f t="shared" si="159"/>
        <v>0.59999960581310652</v>
      </c>
      <c r="AW302" s="49">
        <f t="shared" si="159"/>
        <v>0.5999988438529108</v>
      </c>
      <c r="AX302" s="50">
        <f t="shared" si="160"/>
        <v>0.79999999931352206</v>
      </c>
      <c r="AY302" s="50">
        <f t="shared" si="160"/>
        <v>0.79999964705289894</v>
      </c>
    </row>
    <row r="303" spans="6:51" x14ac:dyDescent="0.25">
      <c r="F303" s="3">
        <v>61</v>
      </c>
      <c r="G303" s="43">
        <f t="shared" si="161"/>
        <v>0.74999999363309167</v>
      </c>
      <c r="H303" s="43">
        <f t="shared" si="161"/>
        <v>0.79999999367265806</v>
      </c>
      <c r="I303" s="43">
        <f t="shared" si="161"/>
        <v>1.1499999954383773</v>
      </c>
      <c r="J303" s="43">
        <f t="shared" si="161"/>
        <v>1.1999999905434078</v>
      </c>
      <c r="K303" s="43">
        <f t="shared" si="161"/>
        <v>0.46976706986420469</v>
      </c>
      <c r="L303" s="44">
        <f t="shared" si="161"/>
        <v>1.7942872878835763</v>
      </c>
      <c r="M303" s="45">
        <f t="shared" si="161"/>
        <v>0.49826203546917064</v>
      </c>
      <c r="N303" s="46">
        <f t="shared" si="161"/>
        <v>0</v>
      </c>
      <c r="O303" s="46">
        <f t="shared" si="161"/>
        <v>0</v>
      </c>
      <c r="P303" s="47">
        <f t="shared" si="161"/>
        <v>0</v>
      </c>
      <c r="Q303" s="47">
        <f t="shared" si="161"/>
        <v>0</v>
      </c>
      <c r="R303" s="47">
        <f t="shared" si="161"/>
        <v>0</v>
      </c>
      <c r="S303" s="48">
        <f t="shared" si="161"/>
        <v>0</v>
      </c>
      <c r="T303" s="48">
        <f t="shared" si="161"/>
        <v>0</v>
      </c>
      <c r="U303" s="49">
        <f t="shared" si="157"/>
        <v>0.59999985082346385</v>
      </c>
      <c r="V303" s="49">
        <f t="shared" si="157"/>
        <v>0.59999952240076304</v>
      </c>
      <c r="W303" s="50">
        <f t="shared" si="161"/>
        <v>0.79999999956745838</v>
      </c>
      <c r="X303" s="50">
        <f t="shared" si="161"/>
        <v>0.79999980535566673</v>
      </c>
      <c r="AD303"/>
      <c r="AG303" s="3">
        <f t="shared" si="143"/>
        <v>55.359169043423464</v>
      </c>
      <c r="AH303" s="43">
        <f t="shared" si="162"/>
        <v>0.74999998694605419</v>
      </c>
      <c r="AI303" s="43">
        <f t="shared" si="162"/>
        <v>0.79999998181144905</v>
      </c>
      <c r="AJ303" s="43">
        <f t="shared" si="162"/>
        <v>1.1499999842046547</v>
      </c>
      <c r="AK303" s="43">
        <f t="shared" si="162"/>
        <v>1.1999999735193494</v>
      </c>
      <c r="AL303" s="43">
        <f t="shared" si="162"/>
        <v>0.32183704384816109</v>
      </c>
      <c r="AM303" s="44">
        <f t="shared" si="162"/>
        <v>1.7937575727334367</v>
      </c>
      <c r="AN303" s="45">
        <f t="shared" si="162"/>
        <v>0.49719678215852331</v>
      </c>
      <c r="AO303" s="46">
        <f t="shared" si="162"/>
        <v>0</v>
      </c>
      <c r="AP303" s="46">
        <f t="shared" si="162"/>
        <v>0</v>
      </c>
      <c r="AQ303" s="47">
        <f t="shared" si="162"/>
        <v>0</v>
      </c>
      <c r="AR303" s="47">
        <f t="shared" si="162"/>
        <v>0</v>
      </c>
      <c r="AS303" s="47">
        <f t="shared" si="162"/>
        <v>0</v>
      </c>
      <c r="AT303" s="48">
        <f t="shared" si="162"/>
        <v>0</v>
      </c>
      <c r="AU303" s="48">
        <f t="shared" si="162"/>
        <v>0</v>
      </c>
      <c r="AV303" s="49">
        <f t="shared" si="159"/>
        <v>0.59999962843570465</v>
      </c>
      <c r="AW303" s="49">
        <f t="shared" si="159"/>
        <v>0.59999890447615833</v>
      </c>
      <c r="AX303" s="50">
        <f t="shared" si="160"/>
        <v>0.79999999933386179</v>
      </c>
      <c r="AY303" s="50">
        <f t="shared" si="160"/>
        <v>0.79999966008592394</v>
      </c>
    </row>
    <row r="304" spans="6:51" x14ac:dyDescent="0.25">
      <c r="F304" s="3">
        <v>62</v>
      </c>
      <c r="G304" s="43">
        <f t="shared" si="161"/>
        <v>0.7499999942609753</v>
      </c>
      <c r="H304" s="43">
        <f t="shared" si="161"/>
        <v>0.79999999467342275</v>
      </c>
      <c r="I304" s="43">
        <f t="shared" si="161"/>
        <v>1.1499999962428935</v>
      </c>
      <c r="J304" s="43">
        <f t="shared" si="161"/>
        <v>1.1999999919994255</v>
      </c>
      <c r="K304" s="43">
        <f t="shared" si="161"/>
        <v>0.48857496018973245</v>
      </c>
      <c r="L304" s="44">
        <f t="shared" si="161"/>
        <v>1.7943555095336869</v>
      </c>
      <c r="M304" s="45">
        <f t="shared" si="161"/>
        <v>0.49839253577456843</v>
      </c>
      <c r="N304" s="46">
        <f t="shared" si="161"/>
        <v>0</v>
      </c>
      <c r="O304" s="46">
        <f t="shared" si="161"/>
        <v>0</v>
      </c>
      <c r="P304" s="47">
        <f t="shared" si="161"/>
        <v>0</v>
      </c>
      <c r="Q304" s="47">
        <f t="shared" si="161"/>
        <v>0</v>
      </c>
      <c r="R304" s="47">
        <f t="shared" si="161"/>
        <v>0</v>
      </c>
      <c r="S304" s="48">
        <f t="shared" si="161"/>
        <v>0</v>
      </c>
      <c r="T304" s="48">
        <f t="shared" si="161"/>
        <v>0</v>
      </c>
      <c r="U304" s="49">
        <f t="shared" si="157"/>
        <v>0.59999987148664213</v>
      </c>
      <c r="V304" s="49">
        <f t="shared" si="157"/>
        <v>0.59999958286854804</v>
      </c>
      <c r="W304" s="50">
        <f t="shared" si="161"/>
        <v>0.79999999959463319</v>
      </c>
      <c r="X304" s="50">
        <f t="shared" si="161"/>
        <v>0.79999982154221583</v>
      </c>
      <c r="AD304"/>
      <c r="AG304" s="3">
        <f t="shared" si="143"/>
        <v>55.672641640487548</v>
      </c>
      <c r="AH304" s="43">
        <f t="shared" si="162"/>
        <v>0.7499999875391905</v>
      </c>
      <c r="AI304" s="43">
        <f t="shared" si="162"/>
        <v>0.79999998291547936</v>
      </c>
      <c r="AJ304" s="43">
        <f t="shared" si="162"/>
        <v>1.1499999853606018</v>
      </c>
      <c r="AK304" s="43">
        <f t="shared" si="162"/>
        <v>1.1999999750929027</v>
      </c>
      <c r="AL304" s="43">
        <f t="shared" si="162"/>
        <v>0.33243706662808636</v>
      </c>
      <c r="AM304" s="44">
        <f t="shared" si="162"/>
        <v>1.7937950536599909</v>
      </c>
      <c r="AN304" s="45">
        <f t="shared" si="162"/>
        <v>0.49727501041526329</v>
      </c>
      <c r="AO304" s="46">
        <f t="shared" si="162"/>
        <v>0</v>
      </c>
      <c r="AP304" s="46">
        <f t="shared" si="162"/>
        <v>0</v>
      </c>
      <c r="AQ304" s="47">
        <f t="shared" si="162"/>
        <v>0</v>
      </c>
      <c r="AR304" s="47">
        <f t="shared" si="162"/>
        <v>0</v>
      </c>
      <c r="AS304" s="47">
        <f t="shared" si="162"/>
        <v>0</v>
      </c>
      <c r="AT304" s="48">
        <f t="shared" si="162"/>
        <v>0</v>
      </c>
      <c r="AU304" s="48">
        <f t="shared" si="162"/>
        <v>0</v>
      </c>
      <c r="AV304" s="49">
        <f t="shared" si="159"/>
        <v>0.59999964798137029</v>
      </c>
      <c r="AW304" s="49">
        <f t="shared" si="159"/>
        <v>0.59999895710785378</v>
      </c>
      <c r="AX304" s="50">
        <f t="shared" si="160"/>
        <v>0.7999999993517819</v>
      </c>
      <c r="AY304" s="50">
        <f t="shared" si="160"/>
        <v>0.79999967152798823</v>
      </c>
    </row>
    <row r="305" spans="5:51" x14ac:dyDescent="0.25">
      <c r="F305" s="3">
        <v>63</v>
      </c>
      <c r="G305" s="43">
        <f t="shared" si="161"/>
        <v>0.74999999479517965</v>
      </c>
      <c r="H305" s="43">
        <f t="shared" si="161"/>
        <v>0.7999999954966267</v>
      </c>
      <c r="I305" s="43">
        <f t="shared" si="161"/>
        <v>1.1499999968828469</v>
      </c>
      <c r="J305" s="43">
        <f t="shared" si="161"/>
        <v>1.1999999932016503</v>
      </c>
      <c r="K305" s="43">
        <f t="shared" si="161"/>
        <v>0.50572739741859973</v>
      </c>
      <c r="L305" s="44">
        <f t="shared" si="161"/>
        <v>1.7944178327431404</v>
      </c>
      <c r="M305" s="45">
        <f t="shared" si="161"/>
        <v>0.49851036017295647</v>
      </c>
      <c r="N305" s="46">
        <f t="shared" si="161"/>
        <v>0</v>
      </c>
      <c r="O305" s="46">
        <f t="shared" si="161"/>
        <v>0</v>
      </c>
      <c r="P305" s="47">
        <f t="shared" si="161"/>
        <v>0</v>
      </c>
      <c r="Q305" s="47">
        <f t="shared" si="161"/>
        <v>0</v>
      </c>
      <c r="R305" s="47">
        <f t="shared" si="161"/>
        <v>0</v>
      </c>
      <c r="S305" s="48">
        <f t="shared" si="161"/>
        <v>0</v>
      </c>
      <c r="T305" s="48">
        <f t="shared" si="161"/>
        <v>0</v>
      </c>
      <c r="U305" s="49">
        <f t="shared" si="157"/>
        <v>0.59999988888515587</v>
      </c>
      <c r="V305" s="49">
        <f t="shared" si="157"/>
        <v>0.59999963444992466</v>
      </c>
      <c r="W305" s="50">
        <f t="shared" si="161"/>
        <v>0.79999999961893342</v>
      </c>
      <c r="X305" s="50">
        <f t="shared" si="161"/>
        <v>0.79999983584290624</v>
      </c>
      <c r="AD305"/>
      <c r="AG305" s="3">
        <f t="shared" si="143"/>
        <v>55.961492918461353</v>
      </c>
      <c r="AH305" s="43">
        <f t="shared" si="162"/>
        <v>0.74999998805289947</v>
      </c>
      <c r="AI305" s="43">
        <f t="shared" si="162"/>
        <v>0.79999998386653293</v>
      </c>
      <c r="AJ305" s="43">
        <f t="shared" si="162"/>
        <v>1.1499999863403494</v>
      </c>
      <c r="AK305" s="43">
        <f t="shared" si="162"/>
        <v>1.1999999764496938</v>
      </c>
      <c r="AL305" s="43">
        <f t="shared" si="162"/>
        <v>0.34190424944450326</v>
      </c>
      <c r="AM305" s="44">
        <f t="shared" si="162"/>
        <v>1.7938285950939363</v>
      </c>
      <c r="AN305" s="45">
        <f t="shared" si="162"/>
        <v>0.49734466853058396</v>
      </c>
      <c r="AO305" s="46">
        <f t="shared" si="162"/>
        <v>0</v>
      </c>
      <c r="AP305" s="46">
        <f t="shared" si="162"/>
        <v>0</v>
      </c>
      <c r="AQ305" s="47">
        <f t="shared" si="162"/>
        <v>0</v>
      </c>
      <c r="AR305" s="47">
        <f t="shared" si="162"/>
        <v>0</v>
      </c>
      <c r="AS305" s="47">
        <f t="shared" si="162"/>
        <v>0</v>
      </c>
      <c r="AT305" s="48">
        <f t="shared" si="162"/>
        <v>0</v>
      </c>
      <c r="AU305" s="48">
        <f t="shared" si="162"/>
        <v>0</v>
      </c>
      <c r="AV305" s="49">
        <f t="shared" si="159"/>
        <v>0.59999966496068036</v>
      </c>
      <c r="AW305" s="49">
        <f t="shared" si="159"/>
        <v>0.59999900303196052</v>
      </c>
      <c r="AX305" s="50">
        <f t="shared" si="160"/>
        <v>0.79999999936763255</v>
      </c>
      <c r="AY305" s="50">
        <f t="shared" si="160"/>
        <v>0.79999968161544532</v>
      </c>
    </row>
    <row r="306" spans="5:51" x14ac:dyDescent="0.25">
      <c r="F306" s="3">
        <v>64</v>
      </c>
      <c r="G306" s="43">
        <f t="shared" si="161"/>
        <v>0.74999999525227667</v>
      </c>
      <c r="H306" s="43">
        <f t="shared" si="161"/>
        <v>0.79999999617658779</v>
      </c>
      <c r="I306" s="43">
        <f t="shared" si="161"/>
        <v>1.1499999973954309</v>
      </c>
      <c r="J306" s="43">
        <f t="shared" si="161"/>
        <v>1.1999999941985189</v>
      </c>
      <c r="K306" s="43">
        <f t="shared" si="161"/>
        <v>0.52139269941974553</v>
      </c>
      <c r="L306" s="44">
        <f t="shared" si="161"/>
        <v>1.7944748124649992</v>
      </c>
      <c r="M306" s="45">
        <f t="shared" si="161"/>
        <v>0.4986169236826738</v>
      </c>
      <c r="N306" s="46">
        <f t="shared" si="161"/>
        <v>0</v>
      </c>
      <c r="O306" s="46">
        <f t="shared" si="161"/>
        <v>0</v>
      </c>
      <c r="P306" s="47">
        <f t="shared" si="161"/>
        <v>0</v>
      </c>
      <c r="Q306" s="47">
        <f t="shared" si="161"/>
        <v>0</v>
      </c>
      <c r="R306" s="47">
        <f t="shared" si="161"/>
        <v>0</v>
      </c>
      <c r="S306" s="48">
        <f t="shared" si="161"/>
        <v>0</v>
      </c>
      <c r="T306" s="48">
        <f t="shared" si="161"/>
        <v>0</v>
      </c>
      <c r="U306" s="49">
        <f t="shared" ref="U306:V312" si="163">$C$5/100*U$163*U234</f>
        <v>0.59999990358609334</v>
      </c>
      <c r="V306" s="49">
        <f t="shared" si="163"/>
        <v>0.59999967859360148</v>
      </c>
      <c r="W306" s="50">
        <f t="shared" si="161"/>
        <v>0.7999999996407321</v>
      </c>
      <c r="X306" s="50">
        <f t="shared" ref="X306" si="164">X234*X$163</f>
        <v>0.79999984851746531</v>
      </c>
      <c r="AD306"/>
      <c r="AG306" s="3">
        <f t="shared" si="143"/>
        <v>56.227656728531329</v>
      </c>
      <c r="AH306" s="43">
        <f t="shared" si="162"/>
        <v>0.7499999885002816</v>
      </c>
      <c r="AI306" s="43">
        <f t="shared" si="162"/>
        <v>0.79999998469046762</v>
      </c>
      <c r="AJ306" s="43">
        <f t="shared" si="162"/>
        <v>1.1499999871767863</v>
      </c>
      <c r="AK306" s="43">
        <f t="shared" si="162"/>
        <v>1.1999999776261638</v>
      </c>
      <c r="AL306" s="43">
        <f t="shared" si="162"/>
        <v>0.35038190823171123</v>
      </c>
      <c r="AM306" s="44">
        <f t="shared" si="162"/>
        <v>1.7938586833398613</v>
      </c>
      <c r="AN306" s="45">
        <f t="shared" si="162"/>
        <v>0.4974068717809545</v>
      </c>
      <c r="AO306" s="46">
        <f t="shared" si="162"/>
        <v>0</v>
      </c>
      <c r="AP306" s="46">
        <f t="shared" si="162"/>
        <v>0</v>
      </c>
      <c r="AQ306" s="47">
        <f t="shared" si="162"/>
        <v>0</v>
      </c>
      <c r="AR306" s="47">
        <f t="shared" si="162"/>
        <v>0</v>
      </c>
      <c r="AS306" s="47">
        <f t="shared" si="162"/>
        <v>0</v>
      </c>
      <c r="AT306" s="48">
        <f t="shared" si="162"/>
        <v>0</v>
      </c>
      <c r="AU306" s="48">
        <f t="shared" si="162"/>
        <v>0</v>
      </c>
      <c r="AV306" s="49">
        <f t="shared" ref="AV306:AW312" si="165">$C$5/100*AV$163*AV234</f>
        <v>0.5999996797838153</v>
      </c>
      <c r="AW306" s="49">
        <f t="shared" si="165"/>
        <v>0.59999904328732157</v>
      </c>
      <c r="AX306" s="50">
        <f t="shared" ref="AX306:AY312" si="166">AX234*AX$163</f>
        <v>0.79999999938170285</v>
      </c>
      <c r="AY306" s="50">
        <f t="shared" si="166"/>
        <v>0.7999996905424871</v>
      </c>
    </row>
    <row r="307" spans="5:51" x14ac:dyDescent="0.25">
      <c r="F307" s="3">
        <v>65</v>
      </c>
      <c r="G307" s="43">
        <f t="shared" ref="G307:X312" si="167">G235*G$163</f>
        <v>0.74999999564550657</v>
      </c>
      <c r="H307" s="43">
        <f t="shared" si="167"/>
        <v>0.79999999674051669</v>
      </c>
      <c r="I307" s="43">
        <f t="shared" si="167"/>
        <v>1.1499999978087587</v>
      </c>
      <c r="J307" s="43">
        <f t="shared" si="167"/>
        <v>1.1999999950285276</v>
      </c>
      <c r="K307" s="43">
        <f t="shared" si="167"/>
        <v>0.53571920821918628</v>
      </c>
      <c r="L307" s="44">
        <f t="shared" si="167"/>
        <v>1.7945269449199162</v>
      </c>
      <c r="M307" s="45">
        <f t="shared" si="167"/>
        <v>0.49871346650032405</v>
      </c>
      <c r="N307" s="46">
        <f t="shared" si="167"/>
        <v>0</v>
      </c>
      <c r="O307" s="46">
        <f t="shared" si="167"/>
        <v>0</v>
      </c>
      <c r="P307" s="47">
        <f t="shared" si="167"/>
        <v>0</v>
      </c>
      <c r="Q307" s="47">
        <f t="shared" si="167"/>
        <v>0</v>
      </c>
      <c r="R307" s="47">
        <f t="shared" si="167"/>
        <v>0</v>
      </c>
      <c r="S307" s="48">
        <f t="shared" si="167"/>
        <v>0</v>
      </c>
      <c r="T307" s="48">
        <f t="shared" si="167"/>
        <v>0</v>
      </c>
      <c r="U307" s="49">
        <f t="shared" si="163"/>
        <v>0.59999991605031855</v>
      </c>
      <c r="V307" s="49">
        <f t="shared" si="163"/>
        <v>0.59999971649206907</v>
      </c>
      <c r="W307" s="50">
        <f t="shared" si="167"/>
        <v>0.79999999966034629</v>
      </c>
      <c r="X307" s="50">
        <f t="shared" si="167"/>
        <v>0.79999985978509147</v>
      </c>
      <c r="AD307"/>
      <c r="AG307" s="3">
        <f t="shared" ref="AG307:AG312" si="168">AE79</f>
        <v>56.472915029924017</v>
      </c>
      <c r="AH307" s="43">
        <f t="shared" ref="AH307:AU312" si="169">AH235*AH$163</f>
        <v>0.74999998889184705</v>
      </c>
      <c r="AI307" s="43">
        <f t="shared" si="169"/>
        <v>0.7999999854079729</v>
      </c>
      <c r="AJ307" s="43">
        <f t="shared" si="169"/>
        <v>1.1499999878955776</v>
      </c>
      <c r="AK307" s="43">
        <f t="shared" si="169"/>
        <v>1.1999999786515025</v>
      </c>
      <c r="AL307" s="43">
        <f t="shared" si="169"/>
        <v>0.35799165371601832</v>
      </c>
      <c r="AM307" s="44">
        <f t="shared" si="169"/>
        <v>1.793885733277806</v>
      </c>
      <c r="AN307" s="45">
        <f t="shared" si="169"/>
        <v>0.49746256224237306</v>
      </c>
      <c r="AO307" s="46">
        <f t="shared" si="169"/>
        <v>0</v>
      </c>
      <c r="AP307" s="46">
        <f t="shared" si="169"/>
        <v>0</v>
      </c>
      <c r="AQ307" s="47">
        <f t="shared" si="169"/>
        <v>0</v>
      </c>
      <c r="AR307" s="47">
        <f t="shared" si="169"/>
        <v>0</v>
      </c>
      <c r="AS307" s="47">
        <f t="shared" si="169"/>
        <v>0</v>
      </c>
      <c r="AT307" s="48">
        <f t="shared" si="169"/>
        <v>0</v>
      </c>
      <c r="AU307" s="48">
        <f t="shared" si="169"/>
        <v>0</v>
      </c>
      <c r="AV307" s="49">
        <f t="shared" si="165"/>
        <v>0.59999969278311593</v>
      </c>
      <c r="AW307" s="49">
        <f t="shared" si="165"/>
        <v>0.5999990787213042</v>
      </c>
      <c r="AX307" s="50">
        <f t="shared" si="166"/>
        <v>0.79999999939423327</v>
      </c>
      <c r="AY307" s="50">
        <f t="shared" si="166"/>
        <v>0.79999969846987473</v>
      </c>
    </row>
    <row r="308" spans="5:51" x14ac:dyDescent="0.25">
      <c r="F308" s="3">
        <v>66</v>
      </c>
      <c r="G308" s="43">
        <f t="shared" si="167"/>
        <v>0.74999999598551681</v>
      </c>
      <c r="H308" s="43">
        <f t="shared" si="167"/>
        <v>0.79999999721007642</v>
      </c>
      <c r="I308" s="43">
        <f t="shared" si="167"/>
        <v>1.1499999981442228</v>
      </c>
      <c r="J308" s="43">
        <f t="shared" si="167"/>
        <v>1.1999999957223995</v>
      </c>
      <c r="K308" s="43">
        <f t="shared" si="167"/>
        <v>0.54883801213992955</v>
      </c>
      <c r="L308" s="44">
        <f t="shared" si="167"/>
        <v>1.7945746747215101</v>
      </c>
      <c r="M308" s="45">
        <f t="shared" si="167"/>
        <v>0.49880107734219553</v>
      </c>
      <c r="N308" s="46">
        <f t="shared" si="167"/>
        <v>0</v>
      </c>
      <c r="O308" s="46">
        <f t="shared" si="167"/>
        <v>0</v>
      </c>
      <c r="P308" s="47">
        <f t="shared" si="167"/>
        <v>0</v>
      </c>
      <c r="Q308" s="47">
        <f t="shared" si="167"/>
        <v>0</v>
      </c>
      <c r="R308" s="47">
        <f t="shared" si="167"/>
        <v>0</v>
      </c>
      <c r="S308" s="48">
        <f t="shared" si="167"/>
        <v>0</v>
      </c>
      <c r="T308" s="48">
        <f t="shared" si="167"/>
        <v>0</v>
      </c>
      <c r="U308" s="49">
        <f t="shared" si="163"/>
        <v>0.5999999266536572</v>
      </c>
      <c r="V308" s="49">
        <f t="shared" si="163"/>
        <v>0.59999974913006249</v>
      </c>
      <c r="W308" s="50">
        <f t="shared" si="167"/>
        <v>0.79999999967804591</v>
      </c>
      <c r="X308" s="50">
        <f t="shared" si="167"/>
        <v>0.79999986983143079</v>
      </c>
      <c r="AD308"/>
      <c r="AG308" s="3">
        <f t="shared" si="168"/>
        <v>56.698909820073034</v>
      </c>
      <c r="AH308" s="43">
        <f t="shared" si="169"/>
        <v>0.74999998923610622</v>
      </c>
      <c r="AI308" s="43">
        <f t="shared" si="169"/>
        <v>0.7999999860357474</v>
      </c>
      <c r="AJ308" s="43">
        <f t="shared" si="169"/>
        <v>1.1499999885169616</v>
      </c>
      <c r="AK308" s="43">
        <f t="shared" si="169"/>
        <v>1.1999999795492939</v>
      </c>
      <c r="AL308" s="43">
        <f t="shared" si="169"/>
        <v>0.36483725093965097</v>
      </c>
      <c r="AM308" s="44">
        <f t="shared" si="169"/>
        <v>1.7939101006373535</v>
      </c>
      <c r="AN308" s="45">
        <f t="shared" si="169"/>
        <v>0.49751254013735668</v>
      </c>
      <c r="AO308" s="46">
        <f t="shared" si="169"/>
        <v>0</v>
      </c>
      <c r="AP308" s="46">
        <f t="shared" si="169"/>
        <v>0</v>
      </c>
      <c r="AQ308" s="47">
        <f t="shared" si="169"/>
        <v>0</v>
      </c>
      <c r="AR308" s="47">
        <f t="shared" si="169"/>
        <v>0</v>
      </c>
      <c r="AS308" s="47">
        <f t="shared" si="169"/>
        <v>0</v>
      </c>
      <c r="AT308" s="48">
        <f t="shared" si="169"/>
        <v>0</v>
      </c>
      <c r="AU308" s="48">
        <f t="shared" si="169"/>
        <v>0</v>
      </c>
      <c r="AV308" s="49">
        <f t="shared" si="165"/>
        <v>0.59999970423000981</v>
      </c>
      <c r="AW308" s="49">
        <f t="shared" si="165"/>
        <v>0.59999911003036566</v>
      </c>
      <c r="AX308" s="50">
        <f t="shared" si="166"/>
        <v>0.79999999940542488</v>
      </c>
      <c r="AY308" s="50">
        <f t="shared" si="166"/>
        <v>0.7999997055316348</v>
      </c>
    </row>
    <row r="309" spans="5:51" x14ac:dyDescent="0.25">
      <c r="F309" s="3">
        <v>67</v>
      </c>
      <c r="G309" s="43">
        <f t="shared" si="167"/>
        <v>0.74999999628092473</v>
      </c>
      <c r="H309" s="43">
        <f t="shared" si="167"/>
        <v>0.799999997602583</v>
      </c>
      <c r="I309" s="43">
        <f t="shared" si="167"/>
        <v>1.1499999984182101</v>
      </c>
      <c r="J309" s="43">
        <f t="shared" si="167"/>
        <v>1.1999999963047547</v>
      </c>
      <c r="K309" s="43">
        <f t="shared" si="167"/>
        <v>0.56086525338464055</v>
      </c>
      <c r="L309" s="44">
        <f t="shared" si="167"/>
        <v>1.7946184010159745</v>
      </c>
      <c r="M309" s="45">
        <f t="shared" si="167"/>
        <v>0.4988807134730997</v>
      </c>
      <c r="N309" s="46">
        <f t="shared" si="167"/>
        <v>0</v>
      </c>
      <c r="O309" s="46">
        <f t="shared" si="167"/>
        <v>0</v>
      </c>
      <c r="P309" s="47">
        <f t="shared" si="167"/>
        <v>0</v>
      </c>
      <c r="Q309" s="47">
        <f t="shared" si="167"/>
        <v>0</v>
      </c>
      <c r="R309" s="47">
        <f t="shared" si="167"/>
        <v>0</v>
      </c>
      <c r="S309" s="48">
        <f t="shared" si="167"/>
        <v>0</v>
      </c>
      <c r="T309" s="48">
        <f t="shared" si="167"/>
        <v>0</v>
      </c>
      <c r="U309" s="49">
        <f t="shared" si="163"/>
        <v>0.59999993570362464</v>
      </c>
      <c r="V309" s="49">
        <f t="shared" si="163"/>
        <v>0.599999777323318</v>
      </c>
      <c r="W309" s="50">
        <f t="shared" si="167"/>
        <v>0.79999999969406188</v>
      </c>
      <c r="X309" s="50">
        <f t="shared" si="167"/>
        <v>0.7999998788142525</v>
      </c>
      <c r="AD309"/>
      <c r="AG309" s="3">
        <f t="shared" si="168"/>
        <v>56.907154127745713</v>
      </c>
      <c r="AH309" s="43">
        <f t="shared" si="169"/>
        <v>0.74999998954001024</v>
      </c>
      <c r="AI309" s="43">
        <f t="shared" si="169"/>
        <v>0.79999998658737947</v>
      </c>
      <c r="AJ309" s="43">
        <f t="shared" si="169"/>
        <v>1.149999989057056</v>
      </c>
      <c r="AK309" s="43">
        <f t="shared" si="169"/>
        <v>1.1999999803387498</v>
      </c>
      <c r="AL309" s="43">
        <f t="shared" si="169"/>
        <v>0.37100769661009303</v>
      </c>
      <c r="AM309" s="44">
        <f t="shared" si="169"/>
        <v>1.7939320918717114</v>
      </c>
      <c r="AN309" s="45">
        <f t="shared" si="169"/>
        <v>0.49755748876758632</v>
      </c>
      <c r="AO309" s="46">
        <f t="shared" si="169"/>
        <v>0</v>
      </c>
      <c r="AP309" s="46">
        <f t="shared" si="169"/>
        <v>0</v>
      </c>
      <c r="AQ309" s="47">
        <f t="shared" si="169"/>
        <v>0</v>
      </c>
      <c r="AR309" s="47">
        <f t="shared" si="169"/>
        <v>0</v>
      </c>
      <c r="AS309" s="47">
        <f t="shared" si="169"/>
        <v>0</v>
      </c>
      <c r="AT309" s="48">
        <f t="shared" si="169"/>
        <v>0</v>
      </c>
      <c r="AU309" s="48">
        <f t="shared" si="169"/>
        <v>0</v>
      </c>
      <c r="AV309" s="49">
        <f t="shared" si="165"/>
        <v>0.59999971434783739</v>
      </c>
      <c r="AW309" s="49">
        <f t="shared" si="165"/>
        <v>0.59999913779102365</v>
      </c>
      <c r="AX309" s="50">
        <f t="shared" si="166"/>
        <v>0.79999999941544742</v>
      </c>
      <c r="AY309" s="50">
        <f t="shared" si="166"/>
        <v>0.79999971184024332</v>
      </c>
    </row>
    <row r="310" spans="5:51" x14ac:dyDescent="0.25">
      <c r="F310" s="3">
        <v>68</v>
      </c>
      <c r="G310" s="43">
        <f t="shared" si="167"/>
        <v>0.74999999653874627</v>
      </c>
      <c r="H310" s="43">
        <f t="shared" si="167"/>
        <v>0.79999999793193177</v>
      </c>
      <c r="I310" s="43">
        <f t="shared" si="167"/>
        <v>1.1499999986433531</v>
      </c>
      <c r="J310" s="43">
        <f t="shared" si="167"/>
        <v>1.1999999967954018</v>
      </c>
      <c r="K310" s="43">
        <f t="shared" si="167"/>
        <v>0.57190409000863329</v>
      </c>
      <c r="L310" s="44">
        <f t="shared" si="167"/>
        <v>1.7946584827881504</v>
      </c>
      <c r="M310" s="45">
        <f t="shared" si="167"/>
        <v>0.49895321791596964</v>
      </c>
      <c r="N310" s="46">
        <f t="shared" si="167"/>
        <v>0</v>
      </c>
      <c r="O310" s="46">
        <f t="shared" si="167"/>
        <v>0</v>
      </c>
      <c r="P310" s="47">
        <f t="shared" si="167"/>
        <v>0</v>
      </c>
      <c r="Q310" s="47">
        <f t="shared" si="167"/>
        <v>0</v>
      </c>
      <c r="R310" s="47">
        <f t="shared" si="167"/>
        <v>0</v>
      </c>
      <c r="S310" s="48">
        <f t="shared" si="167"/>
        <v>0</v>
      </c>
      <c r="T310" s="48">
        <f t="shared" si="167"/>
        <v>0</v>
      </c>
      <c r="U310" s="49">
        <f t="shared" si="163"/>
        <v>0.59999994345267715</v>
      </c>
      <c r="V310" s="49">
        <f t="shared" si="163"/>
        <v>0.59999980174966849</v>
      </c>
      <c r="W310" s="50">
        <f t="shared" si="167"/>
        <v>0.79999999970859281</v>
      </c>
      <c r="X310" s="50">
        <f t="shared" si="167"/>
        <v>0.79999988686808132</v>
      </c>
      <c r="AD310"/>
      <c r="AG310" s="3">
        <f t="shared" si="168"/>
        <v>57.099042142728173</v>
      </c>
      <c r="AH310" s="43">
        <f t="shared" si="169"/>
        <v>0.74999998980928195</v>
      </c>
      <c r="AI310" s="43">
        <f t="shared" si="169"/>
        <v>0.7999999870740111</v>
      </c>
      <c r="AJ310" s="43">
        <f t="shared" si="169"/>
        <v>1.1499999895288142</v>
      </c>
      <c r="AK310" s="43">
        <f t="shared" si="169"/>
        <v>1.1999999810356383</v>
      </c>
      <c r="AL310" s="43">
        <f t="shared" si="169"/>
        <v>0.37657969058027396</v>
      </c>
      <c r="AM310" s="44">
        <f t="shared" si="169"/>
        <v>1.7939519721533956</v>
      </c>
      <c r="AN310" s="45">
        <f t="shared" si="169"/>
        <v>0.49759799448154057</v>
      </c>
      <c r="AO310" s="46">
        <f t="shared" si="169"/>
        <v>0</v>
      </c>
      <c r="AP310" s="46">
        <f t="shared" si="169"/>
        <v>0</v>
      </c>
      <c r="AQ310" s="47">
        <f t="shared" si="169"/>
        <v>0</v>
      </c>
      <c r="AR310" s="47">
        <f t="shared" si="169"/>
        <v>0</v>
      </c>
      <c r="AS310" s="47">
        <f t="shared" si="169"/>
        <v>0</v>
      </c>
      <c r="AT310" s="48">
        <f t="shared" si="169"/>
        <v>0</v>
      </c>
      <c r="AU310" s="48">
        <f t="shared" si="169"/>
        <v>0</v>
      </c>
      <c r="AV310" s="49">
        <f t="shared" si="165"/>
        <v>0.59999972332166396</v>
      </c>
      <c r="AW310" s="49">
        <f t="shared" si="165"/>
        <v>0.59999916248371532</v>
      </c>
      <c r="AX310" s="50">
        <f t="shared" si="166"/>
        <v>0.79999999942444477</v>
      </c>
      <c r="AY310" s="50">
        <f t="shared" si="166"/>
        <v>0.79999971749067367</v>
      </c>
    </row>
    <row r="311" spans="5:51" x14ac:dyDescent="0.25">
      <c r="F311" s="3">
        <v>69</v>
      </c>
      <c r="G311" s="43">
        <f t="shared" si="167"/>
        <v>0.74999999676472684</v>
      </c>
      <c r="H311" s="43">
        <f t="shared" si="167"/>
        <v>0.79999999820931611</v>
      </c>
      <c r="I311" s="43">
        <f t="shared" si="167"/>
        <v>1.1499999988294523</v>
      </c>
      <c r="J311" s="43">
        <f t="shared" si="167"/>
        <v>1.1999999972103403</v>
      </c>
      <c r="K311" s="43">
        <f t="shared" si="167"/>
        <v>0.5820463689021228</v>
      </c>
      <c r="L311" s="44">
        <f t="shared" si="167"/>
        <v>1.7946952434606143</v>
      </c>
      <c r="M311" s="45">
        <f t="shared" si="167"/>
        <v>0.49901933425929645</v>
      </c>
      <c r="N311" s="46">
        <f t="shared" si="167"/>
        <v>0</v>
      </c>
      <c r="O311" s="46">
        <f t="shared" si="167"/>
        <v>0</v>
      </c>
      <c r="P311" s="47">
        <f t="shared" si="167"/>
        <v>0</v>
      </c>
      <c r="Q311" s="47">
        <f t="shared" si="167"/>
        <v>0</v>
      </c>
      <c r="R311" s="47">
        <f t="shared" si="167"/>
        <v>0</v>
      </c>
      <c r="S311" s="48">
        <f t="shared" si="167"/>
        <v>0</v>
      </c>
      <c r="T311" s="48">
        <f t="shared" si="167"/>
        <v>0</v>
      </c>
      <c r="U311" s="49">
        <f t="shared" si="163"/>
        <v>0.59999995010874729</v>
      </c>
      <c r="V311" s="49">
        <f t="shared" si="163"/>
        <v>0.59999982297406806</v>
      </c>
      <c r="W311" s="50">
        <f t="shared" si="167"/>
        <v>0.79999999972180935</v>
      </c>
      <c r="X311" s="50">
        <f t="shared" si="167"/>
        <v>0.79999989410799421</v>
      </c>
      <c r="AD311"/>
      <c r="AG311" s="3">
        <f t="shared" si="168"/>
        <v>57.275858549886756</v>
      </c>
      <c r="AH311" s="43">
        <f t="shared" si="169"/>
        <v>0.7499999900486688</v>
      </c>
      <c r="AI311" s="43">
        <f t="shared" si="169"/>
        <v>0.79999998750484447</v>
      </c>
      <c r="AJ311" s="43">
        <f t="shared" si="169"/>
        <v>1.149999989942736</v>
      </c>
      <c r="AK311" s="43">
        <f t="shared" si="169"/>
        <v>1.1999999816529952</v>
      </c>
      <c r="AL311" s="43">
        <f t="shared" si="169"/>
        <v>0.38161963430531631</v>
      </c>
      <c r="AM311" s="44">
        <f t="shared" si="169"/>
        <v>1.7939699718891167</v>
      </c>
      <c r="AN311" s="45">
        <f t="shared" si="169"/>
        <v>0.49763456277059304</v>
      </c>
      <c r="AO311" s="46">
        <f t="shared" si="169"/>
        <v>0</v>
      </c>
      <c r="AP311" s="46">
        <f t="shared" si="169"/>
        <v>0</v>
      </c>
      <c r="AQ311" s="47">
        <f t="shared" si="169"/>
        <v>0</v>
      </c>
      <c r="AR311" s="47">
        <f t="shared" si="169"/>
        <v>0</v>
      </c>
      <c r="AS311" s="47">
        <f t="shared" si="169"/>
        <v>0</v>
      </c>
      <c r="AT311" s="48">
        <f t="shared" si="169"/>
        <v>0</v>
      </c>
      <c r="AU311" s="48">
        <f t="shared" si="169"/>
        <v>0</v>
      </c>
      <c r="AV311" s="49">
        <f t="shared" si="165"/>
        <v>0.59999973130585305</v>
      </c>
      <c r="AW311" s="49">
        <f t="shared" si="165"/>
        <v>0.5999991845113356</v>
      </c>
      <c r="AX311" s="50">
        <f t="shared" si="166"/>
        <v>0.79999999943253952</v>
      </c>
      <c r="AY311" s="50">
        <f t="shared" si="166"/>
        <v>0.7999997225635842</v>
      </c>
    </row>
    <row r="312" spans="5:51" x14ac:dyDescent="0.25">
      <c r="F312" s="3">
        <v>70</v>
      </c>
      <c r="G312" s="43">
        <f t="shared" si="167"/>
        <v>0.74999999696359843</v>
      </c>
      <c r="H312" s="43">
        <f t="shared" si="167"/>
        <v>0.79999999844378689</v>
      </c>
      <c r="I312" s="43">
        <f t="shared" si="167"/>
        <v>1.1499999989841565</v>
      </c>
      <c r="J312" s="43">
        <f t="shared" si="167"/>
        <v>1.1999999975625439</v>
      </c>
      <c r="K312" s="43">
        <f t="shared" si="167"/>
        <v>0.59137405641687246</v>
      </c>
      <c r="L312" s="44">
        <f t="shared" si="167"/>
        <v>1.7947289748913442</v>
      </c>
      <c r="M312" s="45">
        <f t="shared" si="167"/>
        <v>0.49907971941532797</v>
      </c>
      <c r="N312" s="46">
        <f t="shared" si="167"/>
        <v>0</v>
      </c>
      <c r="O312" s="46">
        <f t="shared" si="167"/>
        <v>0</v>
      </c>
      <c r="P312" s="47">
        <f t="shared" si="167"/>
        <v>0</v>
      </c>
      <c r="Q312" s="47">
        <f t="shared" si="167"/>
        <v>0</v>
      </c>
      <c r="R312" s="47">
        <f t="shared" si="167"/>
        <v>0</v>
      </c>
      <c r="S312" s="48">
        <f t="shared" si="167"/>
        <v>0</v>
      </c>
      <c r="T312" s="48">
        <f t="shared" si="167"/>
        <v>0</v>
      </c>
      <c r="U312" s="49">
        <f t="shared" si="163"/>
        <v>0.59999995584364441</v>
      </c>
      <c r="V312" s="49">
        <f t="shared" si="163"/>
        <v>0.59999984146879581</v>
      </c>
      <c r="W312" s="50">
        <f t="shared" si="167"/>
        <v>0.7999999997338596</v>
      </c>
      <c r="X312" s="50">
        <f t="shared" si="167"/>
        <v>0.79999990063274118</v>
      </c>
      <c r="AD312"/>
      <c r="AG312" s="3">
        <f t="shared" si="168"/>
        <v>57.43878713009709</v>
      </c>
      <c r="AH312" s="43">
        <f t="shared" si="169"/>
        <v>0.74999999026213648</v>
      </c>
      <c r="AI312" s="43">
        <f t="shared" si="169"/>
        <v>0.79999998788753079</v>
      </c>
      <c r="AJ312" s="43">
        <f t="shared" si="169"/>
        <v>1.1499999903074012</v>
      </c>
      <c r="AK312" s="43">
        <f t="shared" si="169"/>
        <v>1.19999998220167</v>
      </c>
      <c r="AL312" s="43">
        <f t="shared" si="169"/>
        <v>0.38618525723658936</v>
      </c>
      <c r="AM312" s="44">
        <f t="shared" si="169"/>
        <v>1.7939862920593692</v>
      </c>
      <c r="AN312" s="45">
        <f t="shared" si="169"/>
        <v>0.49766763132505926</v>
      </c>
      <c r="AO312" s="46">
        <f t="shared" si="169"/>
        <v>0</v>
      </c>
      <c r="AP312" s="46">
        <f t="shared" si="169"/>
        <v>0</v>
      </c>
      <c r="AQ312" s="47">
        <f t="shared" si="169"/>
        <v>0</v>
      </c>
      <c r="AR312" s="47">
        <f t="shared" si="169"/>
        <v>0</v>
      </c>
      <c r="AS312" s="47">
        <f t="shared" si="169"/>
        <v>0</v>
      </c>
      <c r="AT312" s="48">
        <f t="shared" si="169"/>
        <v>0</v>
      </c>
      <c r="AU312" s="48">
        <f t="shared" si="169"/>
        <v>0</v>
      </c>
      <c r="AV312" s="49">
        <f t="shared" si="165"/>
        <v>0.59999973842995968</v>
      </c>
      <c r="AW312" s="49">
        <f t="shared" si="165"/>
        <v>0.59999920421375641</v>
      </c>
      <c r="AX312" s="50">
        <f t="shared" si="166"/>
        <v>0.79999999943983668</v>
      </c>
      <c r="AY312" s="50">
        <f t="shared" si="166"/>
        <v>0.79999972712784606</v>
      </c>
    </row>
    <row r="313" spans="5:51" x14ac:dyDescent="0.25">
      <c r="AD313"/>
    </row>
    <row r="314" spans="5:51" x14ac:dyDescent="0.25">
      <c r="E314" s="3" t="s">
        <v>142</v>
      </c>
      <c r="F314" s="3">
        <v>0</v>
      </c>
      <c r="G314" s="43">
        <f>G$160+G242</f>
        <v>1.4208675108266395</v>
      </c>
      <c r="H314" s="43">
        <f t="shared" ref="H314:X314" si="170">H$160+H242</f>
        <v>2.6322552675038247</v>
      </c>
      <c r="I314" s="43">
        <f t="shared" si="170"/>
        <v>1.9420751097732385</v>
      </c>
      <c r="J314" s="43">
        <f t="shared" si="170"/>
        <v>1.9420751097732385</v>
      </c>
      <c r="K314" s="43">
        <f t="shared" si="170"/>
        <v>1.5300499446211988</v>
      </c>
      <c r="L314" s="44">
        <f t="shared" si="170"/>
        <v>1.5300499446211988</v>
      </c>
      <c r="M314" s="45">
        <f t="shared" si="170"/>
        <v>2.8686703429693927</v>
      </c>
      <c r="N314" s="46">
        <f t="shared" si="170"/>
        <v>1.0434398809008987</v>
      </c>
      <c r="O314" s="46">
        <f t="shared" si="170"/>
        <v>1.0434398809008987</v>
      </c>
      <c r="P314" s="47">
        <f t="shared" si="170"/>
        <v>6.7735507051211776</v>
      </c>
      <c r="Q314" s="47">
        <f t="shared" si="170"/>
        <v>11.582974949217782</v>
      </c>
      <c r="R314" s="47">
        <f t="shared" si="170"/>
        <v>22.813162987938924</v>
      </c>
      <c r="S314" s="48">
        <f t="shared" si="170"/>
        <v>0.35</v>
      </c>
      <c r="T314" s="48">
        <f t="shared" si="170"/>
        <v>0.35</v>
      </c>
      <c r="U314" s="49">
        <f t="shared" si="170"/>
        <v>2.2350514208530932</v>
      </c>
      <c r="V314" s="49">
        <f t="shared" si="170"/>
        <v>2.2350514208530932</v>
      </c>
      <c r="W314" s="50">
        <f t="shared" si="170"/>
        <v>2.6322552675038247</v>
      </c>
      <c r="X314" s="50">
        <f t="shared" si="170"/>
        <v>2.6322552675038247</v>
      </c>
      <c r="AD314"/>
      <c r="AF314" s="3" t="s">
        <v>142</v>
      </c>
      <c r="AG314" s="3">
        <f>AE14</f>
        <v>4.9458521066739074</v>
      </c>
      <c r="AH314" s="43">
        <f>AH$160+AH242</f>
        <v>1.4208675108266395</v>
      </c>
      <c r="AI314" s="43">
        <f t="shared" ref="AI314:AY314" si="171">AI$160+AI242</f>
        <v>3.1223170239258327</v>
      </c>
      <c r="AJ314" s="43">
        <f t="shared" si="171"/>
        <v>1.9420751097732385</v>
      </c>
      <c r="AK314" s="43">
        <f t="shared" si="171"/>
        <v>2.5687137726069862</v>
      </c>
      <c r="AL314" s="43">
        <f t="shared" si="171"/>
        <v>1.5300499446211988</v>
      </c>
      <c r="AM314" s="44">
        <f t="shared" si="171"/>
        <v>1.5300499446211988</v>
      </c>
      <c r="AN314" s="45">
        <f t="shared" si="171"/>
        <v>2.8686703429693927</v>
      </c>
      <c r="AO314" s="46">
        <f t="shared" si="171"/>
        <v>1.0434398809008987</v>
      </c>
      <c r="AP314" s="46">
        <f t="shared" si="171"/>
        <v>1.0434398809008987</v>
      </c>
      <c r="AQ314" s="47">
        <f t="shared" si="171"/>
        <v>6.7735507051211776</v>
      </c>
      <c r="AR314" s="47">
        <f t="shared" si="171"/>
        <v>11.582974949217782</v>
      </c>
      <c r="AS314" s="47">
        <f t="shared" si="171"/>
        <v>22.813162987938924</v>
      </c>
      <c r="AT314" s="48">
        <f t="shared" si="171"/>
        <v>0.35</v>
      </c>
      <c r="AU314" s="48">
        <f t="shared" si="171"/>
        <v>0.35</v>
      </c>
      <c r="AV314" s="49">
        <f t="shared" si="171"/>
        <v>2.330550437699805</v>
      </c>
      <c r="AW314" s="49">
        <f t="shared" si="171"/>
        <v>2.3036711921669326</v>
      </c>
      <c r="AX314" s="50">
        <f t="shared" si="171"/>
        <v>3.3614578328125506</v>
      </c>
      <c r="AY314" s="50">
        <f t="shared" si="171"/>
        <v>3.0561996554637947</v>
      </c>
    </row>
    <row r="315" spans="5:51" x14ac:dyDescent="0.25">
      <c r="F315" s="3">
        <v>1</v>
      </c>
      <c r="G315" s="43">
        <f t="shared" ref="G315:X329" si="172">G$160+G243</f>
        <v>1.4208675108266395</v>
      </c>
      <c r="H315" s="43">
        <f t="shared" si="172"/>
        <v>2.6322552675038247</v>
      </c>
      <c r="I315" s="43">
        <f t="shared" si="172"/>
        <v>1.9420751097732385</v>
      </c>
      <c r="J315" s="43">
        <f t="shared" si="172"/>
        <v>1.9420751097732385</v>
      </c>
      <c r="K315" s="43">
        <f t="shared" si="172"/>
        <v>1.5300499446211988</v>
      </c>
      <c r="L315" s="44">
        <f t="shared" si="172"/>
        <v>1.5300499446211988</v>
      </c>
      <c r="M315" s="45">
        <f t="shared" si="172"/>
        <v>2.8686703429693927</v>
      </c>
      <c r="N315" s="46">
        <f t="shared" si="172"/>
        <v>1.0434398809008987</v>
      </c>
      <c r="O315" s="46">
        <f t="shared" si="172"/>
        <v>1.0434398809008987</v>
      </c>
      <c r="P315" s="47">
        <f t="shared" si="172"/>
        <v>6.7735507051211776</v>
      </c>
      <c r="Q315" s="47">
        <f t="shared" si="172"/>
        <v>11.582974949217782</v>
      </c>
      <c r="R315" s="47">
        <f t="shared" si="172"/>
        <v>22.813162987938924</v>
      </c>
      <c r="S315" s="48">
        <f t="shared" si="172"/>
        <v>0.35</v>
      </c>
      <c r="T315" s="48">
        <f t="shared" si="172"/>
        <v>0.35</v>
      </c>
      <c r="U315" s="49">
        <f t="shared" si="172"/>
        <v>2.2350514208530932</v>
      </c>
      <c r="V315" s="49">
        <f t="shared" si="172"/>
        <v>2.2350514208530932</v>
      </c>
      <c r="W315" s="50">
        <f t="shared" si="172"/>
        <v>2.6322552675038247</v>
      </c>
      <c r="X315" s="50">
        <f t="shared" si="172"/>
        <v>2.6322552675038247</v>
      </c>
      <c r="AD315"/>
      <c r="AG315" s="3">
        <f t="shared" ref="AG315:AG378" si="173">AE15</f>
        <v>5.2014595403979236</v>
      </c>
      <c r="AH315" s="43">
        <f t="shared" ref="AH315:AY329" si="174">AH$160+AH243</f>
        <v>1.4208675108266395</v>
      </c>
      <c r="AI315" s="43">
        <f t="shared" si="174"/>
        <v>3.1481224640434862</v>
      </c>
      <c r="AJ315" s="43">
        <f t="shared" si="174"/>
        <v>1.9420751097732385</v>
      </c>
      <c r="AK315" s="43">
        <f t="shared" si="174"/>
        <v>2.6184826219243265</v>
      </c>
      <c r="AL315" s="43">
        <f t="shared" si="174"/>
        <v>1.5300499446211988</v>
      </c>
      <c r="AM315" s="44">
        <f t="shared" si="174"/>
        <v>1.5300499446211988</v>
      </c>
      <c r="AN315" s="45">
        <f t="shared" si="174"/>
        <v>2.8686703429693927</v>
      </c>
      <c r="AO315" s="46">
        <f t="shared" si="174"/>
        <v>1.0434398809008987</v>
      </c>
      <c r="AP315" s="46">
        <f t="shared" si="174"/>
        <v>1.0434398809008987</v>
      </c>
      <c r="AQ315" s="47">
        <f t="shared" si="174"/>
        <v>6.7735507051211776</v>
      </c>
      <c r="AR315" s="47">
        <f t="shared" si="174"/>
        <v>11.582974949217782</v>
      </c>
      <c r="AS315" s="47">
        <f t="shared" si="174"/>
        <v>22.813162987938924</v>
      </c>
      <c r="AT315" s="48">
        <f t="shared" si="174"/>
        <v>0.35</v>
      </c>
      <c r="AU315" s="48">
        <f t="shared" si="174"/>
        <v>0.35</v>
      </c>
      <c r="AV315" s="49">
        <f t="shared" si="174"/>
        <v>2.3658076762345361</v>
      </c>
      <c r="AW315" s="49">
        <f t="shared" si="174"/>
        <v>2.3387776849095316</v>
      </c>
      <c r="AX315" s="50">
        <f t="shared" si="174"/>
        <v>3.374079059004802</v>
      </c>
      <c r="AY315" s="50">
        <f t="shared" si="174"/>
        <v>3.0922177050340007</v>
      </c>
    </row>
    <row r="316" spans="5:51" x14ac:dyDescent="0.25">
      <c r="F316" s="3">
        <v>2</v>
      </c>
      <c r="G316" s="43">
        <f t="shared" si="172"/>
        <v>1.4208675108266395</v>
      </c>
      <c r="H316" s="43">
        <f t="shared" si="172"/>
        <v>2.6945409700789957</v>
      </c>
      <c r="I316" s="43">
        <f t="shared" si="172"/>
        <v>1.9420751097732385</v>
      </c>
      <c r="J316" s="43">
        <f t="shared" si="172"/>
        <v>1.9420751097732385</v>
      </c>
      <c r="K316" s="43">
        <f t="shared" si="172"/>
        <v>1.5300499446211988</v>
      </c>
      <c r="L316" s="44">
        <f t="shared" si="172"/>
        <v>1.5300499446211988</v>
      </c>
      <c r="M316" s="45">
        <f t="shared" si="172"/>
        <v>2.8686703429693927</v>
      </c>
      <c r="N316" s="46">
        <f t="shared" si="172"/>
        <v>1.0434398809008987</v>
      </c>
      <c r="O316" s="46">
        <f t="shared" si="172"/>
        <v>1.0434398809008987</v>
      </c>
      <c r="P316" s="47">
        <f t="shared" si="172"/>
        <v>6.7735507051211776</v>
      </c>
      <c r="Q316" s="47">
        <f t="shared" si="172"/>
        <v>11.582974949217782</v>
      </c>
      <c r="R316" s="47">
        <f t="shared" si="172"/>
        <v>22.813162987938924</v>
      </c>
      <c r="S316" s="48">
        <f t="shared" si="172"/>
        <v>0.35</v>
      </c>
      <c r="T316" s="48">
        <f t="shared" si="172"/>
        <v>0.35</v>
      </c>
      <c r="U316" s="49">
        <f t="shared" si="172"/>
        <v>2.2350514208530932</v>
      </c>
      <c r="V316" s="49">
        <f t="shared" si="172"/>
        <v>2.2350514208530932</v>
      </c>
      <c r="W316" s="50">
        <f t="shared" si="172"/>
        <v>2.8317168758957414</v>
      </c>
      <c r="X316" s="50">
        <f t="shared" si="172"/>
        <v>2.6322552675038247</v>
      </c>
      <c r="AD316"/>
      <c r="AG316" s="3">
        <f t="shared" si="173"/>
        <v>5.4702770658848543</v>
      </c>
      <c r="AH316" s="43">
        <f t="shared" si="174"/>
        <v>1.4208675108266395</v>
      </c>
      <c r="AI316" s="43">
        <f t="shared" si="174"/>
        <v>3.1733289628522141</v>
      </c>
      <c r="AJ316" s="43">
        <f t="shared" si="174"/>
        <v>1.9420751097732385</v>
      </c>
      <c r="AK316" s="43">
        <f t="shared" si="174"/>
        <v>2.6668858238756279</v>
      </c>
      <c r="AL316" s="43">
        <f t="shared" si="174"/>
        <v>1.5300499446211988</v>
      </c>
      <c r="AM316" s="44">
        <f t="shared" si="174"/>
        <v>1.5300499446211988</v>
      </c>
      <c r="AN316" s="45">
        <f t="shared" si="174"/>
        <v>2.8686703429693927</v>
      </c>
      <c r="AO316" s="46">
        <f t="shared" si="174"/>
        <v>1.0434398809008987</v>
      </c>
      <c r="AP316" s="46">
        <f t="shared" si="174"/>
        <v>1.0434398809008987</v>
      </c>
      <c r="AQ316" s="47">
        <f t="shared" si="174"/>
        <v>6.7735507051211776</v>
      </c>
      <c r="AR316" s="47">
        <f t="shared" si="174"/>
        <v>11.582974949217782</v>
      </c>
      <c r="AS316" s="47">
        <f t="shared" si="174"/>
        <v>22.813162987938924</v>
      </c>
      <c r="AT316" s="48">
        <f t="shared" si="174"/>
        <v>0.35</v>
      </c>
      <c r="AU316" s="48">
        <f t="shared" si="174"/>
        <v>0.35</v>
      </c>
      <c r="AV316" s="49">
        <f t="shared" si="174"/>
        <v>2.4007780746744496</v>
      </c>
      <c r="AW316" s="49">
        <f t="shared" si="174"/>
        <v>2.3737341839338915</v>
      </c>
      <c r="AX316" s="50">
        <f t="shared" si="174"/>
        <v>3.3849596078338604</v>
      </c>
      <c r="AY316" s="50">
        <f t="shared" si="174"/>
        <v>3.1267442923018334</v>
      </c>
    </row>
    <row r="317" spans="5:51" x14ac:dyDescent="0.25">
      <c r="F317" s="3">
        <v>3</v>
      </c>
      <c r="G317" s="43">
        <f t="shared" si="172"/>
        <v>1.4208675108266395</v>
      </c>
      <c r="H317" s="43">
        <f t="shared" si="172"/>
        <v>2.8638669219687136</v>
      </c>
      <c r="I317" s="43">
        <f t="shared" si="172"/>
        <v>1.9420751097732385</v>
      </c>
      <c r="J317" s="43">
        <f t="shared" si="172"/>
        <v>2.0608180284282662</v>
      </c>
      <c r="K317" s="43">
        <f t="shared" si="172"/>
        <v>1.5300499446211988</v>
      </c>
      <c r="L317" s="44">
        <f t="shared" si="172"/>
        <v>1.5300499446211988</v>
      </c>
      <c r="M317" s="45">
        <f t="shared" si="172"/>
        <v>2.8686703429693927</v>
      </c>
      <c r="N317" s="46">
        <f t="shared" si="172"/>
        <v>1.0434398809008987</v>
      </c>
      <c r="O317" s="46">
        <f t="shared" si="172"/>
        <v>1.0434398809008987</v>
      </c>
      <c r="P317" s="47">
        <f t="shared" si="172"/>
        <v>6.7735507051211776</v>
      </c>
      <c r="Q317" s="47">
        <f t="shared" si="172"/>
        <v>11.582974949217782</v>
      </c>
      <c r="R317" s="47">
        <f t="shared" si="172"/>
        <v>22.813162987938924</v>
      </c>
      <c r="S317" s="48">
        <f t="shared" si="172"/>
        <v>0.35</v>
      </c>
      <c r="T317" s="48">
        <f t="shared" si="172"/>
        <v>0.35</v>
      </c>
      <c r="U317" s="49">
        <f t="shared" si="172"/>
        <v>2.2350514208530932</v>
      </c>
      <c r="V317" s="49">
        <f t="shared" si="172"/>
        <v>2.2350514208530932</v>
      </c>
      <c r="W317" s="50">
        <f t="shared" si="172"/>
        <v>3.1295943038353053</v>
      </c>
      <c r="X317" s="50">
        <f t="shared" si="172"/>
        <v>2.6619188229354589</v>
      </c>
      <c r="AD317"/>
      <c r="AG317" s="3">
        <f t="shared" si="173"/>
        <v>5.7529873961600746</v>
      </c>
      <c r="AH317" s="43">
        <f t="shared" si="174"/>
        <v>1.4208675108266395</v>
      </c>
      <c r="AI317" s="43">
        <f t="shared" si="174"/>
        <v>3.1977880830476542</v>
      </c>
      <c r="AJ317" s="43">
        <f t="shared" si="174"/>
        <v>1.9420751097732385</v>
      </c>
      <c r="AK317" s="43">
        <f t="shared" si="174"/>
        <v>2.7136386070551937</v>
      </c>
      <c r="AL317" s="43">
        <f t="shared" si="174"/>
        <v>1.5300499446211988</v>
      </c>
      <c r="AM317" s="44">
        <f t="shared" si="174"/>
        <v>1.5300499446211988</v>
      </c>
      <c r="AN317" s="45">
        <f t="shared" si="174"/>
        <v>2.8686703429693927</v>
      </c>
      <c r="AO317" s="46">
        <f t="shared" si="174"/>
        <v>1.0434398809008987</v>
      </c>
      <c r="AP317" s="46">
        <f t="shared" si="174"/>
        <v>1.0434398809008987</v>
      </c>
      <c r="AQ317" s="47">
        <f t="shared" si="174"/>
        <v>6.7735507051211776</v>
      </c>
      <c r="AR317" s="47">
        <f t="shared" si="174"/>
        <v>11.582974949217782</v>
      </c>
      <c r="AS317" s="47">
        <f t="shared" si="174"/>
        <v>22.813162987938924</v>
      </c>
      <c r="AT317" s="48">
        <f t="shared" si="174"/>
        <v>0.35</v>
      </c>
      <c r="AU317" s="48">
        <f t="shared" si="174"/>
        <v>0.35</v>
      </c>
      <c r="AV317" s="49">
        <f t="shared" si="174"/>
        <v>2.4352696942558572</v>
      </c>
      <c r="AW317" s="49">
        <f t="shared" si="174"/>
        <v>2.4083572250566241</v>
      </c>
      <c r="AX317" s="50">
        <f t="shared" si="174"/>
        <v>3.3942296583446332</v>
      </c>
      <c r="AY317" s="50">
        <f t="shared" si="174"/>
        <v>3.1596031766074675</v>
      </c>
    </row>
    <row r="318" spans="5:51" x14ac:dyDescent="0.25">
      <c r="F318" s="3">
        <v>4</v>
      </c>
      <c r="G318" s="43">
        <f t="shared" si="172"/>
        <v>1.4208675108266395</v>
      </c>
      <c r="H318" s="43">
        <f t="shared" si="172"/>
        <v>3.010409904428716</v>
      </c>
      <c r="I318" s="43">
        <f t="shared" si="172"/>
        <v>1.9420751097732385</v>
      </c>
      <c r="J318" s="43">
        <f t="shared" si="172"/>
        <v>2.3507012371264504</v>
      </c>
      <c r="K318" s="43">
        <f t="shared" si="172"/>
        <v>1.5300499446211988</v>
      </c>
      <c r="L318" s="44">
        <f t="shared" si="172"/>
        <v>1.5300499446211988</v>
      </c>
      <c r="M318" s="45">
        <f t="shared" si="172"/>
        <v>2.8686703429693927</v>
      </c>
      <c r="N318" s="46">
        <f t="shared" si="172"/>
        <v>1.0434398809008987</v>
      </c>
      <c r="O318" s="46">
        <f t="shared" si="172"/>
        <v>1.0434398809008987</v>
      </c>
      <c r="P318" s="47">
        <f t="shared" si="172"/>
        <v>6.7735507051211776</v>
      </c>
      <c r="Q318" s="47">
        <f t="shared" si="172"/>
        <v>11.582974949217782</v>
      </c>
      <c r="R318" s="47">
        <f t="shared" si="172"/>
        <v>22.813162987938924</v>
      </c>
      <c r="S318" s="48">
        <f t="shared" si="172"/>
        <v>0.35</v>
      </c>
      <c r="T318" s="48">
        <f t="shared" si="172"/>
        <v>0.35</v>
      </c>
      <c r="U318" s="49">
        <f t="shared" si="172"/>
        <v>2.2350514208530932</v>
      </c>
      <c r="V318" s="49">
        <f t="shared" si="172"/>
        <v>2.2350514208530932</v>
      </c>
      <c r="W318" s="50">
        <f t="shared" si="172"/>
        <v>3.2870239183279586</v>
      </c>
      <c r="X318" s="50">
        <f t="shared" si="172"/>
        <v>2.8926625673418789</v>
      </c>
      <c r="AD318"/>
      <c r="AG318" s="3">
        <f t="shared" si="173"/>
        <v>6.0503085276582826</v>
      </c>
      <c r="AH318" s="43">
        <f t="shared" si="174"/>
        <v>1.4208675108266395</v>
      </c>
      <c r="AI318" s="43">
        <f t="shared" si="174"/>
        <v>3.2213562084583645</v>
      </c>
      <c r="AJ318" s="43">
        <f t="shared" si="174"/>
        <v>1.9420751097732385</v>
      </c>
      <c r="AK318" s="43">
        <f t="shared" si="174"/>
        <v>2.7584699861022752</v>
      </c>
      <c r="AL318" s="43">
        <f t="shared" si="174"/>
        <v>1.5300499446211988</v>
      </c>
      <c r="AM318" s="44">
        <f t="shared" si="174"/>
        <v>1.5300499446211988</v>
      </c>
      <c r="AN318" s="45">
        <f t="shared" si="174"/>
        <v>2.8686703429693927</v>
      </c>
      <c r="AO318" s="46">
        <f t="shared" si="174"/>
        <v>1.0434398809008987</v>
      </c>
      <c r="AP318" s="46">
        <f t="shared" si="174"/>
        <v>1.0434398809008987</v>
      </c>
      <c r="AQ318" s="47">
        <f t="shared" si="174"/>
        <v>6.7735507051211776</v>
      </c>
      <c r="AR318" s="47">
        <f t="shared" si="174"/>
        <v>11.582974949217782</v>
      </c>
      <c r="AS318" s="47">
        <f t="shared" si="174"/>
        <v>22.813162987938924</v>
      </c>
      <c r="AT318" s="48">
        <f t="shared" si="174"/>
        <v>0.35</v>
      </c>
      <c r="AU318" s="48">
        <f t="shared" si="174"/>
        <v>0.35</v>
      </c>
      <c r="AV318" s="49">
        <f t="shared" si="174"/>
        <v>2.4690871585683452</v>
      </c>
      <c r="AW318" s="49">
        <f t="shared" si="174"/>
        <v>2.4424578569890358</v>
      </c>
      <c r="AX318" s="50">
        <f t="shared" si="174"/>
        <v>3.402031721649033</v>
      </c>
      <c r="AY318" s="50">
        <f t="shared" si="174"/>
        <v>3.1906386629084738</v>
      </c>
    </row>
    <row r="319" spans="5:51" x14ac:dyDescent="0.25">
      <c r="F319" s="3">
        <v>5</v>
      </c>
      <c r="G319" s="43">
        <f t="shared" si="172"/>
        <v>1.4208675108266395</v>
      </c>
      <c r="H319" s="43">
        <f t="shared" si="172"/>
        <v>3.1279364247063359</v>
      </c>
      <c r="I319" s="43">
        <f t="shared" si="172"/>
        <v>1.9420751097732385</v>
      </c>
      <c r="J319" s="43">
        <f t="shared" si="172"/>
        <v>2.5795692095203702</v>
      </c>
      <c r="K319" s="43">
        <f t="shared" si="172"/>
        <v>1.5300499446211988</v>
      </c>
      <c r="L319" s="44">
        <f t="shared" si="172"/>
        <v>1.5300499446211988</v>
      </c>
      <c r="M319" s="45">
        <f t="shared" si="172"/>
        <v>2.8686703429693927</v>
      </c>
      <c r="N319" s="46">
        <f t="shared" si="172"/>
        <v>1.0434398809008987</v>
      </c>
      <c r="O319" s="46">
        <f t="shared" si="172"/>
        <v>1.0434398809008987</v>
      </c>
      <c r="P319" s="47">
        <f t="shared" si="172"/>
        <v>6.7735507051211776</v>
      </c>
      <c r="Q319" s="47">
        <f t="shared" si="172"/>
        <v>11.582974949217782</v>
      </c>
      <c r="R319" s="47">
        <f t="shared" si="172"/>
        <v>22.813162987938924</v>
      </c>
      <c r="S319" s="48">
        <f t="shared" si="172"/>
        <v>0.35</v>
      </c>
      <c r="T319" s="48">
        <f t="shared" si="172"/>
        <v>0.35</v>
      </c>
      <c r="U319" s="49">
        <f t="shared" si="172"/>
        <v>2.3381839177691659</v>
      </c>
      <c r="V319" s="49">
        <f t="shared" si="172"/>
        <v>2.3112609946277964</v>
      </c>
      <c r="W319" s="50">
        <f t="shared" si="172"/>
        <v>3.3643385508998773</v>
      </c>
      <c r="X319" s="50">
        <f t="shared" si="172"/>
        <v>3.0640995427638451</v>
      </c>
      <c r="AD319"/>
      <c r="AG319" s="3">
        <f t="shared" si="173"/>
        <v>6.3629955637114666</v>
      </c>
      <c r="AH319" s="43">
        <f t="shared" si="174"/>
        <v>1.4208675108266395</v>
      </c>
      <c r="AI319" s="43">
        <f t="shared" si="174"/>
        <v>3.2438979053520938</v>
      </c>
      <c r="AJ319" s="43">
        <f t="shared" si="174"/>
        <v>1.9420751097732385</v>
      </c>
      <c r="AK319" s="43">
        <f t="shared" si="174"/>
        <v>2.8011294142355672</v>
      </c>
      <c r="AL319" s="43">
        <f t="shared" si="174"/>
        <v>1.5300499446211988</v>
      </c>
      <c r="AM319" s="44">
        <f t="shared" si="174"/>
        <v>1.5300499446211988</v>
      </c>
      <c r="AN319" s="45">
        <f t="shared" si="174"/>
        <v>2.8686703429693927</v>
      </c>
      <c r="AO319" s="46">
        <f t="shared" si="174"/>
        <v>1.0434398809008987</v>
      </c>
      <c r="AP319" s="46">
        <f t="shared" si="174"/>
        <v>1.0434398809008987</v>
      </c>
      <c r="AQ319" s="47">
        <f t="shared" si="174"/>
        <v>6.7735507051211776</v>
      </c>
      <c r="AR319" s="47">
        <f t="shared" si="174"/>
        <v>11.582974949217782</v>
      </c>
      <c r="AS319" s="47">
        <f t="shared" si="174"/>
        <v>22.813162987938924</v>
      </c>
      <c r="AT319" s="48">
        <f t="shared" si="174"/>
        <v>0.35</v>
      </c>
      <c r="AU319" s="48">
        <f t="shared" si="174"/>
        <v>0.35</v>
      </c>
      <c r="AV319" s="49">
        <f t="shared" si="174"/>
        <v>2.5020352450565273</v>
      </c>
      <c r="AW319" s="49">
        <f t="shared" si="174"/>
        <v>2.475844809386984</v>
      </c>
      <c r="AX319" s="50">
        <f t="shared" si="174"/>
        <v>3.408515841657187</v>
      </c>
      <c r="AY319" s="50">
        <f t="shared" si="174"/>
        <v>3.2197195829282546</v>
      </c>
    </row>
    <row r="320" spans="5:51" x14ac:dyDescent="0.25">
      <c r="F320" s="3">
        <v>6</v>
      </c>
      <c r="G320" s="43">
        <f t="shared" si="172"/>
        <v>1.4208675108266395</v>
      </c>
      <c r="H320" s="43">
        <f t="shared" si="172"/>
        <v>3.2175183250605714</v>
      </c>
      <c r="I320" s="43">
        <f t="shared" si="172"/>
        <v>1.9420751097732385</v>
      </c>
      <c r="J320" s="43">
        <f t="shared" si="172"/>
        <v>2.7511849713627292</v>
      </c>
      <c r="K320" s="43">
        <f t="shared" si="172"/>
        <v>1.5300499446211988</v>
      </c>
      <c r="L320" s="44">
        <f t="shared" si="172"/>
        <v>1.5300499446211988</v>
      </c>
      <c r="M320" s="45">
        <f t="shared" si="172"/>
        <v>2.8686703429693927</v>
      </c>
      <c r="N320" s="46">
        <f t="shared" si="172"/>
        <v>1.0434398809008987</v>
      </c>
      <c r="O320" s="46">
        <f t="shared" si="172"/>
        <v>1.0434398809008987</v>
      </c>
      <c r="P320" s="47">
        <f t="shared" si="172"/>
        <v>6.7735507051211776</v>
      </c>
      <c r="Q320" s="47">
        <f t="shared" si="172"/>
        <v>11.582974949217782</v>
      </c>
      <c r="R320" s="47">
        <f t="shared" si="172"/>
        <v>22.813162987938924</v>
      </c>
      <c r="S320" s="48">
        <f t="shared" si="172"/>
        <v>0.35</v>
      </c>
      <c r="T320" s="48">
        <f t="shared" si="172"/>
        <v>0.35</v>
      </c>
      <c r="U320" s="49">
        <f t="shared" si="172"/>
        <v>2.4635383666253707</v>
      </c>
      <c r="V320" s="49">
        <f t="shared" si="172"/>
        <v>2.4368514537226358</v>
      </c>
      <c r="W320" s="50">
        <f t="shared" si="172"/>
        <v>3.4008340819682186</v>
      </c>
      <c r="X320" s="50">
        <f t="shared" si="172"/>
        <v>3.1856278851085533</v>
      </c>
      <c r="AD320"/>
      <c r="AG320" s="3">
        <f t="shared" si="173"/>
        <v>6.6918426322768392</v>
      </c>
      <c r="AH320" s="43">
        <f t="shared" si="174"/>
        <v>1.4208675108266395</v>
      </c>
      <c r="AI320" s="43">
        <f t="shared" si="174"/>
        <v>3.2652893264748402</v>
      </c>
      <c r="AJ320" s="43">
        <f t="shared" si="174"/>
        <v>1.9420751097732385</v>
      </c>
      <c r="AK320" s="43">
        <f t="shared" si="174"/>
        <v>2.8413933391434121</v>
      </c>
      <c r="AL320" s="43">
        <f t="shared" si="174"/>
        <v>1.5300499446211988</v>
      </c>
      <c r="AM320" s="44">
        <f t="shared" si="174"/>
        <v>1.5300499446211988</v>
      </c>
      <c r="AN320" s="45">
        <f t="shared" si="174"/>
        <v>2.8686703429693927</v>
      </c>
      <c r="AO320" s="46">
        <f t="shared" si="174"/>
        <v>1.0434398809008987</v>
      </c>
      <c r="AP320" s="46">
        <f t="shared" si="174"/>
        <v>1.0434398809008987</v>
      </c>
      <c r="AQ320" s="47">
        <f t="shared" si="174"/>
        <v>6.7735507051211776</v>
      </c>
      <c r="AR320" s="47">
        <f t="shared" si="174"/>
        <v>11.582974949217782</v>
      </c>
      <c r="AS320" s="47">
        <f t="shared" si="174"/>
        <v>22.813162987938924</v>
      </c>
      <c r="AT320" s="48">
        <f t="shared" si="174"/>
        <v>0.35</v>
      </c>
      <c r="AU320" s="48">
        <f t="shared" si="174"/>
        <v>0.35</v>
      </c>
      <c r="AV320" s="49">
        <f t="shared" si="174"/>
        <v>2.5339228483696998</v>
      </c>
      <c r="AW320" s="49">
        <f t="shared" si="174"/>
        <v>2.5083280663815555</v>
      </c>
      <c r="AX320" s="50">
        <f t="shared" si="174"/>
        <v>3.4138348504121989</v>
      </c>
      <c r="AY320" s="50">
        <f t="shared" si="174"/>
        <v>3.2467427199154582</v>
      </c>
    </row>
    <row r="321" spans="6:51" x14ac:dyDescent="0.25">
      <c r="F321" s="3">
        <v>7</v>
      </c>
      <c r="G321" s="43">
        <f t="shared" si="172"/>
        <v>1.4208675108266395</v>
      </c>
      <c r="H321" s="43">
        <f t="shared" si="172"/>
        <v>3.2833392417308311</v>
      </c>
      <c r="I321" s="43">
        <f t="shared" si="172"/>
        <v>1.9420751097732385</v>
      </c>
      <c r="J321" s="43">
        <f t="shared" si="172"/>
        <v>2.8751847153163634</v>
      </c>
      <c r="K321" s="43">
        <f t="shared" si="172"/>
        <v>1.5300499446211988</v>
      </c>
      <c r="L321" s="44">
        <f t="shared" si="172"/>
        <v>1.5300499446211988</v>
      </c>
      <c r="M321" s="45">
        <f t="shared" si="172"/>
        <v>2.8686703429693927</v>
      </c>
      <c r="N321" s="46">
        <f t="shared" si="172"/>
        <v>1.0434398809008987</v>
      </c>
      <c r="O321" s="46">
        <f t="shared" si="172"/>
        <v>1.0434398809008987</v>
      </c>
      <c r="P321" s="47">
        <f t="shared" si="172"/>
        <v>6.7735507051211776</v>
      </c>
      <c r="Q321" s="47">
        <f t="shared" si="172"/>
        <v>11.582974949217782</v>
      </c>
      <c r="R321" s="47">
        <f t="shared" si="172"/>
        <v>22.813162987938924</v>
      </c>
      <c r="S321" s="48">
        <f t="shared" si="172"/>
        <v>0.35</v>
      </c>
      <c r="T321" s="48">
        <f t="shared" si="172"/>
        <v>0.35</v>
      </c>
      <c r="U321" s="49">
        <f t="shared" si="172"/>
        <v>2.561366425635125</v>
      </c>
      <c r="V321" s="49">
        <f t="shared" si="172"/>
        <v>2.5364348060968869</v>
      </c>
      <c r="W321" s="50">
        <f t="shared" si="172"/>
        <v>3.4177250329315729</v>
      </c>
      <c r="X321" s="50">
        <f t="shared" si="172"/>
        <v>3.2690860168325306</v>
      </c>
      <c r="AD321"/>
      <c r="AG321" s="3">
        <f t="shared" si="173"/>
        <v>7.0376849027752071</v>
      </c>
      <c r="AH321" s="43">
        <f t="shared" si="174"/>
        <v>1.4208675108266395</v>
      </c>
      <c r="AI321" s="43">
        <f t="shared" si="174"/>
        <v>3.2854215170238059</v>
      </c>
      <c r="AJ321" s="43">
        <f t="shared" si="174"/>
        <v>1.9420751097732385</v>
      </c>
      <c r="AK321" s="43">
        <f t="shared" si="174"/>
        <v>2.8790713662479619</v>
      </c>
      <c r="AL321" s="43">
        <f t="shared" si="174"/>
        <v>1.5300499446211988</v>
      </c>
      <c r="AM321" s="44">
        <f t="shared" si="174"/>
        <v>1.5300499446211988</v>
      </c>
      <c r="AN321" s="45">
        <f t="shared" si="174"/>
        <v>2.8686703429693927</v>
      </c>
      <c r="AO321" s="46">
        <f t="shared" si="174"/>
        <v>1.0434398809008987</v>
      </c>
      <c r="AP321" s="46">
        <f t="shared" si="174"/>
        <v>1.0434398809008987</v>
      </c>
      <c r="AQ321" s="47">
        <f t="shared" si="174"/>
        <v>6.7735507051211776</v>
      </c>
      <c r="AR321" s="47">
        <f t="shared" si="174"/>
        <v>11.582974949217782</v>
      </c>
      <c r="AS321" s="47">
        <f t="shared" si="174"/>
        <v>22.813162987938924</v>
      </c>
      <c r="AT321" s="48">
        <f t="shared" si="174"/>
        <v>0.35</v>
      </c>
      <c r="AU321" s="48">
        <f t="shared" si="174"/>
        <v>0.35</v>
      </c>
      <c r="AV321" s="49">
        <f t="shared" si="174"/>
        <v>2.5645672080145725</v>
      </c>
      <c r="AW321" s="49">
        <f t="shared" si="174"/>
        <v>2.5397227636399831</v>
      </c>
      <c r="AX321" s="50">
        <f t="shared" si="174"/>
        <v>3.4181399170787254</v>
      </c>
      <c r="AY321" s="50">
        <f t="shared" si="174"/>
        <v>3.2716354869288571</v>
      </c>
    </row>
    <row r="322" spans="6:51" x14ac:dyDescent="0.25">
      <c r="F322" s="3">
        <v>8</v>
      </c>
      <c r="G322" s="43">
        <f t="shared" si="172"/>
        <v>1.4951817067311901</v>
      </c>
      <c r="H322" s="43">
        <f t="shared" si="172"/>
        <v>3.3303852758210022</v>
      </c>
      <c r="I322" s="43">
        <f t="shared" si="172"/>
        <v>1.9420751097732385</v>
      </c>
      <c r="J322" s="43">
        <f t="shared" si="172"/>
        <v>2.9623279061236305</v>
      </c>
      <c r="K322" s="43">
        <f t="shared" si="172"/>
        <v>1.5300499446211988</v>
      </c>
      <c r="L322" s="44">
        <f t="shared" si="172"/>
        <v>1.5300499446211988</v>
      </c>
      <c r="M322" s="45">
        <f t="shared" si="172"/>
        <v>2.8686703429693927</v>
      </c>
      <c r="N322" s="46">
        <f t="shared" si="172"/>
        <v>1.0434398809008987</v>
      </c>
      <c r="O322" s="46">
        <f t="shared" si="172"/>
        <v>1.0434398809008987</v>
      </c>
      <c r="P322" s="47">
        <f t="shared" si="172"/>
        <v>6.7735507051211776</v>
      </c>
      <c r="Q322" s="47">
        <f t="shared" si="172"/>
        <v>11.582974949217782</v>
      </c>
      <c r="R322" s="47">
        <f t="shared" si="172"/>
        <v>22.813162987938924</v>
      </c>
      <c r="S322" s="48">
        <f t="shared" si="172"/>
        <v>0.35</v>
      </c>
      <c r="T322" s="48">
        <f t="shared" si="172"/>
        <v>0.35</v>
      </c>
      <c r="U322" s="49">
        <f t="shared" si="172"/>
        <v>2.6357914143258148</v>
      </c>
      <c r="V322" s="49">
        <f t="shared" si="172"/>
        <v>2.6135051973512788</v>
      </c>
      <c r="W322" s="50">
        <f t="shared" si="172"/>
        <v>3.4254896773611092</v>
      </c>
      <c r="X322" s="50">
        <f t="shared" si="172"/>
        <v>3.325160940502546</v>
      </c>
      <c r="AD322"/>
      <c r="AG322" s="3">
        <f t="shared" si="173"/>
        <v>7.4014007071619208</v>
      </c>
      <c r="AH322" s="43">
        <f t="shared" si="174"/>
        <v>1.4365901664400003</v>
      </c>
      <c r="AI322" s="43">
        <f t="shared" si="174"/>
        <v>3.3042034667852049</v>
      </c>
      <c r="AJ322" s="43">
        <f t="shared" si="174"/>
        <v>1.9420751097732385</v>
      </c>
      <c r="AK322" s="43">
        <f t="shared" si="174"/>
        <v>2.9140117146211213</v>
      </c>
      <c r="AL322" s="43">
        <f t="shared" si="174"/>
        <v>1.5300499446211988</v>
      </c>
      <c r="AM322" s="44">
        <f t="shared" si="174"/>
        <v>1.5300499446211988</v>
      </c>
      <c r="AN322" s="45">
        <f t="shared" si="174"/>
        <v>2.8686703429693927</v>
      </c>
      <c r="AO322" s="46">
        <f t="shared" si="174"/>
        <v>1.0434398809008987</v>
      </c>
      <c r="AP322" s="46">
        <f t="shared" si="174"/>
        <v>1.0434398809008987</v>
      </c>
      <c r="AQ322" s="47">
        <f t="shared" si="174"/>
        <v>6.7735507051211776</v>
      </c>
      <c r="AR322" s="47">
        <f t="shared" si="174"/>
        <v>11.582974949217782</v>
      </c>
      <c r="AS322" s="47">
        <f t="shared" si="174"/>
        <v>22.813162987938924</v>
      </c>
      <c r="AT322" s="48">
        <f t="shared" si="174"/>
        <v>0.35</v>
      </c>
      <c r="AU322" s="48">
        <f t="shared" si="174"/>
        <v>0.35</v>
      </c>
      <c r="AV322" s="49">
        <f t="shared" si="174"/>
        <v>2.5937982616508468</v>
      </c>
      <c r="AW322" s="49">
        <f t="shared" si="174"/>
        <v>2.5698532973271528</v>
      </c>
      <c r="AX322" s="50">
        <f t="shared" si="174"/>
        <v>3.4215766003653689</v>
      </c>
      <c r="AY322" s="50">
        <f t="shared" si="174"/>
        <v>3.2943576911191754</v>
      </c>
    </row>
    <row r="323" spans="6:51" x14ac:dyDescent="0.25">
      <c r="F323" s="3">
        <v>9</v>
      </c>
      <c r="G323" s="43">
        <f t="shared" si="172"/>
        <v>1.6017074024085887</v>
      </c>
      <c r="H323" s="43">
        <f t="shared" si="172"/>
        <v>3.3633065237622062</v>
      </c>
      <c r="I323" s="43">
        <f t="shared" si="172"/>
        <v>1.9420751097732385</v>
      </c>
      <c r="J323" s="43">
        <f t="shared" si="172"/>
        <v>3.0222865903202236</v>
      </c>
      <c r="K323" s="43">
        <f t="shared" si="172"/>
        <v>1.5300499446211988</v>
      </c>
      <c r="L323" s="44">
        <f t="shared" si="172"/>
        <v>1.5300499446211988</v>
      </c>
      <c r="M323" s="45">
        <f t="shared" si="172"/>
        <v>2.8686703429693927</v>
      </c>
      <c r="N323" s="46">
        <f t="shared" si="172"/>
        <v>1.0434398809008987</v>
      </c>
      <c r="O323" s="46">
        <f t="shared" si="172"/>
        <v>1.0434398809008987</v>
      </c>
      <c r="P323" s="47">
        <f t="shared" si="172"/>
        <v>6.7735507051211776</v>
      </c>
      <c r="Q323" s="47">
        <f t="shared" si="172"/>
        <v>11.582974949217782</v>
      </c>
      <c r="R323" s="47">
        <f t="shared" si="172"/>
        <v>22.813162987938924</v>
      </c>
      <c r="S323" s="48">
        <f t="shared" si="172"/>
        <v>0.35</v>
      </c>
      <c r="T323" s="48">
        <f t="shared" si="172"/>
        <v>0.35</v>
      </c>
      <c r="U323" s="49">
        <f t="shared" si="172"/>
        <v>2.6913124108402213</v>
      </c>
      <c r="V323" s="49">
        <f t="shared" si="172"/>
        <v>2.6720548356533986</v>
      </c>
      <c r="W323" s="50">
        <f t="shared" si="172"/>
        <v>3.4290665296920384</v>
      </c>
      <c r="X323" s="50">
        <f t="shared" si="172"/>
        <v>3.3622790743800701</v>
      </c>
      <c r="AD323"/>
      <c r="AG323" s="3">
        <f t="shared" si="173"/>
        <v>7.7839137706172403</v>
      </c>
      <c r="AH323" s="43">
        <f t="shared" si="174"/>
        <v>1.4734467681552887</v>
      </c>
      <c r="AI323" s="43">
        <f t="shared" si="174"/>
        <v>3.321564746088844</v>
      </c>
      <c r="AJ323" s="43">
        <f t="shared" si="174"/>
        <v>1.9420751097732385</v>
      </c>
      <c r="AK323" s="43">
        <f t="shared" si="174"/>
        <v>2.946105651493701</v>
      </c>
      <c r="AL323" s="43">
        <f t="shared" si="174"/>
        <v>1.5300499446211988</v>
      </c>
      <c r="AM323" s="44">
        <f t="shared" si="174"/>
        <v>1.5300499446211988</v>
      </c>
      <c r="AN323" s="45">
        <f t="shared" si="174"/>
        <v>2.8686703429693927</v>
      </c>
      <c r="AO323" s="46">
        <f t="shared" si="174"/>
        <v>1.0434398809008987</v>
      </c>
      <c r="AP323" s="46">
        <f t="shared" si="174"/>
        <v>1.0434398809008987</v>
      </c>
      <c r="AQ323" s="47">
        <f t="shared" si="174"/>
        <v>6.7735507051211776</v>
      </c>
      <c r="AR323" s="47">
        <f t="shared" si="174"/>
        <v>11.582974949217782</v>
      </c>
      <c r="AS323" s="47">
        <f t="shared" si="174"/>
        <v>22.813162987938924</v>
      </c>
      <c r="AT323" s="48">
        <f t="shared" si="174"/>
        <v>0.35</v>
      </c>
      <c r="AU323" s="48">
        <f t="shared" si="174"/>
        <v>0.35</v>
      </c>
      <c r="AV323" s="49">
        <f t="shared" si="174"/>
        <v>2.6214629574106669</v>
      </c>
      <c r="AW323" s="49">
        <f t="shared" si="174"/>
        <v>2.5985575050245533</v>
      </c>
      <c r="AX323" s="50">
        <f t="shared" si="174"/>
        <v>3.4242815685975749</v>
      </c>
      <c r="AY323" s="50">
        <f t="shared" si="174"/>
        <v>3.3149022535527375</v>
      </c>
    </row>
    <row r="324" spans="6:51" x14ac:dyDescent="0.25">
      <c r="F324" s="3">
        <v>10</v>
      </c>
      <c r="G324" s="43">
        <f t="shared" si="172"/>
        <v>1.711398720271424</v>
      </c>
      <c r="H324" s="43">
        <f t="shared" si="172"/>
        <v>3.3859682185503104</v>
      </c>
      <c r="I324" s="43">
        <f t="shared" si="172"/>
        <v>1.9420751097732385</v>
      </c>
      <c r="J324" s="43">
        <f t="shared" si="172"/>
        <v>3.0628754330127226</v>
      </c>
      <c r="K324" s="43">
        <f t="shared" si="172"/>
        <v>1.5300499446211988</v>
      </c>
      <c r="L324" s="44">
        <f t="shared" si="172"/>
        <v>1.7247450590938243</v>
      </c>
      <c r="M324" s="45">
        <f t="shared" si="172"/>
        <v>2.8686703429693927</v>
      </c>
      <c r="N324" s="46">
        <f t="shared" si="172"/>
        <v>1.0434398809008987</v>
      </c>
      <c r="O324" s="46">
        <f t="shared" si="172"/>
        <v>1.0434398809008987</v>
      </c>
      <c r="P324" s="47">
        <f t="shared" si="172"/>
        <v>6.7735507051211776</v>
      </c>
      <c r="Q324" s="47">
        <f t="shared" si="172"/>
        <v>11.582974949217782</v>
      </c>
      <c r="R324" s="47">
        <f t="shared" si="172"/>
        <v>22.813162987938924</v>
      </c>
      <c r="S324" s="48">
        <f t="shared" si="172"/>
        <v>0.35</v>
      </c>
      <c r="T324" s="48">
        <f t="shared" si="172"/>
        <v>0.35</v>
      </c>
      <c r="U324" s="49">
        <f t="shared" si="172"/>
        <v>2.7321031817056229</v>
      </c>
      <c r="V324" s="49">
        <f t="shared" si="172"/>
        <v>2.7158987304696316</v>
      </c>
      <c r="W324" s="50">
        <f t="shared" si="172"/>
        <v>3.4307281222683303</v>
      </c>
      <c r="X324" s="50">
        <f t="shared" si="172"/>
        <v>3.3866089184661514</v>
      </c>
      <c r="AD324"/>
      <c r="AG324" s="3">
        <f t="shared" si="173"/>
        <v>8.1861955575214029</v>
      </c>
      <c r="AH324" s="43">
        <f t="shared" si="174"/>
        <v>1.5143631438256353</v>
      </c>
      <c r="AI324" s="43">
        <f t="shared" si="174"/>
        <v>3.3374575672951887</v>
      </c>
      <c r="AJ324" s="43">
        <f t="shared" si="174"/>
        <v>1.9420751097732385</v>
      </c>
      <c r="AK324" s="43">
        <f t="shared" si="174"/>
        <v>2.9752906150443099</v>
      </c>
      <c r="AL324" s="43">
        <f t="shared" si="174"/>
        <v>1.5300499446211988</v>
      </c>
      <c r="AM324" s="44">
        <f t="shared" si="174"/>
        <v>1.5300499446211988</v>
      </c>
      <c r="AN324" s="45">
        <f t="shared" si="174"/>
        <v>2.8686703429693927</v>
      </c>
      <c r="AO324" s="46">
        <f t="shared" si="174"/>
        <v>1.0434398809008987</v>
      </c>
      <c r="AP324" s="46">
        <f t="shared" si="174"/>
        <v>1.0434398809008987</v>
      </c>
      <c r="AQ324" s="47">
        <f t="shared" si="174"/>
        <v>6.7735507051211776</v>
      </c>
      <c r="AR324" s="47">
        <f t="shared" si="174"/>
        <v>11.582974949217782</v>
      </c>
      <c r="AS324" s="47">
        <f t="shared" si="174"/>
        <v>22.813162987938924</v>
      </c>
      <c r="AT324" s="48">
        <f t="shared" si="174"/>
        <v>0.35</v>
      </c>
      <c r="AU324" s="48">
        <f t="shared" si="174"/>
        <v>0.35</v>
      </c>
      <c r="AV324" s="49">
        <f t="shared" si="174"/>
        <v>2.6474293367653274</v>
      </c>
      <c r="AW324" s="49">
        <f t="shared" si="174"/>
        <v>2.6256907542273153</v>
      </c>
      <c r="AX324" s="50">
        <f t="shared" si="174"/>
        <v>3.4263800945814991</v>
      </c>
      <c r="AY324" s="50">
        <f t="shared" si="174"/>
        <v>3.3332948046195678</v>
      </c>
    </row>
    <row r="325" spans="6:51" x14ac:dyDescent="0.25">
      <c r="F325" s="3">
        <v>11</v>
      </c>
      <c r="G325" s="43">
        <f t="shared" si="172"/>
        <v>1.8156305612855503</v>
      </c>
      <c r="H325" s="43">
        <f t="shared" si="172"/>
        <v>3.401370150196751</v>
      </c>
      <c r="I325" s="43">
        <f t="shared" si="172"/>
        <v>1.9735324869933695</v>
      </c>
      <c r="J325" s="43">
        <f t="shared" si="172"/>
        <v>3.0900116712871761</v>
      </c>
      <c r="K325" s="43">
        <f t="shared" si="172"/>
        <v>1.5300499446211988</v>
      </c>
      <c r="L325" s="44">
        <f t="shared" si="172"/>
        <v>2.05796891662124</v>
      </c>
      <c r="M325" s="45">
        <f t="shared" si="172"/>
        <v>2.8686703429693927</v>
      </c>
      <c r="N325" s="46">
        <f t="shared" si="172"/>
        <v>1.0434398809008987</v>
      </c>
      <c r="O325" s="46">
        <f t="shared" si="172"/>
        <v>1.0434398809008987</v>
      </c>
      <c r="P325" s="47">
        <f t="shared" si="172"/>
        <v>6.7735507051211776</v>
      </c>
      <c r="Q325" s="47">
        <f t="shared" si="172"/>
        <v>11.582974949217782</v>
      </c>
      <c r="R325" s="47">
        <f t="shared" si="172"/>
        <v>22.813162987938924</v>
      </c>
      <c r="S325" s="48">
        <f t="shared" si="172"/>
        <v>0.35</v>
      </c>
      <c r="T325" s="48">
        <f t="shared" si="172"/>
        <v>0.35</v>
      </c>
      <c r="U325" s="49">
        <f t="shared" si="172"/>
        <v>2.7617162031806384</v>
      </c>
      <c r="V325" s="49">
        <f t="shared" si="172"/>
        <v>2.7483650473408607</v>
      </c>
      <c r="W325" s="50">
        <f t="shared" si="172"/>
        <v>3.4315100286031344</v>
      </c>
      <c r="X325" s="50">
        <f t="shared" si="172"/>
        <v>3.4024622352483571</v>
      </c>
      <c r="AD325"/>
      <c r="AG325" s="3">
        <f t="shared" si="173"/>
        <v>8.6092677386724414</v>
      </c>
      <c r="AH325" s="43">
        <f t="shared" si="174"/>
        <v>1.5592070732133525</v>
      </c>
      <c r="AI325" s="43">
        <f t="shared" si="174"/>
        <v>3.3518581298887877</v>
      </c>
      <c r="AJ325" s="43">
        <f t="shared" si="174"/>
        <v>1.9420751097732385</v>
      </c>
      <c r="AK325" s="43">
        <f t="shared" si="174"/>
        <v>3.0015517840186985</v>
      </c>
      <c r="AL325" s="43">
        <f t="shared" si="174"/>
        <v>1.5300499446211988</v>
      </c>
      <c r="AM325" s="44">
        <f t="shared" si="174"/>
        <v>1.5300499446211988</v>
      </c>
      <c r="AN325" s="45">
        <f t="shared" si="174"/>
        <v>2.8686703429693927</v>
      </c>
      <c r="AO325" s="46">
        <f t="shared" si="174"/>
        <v>1.0434398809008987</v>
      </c>
      <c r="AP325" s="46">
        <f t="shared" si="174"/>
        <v>1.0434398809008987</v>
      </c>
      <c r="AQ325" s="47">
        <f t="shared" si="174"/>
        <v>6.7735507051211776</v>
      </c>
      <c r="AR325" s="47">
        <f t="shared" si="174"/>
        <v>11.582974949217782</v>
      </c>
      <c r="AS325" s="47">
        <f t="shared" si="174"/>
        <v>22.813162987938924</v>
      </c>
      <c r="AT325" s="48">
        <f t="shared" si="174"/>
        <v>0.35</v>
      </c>
      <c r="AU325" s="48">
        <f t="shared" si="174"/>
        <v>0.35</v>
      </c>
      <c r="AV325" s="49">
        <f t="shared" si="174"/>
        <v>2.6715901867810712</v>
      </c>
      <c r="AW325" s="49">
        <f t="shared" si="174"/>
        <v>2.6511297562497336</v>
      </c>
      <c r="AX325" s="50">
        <f t="shared" si="174"/>
        <v>3.4279843699235819</v>
      </c>
      <c r="AY325" s="50">
        <f t="shared" si="174"/>
        <v>3.3495921363313035</v>
      </c>
    </row>
    <row r="326" spans="6:51" x14ac:dyDescent="0.25">
      <c r="F326" s="3">
        <v>12</v>
      </c>
      <c r="G326" s="43">
        <f t="shared" si="172"/>
        <v>1.9076695832125812</v>
      </c>
      <c r="H326" s="43">
        <f t="shared" si="172"/>
        <v>3.4117360081150672</v>
      </c>
      <c r="I326" s="43">
        <f t="shared" si="172"/>
        <v>2.2853165141471337</v>
      </c>
      <c r="J326" s="43">
        <f t="shared" si="172"/>
        <v>3.1079838281306698</v>
      </c>
      <c r="K326" s="43">
        <f t="shared" si="172"/>
        <v>1.5300499446211988</v>
      </c>
      <c r="L326" s="44">
        <f t="shared" si="172"/>
        <v>2.3300077919544675</v>
      </c>
      <c r="M326" s="45">
        <f t="shared" si="172"/>
        <v>2.8686703429693927</v>
      </c>
      <c r="N326" s="46">
        <f t="shared" si="172"/>
        <v>1.0434398809008987</v>
      </c>
      <c r="O326" s="46">
        <f t="shared" si="172"/>
        <v>1.0434398809008987</v>
      </c>
      <c r="P326" s="47">
        <f t="shared" si="172"/>
        <v>6.7735507051211776</v>
      </c>
      <c r="Q326" s="47">
        <f t="shared" si="172"/>
        <v>11.582974949217782</v>
      </c>
      <c r="R326" s="47">
        <f t="shared" si="172"/>
        <v>22.813162987938924</v>
      </c>
      <c r="S326" s="48">
        <f t="shared" si="172"/>
        <v>0.35</v>
      </c>
      <c r="T326" s="48">
        <f t="shared" si="172"/>
        <v>0.35</v>
      </c>
      <c r="U326" s="49">
        <f t="shared" si="172"/>
        <v>2.7830157872582051</v>
      </c>
      <c r="V326" s="49">
        <f t="shared" si="172"/>
        <v>2.7721990372466943</v>
      </c>
      <c r="W326" s="50">
        <f t="shared" si="172"/>
        <v>3.4318839712799893</v>
      </c>
      <c r="X326" s="50">
        <f t="shared" si="172"/>
        <v>3.4127625156954244</v>
      </c>
      <c r="AD326"/>
      <c r="AG326" s="3">
        <f t="shared" si="173"/>
        <v>9.0542047860126846</v>
      </c>
      <c r="AH326" s="43">
        <f t="shared" si="174"/>
        <v>1.6076538079184555</v>
      </c>
      <c r="AI326" s="43">
        <f t="shared" si="174"/>
        <v>3.3647671365985157</v>
      </c>
      <c r="AJ326" s="43">
        <f t="shared" si="174"/>
        <v>1.9420751097732385</v>
      </c>
      <c r="AK326" s="43">
        <f t="shared" si="174"/>
        <v>3.0249219264541205</v>
      </c>
      <c r="AL326" s="43">
        <f t="shared" si="174"/>
        <v>1.5300499446211988</v>
      </c>
      <c r="AM326" s="44">
        <f t="shared" si="174"/>
        <v>1.5300499446211988</v>
      </c>
      <c r="AN326" s="45">
        <f t="shared" si="174"/>
        <v>2.8686703429693927</v>
      </c>
      <c r="AO326" s="46">
        <f t="shared" si="174"/>
        <v>1.0434398809008987</v>
      </c>
      <c r="AP326" s="46">
        <f t="shared" si="174"/>
        <v>1.0434398809008987</v>
      </c>
      <c r="AQ326" s="47">
        <f t="shared" si="174"/>
        <v>6.7735507051211776</v>
      </c>
      <c r="AR326" s="47">
        <f t="shared" si="174"/>
        <v>11.582974949217782</v>
      </c>
      <c r="AS326" s="47">
        <f t="shared" si="174"/>
        <v>22.813162987938924</v>
      </c>
      <c r="AT326" s="48">
        <f t="shared" si="174"/>
        <v>0.35</v>
      </c>
      <c r="AU326" s="48">
        <f t="shared" si="174"/>
        <v>0.35</v>
      </c>
      <c r="AV326" s="49">
        <f t="shared" si="174"/>
        <v>2.6938660599865805</v>
      </c>
      <c r="AW326" s="49">
        <f t="shared" si="174"/>
        <v>2.6747759150111996</v>
      </c>
      <c r="AX326" s="50">
        <f t="shared" si="174"/>
        <v>3.4291926222062692</v>
      </c>
      <c r="AY326" s="50">
        <f t="shared" si="174"/>
        <v>3.363879560649107</v>
      </c>
    </row>
    <row r="327" spans="6:51" x14ac:dyDescent="0.25">
      <c r="F327" s="3">
        <v>13</v>
      </c>
      <c r="G327" s="43">
        <f t="shared" si="172"/>
        <v>1.9836782495260112</v>
      </c>
      <c r="H327" s="43">
        <f t="shared" si="172"/>
        <v>3.418661129119374</v>
      </c>
      <c r="I327" s="43">
        <f t="shared" si="172"/>
        <v>2.5261949234394896</v>
      </c>
      <c r="J327" s="43">
        <f t="shared" si="172"/>
        <v>3.1198042734124893</v>
      </c>
      <c r="K327" s="43">
        <f t="shared" si="172"/>
        <v>1.5300499446211988</v>
      </c>
      <c r="L327" s="44">
        <f t="shared" si="172"/>
        <v>2.5475759393220452</v>
      </c>
      <c r="M327" s="45">
        <f t="shared" si="172"/>
        <v>2.8686703429693927</v>
      </c>
      <c r="N327" s="46">
        <f t="shared" si="172"/>
        <v>1.0434398809008987</v>
      </c>
      <c r="O327" s="46">
        <f t="shared" si="172"/>
        <v>1.0434398809008987</v>
      </c>
      <c r="P327" s="47">
        <f t="shared" si="172"/>
        <v>6.7735507051211776</v>
      </c>
      <c r="Q327" s="47">
        <f t="shared" si="172"/>
        <v>11.582974949217782</v>
      </c>
      <c r="R327" s="47">
        <f t="shared" si="172"/>
        <v>22.813162987938924</v>
      </c>
      <c r="S327" s="48">
        <f t="shared" si="172"/>
        <v>0.35</v>
      </c>
      <c r="T327" s="48">
        <f t="shared" si="172"/>
        <v>0.35</v>
      </c>
      <c r="U327" s="49">
        <f t="shared" si="172"/>
        <v>2.7982269608138486</v>
      </c>
      <c r="V327" s="49">
        <f t="shared" si="172"/>
        <v>2.7895807317904726</v>
      </c>
      <c r="W327" s="50">
        <f t="shared" si="172"/>
        <v>3.4320661445976954</v>
      </c>
      <c r="X327" s="50">
        <f t="shared" si="172"/>
        <v>3.4194516992475332</v>
      </c>
      <c r="AD327"/>
      <c r="AG327" s="3">
        <f t="shared" si="173"/>
        <v>9.5221367014538032</v>
      </c>
      <c r="AH327" s="43">
        <f t="shared" si="174"/>
        <v>1.6591583050474994</v>
      </c>
      <c r="AI327" s="43">
        <f t="shared" si="174"/>
        <v>3.3762094097183288</v>
      </c>
      <c r="AJ327" s="43">
        <f t="shared" si="174"/>
        <v>1.9420751097732385</v>
      </c>
      <c r="AK327" s="43">
        <f t="shared" si="174"/>
        <v>3.045479455312512</v>
      </c>
      <c r="AL327" s="43">
        <f t="shared" si="174"/>
        <v>1.5300499446211988</v>
      </c>
      <c r="AM327" s="44">
        <f t="shared" si="174"/>
        <v>1.5428420631434983</v>
      </c>
      <c r="AN327" s="45">
        <f t="shared" si="174"/>
        <v>2.8686703429693927</v>
      </c>
      <c r="AO327" s="46">
        <f t="shared" si="174"/>
        <v>1.0434398809008987</v>
      </c>
      <c r="AP327" s="46">
        <f t="shared" si="174"/>
        <v>1.0434398809008987</v>
      </c>
      <c r="AQ327" s="47">
        <f t="shared" si="174"/>
        <v>6.7735507051211776</v>
      </c>
      <c r="AR327" s="47">
        <f t="shared" si="174"/>
        <v>11.582974949217782</v>
      </c>
      <c r="AS327" s="47">
        <f t="shared" si="174"/>
        <v>22.813162987938924</v>
      </c>
      <c r="AT327" s="48">
        <f t="shared" si="174"/>
        <v>0.35</v>
      </c>
      <c r="AU327" s="48">
        <f t="shared" si="174"/>
        <v>0.35</v>
      </c>
      <c r="AV327" s="49">
        <f t="shared" si="174"/>
        <v>2.7142074738242923</v>
      </c>
      <c r="AW327" s="49">
        <f t="shared" si="174"/>
        <v>2.6965580237367357</v>
      </c>
      <c r="AX327" s="50">
        <f t="shared" si="174"/>
        <v>3.4300889645480153</v>
      </c>
      <c r="AY327" s="50">
        <f t="shared" si="174"/>
        <v>3.3762672919206147</v>
      </c>
    </row>
    <row r="328" spans="6:51" x14ac:dyDescent="0.25">
      <c r="F328" s="3">
        <v>14</v>
      </c>
      <c r="G328" s="43">
        <f t="shared" si="172"/>
        <v>2.0427449249258385</v>
      </c>
      <c r="H328" s="43">
        <f t="shared" si="172"/>
        <v>3.4232627200466137</v>
      </c>
      <c r="I328" s="43">
        <f t="shared" si="172"/>
        <v>2.705138099238237</v>
      </c>
      <c r="J328" s="43">
        <f t="shared" si="172"/>
        <v>3.1275407156934714</v>
      </c>
      <c r="K328" s="43">
        <f t="shared" si="172"/>
        <v>1.5300499446211988</v>
      </c>
      <c r="L328" s="44">
        <f t="shared" si="172"/>
        <v>2.7189570565031165</v>
      </c>
      <c r="M328" s="45">
        <f t="shared" si="172"/>
        <v>2.8686703429693927</v>
      </c>
      <c r="N328" s="46">
        <f t="shared" si="172"/>
        <v>1.0434398809008987</v>
      </c>
      <c r="O328" s="46">
        <f t="shared" si="172"/>
        <v>1.0434398809008987</v>
      </c>
      <c r="P328" s="47">
        <f t="shared" si="172"/>
        <v>6.7735507051211776</v>
      </c>
      <c r="Q328" s="47">
        <f t="shared" si="172"/>
        <v>11.582974949217782</v>
      </c>
      <c r="R328" s="47">
        <f t="shared" si="172"/>
        <v>22.813162987938924</v>
      </c>
      <c r="S328" s="48">
        <f t="shared" si="172"/>
        <v>0.35</v>
      </c>
      <c r="T328" s="48">
        <f t="shared" si="172"/>
        <v>0.35</v>
      </c>
      <c r="U328" s="49">
        <f t="shared" si="172"/>
        <v>2.8090321173660033</v>
      </c>
      <c r="V328" s="49">
        <f t="shared" si="172"/>
        <v>2.8021947760012385</v>
      </c>
      <c r="W328" s="50">
        <f t="shared" si="172"/>
        <v>3.4321566968258139</v>
      </c>
      <c r="X328" s="50">
        <f t="shared" si="172"/>
        <v>3.4238021213871632</v>
      </c>
      <c r="AD328"/>
      <c r="AG328" s="3">
        <f t="shared" si="173"/>
        <v>10.014251886730682</v>
      </c>
      <c r="AH328" s="43">
        <f t="shared" si="174"/>
        <v>1.712941503511284</v>
      </c>
      <c r="AI328" s="43">
        <f t="shared" si="174"/>
        <v>3.3862325888901319</v>
      </c>
      <c r="AJ328" s="43">
        <f t="shared" si="174"/>
        <v>1.9420751097732385</v>
      </c>
      <c r="AK328" s="43">
        <f t="shared" si="174"/>
        <v>3.0633447301050842</v>
      </c>
      <c r="AL328" s="43">
        <f t="shared" si="174"/>
        <v>1.5300499446211988</v>
      </c>
      <c r="AM328" s="44">
        <f t="shared" si="174"/>
        <v>1.7299438001375753</v>
      </c>
      <c r="AN328" s="45">
        <f t="shared" si="174"/>
        <v>2.8686703429693927</v>
      </c>
      <c r="AO328" s="46">
        <f t="shared" si="174"/>
        <v>1.0434398809008987</v>
      </c>
      <c r="AP328" s="46">
        <f t="shared" si="174"/>
        <v>1.0434398809008987</v>
      </c>
      <c r="AQ328" s="47">
        <f t="shared" si="174"/>
        <v>6.7735507051211776</v>
      </c>
      <c r="AR328" s="47">
        <f t="shared" si="174"/>
        <v>11.582974949217782</v>
      </c>
      <c r="AS328" s="47">
        <f t="shared" si="174"/>
        <v>22.813162987938924</v>
      </c>
      <c r="AT328" s="48">
        <f t="shared" si="174"/>
        <v>0.35</v>
      </c>
      <c r="AU328" s="48">
        <f t="shared" si="174"/>
        <v>0.35</v>
      </c>
      <c r="AV328" s="49">
        <f t="shared" si="174"/>
        <v>2.7325961310803715</v>
      </c>
      <c r="AW328" s="49">
        <f t="shared" si="174"/>
        <v>2.7164341399155587</v>
      </c>
      <c r="AX328" s="50">
        <f t="shared" si="174"/>
        <v>3.4307438654927322</v>
      </c>
      <c r="AY328" s="50">
        <f t="shared" si="174"/>
        <v>3.3868860352969961</v>
      </c>
    </row>
    <row r="329" spans="6:51" x14ac:dyDescent="0.25">
      <c r="F329" s="3">
        <v>15</v>
      </c>
      <c r="G329" s="43">
        <f t="shared" si="172"/>
        <v>2.0861994333373013</v>
      </c>
      <c r="H329" s="43">
        <f t="shared" si="172"/>
        <v>3.4263090345269323</v>
      </c>
      <c r="I329" s="43">
        <f t="shared" si="172"/>
        <v>2.833506724648772</v>
      </c>
      <c r="J329" s="43">
        <f t="shared" ref="J329:X329" si="175">J$160+J257</f>
        <v>3.1325881315346171</v>
      </c>
      <c r="K329" s="43">
        <f t="shared" si="175"/>
        <v>1.5300499446211988</v>
      </c>
      <c r="L329" s="44">
        <f t="shared" si="175"/>
        <v>2.8525197646079778</v>
      </c>
      <c r="M329" s="45">
        <f t="shared" si="175"/>
        <v>2.8686703429693927</v>
      </c>
      <c r="N329" s="46">
        <f t="shared" si="175"/>
        <v>1.0434398809008987</v>
      </c>
      <c r="O329" s="46">
        <f t="shared" si="175"/>
        <v>1.0434398809008987</v>
      </c>
      <c r="P329" s="47">
        <f t="shared" si="175"/>
        <v>6.7735507051211776</v>
      </c>
      <c r="Q329" s="47">
        <f t="shared" si="175"/>
        <v>11.582974949217782</v>
      </c>
      <c r="R329" s="47">
        <f t="shared" si="175"/>
        <v>22.813162987938924</v>
      </c>
      <c r="S329" s="48">
        <f t="shared" si="175"/>
        <v>0.35</v>
      </c>
      <c r="T329" s="48">
        <f t="shared" si="175"/>
        <v>0.35</v>
      </c>
      <c r="U329" s="49">
        <f t="shared" si="175"/>
        <v>2.8166779410462164</v>
      </c>
      <c r="V329" s="49">
        <f t="shared" si="175"/>
        <v>2.8113169388147812</v>
      </c>
      <c r="W329" s="50">
        <f t="shared" si="175"/>
        <v>3.432202671731059</v>
      </c>
      <c r="X329" s="50">
        <f t="shared" si="175"/>
        <v>3.4266400451577934</v>
      </c>
      <c r="AD329"/>
      <c r="AG329" s="3">
        <f t="shared" si="173"/>
        <v>10.531800161572754</v>
      </c>
      <c r="AH329" s="43">
        <f t="shared" si="174"/>
        <v>1.7679978272812809</v>
      </c>
      <c r="AI329" s="43">
        <f t="shared" si="174"/>
        <v>3.3949049504272191</v>
      </c>
      <c r="AJ329" s="43">
        <f t="shared" si="174"/>
        <v>1.9420751097732385</v>
      </c>
      <c r="AK329" s="43">
        <f t="shared" ref="AK329:AY329" si="176">AK$160+AK257</f>
        <v>3.0786747617639083</v>
      </c>
      <c r="AL329" s="43">
        <f t="shared" si="176"/>
        <v>1.5300499446211988</v>
      </c>
      <c r="AM329" s="44">
        <f t="shared" si="176"/>
        <v>1.9098671417229263</v>
      </c>
      <c r="AN329" s="45">
        <f t="shared" si="176"/>
        <v>2.8686703429693927</v>
      </c>
      <c r="AO329" s="46">
        <f t="shared" si="176"/>
        <v>1.0434398809008987</v>
      </c>
      <c r="AP329" s="46">
        <f t="shared" si="176"/>
        <v>1.0434398809008987</v>
      </c>
      <c r="AQ329" s="47">
        <f t="shared" si="176"/>
        <v>6.7735507051211776</v>
      </c>
      <c r="AR329" s="47">
        <f t="shared" si="176"/>
        <v>11.582974949217782</v>
      </c>
      <c r="AS329" s="47">
        <f t="shared" si="176"/>
        <v>22.813162987938924</v>
      </c>
      <c r="AT329" s="48">
        <f t="shared" si="176"/>
        <v>0.35</v>
      </c>
      <c r="AU329" s="48">
        <f t="shared" si="176"/>
        <v>0.35</v>
      </c>
      <c r="AV329" s="49">
        <f t="shared" si="176"/>
        <v>2.7490450476882282</v>
      </c>
      <c r="AW329" s="49">
        <f t="shared" si="176"/>
        <v>2.7343925007049106</v>
      </c>
      <c r="AX329" s="50">
        <f t="shared" si="176"/>
        <v>3.4312151008724405</v>
      </c>
      <c r="AY329" s="50">
        <f t="shared" si="176"/>
        <v>3.3958820153043421</v>
      </c>
    </row>
    <row r="330" spans="6:51" x14ac:dyDescent="0.25">
      <c r="F330" s="3">
        <v>16</v>
      </c>
      <c r="G330" s="43">
        <f t="shared" ref="G330:X344" si="177">G$160+G258</f>
        <v>2.1166458612134518</v>
      </c>
      <c r="H330" s="43">
        <f t="shared" si="177"/>
        <v>3.4283211101024</v>
      </c>
      <c r="I330" s="43">
        <f t="shared" si="177"/>
        <v>2.9227860798819512</v>
      </c>
      <c r="J330" s="43">
        <f t="shared" si="177"/>
        <v>3.1358755012234578</v>
      </c>
      <c r="K330" s="43">
        <f t="shared" si="177"/>
        <v>1.5300499446211988</v>
      </c>
      <c r="L330" s="44">
        <f t="shared" si="177"/>
        <v>2.9558885318306118</v>
      </c>
      <c r="M330" s="45">
        <f t="shared" si="177"/>
        <v>2.9166703048197955</v>
      </c>
      <c r="N330" s="46">
        <f t="shared" si="177"/>
        <v>1.0434398809008987</v>
      </c>
      <c r="O330" s="46">
        <f t="shared" si="177"/>
        <v>1.0434398809008987</v>
      </c>
      <c r="P330" s="47">
        <f t="shared" si="177"/>
        <v>6.7735507051211776</v>
      </c>
      <c r="Q330" s="47">
        <f t="shared" si="177"/>
        <v>11.582974949217782</v>
      </c>
      <c r="R330" s="47">
        <f t="shared" si="177"/>
        <v>22.813162987938924</v>
      </c>
      <c r="S330" s="48">
        <f t="shared" si="177"/>
        <v>0.35</v>
      </c>
      <c r="T330" s="48">
        <f t="shared" si="177"/>
        <v>0.35</v>
      </c>
      <c r="U330" s="49">
        <f t="shared" si="177"/>
        <v>2.8220741781064023</v>
      </c>
      <c r="V330" s="49">
        <f t="shared" si="177"/>
        <v>2.817898686536183</v>
      </c>
      <c r="W330" s="50">
        <f t="shared" si="177"/>
        <v>3.4322265302137076</v>
      </c>
      <c r="X330" s="50">
        <f t="shared" si="177"/>
        <v>3.4284992565724841</v>
      </c>
      <c r="AD330"/>
      <c r="AG330" s="3">
        <f t="shared" si="173"/>
        <v>11.076095937857938</v>
      </c>
      <c r="AH330" s="43">
        <f t="shared" ref="AH330:AY344" si="178">AH$160+AH258</f>
        <v>1.823130134004223</v>
      </c>
      <c r="AI330" s="43">
        <f t="shared" si="178"/>
        <v>3.4023124488451337</v>
      </c>
      <c r="AJ330" s="43">
        <f t="shared" si="178"/>
        <v>1.9998753555577558</v>
      </c>
      <c r="AK330" s="43">
        <f t="shared" si="178"/>
        <v>3.0916565921094348</v>
      </c>
      <c r="AL330" s="43">
        <f t="shared" si="178"/>
        <v>1.5300499446211988</v>
      </c>
      <c r="AM330" s="44">
        <f t="shared" si="178"/>
        <v>2.0807526827056124</v>
      </c>
      <c r="AN330" s="45">
        <f t="shared" si="178"/>
        <v>2.8686703429693927</v>
      </c>
      <c r="AO330" s="46">
        <f t="shared" si="178"/>
        <v>1.0434398809008987</v>
      </c>
      <c r="AP330" s="46">
        <f t="shared" si="178"/>
        <v>1.0434398809008987</v>
      </c>
      <c r="AQ330" s="47">
        <f t="shared" si="178"/>
        <v>6.7735507051211776</v>
      </c>
      <c r="AR330" s="47">
        <f t="shared" si="178"/>
        <v>11.582974949217782</v>
      </c>
      <c r="AS330" s="47">
        <f t="shared" si="178"/>
        <v>22.813162987938924</v>
      </c>
      <c r="AT330" s="48">
        <f t="shared" si="178"/>
        <v>0.35</v>
      </c>
      <c r="AU330" s="48">
        <f t="shared" si="178"/>
        <v>0.35</v>
      </c>
      <c r="AV330" s="49">
        <f t="shared" si="178"/>
        <v>2.7635975330819398</v>
      </c>
      <c r="AW330" s="49">
        <f t="shared" si="178"/>
        <v>2.7504513867621836</v>
      </c>
      <c r="AX330" s="50">
        <f t="shared" si="178"/>
        <v>3.4315490390730643</v>
      </c>
      <c r="AY330" s="50">
        <f t="shared" si="178"/>
        <v>3.403411713936749</v>
      </c>
    </row>
    <row r="331" spans="6:51" x14ac:dyDescent="0.25">
      <c r="F331" s="3">
        <v>17</v>
      </c>
      <c r="G331" s="43">
        <f t="shared" si="177"/>
        <v>2.1370823435818669</v>
      </c>
      <c r="H331" s="43">
        <f t="shared" si="177"/>
        <v>3.4296486368501169</v>
      </c>
      <c r="I331" s="43">
        <f t="shared" si="177"/>
        <v>2.9832087224860917</v>
      </c>
      <c r="J331" s="43">
        <f t="shared" si="177"/>
        <v>3.1380155180190741</v>
      </c>
      <c r="K331" s="43">
        <f t="shared" si="177"/>
        <v>1.5300499446211988</v>
      </c>
      <c r="L331" s="44">
        <f t="shared" si="177"/>
        <v>3.0355824798964486</v>
      </c>
      <c r="M331" s="45">
        <f t="shared" si="177"/>
        <v>2.9772068426393621</v>
      </c>
      <c r="N331" s="46">
        <f t="shared" si="177"/>
        <v>1.0434398809008987</v>
      </c>
      <c r="O331" s="46">
        <f t="shared" si="177"/>
        <v>1.0434398809008987</v>
      </c>
      <c r="P331" s="47">
        <f t="shared" si="177"/>
        <v>6.7735507051211776</v>
      </c>
      <c r="Q331" s="47">
        <f t="shared" si="177"/>
        <v>11.582974949217782</v>
      </c>
      <c r="R331" s="47">
        <f t="shared" si="177"/>
        <v>22.813162987938924</v>
      </c>
      <c r="S331" s="48">
        <f t="shared" si="177"/>
        <v>0.35</v>
      </c>
      <c r="T331" s="48">
        <f t="shared" si="177"/>
        <v>0.35</v>
      </c>
      <c r="U331" s="49">
        <f t="shared" si="177"/>
        <v>2.8258769426275356</v>
      </c>
      <c r="V331" s="49">
        <f t="shared" si="177"/>
        <v>2.8226413907762549</v>
      </c>
      <c r="W331" s="50">
        <f t="shared" si="177"/>
        <v>3.4322391897578499</v>
      </c>
      <c r="X331" s="50">
        <f t="shared" si="177"/>
        <v>3.429723756741597</v>
      </c>
      <c r="AD331"/>
      <c r="AG331" s="3">
        <f t="shared" si="173"/>
        <v>11.648521557810575</v>
      </c>
      <c r="AH331" s="43">
        <f t="shared" si="178"/>
        <v>1.8770154004401935</v>
      </c>
      <c r="AI331" s="43">
        <f t="shared" si="178"/>
        <v>3.4085551377506773</v>
      </c>
      <c r="AJ331" s="43">
        <f t="shared" si="178"/>
        <v>2.1841424967700482</v>
      </c>
      <c r="AK331" s="43">
        <f t="shared" si="178"/>
        <v>3.1024997173421203</v>
      </c>
      <c r="AL331" s="43">
        <f t="shared" si="178"/>
        <v>1.5300499446211988</v>
      </c>
      <c r="AM331" s="44">
        <f t="shared" si="178"/>
        <v>2.2409969798744975</v>
      </c>
      <c r="AN331" s="45">
        <f t="shared" si="178"/>
        <v>2.8686703429693927</v>
      </c>
      <c r="AO331" s="46">
        <f t="shared" si="178"/>
        <v>1.0434398809008987</v>
      </c>
      <c r="AP331" s="46">
        <f t="shared" si="178"/>
        <v>1.0434398809008987</v>
      </c>
      <c r="AQ331" s="47">
        <f t="shared" si="178"/>
        <v>6.7735507051211776</v>
      </c>
      <c r="AR331" s="47">
        <f t="shared" si="178"/>
        <v>11.582974949217782</v>
      </c>
      <c r="AS331" s="47">
        <f t="shared" si="178"/>
        <v>22.813162987938924</v>
      </c>
      <c r="AT331" s="48">
        <f t="shared" si="178"/>
        <v>0.35</v>
      </c>
      <c r="AU331" s="48">
        <f t="shared" si="178"/>
        <v>0.35</v>
      </c>
      <c r="AV331" s="49">
        <f t="shared" si="178"/>
        <v>2.7763250372176547</v>
      </c>
      <c r="AW331" s="49">
        <f t="shared" si="178"/>
        <v>2.7646579000649094</v>
      </c>
      <c r="AX331" s="50">
        <f t="shared" si="178"/>
        <v>3.4317821157242014</v>
      </c>
      <c r="AY331" s="50">
        <f t="shared" si="178"/>
        <v>3.4096366016359445</v>
      </c>
    </row>
    <row r="332" spans="6:51" x14ac:dyDescent="0.25">
      <c r="F332" s="3">
        <v>18</v>
      </c>
      <c r="G332" s="43">
        <f t="shared" si="177"/>
        <v>2.1502997361431726</v>
      </c>
      <c r="H332" s="43">
        <f t="shared" si="177"/>
        <v>3.4305244749244128</v>
      </c>
      <c r="I332" s="43">
        <f t="shared" si="177"/>
        <v>3.0231396637604204</v>
      </c>
      <c r="J332" s="43">
        <f t="shared" si="177"/>
        <v>3.139409428612141</v>
      </c>
      <c r="K332" s="43">
        <f t="shared" si="177"/>
        <v>1.5300499446211988</v>
      </c>
      <c r="L332" s="44">
        <f t="shared" si="177"/>
        <v>3.0969452391196377</v>
      </c>
      <c r="M332" s="45">
        <f t="shared" si="177"/>
        <v>3.0303427975129824</v>
      </c>
      <c r="N332" s="46">
        <f t="shared" si="177"/>
        <v>1.0434398809008987</v>
      </c>
      <c r="O332" s="46">
        <f t="shared" si="177"/>
        <v>1.0434398809008987</v>
      </c>
      <c r="P332" s="47">
        <f t="shared" si="177"/>
        <v>6.7735507051211776</v>
      </c>
      <c r="Q332" s="47">
        <f t="shared" si="177"/>
        <v>11.582974949217782</v>
      </c>
      <c r="R332" s="47">
        <f t="shared" si="177"/>
        <v>22.813162987938924</v>
      </c>
      <c r="S332" s="48">
        <f t="shared" si="177"/>
        <v>0.35</v>
      </c>
      <c r="T332" s="48">
        <f t="shared" si="177"/>
        <v>0.35</v>
      </c>
      <c r="U332" s="49">
        <f t="shared" si="177"/>
        <v>2.8285551944253151</v>
      </c>
      <c r="V332" s="49">
        <f t="shared" si="177"/>
        <v>2.8260574883206191</v>
      </c>
      <c r="W332" s="50">
        <f t="shared" si="177"/>
        <v>3.4322460587051995</v>
      </c>
      <c r="X332" s="50">
        <f t="shared" si="177"/>
        <v>3.4305351824704164</v>
      </c>
      <c r="AD332"/>
      <c r="AG332" s="3">
        <f t="shared" si="173"/>
        <v>12.250530804721352</v>
      </c>
      <c r="AH332" s="43">
        <f t="shared" si="178"/>
        <v>1.9282993975903349</v>
      </c>
      <c r="AI332" s="43">
        <f t="shared" si="178"/>
        <v>3.4137431734910022</v>
      </c>
      <c r="AJ332" s="43">
        <f t="shared" si="178"/>
        <v>2.3520370635904393</v>
      </c>
      <c r="AK332" s="43">
        <f t="shared" si="178"/>
        <v>3.1114279956855544</v>
      </c>
      <c r="AL332" s="43">
        <f t="shared" si="178"/>
        <v>1.5300499446211988</v>
      </c>
      <c r="AM332" s="44">
        <f t="shared" si="178"/>
        <v>2.3893177786118542</v>
      </c>
      <c r="AN332" s="45">
        <f t="shared" si="178"/>
        <v>2.8686703429693927</v>
      </c>
      <c r="AO332" s="46">
        <f t="shared" si="178"/>
        <v>1.0434398809008987</v>
      </c>
      <c r="AP332" s="46">
        <f t="shared" si="178"/>
        <v>1.0434398809008987</v>
      </c>
      <c r="AQ332" s="47">
        <f t="shared" si="178"/>
        <v>6.7735507051211776</v>
      </c>
      <c r="AR332" s="47">
        <f t="shared" si="178"/>
        <v>11.582974949217782</v>
      </c>
      <c r="AS332" s="47">
        <f t="shared" si="178"/>
        <v>22.813162987938924</v>
      </c>
      <c r="AT332" s="48">
        <f t="shared" si="178"/>
        <v>0.35</v>
      </c>
      <c r="AU332" s="48">
        <f t="shared" si="178"/>
        <v>0.35</v>
      </c>
      <c r="AV332" s="49">
        <f t="shared" si="178"/>
        <v>2.7873239521548148</v>
      </c>
      <c r="AW332" s="49">
        <f t="shared" si="178"/>
        <v>2.7770856868339298</v>
      </c>
      <c r="AX332" s="50">
        <f t="shared" si="178"/>
        <v>3.4319423702889678</v>
      </c>
      <c r="AY332" s="50">
        <f t="shared" si="178"/>
        <v>3.4147181354493079</v>
      </c>
    </row>
    <row r="333" spans="6:51" x14ac:dyDescent="0.25">
      <c r="F333" s="3">
        <v>19</v>
      </c>
      <c r="G333" s="43">
        <f t="shared" si="177"/>
        <v>2.1585824986868456</v>
      </c>
      <c r="H333" s="43">
        <f t="shared" si="177"/>
        <v>3.4311028047970362</v>
      </c>
      <c r="I333" s="43">
        <f t="shared" si="177"/>
        <v>3.0489913037370586</v>
      </c>
      <c r="J333" s="43">
        <f t="shared" si="177"/>
        <v>3.1403187065942095</v>
      </c>
      <c r="K333" s="43">
        <f t="shared" si="177"/>
        <v>1.5300499446211988</v>
      </c>
      <c r="L333" s="44">
        <f t="shared" si="177"/>
        <v>3.1442314517721996</v>
      </c>
      <c r="M333" s="45">
        <f t="shared" si="177"/>
        <v>3.0767471347038007</v>
      </c>
      <c r="N333" s="46">
        <f t="shared" si="177"/>
        <v>1.0434398809008987</v>
      </c>
      <c r="O333" s="46">
        <f t="shared" si="177"/>
        <v>1.0434398809008987</v>
      </c>
      <c r="P333" s="47">
        <f t="shared" si="177"/>
        <v>6.7735507051211776</v>
      </c>
      <c r="Q333" s="47">
        <f t="shared" si="177"/>
        <v>11.582974949217782</v>
      </c>
      <c r="R333" s="47">
        <f t="shared" si="177"/>
        <v>22.813162987938924</v>
      </c>
      <c r="S333" s="48">
        <f t="shared" si="177"/>
        <v>0.35</v>
      </c>
      <c r="T333" s="48">
        <f t="shared" si="177"/>
        <v>0.35</v>
      </c>
      <c r="U333" s="49">
        <f t="shared" si="177"/>
        <v>2.8304418539277427</v>
      </c>
      <c r="V333" s="49">
        <f t="shared" si="177"/>
        <v>2.8285188705607158</v>
      </c>
      <c r="W333" s="50">
        <f t="shared" si="177"/>
        <v>3.4322498695143855</v>
      </c>
      <c r="X333" s="50">
        <f t="shared" si="177"/>
        <v>3.4310765419065761</v>
      </c>
      <c r="AD333"/>
      <c r="AG333" s="3">
        <f t="shared" si="173"/>
        <v>12.883652595105344</v>
      </c>
      <c r="AH333" s="43">
        <f t="shared" si="178"/>
        <v>1.9757119898876589</v>
      </c>
      <c r="AI333" s="43">
        <f t="shared" si="178"/>
        <v>3.4179926354323298</v>
      </c>
      <c r="AJ333" s="43">
        <f t="shared" si="178"/>
        <v>2.5015566618944094</v>
      </c>
      <c r="AK333" s="43">
        <f t="shared" si="178"/>
        <v>3.1186715135279881</v>
      </c>
      <c r="AL333" s="43">
        <f t="shared" si="178"/>
        <v>1.5300499446211988</v>
      </c>
      <c r="AM333" s="44">
        <f t="shared" si="178"/>
        <v>2.52480024718776</v>
      </c>
      <c r="AN333" s="45">
        <f t="shared" si="178"/>
        <v>2.8686703429693927</v>
      </c>
      <c r="AO333" s="46">
        <f t="shared" si="178"/>
        <v>1.0434398809008987</v>
      </c>
      <c r="AP333" s="46">
        <f t="shared" si="178"/>
        <v>1.0434398809008987</v>
      </c>
      <c r="AQ333" s="47">
        <f t="shared" si="178"/>
        <v>6.7735507051211776</v>
      </c>
      <c r="AR333" s="47">
        <f t="shared" si="178"/>
        <v>11.582974949217782</v>
      </c>
      <c r="AS333" s="47">
        <f t="shared" si="178"/>
        <v>22.813162987938924</v>
      </c>
      <c r="AT333" s="48">
        <f t="shared" si="178"/>
        <v>0.35</v>
      </c>
      <c r="AU333" s="48">
        <f t="shared" si="178"/>
        <v>0.35</v>
      </c>
      <c r="AV333" s="49">
        <f t="shared" si="178"/>
        <v>2.7967115280622004</v>
      </c>
      <c r="AW333" s="49">
        <f t="shared" si="178"/>
        <v>2.7878317049681218</v>
      </c>
      <c r="AX333" s="50">
        <f t="shared" si="178"/>
        <v>3.4320509414078479</v>
      </c>
      <c r="AY333" s="50">
        <f t="shared" si="178"/>
        <v>3.4188132672514335</v>
      </c>
    </row>
    <row r="334" spans="6:51" x14ac:dyDescent="0.25">
      <c r="F334" s="3">
        <v>20</v>
      </c>
      <c r="G334" s="43">
        <f t="shared" si="177"/>
        <v>2.1636385258387558</v>
      </c>
      <c r="H334" s="43">
        <f t="shared" si="177"/>
        <v>3.4314853084237322</v>
      </c>
      <c r="I334" s="43">
        <f t="shared" si="177"/>
        <v>3.0654369177094214</v>
      </c>
      <c r="J334" s="43">
        <f t="shared" si="177"/>
        <v>3.1409131935209751</v>
      </c>
      <c r="K334" s="43">
        <f t="shared" si="177"/>
        <v>1.5300499446211988</v>
      </c>
      <c r="L334" s="44">
        <f t="shared" si="177"/>
        <v>3.1807610384250506</v>
      </c>
      <c r="M334" s="45">
        <f t="shared" si="177"/>
        <v>3.1170988279147256</v>
      </c>
      <c r="N334" s="46">
        <f t="shared" si="177"/>
        <v>1.0434398809008987</v>
      </c>
      <c r="O334" s="46">
        <f t="shared" si="177"/>
        <v>1.0434398809008987</v>
      </c>
      <c r="P334" s="47">
        <f t="shared" si="177"/>
        <v>6.7735507051211776</v>
      </c>
      <c r="Q334" s="47">
        <f t="shared" si="177"/>
        <v>11.582974949217782</v>
      </c>
      <c r="R334" s="47">
        <f t="shared" si="177"/>
        <v>22.813162987938924</v>
      </c>
      <c r="S334" s="48">
        <f t="shared" si="177"/>
        <v>0.35</v>
      </c>
      <c r="T334" s="48">
        <f t="shared" si="177"/>
        <v>0.35</v>
      </c>
      <c r="U334" s="49">
        <f t="shared" si="177"/>
        <v>2.8317720807520779</v>
      </c>
      <c r="V334" s="49">
        <f t="shared" si="177"/>
        <v>2.8302940942057506</v>
      </c>
      <c r="W334" s="50">
        <f t="shared" si="177"/>
        <v>3.4322520306913775</v>
      </c>
      <c r="X334" s="50">
        <f t="shared" si="177"/>
        <v>3.4314403714064152</v>
      </c>
      <c r="AD334"/>
      <c r="AG334" s="3">
        <f t="shared" si="173"/>
        <v>13.549494861675118</v>
      </c>
      <c r="AH334" s="43">
        <f t="shared" si="178"/>
        <v>2.0181878937355755</v>
      </c>
      <c r="AI334" s="43">
        <f t="shared" si="178"/>
        <v>3.421421407318586</v>
      </c>
      <c r="AJ334" s="43">
        <f t="shared" si="178"/>
        <v>2.6314873359370861</v>
      </c>
      <c r="AK334" s="43">
        <f t="shared" si="178"/>
        <v>3.1244588768923913</v>
      </c>
      <c r="AL334" s="43">
        <f t="shared" si="178"/>
        <v>1.5300499446211988</v>
      </c>
      <c r="AM334" s="44">
        <f t="shared" si="178"/>
        <v>2.6469202315728912</v>
      </c>
      <c r="AN334" s="45">
        <f t="shared" si="178"/>
        <v>2.8686703429693927</v>
      </c>
      <c r="AO334" s="46">
        <f t="shared" si="178"/>
        <v>1.0434398809008987</v>
      </c>
      <c r="AP334" s="46">
        <f t="shared" si="178"/>
        <v>1.0434398809008987</v>
      </c>
      <c r="AQ334" s="47">
        <f t="shared" si="178"/>
        <v>6.7735507051211776</v>
      </c>
      <c r="AR334" s="47">
        <f t="shared" si="178"/>
        <v>11.582974949217782</v>
      </c>
      <c r="AS334" s="47">
        <f t="shared" si="178"/>
        <v>22.813162987938924</v>
      </c>
      <c r="AT334" s="48">
        <f t="shared" si="178"/>
        <v>0.35</v>
      </c>
      <c r="AU334" s="48">
        <f t="shared" si="178"/>
        <v>0.35</v>
      </c>
      <c r="AV334" s="49">
        <f t="shared" si="178"/>
        <v>2.8046211264323837</v>
      </c>
      <c r="AW334" s="49">
        <f t="shared" si="178"/>
        <v>2.7970122001899078</v>
      </c>
      <c r="AX334" s="50">
        <f t="shared" si="178"/>
        <v>3.432123445938795</v>
      </c>
      <c r="AY334" s="50">
        <f t="shared" si="178"/>
        <v>3.4220706545463084</v>
      </c>
    </row>
    <row r="335" spans="6:51" x14ac:dyDescent="0.25">
      <c r="F335" s="3">
        <v>21</v>
      </c>
      <c r="G335" s="43">
        <f t="shared" si="177"/>
        <v>2.1666601344007295</v>
      </c>
      <c r="H335" s="43">
        <f t="shared" si="177"/>
        <v>3.4317388769168389</v>
      </c>
      <c r="I335" s="43">
        <f t="shared" si="177"/>
        <v>3.07574601465357</v>
      </c>
      <c r="J335" s="43">
        <f t="shared" si="177"/>
        <v>3.1413030139685039</v>
      </c>
      <c r="K335" s="43">
        <f t="shared" si="177"/>
        <v>1.5300499446211988</v>
      </c>
      <c r="L335" s="44">
        <f t="shared" si="177"/>
        <v>3.2090889953717161</v>
      </c>
      <c r="M335" s="45">
        <f t="shared" si="177"/>
        <v>3.1520606876197972</v>
      </c>
      <c r="N335" s="46">
        <f t="shared" si="177"/>
        <v>1.0434398809008987</v>
      </c>
      <c r="O335" s="46">
        <f t="shared" si="177"/>
        <v>1.0434398809008987</v>
      </c>
      <c r="P335" s="47">
        <f t="shared" si="177"/>
        <v>6.7735507051211776</v>
      </c>
      <c r="Q335" s="47">
        <f t="shared" si="177"/>
        <v>11.582974949217782</v>
      </c>
      <c r="R335" s="47">
        <f t="shared" si="177"/>
        <v>22.813162987938924</v>
      </c>
      <c r="S335" s="48">
        <f t="shared" si="177"/>
        <v>0.35</v>
      </c>
      <c r="T335" s="48">
        <f t="shared" si="177"/>
        <v>0.35</v>
      </c>
      <c r="U335" s="49">
        <f t="shared" si="177"/>
        <v>2.8327113887289075</v>
      </c>
      <c r="V335" s="49">
        <f t="shared" si="177"/>
        <v>2.8315764100817806</v>
      </c>
      <c r="W335" s="50">
        <f t="shared" si="177"/>
        <v>3.4322532831083445</v>
      </c>
      <c r="X335" s="50">
        <f t="shared" si="177"/>
        <v>3.4316867847374732</v>
      </c>
      <c r="AD335"/>
      <c r="AG335" s="3">
        <f t="shared" si="173"/>
        <v>14.249748636990411</v>
      </c>
      <c r="AH335" s="43">
        <f t="shared" si="178"/>
        <v>2.0549728816061683</v>
      </c>
      <c r="AI335" s="43">
        <f t="shared" si="178"/>
        <v>3.4241453529537842</v>
      </c>
      <c r="AJ335" s="43">
        <f t="shared" si="178"/>
        <v>2.7414764024153051</v>
      </c>
      <c r="AK335" s="43">
        <f t="shared" si="178"/>
        <v>3.1290103455355602</v>
      </c>
      <c r="AL335" s="43">
        <f t="shared" si="178"/>
        <v>1.5300499446211988</v>
      </c>
      <c r="AM335" s="44">
        <f t="shared" si="178"/>
        <v>2.7555428718281281</v>
      </c>
      <c r="AN335" s="45">
        <f t="shared" si="178"/>
        <v>2.8686703429693927</v>
      </c>
      <c r="AO335" s="46">
        <f t="shared" si="178"/>
        <v>1.0434398809008987</v>
      </c>
      <c r="AP335" s="46">
        <f t="shared" si="178"/>
        <v>1.0434398809008987</v>
      </c>
      <c r="AQ335" s="47">
        <f t="shared" si="178"/>
        <v>6.7735507051211776</v>
      </c>
      <c r="AR335" s="47">
        <f t="shared" si="178"/>
        <v>11.582974949217782</v>
      </c>
      <c r="AS335" s="47">
        <f t="shared" si="178"/>
        <v>22.813162987938924</v>
      </c>
      <c r="AT335" s="48">
        <f t="shared" si="178"/>
        <v>0.35</v>
      </c>
      <c r="AU335" s="48">
        <f t="shared" si="178"/>
        <v>0.35</v>
      </c>
      <c r="AV335" s="49">
        <f t="shared" si="178"/>
        <v>2.8111970801794675</v>
      </c>
      <c r="AW335" s="49">
        <f t="shared" si="178"/>
        <v>2.8047581098288958</v>
      </c>
      <c r="AX335" s="50">
        <f t="shared" si="178"/>
        <v>3.4321711946122444</v>
      </c>
      <c r="AY335" s="50">
        <f t="shared" si="178"/>
        <v>3.4246277026558927</v>
      </c>
    </row>
    <row r="336" spans="6:51" x14ac:dyDescent="0.25">
      <c r="F336" s="3">
        <v>22</v>
      </c>
      <c r="G336" s="43">
        <f t="shared" si="177"/>
        <v>2.1684364102589049</v>
      </c>
      <c r="H336" s="43">
        <f t="shared" si="177"/>
        <v>3.4319074574999044</v>
      </c>
      <c r="I336" s="43">
        <f t="shared" si="177"/>
        <v>3.0821306771697645</v>
      </c>
      <c r="J336" s="43">
        <f t="shared" si="177"/>
        <v>3.1415595307952211</v>
      </c>
      <c r="K336" s="43">
        <f t="shared" si="177"/>
        <v>1.5300499446211988</v>
      </c>
      <c r="L336" s="44">
        <f t="shared" si="177"/>
        <v>3.2311638169534835</v>
      </c>
      <c r="M336" s="45">
        <f t="shared" si="177"/>
        <v>3.1822616764481229</v>
      </c>
      <c r="N336" s="46">
        <f t="shared" si="177"/>
        <v>1.0434398809008987</v>
      </c>
      <c r="O336" s="46">
        <f t="shared" si="177"/>
        <v>1.0434398809008987</v>
      </c>
      <c r="P336" s="47">
        <f t="shared" si="177"/>
        <v>6.7735507051211776</v>
      </c>
      <c r="Q336" s="47">
        <f t="shared" si="177"/>
        <v>11.582974949217782</v>
      </c>
      <c r="R336" s="47">
        <f t="shared" si="177"/>
        <v>22.813162987938924</v>
      </c>
      <c r="S336" s="48">
        <f t="shared" si="177"/>
        <v>0.35</v>
      </c>
      <c r="T336" s="48">
        <f t="shared" si="177"/>
        <v>0.35</v>
      </c>
      <c r="U336" s="49">
        <f t="shared" si="177"/>
        <v>2.8333759978480351</v>
      </c>
      <c r="V336" s="49">
        <f t="shared" si="177"/>
        <v>2.8325045534719502</v>
      </c>
      <c r="W336" s="50">
        <f t="shared" si="177"/>
        <v>3.432254024405788</v>
      </c>
      <c r="X336" s="50">
        <f t="shared" si="177"/>
        <v>3.4318550218283277</v>
      </c>
      <c r="AD336"/>
      <c r="AG336" s="3">
        <f t="shared" si="173"/>
        <v>14.986192348155662</v>
      </c>
      <c r="AH336" s="43">
        <f t="shared" si="178"/>
        <v>2.0856947864351199</v>
      </c>
      <c r="AI336" s="43">
        <f t="shared" si="178"/>
        <v>3.4262749872367415</v>
      </c>
      <c r="AJ336" s="43">
        <f t="shared" si="178"/>
        <v>2.8320258276890908</v>
      </c>
      <c r="AK336" s="43">
        <f t="shared" si="178"/>
        <v>3.1325321405510085</v>
      </c>
      <c r="AL336" s="43">
        <f t="shared" si="178"/>
        <v>1.5300499446211988</v>
      </c>
      <c r="AM336" s="44">
        <f t="shared" si="178"/>
        <v>2.8508975164304018</v>
      </c>
      <c r="AN336" s="45">
        <f t="shared" si="178"/>
        <v>2.8686703429693927</v>
      </c>
      <c r="AO336" s="46">
        <f t="shared" si="178"/>
        <v>1.0434398809008987</v>
      </c>
      <c r="AP336" s="46">
        <f t="shared" si="178"/>
        <v>1.0434398809008987</v>
      </c>
      <c r="AQ336" s="47">
        <f t="shared" si="178"/>
        <v>6.7735507051211776</v>
      </c>
      <c r="AR336" s="47">
        <f t="shared" si="178"/>
        <v>11.582974949217782</v>
      </c>
      <c r="AS336" s="47">
        <f t="shared" si="178"/>
        <v>22.813162987938924</v>
      </c>
      <c r="AT336" s="48">
        <f t="shared" si="178"/>
        <v>0.35</v>
      </c>
      <c r="AU336" s="48">
        <f t="shared" si="178"/>
        <v>0.35</v>
      </c>
      <c r="AV336" s="49">
        <f t="shared" si="178"/>
        <v>2.8165894554710014</v>
      </c>
      <c r="AW336" s="49">
        <f t="shared" si="178"/>
        <v>2.811210151793734</v>
      </c>
      <c r="AX336" s="50">
        <f t="shared" si="178"/>
        <v>3.4322022221268389</v>
      </c>
      <c r="AY336" s="50">
        <f t="shared" si="178"/>
        <v>3.4266084971486257</v>
      </c>
    </row>
    <row r="337" spans="6:51" x14ac:dyDescent="0.25">
      <c r="F337" s="3">
        <v>23</v>
      </c>
      <c r="G337" s="43">
        <f t="shared" si="177"/>
        <v>2.1694680365450951</v>
      </c>
      <c r="H337" s="43">
        <f t="shared" si="177"/>
        <v>3.432019915739045</v>
      </c>
      <c r="I337" s="43">
        <f t="shared" si="177"/>
        <v>3.0860467986416076</v>
      </c>
      <c r="J337" s="43">
        <f t="shared" si="177"/>
        <v>3.1417290087295755</v>
      </c>
      <c r="K337" s="43">
        <f t="shared" si="177"/>
        <v>1.5300499446211988</v>
      </c>
      <c r="L337" s="44">
        <f t="shared" si="177"/>
        <v>3.2484632876175406</v>
      </c>
      <c r="M337" s="45">
        <f t="shared" si="177"/>
        <v>3.2082859167797388</v>
      </c>
      <c r="N337" s="46">
        <f t="shared" si="177"/>
        <v>1.0434398809008987</v>
      </c>
      <c r="O337" s="46">
        <f t="shared" si="177"/>
        <v>1.0434398809008987</v>
      </c>
      <c r="P337" s="47">
        <f t="shared" si="177"/>
        <v>6.7735507051211776</v>
      </c>
      <c r="Q337" s="47">
        <f t="shared" si="177"/>
        <v>11.582974949217782</v>
      </c>
      <c r="R337" s="47">
        <f t="shared" si="177"/>
        <v>22.813162987938924</v>
      </c>
      <c r="S337" s="48">
        <f t="shared" si="177"/>
        <v>0.35</v>
      </c>
      <c r="T337" s="48">
        <f t="shared" si="177"/>
        <v>0.35</v>
      </c>
      <c r="U337" s="49">
        <f t="shared" si="177"/>
        <v>2.8338474056202121</v>
      </c>
      <c r="V337" s="49">
        <f t="shared" si="177"/>
        <v>2.8331779878473888</v>
      </c>
      <c r="W337" s="50">
        <f t="shared" si="177"/>
        <v>3.4322544723152806</v>
      </c>
      <c r="X337" s="50">
        <f t="shared" si="177"/>
        <v>3.4319708388712664</v>
      </c>
      <c r="AD337"/>
      <c r="AG337" s="3">
        <f t="shared" si="173"/>
        <v>15.760696333472486</v>
      </c>
      <c r="AH337" s="43">
        <f t="shared" si="178"/>
        <v>2.1103836734574255</v>
      </c>
      <c r="AI337" s="43">
        <f t="shared" si="178"/>
        <v>3.4279127938763545</v>
      </c>
      <c r="AJ337" s="43">
        <f t="shared" si="178"/>
        <v>2.9044038944682447</v>
      </c>
      <c r="AK337" s="43">
        <f t="shared" si="178"/>
        <v>3.135212143057224</v>
      </c>
      <c r="AL337" s="43">
        <f t="shared" si="178"/>
        <v>1.5300499446211988</v>
      </c>
      <c r="AM337" s="44">
        <f t="shared" si="178"/>
        <v>2.9335323312200048</v>
      </c>
      <c r="AN337" s="45">
        <f t="shared" si="178"/>
        <v>2.9010158117554807</v>
      </c>
      <c r="AO337" s="46">
        <f t="shared" si="178"/>
        <v>1.0434398809008987</v>
      </c>
      <c r="AP337" s="46">
        <f t="shared" si="178"/>
        <v>1.0434398809008987</v>
      </c>
      <c r="AQ337" s="47">
        <f t="shared" si="178"/>
        <v>6.7735507051211776</v>
      </c>
      <c r="AR337" s="47">
        <f t="shared" si="178"/>
        <v>11.582974949217782</v>
      </c>
      <c r="AS337" s="47">
        <f t="shared" si="178"/>
        <v>22.813162987938924</v>
      </c>
      <c r="AT337" s="48">
        <f t="shared" si="178"/>
        <v>0.35</v>
      </c>
      <c r="AU337" s="48">
        <f t="shared" si="178"/>
        <v>0.35</v>
      </c>
      <c r="AV337" s="49">
        <f t="shared" si="178"/>
        <v>2.8209490101402857</v>
      </c>
      <c r="AW337" s="49">
        <f t="shared" si="178"/>
        <v>2.816513874158121</v>
      </c>
      <c r="AX337" s="50">
        <f t="shared" si="178"/>
        <v>3.4322221294930317</v>
      </c>
      <c r="AY337" s="50">
        <f t="shared" si="178"/>
        <v>3.4281226167430612</v>
      </c>
    </row>
    <row r="338" spans="6:51" x14ac:dyDescent="0.25">
      <c r="F338" s="3">
        <v>24</v>
      </c>
      <c r="G338" s="43">
        <f t="shared" si="177"/>
        <v>2.1700623440210705</v>
      </c>
      <c r="H338" s="43">
        <f t="shared" si="177"/>
        <v>3.4320952228381483</v>
      </c>
      <c r="I338" s="43">
        <f t="shared" si="177"/>
        <v>3.0884310276352807</v>
      </c>
      <c r="J338" s="43">
        <f t="shared" si="177"/>
        <v>3.1418414803680061</v>
      </c>
      <c r="K338" s="43">
        <f t="shared" si="177"/>
        <v>1.5300499446211988</v>
      </c>
      <c r="L338" s="44">
        <f t="shared" si="177"/>
        <v>3.2621051113746886</v>
      </c>
      <c r="M338" s="45">
        <f t="shared" si="177"/>
        <v>3.2306667973215277</v>
      </c>
      <c r="N338" s="46">
        <f t="shared" si="177"/>
        <v>1.0434398809008987</v>
      </c>
      <c r="O338" s="46">
        <f t="shared" si="177"/>
        <v>1.0434398809008987</v>
      </c>
      <c r="P338" s="47">
        <f t="shared" si="177"/>
        <v>6.7735507051211776</v>
      </c>
      <c r="Q338" s="47">
        <f t="shared" si="177"/>
        <v>11.582974949217782</v>
      </c>
      <c r="R338" s="47">
        <f t="shared" si="177"/>
        <v>22.813162987938924</v>
      </c>
      <c r="S338" s="48">
        <f t="shared" si="177"/>
        <v>0.35</v>
      </c>
      <c r="T338" s="48">
        <f t="shared" si="177"/>
        <v>0.35</v>
      </c>
      <c r="U338" s="49">
        <f t="shared" si="177"/>
        <v>2.834182733506148</v>
      </c>
      <c r="V338" s="49">
        <f t="shared" si="177"/>
        <v>2.8336679845838617</v>
      </c>
      <c r="W338" s="50">
        <f t="shared" si="177"/>
        <v>3.4322547484296946</v>
      </c>
      <c r="X338" s="50">
        <f t="shared" si="177"/>
        <v>3.4320512448535774</v>
      </c>
      <c r="AD338"/>
      <c r="AG338" s="3">
        <f t="shared" si="173"/>
        <v>16.575227592518086</v>
      </c>
      <c r="AH338" s="43">
        <f t="shared" si="178"/>
        <v>2.1294358064825007</v>
      </c>
      <c r="AI338" s="43">
        <f t="shared" si="178"/>
        <v>3.4291512797943895</v>
      </c>
      <c r="AJ338" s="43">
        <f t="shared" si="178"/>
        <v>2.9604860930079386</v>
      </c>
      <c r="AK338" s="43">
        <f t="shared" si="178"/>
        <v>3.1372170749632033</v>
      </c>
      <c r="AL338" s="43">
        <f t="shared" si="178"/>
        <v>1.5300499446211988</v>
      </c>
      <c r="AM338" s="44">
        <f t="shared" si="178"/>
        <v>3.0042539385202005</v>
      </c>
      <c r="AN338" s="45">
        <f t="shared" si="178"/>
        <v>2.9524343789281047</v>
      </c>
      <c r="AO338" s="46">
        <f t="shared" si="178"/>
        <v>1.0434398809008987</v>
      </c>
      <c r="AP338" s="46">
        <f t="shared" si="178"/>
        <v>1.0434398809008987</v>
      </c>
      <c r="AQ338" s="47">
        <f t="shared" si="178"/>
        <v>6.7735507051211776</v>
      </c>
      <c r="AR338" s="47">
        <f t="shared" si="178"/>
        <v>11.582974949217782</v>
      </c>
      <c r="AS338" s="47">
        <f t="shared" si="178"/>
        <v>22.813162987938924</v>
      </c>
      <c r="AT338" s="48">
        <f t="shared" si="178"/>
        <v>0.35</v>
      </c>
      <c r="AU338" s="48">
        <f t="shared" si="178"/>
        <v>0.35</v>
      </c>
      <c r="AV338" s="49">
        <f t="shared" si="178"/>
        <v>2.8244226177863219</v>
      </c>
      <c r="AW338" s="49">
        <f t="shared" si="178"/>
        <v>2.8208149354511312</v>
      </c>
      <c r="AX338" s="50">
        <f t="shared" si="178"/>
        <v>3.432234750732047</v>
      </c>
      <c r="AY338" s="50">
        <f t="shared" si="178"/>
        <v>3.4292647566021994</v>
      </c>
    </row>
    <row r="339" spans="6:51" x14ac:dyDescent="0.25">
      <c r="F339" s="3">
        <v>25</v>
      </c>
      <c r="G339" s="43">
        <f t="shared" si="177"/>
        <v>2.1704031848290031</v>
      </c>
      <c r="H339" s="43">
        <f t="shared" si="177"/>
        <v>3.4321458641624218</v>
      </c>
      <c r="I339" s="43">
        <f t="shared" si="177"/>
        <v>3.0898748296908867</v>
      </c>
      <c r="J339" s="43">
        <f t="shared" si="177"/>
        <v>3.1419164810327267</v>
      </c>
      <c r="K339" s="43">
        <f t="shared" si="177"/>
        <v>1.5300499446211988</v>
      </c>
      <c r="L339" s="44">
        <f t="shared" si="177"/>
        <v>3.2729341389881608</v>
      </c>
      <c r="M339" s="45">
        <f t="shared" si="177"/>
        <v>3.2498848277464392</v>
      </c>
      <c r="N339" s="46">
        <f t="shared" si="177"/>
        <v>1.0434398809008987</v>
      </c>
      <c r="O339" s="46">
        <f t="shared" si="177"/>
        <v>1.0434398809008987</v>
      </c>
      <c r="P339" s="47">
        <f t="shared" si="177"/>
        <v>6.7735507051211776</v>
      </c>
      <c r="Q339" s="47">
        <f t="shared" si="177"/>
        <v>11.582974949217782</v>
      </c>
      <c r="R339" s="47">
        <f t="shared" si="177"/>
        <v>22.813162987938924</v>
      </c>
      <c r="S339" s="48">
        <f t="shared" si="177"/>
        <v>0.35</v>
      </c>
      <c r="T339" s="48">
        <f t="shared" si="177"/>
        <v>0.35</v>
      </c>
      <c r="U339" s="49">
        <f t="shared" si="177"/>
        <v>2.8344220280418231</v>
      </c>
      <c r="V339" s="49">
        <f t="shared" si="177"/>
        <v>2.8340256236361991</v>
      </c>
      <c r="W339" s="50">
        <f t="shared" si="177"/>
        <v>3.4322549219777367</v>
      </c>
      <c r="X339" s="50">
        <f t="shared" si="177"/>
        <v>3.4321075458374244</v>
      </c>
      <c r="AD339"/>
      <c r="AG339" s="3">
        <f t="shared" si="173"/>
        <v>17.431854781713245</v>
      </c>
      <c r="AH339" s="43">
        <f t="shared" si="178"/>
        <v>2.1435289332898297</v>
      </c>
      <c r="AI339" s="43">
        <f t="shared" si="178"/>
        <v>3.4300717906459481</v>
      </c>
      <c r="AJ339" s="43">
        <f t="shared" si="178"/>
        <v>3.002548131609208</v>
      </c>
      <c r="AK339" s="43">
        <f t="shared" si="178"/>
        <v>3.1386911279746412</v>
      </c>
      <c r="AL339" s="43">
        <f t="shared" si="178"/>
        <v>1.5300499446211988</v>
      </c>
      <c r="AM339" s="44">
        <f t="shared" si="178"/>
        <v>3.0640585528376709</v>
      </c>
      <c r="AN339" s="45">
        <f t="shared" si="178"/>
        <v>3.0010231853534135</v>
      </c>
      <c r="AO339" s="46">
        <f t="shared" si="178"/>
        <v>1.0434398809008987</v>
      </c>
      <c r="AP339" s="46">
        <f t="shared" si="178"/>
        <v>1.0434398809008987</v>
      </c>
      <c r="AQ339" s="47">
        <f t="shared" si="178"/>
        <v>6.7735507051211776</v>
      </c>
      <c r="AR339" s="47">
        <f t="shared" si="178"/>
        <v>11.582974949217782</v>
      </c>
      <c r="AS339" s="47">
        <f t="shared" si="178"/>
        <v>22.813162987938924</v>
      </c>
      <c r="AT339" s="48">
        <f t="shared" si="178"/>
        <v>0.35</v>
      </c>
      <c r="AU339" s="48">
        <f t="shared" si="178"/>
        <v>0.35</v>
      </c>
      <c r="AV339" s="49">
        <f t="shared" si="178"/>
        <v>2.8271493778307475</v>
      </c>
      <c r="AW339" s="49">
        <f t="shared" si="178"/>
        <v>2.8242548574190987</v>
      </c>
      <c r="AX339" s="50">
        <f t="shared" si="178"/>
        <v>3.4322426648218722</v>
      </c>
      <c r="AY339" s="50">
        <f t="shared" si="178"/>
        <v>3.4301150453140643</v>
      </c>
    </row>
    <row r="340" spans="6:51" x14ac:dyDescent="0.25">
      <c r="F340" s="3">
        <v>26</v>
      </c>
      <c r="G340" s="43">
        <f t="shared" si="177"/>
        <v>2.1705984193867316</v>
      </c>
      <c r="H340" s="43">
        <f t="shared" si="177"/>
        <v>3.4321800730927059</v>
      </c>
      <c r="I340" s="43">
        <f t="shared" si="177"/>
        <v>3.090746102565086</v>
      </c>
      <c r="J340" s="43">
        <f t="shared" si="177"/>
        <v>3.1419667518016574</v>
      </c>
      <c r="K340" s="43">
        <f t="shared" si="177"/>
        <v>1.5300499446211988</v>
      </c>
      <c r="L340" s="44">
        <f t="shared" si="177"/>
        <v>3.2815896621043192</v>
      </c>
      <c r="M340" s="45">
        <f t="shared" si="177"/>
        <v>3.2663681378704652</v>
      </c>
      <c r="N340" s="46">
        <f t="shared" si="177"/>
        <v>1.0434398809008987</v>
      </c>
      <c r="O340" s="46">
        <f t="shared" si="177"/>
        <v>1.0434398809008987</v>
      </c>
      <c r="P340" s="47">
        <f t="shared" si="177"/>
        <v>6.7735507051211776</v>
      </c>
      <c r="Q340" s="47">
        <f t="shared" si="177"/>
        <v>11.582974949217782</v>
      </c>
      <c r="R340" s="47">
        <f t="shared" si="177"/>
        <v>22.813162987938924</v>
      </c>
      <c r="S340" s="48">
        <f t="shared" si="177"/>
        <v>0.35</v>
      </c>
      <c r="T340" s="48">
        <f t="shared" si="177"/>
        <v>0.35</v>
      </c>
      <c r="U340" s="49">
        <f t="shared" si="177"/>
        <v>2.8345933897694011</v>
      </c>
      <c r="V340" s="49">
        <f t="shared" si="177"/>
        <v>2.8342875431481085</v>
      </c>
      <c r="W340" s="50">
        <f t="shared" si="177"/>
        <v>3.4322550331258417</v>
      </c>
      <c r="X340" s="50">
        <f t="shared" si="177"/>
        <v>3.4321473089402623</v>
      </c>
      <c r="AD340"/>
      <c r="AG340" s="3">
        <f t="shared" si="173"/>
        <v>18.332753468067196</v>
      </c>
      <c r="AH340" s="43">
        <f t="shared" si="178"/>
        <v>2.1535078015071729</v>
      </c>
      <c r="AI340" s="43">
        <f t="shared" si="178"/>
        <v>3.4307440497858823</v>
      </c>
      <c r="AJ340" s="43">
        <f t="shared" si="178"/>
        <v>3.0330416434061624</v>
      </c>
      <c r="AK340" s="43">
        <f t="shared" si="178"/>
        <v>3.1397558981184615</v>
      </c>
      <c r="AL340" s="43">
        <f t="shared" si="178"/>
        <v>1.5300499446211988</v>
      </c>
      <c r="AM340" s="44">
        <f t="shared" si="178"/>
        <v>3.1140612767247857</v>
      </c>
      <c r="AN340" s="45">
        <f t="shared" si="178"/>
        <v>3.0464977360209957</v>
      </c>
      <c r="AO340" s="46">
        <f t="shared" si="178"/>
        <v>1.0434398809008987</v>
      </c>
      <c r="AP340" s="46">
        <f t="shared" si="178"/>
        <v>1.0434398809008987</v>
      </c>
      <c r="AQ340" s="47">
        <f t="shared" si="178"/>
        <v>6.7735507051211776</v>
      </c>
      <c r="AR340" s="47">
        <f t="shared" si="178"/>
        <v>11.582974949217782</v>
      </c>
      <c r="AS340" s="47">
        <f t="shared" si="178"/>
        <v>22.813162987938924</v>
      </c>
      <c r="AT340" s="48">
        <f t="shared" si="178"/>
        <v>0.35</v>
      </c>
      <c r="AU340" s="48">
        <f t="shared" si="178"/>
        <v>0.35</v>
      </c>
      <c r="AV340" s="49">
        <f t="shared" si="178"/>
        <v>2.829257565454343</v>
      </c>
      <c r="AW340" s="49">
        <f t="shared" si="178"/>
        <v>2.8269674437520047</v>
      </c>
      <c r="AX340" s="50">
        <f t="shared" si="178"/>
        <v>3.4322475778506325</v>
      </c>
      <c r="AY340" s="50">
        <f t="shared" si="178"/>
        <v>3.4307399091181594</v>
      </c>
    </row>
    <row r="341" spans="6:51" x14ac:dyDescent="0.25">
      <c r="F341" s="3">
        <v>27</v>
      </c>
      <c r="G341" s="43">
        <f t="shared" si="177"/>
        <v>2.170710435729541</v>
      </c>
      <c r="H341" s="43">
        <f t="shared" si="177"/>
        <v>3.4322032929698674</v>
      </c>
      <c r="I341" s="43">
        <f t="shared" si="177"/>
        <v>3.0912709517499488</v>
      </c>
      <c r="J341" s="43">
        <f t="shared" si="177"/>
        <v>3.1420006291619007</v>
      </c>
      <c r="K341" s="43">
        <f t="shared" si="177"/>
        <v>1.5300499446211988</v>
      </c>
      <c r="L341" s="44">
        <f t="shared" si="177"/>
        <v>3.2885565799159271</v>
      </c>
      <c r="M341" s="45">
        <f t="shared" si="177"/>
        <v>3.280494748803362</v>
      </c>
      <c r="N341" s="46">
        <f t="shared" si="177"/>
        <v>1.0434398809008987</v>
      </c>
      <c r="O341" s="46">
        <f t="shared" si="177"/>
        <v>1.0434398809008987</v>
      </c>
      <c r="P341" s="47">
        <f t="shared" si="177"/>
        <v>6.7735507051211776</v>
      </c>
      <c r="Q341" s="47">
        <f t="shared" si="177"/>
        <v>11.582974949217782</v>
      </c>
      <c r="R341" s="47">
        <f t="shared" si="177"/>
        <v>22.813162987938924</v>
      </c>
      <c r="S341" s="48">
        <f t="shared" si="177"/>
        <v>0.35</v>
      </c>
      <c r="T341" s="48">
        <f t="shared" si="177"/>
        <v>0.35</v>
      </c>
      <c r="U341" s="49">
        <f t="shared" si="177"/>
        <v>2.8347165648855581</v>
      </c>
      <c r="V341" s="49">
        <f t="shared" si="177"/>
        <v>2.8344800573068958</v>
      </c>
      <c r="W341" s="50">
        <f t="shared" si="177"/>
        <v>3.4322551056110306</v>
      </c>
      <c r="X341" s="50">
        <f t="shared" si="177"/>
        <v>3.4321756351017392</v>
      </c>
      <c r="AD341"/>
      <c r="AG341" s="3">
        <f t="shared" si="173"/>
        <v>19.280211654442091</v>
      </c>
      <c r="AH341" s="43">
        <f t="shared" si="178"/>
        <v>2.1602646757714172</v>
      </c>
      <c r="AI341" s="43">
        <f t="shared" si="178"/>
        <v>3.4312263312610076</v>
      </c>
      <c r="AJ341" s="43">
        <f t="shared" si="178"/>
        <v>3.0543844646198468</v>
      </c>
      <c r="AK341" s="43">
        <f t="shared" si="178"/>
        <v>3.1405114012271191</v>
      </c>
      <c r="AL341" s="43">
        <f t="shared" si="178"/>
        <v>1.5300499446211988</v>
      </c>
      <c r="AM341" s="44">
        <f t="shared" si="178"/>
        <v>3.1554295390403935</v>
      </c>
      <c r="AN341" s="45">
        <f t="shared" si="178"/>
        <v>3.0886355362055045</v>
      </c>
      <c r="AO341" s="46">
        <f t="shared" si="178"/>
        <v>1.0434398809008987</v>
      </c>
      <c r="AP341" s="46">
        <f t="shared" si="178"/>
        <v>1.0434398809008987</v>
      </c>
      <c r="AQ341" s="47">
        <f t="shared" si="178"/>
        <v>6.7735507051211776</v>
      </c>
      <c r="AR341" s="47">
        <f t="shared" si="178"/>
        <v>11.582974949217782</v>
      </c>
      <c r="AS341" s="47">
        <f t="shared" si="178"/>
        <v>22.813162987938924</v>
      </c>
      <c r="AT341" s="48">
        <f t="shared" si="178"/>
        <v>0.35</v>
      </c>
      <c r="AU341" s="48">
        <f t="shared" si="178"/>
        <v>0.35</v>
      </c>
      <c r="AV341" s="49">
        <f t="shared" si="178"/>
        <v>2.830862499277667</v>
      </c>
      <c r="AW341" s="49">
        <f t="shared" si="178"/>
        <v>2.8290759955590961</v>
      </c>
      <c r="AX341" s="50">
        <f t="shared" si="178"/>
        <v>3.43225060082049</v>
      </c>
      <c r="AY341" s="50">
        <f t="shared" si="178"/>
        <v>3.4311933248108453</v>
      </c>
    </row>
    <row r="342" spans="6:51" x14ac:dyDescent="0.25">
      <c r="F342" s="3">
        <v>28</v>
      </c>
      <c r="G342" s="43">
        <f t="shared" si="177"/>
        <v>2.1707749755911632</v>
      </c>
      <c r="H342" s="43">
        <f t="shared" si="177"/>
        <v>3.4322191334799137</v>
      </c>
      <c r="I342" s="43">
        <f t="shared" si="177"/>
        <v>3.0915870535924466</v>
      </c>
      <c r="J342" s="43">
        <f t="shared" si="177"/>
        <v>3.1420235876936156</v>
      </c>
      <c r="K342" s="43">
        <f t="shared" si="177"/>
        <v>1.5300499446211988</v>
      </c>
      <c r="L342" s="44">
        <f t="shared" si="177"/>
        <v>3.2942039357080146</v>
      </c>
      <c r="M342" s="45">
        <f t="shared" si="177"/>
        <v>3.2925959467682997</v>
      </c>
      <c r="N342" s="46">
        <f t="shared" si="177"/>
        <v>1.0434398809008987</v>
      </c>
      <c r="O342" s="46">
        <f t="shared" si="177"/>
        <v>1.0434398809008987</v>
      </c>
      <c r="P342" s="47">
        <f t="shared" si="177"/>
        <v>6.7735507051211776</v>
      </c>
      <c r="Q342" s="47">
        <f t="shared" si="177"/>
        <v>11.582974949217782</v>
      </c>
      <c r="R342" s="47">
        <f t="shared" si="177"/>
        <v>22.813162987938924</v>
      </c>
      <c r="S342" s="48">
        <f t="shared" si="177"/>
        <v>0.35</v>
      </c>
      <c r="T342" s="48">
        <f t="shared" si="177"/>
        <v>0.35</v>
      </c>
      <c r="U342" s="49">
        <f t="shared" si="177"/>
        <v>2.8348054552701791</v>
      </c>
      <c r="V342" s="49">
        <f t="shared" si="177"/>
        <v>2.8346220988759208</v>
      </c>
      <c r="W342" s="50">
        <f t="shared" si="177"/>
        <v>3.4322551537139265</v>
      </c>
      <c r="X342" s="50">
        <f t="shared" si="177"/>
        <v>3.4321959881391271</v>
      </c>
      <c r="AD342"/>
      <c r="AG342" s="3">
        <f t="shared" si="173"/>
        <v>20.276635590369683</v>
      </c>
      <c r="AH342" s="43">
        <f t="shared" si="178"/>
        <v>2.1646379756309266</v>
      </c>
      <c r="AI342" s="43">
        <f t="shared" si="178"/>
        <v>3.431566140988799</v>
      </c>
      <c r="AJ342" s="43">
        <f t="shared" si="178"/>
        <v>3.0687919267163437</v>
      </c>
      <c r="AK342" s="43">
        <f t="shared" si="178"/>
        <v>3.1410378964839554</v>
      </c>
      <c r="AL342" s="43">
        <f t="shared" si="178"/>
        <v>1.5300499446211988</v>
      </c>
      <c r="AM342" s="44">
        <f t="shared" si="178"/>
        <v>3.1893253084051345</v>
      </c>
      <c r="AN342" s="45">
        <f t="shared" si="178"/>
        <v>3.127282283153471</v>
      </c>
      <c r="AO342" s="46">
        <f t="shared" si="178"/>
        <v>1.0434398809008987</v>
      </c>
      <c r="AP342" s="46">
        <f t="shared" si="178"/>
        <v>1.0434398809008987</v>
      </c>
      <c r="AQ342" s="47">
        <f t="shared" si="178"/>
        <v>6.7735507051211776</v>
      </c>
      <c r="AR342" s="47">
        <f t="shared" si="178"/>
        <v>11.582974949217782</v>
      </c>
      <c r="AS342" s="47">
        <f t="shared" si="178"/>
        <v>22.813162987938924</v>
      </c>
      <c r="AT342" s="48">
        <f t="shared" si="178"/>
        <v>0.35</v>
      </c>
      <c r="AU342" s="48">
        <f t="shared" si="178"/>
        <v>0.35</v>
      </c>
      <c r="AV342" s="49">
        <f t="shared" si="178"/>
        <v>2.8320653277347638</v>
      </c>
      <c r="AW342" s="49">
        <f t="shared" si="178"/>
        <v>2.830691384479608</v>
      </c>
      <c r="AX342" s="50">
        <f t="shared" si="178"/>
        <v>3.4322524466344899</v>
      </c>
      <c r="AY342" s="50">
        <f t="shared" si="178"/>
        <v>3.4315183066944104</v>
      </c>
    </row>
    <row r="343" spans="6:51" x14ac:dyDescent="0.25">
      <c r="F343" s="3">
        <v>29</v>
      </c>
      <c r="G343" s="43">
        <f t="shared" si="177"/>
        <v>2.1708123999097415</v>
      </c>
      <c r="H343" s="43">
        <f t="shared" si="177"/>
        <v>3.4322299965905123</v>
      </c>
      <c r="I343" s="43">
        <f t="shared" si="177"/>
        <v>3.0917776633018876</v>
      </c>
      <c r="J343" s="43">
        <f t="shared" si="177"/>
        <v>3.142039237167916</v>
      </c>
      <c r="K343" s="43">
        <f t="shared" si="177"/>
        <v>1.5300499446211988</v>
      </c>
      <c r="L343" s="44">
        <f t="shared" si="177"/>
        <v>3.2988137719416946</v>
      </c>
      <c r="M343" s="45">
        <f t="shared" si="177"/>
        <v>3.3029602615268261</v>
      </c>
      <c r="N343" s="46">
        <f t="shared" si="177"/>
        <v>1.0434398809008987</v>
      </c>
      <c r="O343" s="46">
        <f t="shared" si="177"/>
        <v>1.0434398809008987</v>
      </c>
      <c r="P343" s="47">
        <f t="shared" si="177"/>
        <v>6.7735507051211776</v>
      </c>
      <c r="Q343" s="47">
        <f t="shared" si="177"/>
        <v>11.582974949217782</v>
      </c>
      <c r="R343" s="47">
        <f t="shared" si="177"/>
        <v>22.813162987938924</v>
      </c>
      <c r="S343" s="48">
        <f t="shared" si="177"/>
        <v>0.35</v>
      </c>
      <c r="T343" s="48">
        <f t="shared" si="177"/>
        <v>0.35</v>
      </c>
      <c r="U343" s="49">
        <f t="shared" si="177"/>
        <v>2.8348698707044582</v>
      </c>
      <c r="V343" s="49">
        <f t="shared" si="177"/>
        <v>2.834727319103751</v>
      </c>
      <c r="W343" s="50">
        <f t="shared" si="177"/>
        <v>3.4322551861760719</v>
      </c>
      <c r="X343" s="50">
        <f t="shared" si="177"/>
        <v>3.4322107378110016</v>
      </c>
      <c r="AD343"/>
      <c r="AG343" s="3">
        <f t="shared" si="173"/>
        <v>21.324555883177815</v>
      </c>
      <c r="AH343" s="43">
        <f t="shared" si="178"/>
        <v>2.1673440598646523</v>
      </c>
      <c r="AI343" s="43">
        <f t="shared" si="178"/>
        <v>3.4318012615971321</v>
      </c>
      <c r="AJ343" s="43">
        <f t="shared" si="178"/>
        <v>3.078165077500036</v>
      </c>
      <c r="AK343" s="43">
        <f t="shared" si="178"/>
        <v>3.1413982314183793</v>
      </c>
      <c r="AL343" s="43">
        <f t="shared" si="178"/>
        <v>1.5300499446211988</v>
      </c>
      <c r="AM343" s="44">
        <f t="shared" si="178"/>
        <v>3.2168590014907048</v>
      </c>
      <c r="AN343" s="45">
        <f t="shared" si="178"/>
        <v>3.1623551823406335</v>
      </c>
      <c r="AO343" s="46">
        <f t="shared" si="178"/>
        <v>1.0434398809008987</v>
      </c>
      <c r="AP343" s="46">
        <f t="shared" si="178"/>
        <v>1.0434398809008987</v>
      </c>
      <c r="AQ343" s="47">
        <f t="shared" si="178"/>
        <v>6.7735507051211776</v>
      </c>
      <c r="AR343" s="47">
        <f t="shared" si="178"/>
        <v>11.582974949217782</v>
      </c>
      <c r="AS343" s="47">
        <f t="shared" si="178"/>
        <v>22.813162987938924</v>
      </c>
      <c r="AT343" s="48">
        <f t="shared" si="178"/>
        <v>0.35</v>
      </c>
      <c r="AU343" s="48">
        <f t="shared" si="178"/>
        <v>0.35</v>
      </c>
      <c r="AV343" s="49">
        <f t="shared" si="178"/>
        <v>2.8329526658761832</v>
      </c>
      <c r="AW343" s="49">
        <f t="shared" si="178"/>
        <v>2.8319109751312306</v>
      </c>
      <c r="AX343" s="50">
        <f t="shared" si="178"/>
        <v>3.4322535665598535</v>
      </c>
      <c r="AY343" s="50">
        <f t="shared" si="178"/>
        <v>3.4317484896336108</v>
      </c>
    </row>
    <row r="344" spans="6:51" x14ac:dyDescent="0.25">
      <c r="F344" s="3">
        <v>30</v>
      </c>
      <c r="G344" s="43">
        <f t="shared" si="177"/>
        <v>2.1708342815523594</v>
      </c>
      <c r="H344" s="43">
        <f t="shared" si="177"/>
        <v>3.4322374866952519</v>
      </c>
      <c r="I344" s="43">
        <f t="shared" si="177"/>
        <v>3.0918928866208093</v>
      </c>
      <c r="J344" s="43">
        <f t="shared" ref="J344:X344" si="179">J$160+J272</f>
        <v>3.142049968226992</v>
      </c>
      <c r="K344" s="43">
        <f t="shared" si="179"/>
        <v>1.5300499446211988</v>
      </c>
      <c r="L344" s="44">
        <f t="shared" si="179"/>
        <v>3.3026026688286887</v>
      </c>
      <c r="M344" s="45">
        <f t="shared" si="179"/>
        <v>3.3118376906529714</v>
      </c>
      <c r="N344" s="46">
        <f t="shared" si="179"/>
        <v>1.0434398809008987</v>
      </c>
      <c r="O344" s="46">
        <f t="shared" si="179"/>
        <v>1.0434398809008987</v>
      </c>
      <c r="P344" s="47">
        <f t="shared" si="179"/>
        <v>6.7735507051211776</v>
      </c>
      <c r="Q344" s="47">
        <f t="shared" si="179"/>
        <v>11.582974949217782</v>
      </c>
      <c r="R344" s="47">
        <f t="shared" si="179"/>
        <v>22.813162987938924</v>
      </c>
      <c r="S344" s="48">
        <f t="shared" si="179"/>
        <v>0.35</v>
      </c>
      <c r="T344" s="48">
        <f t="shared" si="179"/>
        <v>0.35</v>
      </c>
      <c r="U344" s="49">
        <f t="shared" si="179"/>
        <v>2.8349167516953777</v>
      </c>
      <c r="V344" s="49">
        <f t="shared" si="179"/>
        <v>2.8348055855206118</v>
      </c>
      <c r="W344" s="50">
        <f t="shared" si="179"/>
        <v>3.4322552084387938</v>
      </c>
      <c r="X344" s="50">
        <f t="shared" si="179"/>
        <v>3.4322215176791335</v>
      </c>
      <c r="AD344"/>
      <c r="AG344" s="3">
        <f t="shared" si="173"/>
        <v>22.426633924947051</v>
      </c>
      <c r="AH344" s="43">
        <f t="shared" si="178"/>
        <v>2.1689462094226126</v>
      </c>
      <c r="AI344" s="43">
        <f t="shared" si="178"/>
        <v>3.4319610151185254</v>
      </c>
      <c r="AJ344" s="43">
        <f t="shared" si="178"/>
        <v>3.0840392063804964</v>
      </c>
      <c r="AK344" s="43">
        <f t="shared" ref="AK344:AY344" si="180">AK$160+AK272</f>
        <v>3.1416404388381927</v>
      </c>
      <c r="AL344" s="43">
        <f t="shared" si="180"/>
        <v>1.5300499446211988</v>
      </c>
      <c r="AM344" s="44">
        <f t="shared" si="180"/>
        <v>3.2390562505299689</v>
      </c>
      <c r="AN344" s="45">
        <f t="shared" si="180"/>
        <v>3.1938431298115084</v>
      </c>
      <c r="AO344" s="46">
        <f t="shared" si="180"/>
        <v>1.0434398809008987</v>
      </c>
      <c r="AP344" s="46">
        <f t="shared" si="180"/>
        <v>1.0434398809008987</v>
      </c>
      <c r="AQ344" s="47">
        <f t="shared" si="180"/>
        <v>6.7735507051211776</v>
      </c>
      <c r="AR344" s="47">
        <f t="shared" si="180"/>
        <v>11.582974949217782</v>
      </c>
      <c r="AS344" s="47">
        <f t="shared" si="180"/>
        <v>22.813162987938924</v>
      </c>
      <c r="AT344" s="48">
        <f t="shared" si="180"/>
        <v>0.35</v>
      </c>
      <c r="AU344" s="48">
        <f t="shared" si="180"/>
        <v>0.35</v>
      </c>
      <c r="AV344" s="49">
        <f t="shared" si="180"/>
        <v>2.8335969598088924</v>
      </c>
      <c r="AW344" s="49">
        <f t="shared" si="180"/>
        <v>2.8328183275230083</v>
      </c>
      <c r="AX344" s="50">
        <f t="shared" si="180"/>
        <v>3.4322542427285412</v>
      </c>
      <c r="AY344" s="50">
        <f t="shared" si="180"/>
        <v>3.4319096954672617</v>
      </c>
    </row>
    <row r="345" spans="6:51" x14ac:dyDescent="0.25">
      <c r="F345" s="3">
        <v>31</v>
      </c>
      <c r="G345" s="43">
        <f t="shared" ref="G345:X359" si="181">G$160+G273</f>
        <v>2.1708472026720402</v>
      </c>
      <c r="H345" s="43">
        <f t="shared" si="181"/>
        <v>3.43224267984065</v>
      </c>
      <c r="I345" s="43">
        <f t="shared" si="181"/>
        <v>3.0919627914464343</v>
      </c>
      <c r="J345" s="43">
        <f t="shared" si="181"/>
        <v>3.142057371534877</v>
      </c>
      <c r="K345" s="43">
        <f t="shared" si="181"/>
        <v>1.5300499446211988</v>
      </c>
      <c r="L345" s="44">
        <f t="shared" si="181"/>
        <v>3.3057378045168924</v>
      </c>
      <c r="M345" s="45">
        <f t="shared" si="181"/>
        <v>3.3194439208822422</v>
      </c>
      <c r="N345" s="46">
        <f t="shared" si="181"/>
        <v>1.0434398809008987</v>
      </c>
      <c r="O345" s="46">
        <f t="shared" si="181"/>
        <v>1.0434398809008987</v>
      </c>
      <c r="P345" s="47">
        <f t="shared" si="181"/>
        <v>6.7735507051211776</v>
      </c>
      <c r="Q345" s="47">
        <f t="shared" si="181"/>
        <v>11.582974949217782</v>
      </c>
      <c r="R345" s="47">
        <f t="shared" si="181"/>
        <v>22.813162987938924</v>
      </c>
      <c r="S345" s="48">
        <f t="shared" si="181"/>
        <v>0.35</v>
      </c>
      <c r="T345" s="48">
        <f t="shared" si="181"/>
        <v>0.35</v>
      </c>
      <c r="U345" s="49">
        <f t="shared" si="181"/>
        <v>2.8349510231574584</v>
      </c>
      <c r="V345" s="49">
        <f t="shared" si="181"/>
        <v>2.8348640504224183</v>
      </c>
      <c r="W345" s="50">
        <f t="shared" si="181"/>
        <v>3.4322552239444026</v>
      </c>
      <c r="X345" s="50">
        <f t="shared" si="181"/>
        <v>3.4322294624129439</v>
      </c>
      <c r="AD345"/>
      <c r="AG345" s="3">
        <f t="shared" si="173"/>
        <v>23.585668651620018</v>
      </c>
      <c r="AH345" s="43">
        <f t="shared" ref="AH345:AY359" si="182">AH$160+AH273</f>
        <v>2.1698552236411262</v>
      </c>
      <c r="AI345" s="43">
        <f t="shared" si="182"/>
        <v>3.4320676111518051</v>
      </c>
      <c r="AJ345" s="43">
        <f t="shared" si="182"/>
        <v>3.0875849171468337</v>
      </c>
      <c r="AK345" s="43">
        <f t="shared" si="182"/>
        <v>3.1418003565727055</v>
      </c>
      <c r="AL345" s="43">
        <f t="shared" si="182"/>
        <v>1.5300499446211988</v>
      </c>
      <c r="AM345" s="44">
        <f t="shared" si="182"/>
        <v>3.2568371666351985</v>
      </c>
      <c r="AN345" s="45">
        <f t="shared" si="182"/>
        <v>3.2218037289574628</v>
      </c>
      <c r="AO345" s="46">
        <f t="shared" si="182"/>
        <v>1.0434398809008987</v>
      </c>
      <c r="AP345" s="46">
        <f t="shared" si="182"/>
        <v>1.0434398809008987</v>
      </c>
      <c r="AQ345" s="47">
        <f t="shared" si="182"/>
        <v>6.7735507051211776</v>
      </c>
      <c r="AR345" s="47">
        <f t="shared" si="182"/>
        <v>11.582974949217782</v>
      </c>
      <c r="AS345" s="47">
        <f t="shared" si="182"/>
        <v>22.813162987938924</v>
      </c>
      <c r="AT345" s="48">
        <f t="shared" si="182"/>
        <v>0.35</v>
      </c>
      <c r="AU345" s="48">
        <f t="shared" si="182"/>
        <v>0.35</v>
      </c>
      <c r="AV345" s="49">
        <f t="shared" si="182"/>
        <v>2.8340574205680098</v>
      </c>
      <c r="AW345" s="49">
        <f t="shared" si="182"/>
        <v>2.8334835628995432</v>
      </c>
      <c r="AX345" s="50">
        <f t="shared" si="182"/>
        <v>3.4322546495833151</v>
      </c>
      <c r="AY345" s="50">
        <f t="shared" si="182"/>
        <v>3.4320213992095288</v>
      </c>
    </row>
    <row r="346" spans="6:51" x14ac:dyDescent="0.25">
      <c r="F346" s="3">
        <v>32</v>
      </c>
      <c r="G346" s="43">
        <f t="shared" si="181"/>
        <v>2.1708549186640416</v>
      </c>
      <c r="H346" s="43">
        <f t="shared" si="181"/>
        <v>3.4322463008610296</v>
      </c>
      <c r="I346" s="43">
        <f t="shared" si="181"/>
        <v>3.0920053988591096</v>
      </c>
      <c r="J346" s="43">
        <f t="shared" si="181"/>
        <v>3.1420625106832105</v>
      </c>
      <c r="K346" s="43">
        <f t="shared" si="181"/>
        <v>1.5300499446211988</v>
      </c>
      <c r="L346" s="44">
        <f t="shared" si="181"/>
        <v>3.3083489364771479</v>
      </c>
      <c r="M346" s="45">
        <f t="shared" si="181"/>
        <v>3.3259643822509175</v>
      </c>
      <c r="N346" s="46">
        <f t="shared" si="181"/>
        <v>1.0434398809008987</v>
      </c>
      <c r="O346" s="46">
        <f t="shared" si="181"/>
        <v>1.0434398809008987</v>
      </c>
      <c r="P346" s="47">
        <f t="shared" si="181"/>
        <v>6.7735507051211776</v>
      </c>
      <c r="Q346" s="47">
        <f t="shared" si="181"/>
        <v>11.582974949217782</v>
      </c>
      <c r="R346" s="47">
        <f t="shared" si="181"/>
        <v>22.813162987938924</v>
      </c>
      <c r="S346" s="48">
        <f t="shared" si="181"/>
        <v>0.35</v>
      </c>
      <c r="T346" s="48">
        <f t="shared" si="181"/>
        <v>0.35</v>
      </c>
      <c r="U346" s="49">
        <f t="shared" si="181"/>
        <v>2.8349761909397317</v>
      </c>
      <c r="V346" s="49">
        <f t="shared" si="181"/>
        <v>2.8349079136378732</v>
      </c>
      <c r="W346" s="50">
        <f t="shared" si="181"/>
        <v>3.4322552349048503</v>
      </c>
      <c r="X346" s="50">
        <f t="shared" si="181"/>
        <v>3.4322353661765752</v>
      </c>
      <c r="AD346"/>
      <c r="AG346" s="3">
        <f t="shared" si="173"/>
        <v>24.804603651429346</v>
      </c>
      <c r="AH346" s="43">
        <f t="shared" si="182"/>
        <v>2.1703506184687917</v>
      </c>
      <c r="AI346" s="43">
        <f t="shared" si="182"/>
        <v>3.4321374718997122</v>
      </c>
      <c r="AJ346" s="43">
        <f t="shared" si="182"/>
        <v>3.0896468302170614</v>
      </c>
      <c r="AK346" s="43">
        <f t="shared" si="182"/>
        <v>3.1419040951166091</v>
      </c>
      <c r="AL346" s="43">
        <f t="shared" si="182"/>
        <v>1.5300499446211988</v>
      </c>
      <c r="AM346" s="44">
        <f t="shared" si="182"/>
        <v>3.2710066080928568</v>
      </c>
      <c r="AN346" s="45">
        <f t="shared" si="182"/>
        <v>3.2463573505313201</v>
      </c>
      <c r="AO346" s="46">
        <f t="shared" si="182"/>
        <v>1.0434398809008987</v>
      </c>
      <c r="AP346" s="46">
        <f t="shared" si="182"/>
        <v>1.0434398809008987</v>
      </c>
      <c r="AQ346" s="47">
        <f t="shared" si="182"/>
        <v>6.7735507051211776</v>
      </c>
      <c r="AR346" s="47">
        <f t="shared" si="182"/>
        <v>11.582974949217782</v>
      </c>
      <c r="AS346" s="47">
        <f t="shared" si="182"/>
        <v>22.813162987938924</v>
      </c>
      <c r="AT346" s="48">
        <f t="shared" si="182"/>
        <v>0.35</v>
      </c>
      <c r="AU346" s="48">
        <f t="shared" si="182"/>
        <v>0.35</v>
      </c>
      <c r="AV346" s="49">
        <f t="shared" si="182"/>
        <v>2.8343813543334107</v>
      </c>
      <c r="AW346" s="49">
        <f t="shared" si="182"/>
        <v>2.8339642467117452</v>
      </c>
      <c r="AX346" s="50">
        <f t="shared" si="182"/>
        <v>3.4322548939408652</v>
      </c>
      <c r="AY346" s="50">
        <f t="shared" si="182"/>
        <v>3.4320980406667907</v>
      </c>
    </row>
    <row r="347" spans="6:51" x14ac:dyDescent="0.25">
      <c r="F347" s="3">
        <v>33</v>
      </c>
      <c r="G347" s="43">
        <f t="shared" si="181"/>
        <v>2.1708595833801931</v>
      </c>
      <c r="H347" s="43">
        <f t="shared" si="181"/>
        <v>3.4322488402444282</v>
      </c>
      <c r="I347" s="43">
        <f t="shared" si="181"/>
        <v>3.0920315122660145</v>
      </c>
      <c r="J347" s="43">
        <f t="shared" si="181"/>
        <v>3.1420661004819794</v>
      </c>
      <c r="K347" s="43">
        <f t="shared" si="181"/>
        <v>1.5300499446211988</v>
      </c>
      <c r="L347" s="44">
        <f t="shared" si="181"/>
        <v>3.3105373554162041</v>
      </c>
      <c r="M347" s="45">
        <f t="shared" si="181"/>
        <v>3.3315580339512088</v>
      </c>
      <c r="N347" s="46">
        <f t="shared" si="181"/>
        <v>1.0434398809008987</v>
      </c>
      <c r="O347" s="46">
        <f t="shared" si="181"/>
        <v>1.0434398809008987</v>
      </c>
      <c r="P347" s="47">
        <f t="shared" si="181"/>
        <v>6.7735507051211776</v>
      </c>
      <c r="Q347" s="47">
        <f t="shared" si="181"/>
        <v>11.582974949217782</v>
      </c>
      <c r="R347" s="47">
        <f t="shared" si="181"/>
        <v>22.813162987938924</v>
      </c>
      <c r="S347" s="48">
        <f t="shared" si="181"/>
        <v>0.35</v>
      </c>
      <c r="T347" s="48">
        <f t="shared" si="181"/>
        <v>0.35</v>
      </c>
      <c r="U347" s="49">
        <f t="shared" si="181"/>
        <v>2.8349947592492071</v>
      </c>
      <c r="V347" s="49">
        <f t="shared" si="181"/>
        <v>2.8349409677007014</v>
      </c>
      <c r="W347" s="50">
        <f t="shared" si="181"/>
        <v>3.4322552427630306</v>
      </c>
      <c r="X347" s="50">
        <f t="shared" si="181"/>
        <v>3.4322397890503202</v>
      </c>
      <c r="AD347"/>
      <c r="AG347" s="3">
        <f t="shared" si="173"/>
        <v>26.08653464069765</v>
      </c>
      <c r="AH347" s="43">
        <f t="shared" si="182"/>
        <v>2.1706107482101107</v>
      </c>
      <c r="AI347" s="43">
        <f t="shared" si="182"/>
        <v>3.4321824546745576</v>
      </c>
      <c r="AJ347" s="43">
        <f t="shared" si="182"/>
        <v>3.0908027549835313</v>
      </c>
      <c r="AK347" s="43">
        <f t="shared" si="182"/>
        <v>3.1419702367858195</v>
      </c>
      <c r="AL347" s="43">
        <f t="shared" si="182"/>
        <v>1.5300499446211988</v>
      </c>
      <c r="AM347" s="44">
        <f t="shared" si="182"/>
        <v>3.2822532992092599</v>
      </c>
      <c r="AN347" s="45">
        <f t="shared" si="182"/>
        <v>3.2676786719513213</v>
      </c>
      <c r="AO347" s="46">
        <f t="shared" si="182"/>
        <v>1.0434398809008987</v>
      </c>
      <c r="AP347" s="46">
        <f t="shared" si="182"/>
        <v>1.0434398809008987</v>
      </c>
      <c r="AQ347" s="47">
        <f t="shared" si="182"/>
        <v>6.7735507051211776</v>
      </c>
      <c r="AR347" s="47">
        <f t="shared" si="182"/>
        <v>11.582974949217782</v>
      </c>
      <c r="AS347" s="47">
        <f t="shared" si="182"/>
        <v>22.813162987938924</v>
      </c>
      <c r="AT347" s="48">
        <f t="shared" si="182"/>
        <v>0.35</v>
      </c>
      <c r="AU347" s="48">
        <f t="shared" si="182"/>
        <v>0.35</v>
      </c>
      <c r="AV347" s="49">
        <f t="shared" si="182"/>
        <v>2.8346057200504151</v>
      </c>
      <c r="AW347" s="49">
        <f t="shared" si="182"/>
        <v>2.8343066308553904</v>
      </c>
      <c r="AX347" s="50">
        <f t="shared" si="182"/>
        <v>3.4322550406715622</v>
      </c>
      <c r="AY347" s="50">
        <f t="shared" si="182"/>
        <v>3.4321501532394962</v>
      </c>
    </row>
    <row r="348" spans="6:51" x14ac:dyDescent="0.25">
      <c r="F348" s="3">
        <v>34</v>
      </c>
      <c r="G348" s="43">
        <f t="shared" si="181"/>
        <v>2.1708624408015202</v>
      </c>
      <c r="H348" s="43">
        <f t="shared" si="181"/>
        <v>3.4322506314783863</v>
      </c>
      <c r="I348" s="43">
        <f t="shared" si="181"/>
        <v>3.0920476181370748</v>
      </c>
      <c r="J348" s="43">
        <f t="shared" si="181"/>
        <v>3.1420686238757844</v>
      </c>
      <c r="K348" s="43">
        <f t="shared" si="181"/>
        <v>1.5300499446211988</v>
      </c>
      <c r="L348" s="44">
        <f t="shared" si="181"/>
        <v>3.3123825945188914</v>
      </c>
      <c r="M348" s="45">
        <f t="shared" si="181"/>
        <v>3.336360826840274</v>
      </c>
      <c r="N348" s="46">
        <f t="shared" si="181"/>
        <v>1.0434398809008987</v>
      </c>
      <c r="O348" s="46">
        <f t="shared" si="181"/>
        <v>1.0434398809008987</v>
      </c>
      <c r="P348" s="47">
        <f t="shared" si="181"/>
        <v>6.7735507051211776</v>
      </c>
      <c r="Q348" s="47">
        <f t="shared" si="181"/>
        <v>11.582974949217782</v>
      </c>
      <c r="R348" s="47">
        <f t="shared" si="181"/>
        <v>22.813162987938924</v>
      </c>
      <c r="S348" s="48">
        <f t="shared" si="181"/>
        <v>0.35</v>
      </c>
      <c r="T348" s="48">
        <f t="shared" si="181"/>
        <v>0.35</v>
      </c>
      <c r="U348" s="49">
        <f t="shared" si="181"/>
        <v>2.8350085232793489</v>
      </c>
      <c r="V348" s="49">
        <f t="shared" si="181"/>
        <v>2.8349659881258411</v>
      </c>
      <c r="W348" s="50">
        <f t="shared" si="181"/>
        <v>3.4322552484739002</v>
      </c>
      <c r="X348" s="50">
        <f t="shared" si="181"/>
        <v>3.4322431290226847</v>
      </c>
      <c r="AD348"/>
      <c r="AG348" s="3">
        <f t="shared" si="173"/>
        <v>27.434717325995447</v>
      </c>
      <c r="AH348" s="43">
        <f t="shared" si="182"/>
        <v>2.1707428664985371</v>
      </c>
      <c r="AI348" s="43">
        <f t="shared" si="182"/>
        <v>3.432210922314217</v>
      </c>
      <c r="AJ348" s="43">
        <f t="shared" si="182"/>
        <v>3.091428158295864</v>
      </c>
      <c r="AK348" s="43">
        <f t="shared" si="182"/>
        <v>3.1420117047881395</v>
      </c>
      <c r="AL348" s="43">
        <f t="shared" si="182"/>
        <v>1.5300499446211988</v>
      </c>
      <c r="AM348" s="44">
        <f t="shared" si="182"/>
        <v>3.2911554145038826</v>
      </c>
      <c r="AN348" s="45">
        <f t="shared" si="182"/>
        <v>3.2859863192761085</v>
      </c>
      <c r="AO348" s="46">
        <f t="shared" si="182"/>
        <v>1.0434398809008987</v>
      </c>
      <c r="AP348" s="46">
        <f t="shared" si="182"/>
        <v>1.0434398809008987</v>
      </c>
      <c r="AQ348" s="47">
        <f t="shared" si="182"/>
        <v>6.7735507051211776</v>
      </c>
      <c r="AR348" s="47">
        <f t="shared" si="182"/>
        <v>11.582974949217782</v>
      </c>
      <c r="AS348" s="47">
        <f t="shared" si="182"/>
        <v>22.813162987938924</v>
      </c>
      <c r="AT348" s="48">
        <f t="shared" si="182"/>
        <v>0.35</v>
      </c>
      <c r="AU348" s="48">
        <f t="shared" si="182"/>
        <v>0.35</v>
      </c>
      <c r="AV348" s="49">
        <f t="shared" si="182"/>
        <v>2.8347587648740733</v>
      </c>
      <c r="AW348" s="49">
        <f t="shared" si="182"/>
        <v>2.8345471023430022</v>
      </c>
      <c r="AX348" s="50">
        <f t="shared" si="182"/>
        <v>3.4322551289078942</v>
      </c>
      <c r="AY348" s="50">
        <f t="shared" si="182"/>
        <v>3.432185302876205</v>
      </c>
    </row>
    <row r="349" spans="6:51" x14ac:dyDescent="0.25">
      <c r="F349" s="3">
        <v>35</v>
      </c>
      <c r="G349" s="43">
        <f t="shared" si="181"/>
        <v>2.1708642155052722</v>
      </c>
      <c r="H349" s="43">
        <f t="shared" si="181"/>
        <v>3.4322519024180167</v>
      </c>
      <c r="I349" s="43">
        <f t="shared" si="181"/>
        <v>3.0920576214840967</v>
      </c>
      <c r="J349" s="43">
        <f t="shared" si="181"/>
        <v>3.1420704089248885</v>
      </c>
      <c r="K349" s="43">
        <f t="shared" si="181"/>
        <v>1.5300499446211988</v>
      </c>
      <c r="L349" s="44">
        <f t="shared" si="181"/>
        <v>3.3139474737431724</v>
      </c>
      <c r="M349" s="45">
        <f t="shared" si="181"/>
        <v>3.3404888200311178</v>
      </c>
      <c r="N349" s="46">
        <f t="shared" si="181"/>
        <v>1.0434398809008987</v>
      </c>
      <c r="O349" s="46">
        <f t="shared" si="181"/>
        <v>1.0434398809008987</v>
      </c>
      <c r="P349" s="47">
        <f t="shared" si="181"/>
        <v>6.7735507051211776</v>
      </c>
      <c r="Q349" s="47">
        <f t="shared" si="181"/>
        <v>11.582974949217782</v>
      </c>
      <c r="R349" s="47">
        <f t="shared" si="181"/>
        <v>22.813162987938924</v>
      </c>
      <c r="S349" s="48">
        <f t="shared" si="181"/>
        <v>0.35</v>
      </c>
      <c r="T349" s="48">
        <f t="shared" si="181"/>
        <v>0.35</v>
      </c>
      <c r="U349" s="49">
        <f t="shared" si="181"/>
        <v>2.8350187748010525</v>
      </c>
      <c r="V349" s="49">
        <f t="shared" si="181"/>
        <v>2.834985013346123</v>
      </c>
      <c r="W349" s="50">
        <f t="shared" si="181"/>
        <v>3.4322552526783463</v>
      </c>
      <c r="X349" s="50">
        <f t="shared" si="181"/>
        <v>3.4322456710268296</v>
      </c>
      <c r="AD349"/>
      <c r="AG349" s="3">
        <f t="shared" si="173"/>
        <v>28.852575672624699</v>
      </c>
      <c r="AH349" s="43">
        <f t="shared" si="182"/>
        <v>2.1708080685179887</v>
      </c>
      <c r="AI349" s="43">
        <f t="shared" si="182"/>
        <v>3.4322286387254874</v>
      </c>
      <c r="AJ349" s="43">
        <f t="shared" si="182"/>
        <v>3.0917552332043865</v>
      </c>
      <c r="AK349" s="43">
        <f t="shared" si="182"/>
        <v>3.142037286104375</v>
      </c>
      <c r="AL349" s="43">
        <f t="shared" si="182"/>
        <v>1.5300499446211988</v>
      </c>
      <c r="AM349" s="44">
        <f t="shared" si="182"/>
        <v>3.2981903516628583</v>
      </c>
      <c r="AN349" s="45">
        <f t="shared" si="182"/>
        <v>3.3015313602341889</v>
      </c>
      <c r="AO349" s="46">
        <f t="shared" si="182"/>
        <v>1.0434398809008987</v>
      </c>
      <c r="AP349" s="46">
        <f t="shared" si="182"/>
        <v>1.0434398809008987</v>
      </c>
      <c r="AQ349" s="47">
        <f t="shared" si="182"/>
        <v>6.7735507051211776</v>
      </c>
      <c r="AR349" s="47">
        <f t="shared" si="182"/>
        <v>11.582974949217782</v>
      </c>
      <c r="AS349" s="47">
        <f t="shared" si="182"/>
        <v>22.813162987938924</v>
      </c>
      <c r="AT349" s="48">
        <f t="shared" si="182"/>
        <v>0.35</v>
      </c>
      <c r="AU349" s="48">
        <f t="shared" si="182"/>
        <v>0.35</v>
      </c>
      <c r="AV349" s="49">
        <f t="shared" si="182"/>
        <v>2.834861617244294</v>
      </c>
      <c r="AW349" s="49">
        <f t="shared" si="182"/>
        <v>2.8347137036481698</v>
      </c>
      <c r="AX349" s="50">
        <f t="shared" si="182"/>
        <v>3.4322551821351741</v>
      </c>
      <c r="AY349" s="50">
        <f t="shared" si="182"/>
        <v>3.4322088456238253</v>
      </c>
    </row>
    <row r="350" spans="6:51" x14ac:dyDescent="0.25">
      <c r="F350" s="3">
        <v>36</v>
      </c>
      <c r="G350" s="43">
        <f t="shared" si="181"/>
        <v>2.1708653336279853</v>
      </c>
      <c r="H350" s="43">
        <f t="shared" si="181"/>
        <v>3.4322528095295928</v>
      </c>
      <c r="I350" s="43">
        <f t="shared" si="181"/>
        <v>3.0920638819185058</v>
      </c>
      <c r="J350" s="43">
        <f t="shared" si="181"/>
        <v>3.1420716797110604</v>
      </c>
      <c r="K350" s="43">
        <f t="shared" si="181"/>
        <v>1.5300499446211988</v>
      </c>
      <c r="L350" s="44">
        <f t="shared" si="181"/>
        <v>3.3152819072462933</v>
      </c>
      <c r="M350" s="45">
        <f t="shared" si="181"/>
        <v>3.3440409511102285</v>
      </c>
      <c r="N350" s="46">
        <f t="shared" si="181"/>
        <v>1.0434398809008987</v>
      </c>
      <c r="O350" s="46">
        <f t="shared" si="181"/>
        <v>1.0434398809008987</v>
      </c>
      <c r="P350" s="47">
        <f t="shared" si="181"/>
        <v>6.7735507051211776</v>
      </c>
      <c r="Q350" s="47">
        <f t="shared" si="181"/>
        <v>11.582974949217782</v>
      </c>
      <c r="R350" s="47">
        <f t="shared" si="181"/>
        <v>22.813162987938924</v>
      </c>
      <c r="S350" s="48">
        <f t="shared" si="181"/>
        <v>0.35</v>
      </c>
      <c r="T350" s="48">
        <f t="shared" si="181"/>
        <v>0.35</v>
      </c>
      <c r="U350" s="49">
        <f t="shared" si="181"/>
        <v>2.8350264469637878</v>
      </c>
      <c r="V350" s="49">
        <f t="shared" si="181"/>
        <v>2.8349995459585893</v>
      </c>
      <c r="W350" s="50">
        <f t="shared" si="181"/>
        <v>3.4322552558122776</v>
      </c>
      <c r="X350" s="50">
        <f t="shared" si="181"/>
        <v>3.432247620572336</v>
      </c>
      <c r="AD350"/>
      <c r="AG350" s="3">
        <f t="shared" si="173"/>
        <v>30.343710600427304</v>
      </c>
      <c r="AH350" s="43">
        <f t="shared" si="182"/>
        <v>2.1708394995019131</v>
      </c>
      <c r="AI350" s="43">
        <f t="shared" si="182"/>
        <v>3.432239488093666</v>
      </c>
      <c r="AJ350" s="43">
        <f t="shared" si="182"/>
        <v>3.0919209205694189</v>
      </c>
      <c r="AK350" s="43">
        <f t="shared" si="182"/>
        <v>3.1420528254696123</v>
      </c>
      <c r="AL350" s="43">
        <f t="shared" si="182"/>
        <v>1.5300499446211988</v>
      </c>
      <c r="AM350" s="44">
        <f t="shared" si="182"/>
        <v>3.3037467451301112</v>
      </c>
      <c r="AN350" s="45">
        <f t="shared" si="182"/>
        <v>3.3145854451284711</v>
      </c>
      <c r="AO350" s="46">
        <f t="shared" si="182"/>
        <v>1.0434398809008987</v>
      </c>
      <c r="AP350" s="46">
        <f t="shared" si="182"/>
        <v>1.0434398809008987</v>
      </c>
      <c r="AQ350" s="47">
        <f t="shared" si="182"/>
        <v>6.7735507051211776</v>
      </c>
      <c r="AR350" s="47">
        <f t="shared" si="182"/>
        <v>11.582974949217782</v>
      </c>
      <c r="AS350" s="47">
        <f t="shared" si="182"/>
        <v>22.813162987938924</v>
      </c>
      <c r="AT350" s="48">
        <f t="shared" si="182"/>
        <v>0.35</v>
      </c>
      <c r="AU350" s="48">
        <f t="shared" si="182"/>
        <v>0.35</v>
      </c>
      <c r="AV350" s="49">
        <f t="shared" si="182"/>
        <v>2.8349297512967602</v>
      </c>
      <c r="AW350" s="49">
        <f t="shared" si="182"/>
        <v>2.8348276164921051</v>
      </c>
      <c r="AX350" s="50">
        <f t="shared" si="182"/>
        <v>3.4322552143983964</v>
      </c>
      <c r="AY350" s="50">
        <f t="shared" si="182"/>
        <v>3.4322245221177963</v>
      </c>
    </row>
    <row r="351" spans="6:51" x14ac:dyDescent="0.25">
      <c r="F351" s="3">
        <v>37</v>
      </c>
      <c r="G351" s="43">
        <f t="shared" si="181"/>
        <v>2.1708660484634392</v>
      </c>
      <c r="H351" s="43">
        <f t="shared" si="181"/>
        <v>3.4322534608096911</v>
      </c>
      <c r="I351" s="43">
        <f t="shared" si="181"/>
        <v>3.0920678317794064</v>
      </c>
      <c r="J351" s="43">
        <f t="shared" si="181"/>
        <v>3.142072590153457</v>
      </c>
      <c r="K351" s="43">
        <f t="shared" si="181"/>
        <v>1.5300499446211988</v>
      </c>
      <c r="L351" s="44">
        <f t="shared" si="181"/>
        <v>3.316425789709986</v>
      </c>
      <c r="M351" s="45">
        <f t="shared" si="181"/>
        <v>3.347101473871001</v>
      </c>
      <c r="N351" s="46">
        <f t="shared" si="181"/>
        <v>1.0434398809008987</v>
      </c>
      <c r="O351" s="46">
        <f t="shared" si="181"/>
        <v>1.0434398809008987</v>
      </c>
      <c r="P351" s="47">
        <f t="shared" si="181"/>
        <v>6.7735507051211776</v>
      </c>
      <c r="Q351" s="47">
        <f t="shared" si="181"/>
        <v>11.582974949217782</v>
      </c>
      <c r="R351" s="47">
        <f t="shared" si="181"/>
        <v>22.813162987938924</v>
      </c>
      <c r="S351" s="48">
        <f t="shared" si="181"/>
        <v>0.35</v>
      </c>
      <c r="T351" s="48">
        <f t="shared" si="181"/>
        <v>0.35</v>
      </c>
      <c r="U351" s="49">
        <f t="shared" si="181"/>
        <v>2.8350322165623751</v>
      </c>
      <c r="V351" s="49">
        <f t="shared" si="181"/>
        <v>2.8350106977647735</v>
      </c>
      <c r="W351" s="50">
        <f t="shared" si="181"/>
        <v>3.4322552581760215</v>
      </c>
      <c r="X351" s="50">
        <f t="shared" si="181"/>
        <v>3.4322491269715685</v>
      </c>
      <c r="AD351"/>
      <c r="AG351" s="3">
        <f t="shared" si="173"/>
        <v>31.911909129003085</v>
      </c>
      <c r="AH351" s="43">
        <f t="shared" si="182"/>
        <v>2.1708543850731004</v>
      </c>
      <c r="AI351" s="43">
        <f t="shared" si="182"/>
        <v>3.4322460311972418</v>
      </c>
      <c r="AJ351" s="43">
        <f t="shared" si="182"/>
        <v>3.0920024289221431</v>
      </c>
      <c r="AK351" s="43">
        <f t="shared" si="182"/>
        <v>3.1420621287271739</v>
      </c>
      <c r="AL351" s="43">
        <f t="shared" si="182"/>
        <v>1.5300499446211988</v>
      </c>
      <c r="AM351" s="44">
        <f t="shared" si="182"/>
        <v>3.3081372052798113</v>
      </c>
      <c r="AN351" s="45">
        <f t="shared" si="182"/>
        <v>3.3254293607451548</v>
      </c>
      <c r="AO351" s="46">
        <f t="shared" si="182"/>
        <v>1.0434398809008987</v>
      </c>
      <c r="AP351" s="46">
        <f t="shared" si="182"/>
        <v>1.0434398809008987</v>
      </c>
      <c r="AQ351" s="47">
        <f t="shared" si="182"/>
        <v>6.7735507051211776</v>
      </c>
      <c r="AR351" s="47">
        <f t="shared" si="182"/>
        <v>11.582974949217782</v>
      </c>
      <c r="AS351" s="47">
        <f t="shared" si="182"/>
        <v>22.813162987938924</v>
      </c>
      <c r="AT351" s="48">
        <f t="shared" si="182"/>
        <v>0.35</v>
      </c>
      <c r="AU351" s="48">
        <f t="shared" si="182"/>
        <v>0.35</v>
      </c>
      <c r="AV351" s="49">
        <f t="shared" si="182"/>
        <v>2.8349742697939284</v>
      </c>
      <c r="AW351" s="49">
        <f t="shared" si="182"/>
        <v>2.8349045310549217</v>
      </c>
      <c r="AX351" s="50">
        <f t="shared" si="182"/>
        <v>3.4322552340809285</v>
      </c>
      <c r="AY351" s="50">
        <f t="shared" si="182"/>
        <v>3.4322349124487652</v>
      </c>
    </row>
    <row r="352" spans="6:51" x14ac:dyDescent="0.25">
      <c r="F352" s="3">
        <v>38</v>
      </c>
      <c r="G352" s="43">
        <f t="shared" si="181"/>
        <v>2.1708665122910435</v>
      </c>
      <c r="H352" s="43">
        <f t="shared" si="181"/>
        <v>3.4322539311893672</v>
      </c>
      <c r="I352" s="43">
        <f t="shared" si="181"/>
        <v>3.0920703451880818</v>
      </c>
      <c r="J352" s="43">
        <f t="shared" si="181"/>
        <v>3.1420732465781107</v>
      </c>
      <c r="K352" s="43">
        <f t="shared" si="181"/>
        <v>1.5300499446211988</v>
      </c>
      <c r="L352" s="44">
        <f t="shared" si="181"/>
        <v>3.3174111945724589</v>
      </c>
      <c r="M352" s="45">
        <f t="shared" si="181"/>
        <v>3.3497420861085838</v>
      </c>
      <c r="N352" s="46">
        <f t="shared" si="181"/>
        <v>1.0434398809008987</v>
      </c>
      <c r="O352" s="46">
        <f t="shared" si="181"/>
        <v>1.0434398809008987</v>
      </c>
      <c r="P352" s="47">
        <f t="shared" si="181"/>
        <v>6.7735507051211776</v>
      </c>
      <c r="Q352" s="47">
        <f t="shared" si="181"/>
        <v>11.582974949217782</v>
      </c>
      <c r="R352" s="47">
        <f t="shared" si="181"/>
        <v>22.813162987938924</v>
      </c>
      <c r="S352" s="48">
        <f t="shared" si="181"/>
        <v>0.35</v>
      </c>
      <c r="T352" s="48">
        <f t="shared" si="181"/>
        <v>0.35</v>
      </c>
      <c r="U352" s="49">
        <f t="shared" si="181"/>
        <v>2.835036576478795</v>
      </c>
      <c r="V352" s="49">
        <f t="shared" si="181"/>
        <v>2.8350192945891544</v>
      </c>
      <c r="W352" s="50">
        <f t="shared" si="181"/>
        <v>3.4322552599790654</v>
      </c>
      <c r="X352" s="50">
        <f t="shared" si="181"/>
        <v>3.4322502994909732</v>
      </c>
      <c r="AD352"/>
      <c r="AG352" s="3">
        <f t="shared" si="173"/>
        <v>33.561153995563402</v>
      </c>
      <c r="AH352" s="43">
        <f t="shared" si="182"/>
        <v>2.1708613541644515</v>
      </c>
      <c r="AI352" s="43">
        <f t="shared" si="182"/>
        <v>3.4322499209575135</v>
      </c>
      <c r="AJ352" s="43">
        <f t="shared" si="182"/>
        <v>3.0920414874098512</v>
      </c>
      <c r="AK352" s="43">
        <f t="shared" si="182"/>
        <v>3.1420676239109033</v>
      </c>
      <c r="AL352" s="43">
        <f t="shared" si="182"/>
        <v>1.5300499446211988</v>
      </c>
      <c r="AM352" s="44">
        <f t="shared" si="182"/>
        <v>3.3116107140880304</v>
      </c>
      <c r="AN352" s="45">
        <f t="shared" si="182"/>
        <v>3.334342658271984</v>
      </c>
      <c r="AO352" s="46">
        <f t="shared" si="182"/>
        <v>1.0434398809008987</v>
      </c>
      <c r="AP352" s="46">
        <f t="shared" si="182"/>
        <v>1.0434398809008987</v>
      </c>
      <c r="AQ352" s="47">
        <f t="shared" si="182"/>
        <v>6.7735507051211776</v>
      </c>
      <c r="AR352" s="47">
        <f t="shared" si="182"/>
        <v>11.582974949217782</v>
      </c>
      <c r="AS352" s="47">
        <f t="shared" si="182"/>
        <v>22.813162987938924</v>
      </c>
      <c r="AT352" s="48">
        <f t="shared" si="182"/>
        <v>0.35</v>
      </c>
      <c r="AU352" s="48">
        <f t="shared" si="182"/>
        <v>0.35</v>
      </c>
      <c r="AV352" s="49">
        <f t="shared" si="182"/>
        <v>2.8350029821175262</v>
      </c>
      <c r="AW352" s="49">
        <f t="shared" si="182"/>
        <v>2.8349558522842386</v>
      </c>
      <c r="AX352" s="50">
        <f t="shared" si="182"/>
        <v>3.4322552461853273</v>
      </c>
      <c r="AY352" s="50">
        <f t="shared" si="182"/>
        <v>3.4322417762207165</v>
      </c>
    </row>
    <row r="353" spans="6:51" x14ac:dyDescent="0.25">
      <c r="F353" s="3">
        <v>39</v>
      </c>
      <c r="G353" s="43">
        <f t="shared" si="181"/>
        <v>2.170866817761727</v>
      </c>
      <c r="H353" s="43">
        <f t="shared" si="181"/>
        <v>3.4322542729327203</v>
      </c>
      <c r="I353" s="43">
        <f t="shared" si="181"/>
        <v>3.0920719588131491</v>
      </c>
      <c r="J353" s="43">
        <f t="shared" si="181"/>
        <v>3.1420737228547955</v>
      </c>
      <c r="K353" s="43">
        <f t="shared" si="181"/>
        <v>1.5300499446211988</v>
      </c>
      <c r="L353" s="44">
        <f t="shared" si="181"/>
        <v>3.3182640563546082</v>
      </c>
      <c r="M353" s="45">
        <f t="shared" si="181"/>
        <v>3.3520237746212453</v>
      </c>
      <c r="N353" s="46">
        <f t="shared" si="181"/>
        <v>1.0434398809008987</v>
      </c>
      <c r="O353" s="46">
        <f t="shared" si="181"/>
        <v>1.0434398809008987</v>
      </c>
      <c r="P353" s="47">
        <f t="shared" si="181"/>
        <v>6.7735507051211776</v>
      </c>
      <c r="Q353" s="47">
        <f t="shared" si="181"/>
        <v>11.582974949217782</v>
      </c>
      <c r="R353" s="47">
        <f t="shared" si="181"/>
        <v>22.813162987938924</v>
      </c>
      <c r="S353" s="48">
        <f t="shared" si="181"/>
        <v>0.35</v>
      </c>
      <c r="T353" s="48">
        <f t="shared" si="181"/>
        <v>0.35</v>
      </c>
      <c r="U353" s="49">
        <f t="shared" si="181"/>
        <v>2.8350398871599678</v>
      </c>
      <c r="V353" s="49">
        <f t="shared" si="181"/>
        <v>2.835025952251784</v>
      </c>
      <c r="W353" s="50">
        <f t="shared" si="181"/>
        <v>3.4322552613692769</v>
      </c>
      <c r="X353" s="50">
        <f t="shared" si="181"/>
        <v>3.4322512186598004</v>
      </c>
      <c r="AD353"/>
      <c r="AG353" s="3">
        <f t="shared" si="173"/>
        <v>35.295633769846724</v>
      </c>
      <c r="AH353" s="43">
        <f t="shared" si="182"/>
        <v>2.1708646005102326</v>
      </c>
      <c r="AI353" s="43">
        <f t="shared" si="182"/>
        <v>3.4322522028464877</v>
      </c>
      <c r="AJ353" s="43">
        <f t="shared" si="182"/>
        <v>3.0920597838098645</v>
      </c>
      <c r="AK353" s="43">
        <f t="shared" si="182"/>
        <v>3.1420708301250269</v>
      </c>
      <c r="AL353" s="43">
        <f t="shared" si="182"/>
        <v>1.5300499446211988</v>
      </c>
      <c r="AM353" s="44">
        <f t="shared" si="182"/>
        <v>3.314364006547021</v>
      </c>
      <c r="AN353" s="45">
        <f t="shared" si="182"/>
        <v>3.3415948571089142</v>
      </c>
      <c r="AO353" s="46">
        <f t="shared" si="182"/>
        <v>1.0434398809008987</v>
      </c>
      <c r="AP353" s="46">
        <f t="shared" si="182"/>
        <v>1.0434398809008987</v>
      </c>
      <c r="AQ353" s="47">
        <f t="shared" si="182"/>
        <v>6.7735507051211776</v>
      </c>
      <c r="AR353" s="47">
        <f t="shared" si="182"/>
        <v>11.582974949217782</v>
      </c>
      <c r="AS353" s="47">
        <f t="shared" si="182"/>
        <v>22.813162987938924</v>
      </c>
      <c r="AT353" s="48">
        <f t="shared" si="182"/>
        <v>0.35</v>
      </c>
      <c r="AU353" s="48">
        <f t="shared" si="182"/>
        <v>0.35</v>
      </c>
      <c r="AV353" s="49">
        <f t="shared" si="182"/>
        <v>2.8350212768989764</v>
      </c>
      <c r="AW353" s="49">
        <f t="shared" si="182"/>
        <v>2.8349897210112558</v>
      </c>
      <c r="AX353" s="50">
        <f t="shared" si="182"/>
        <v>3.4322552537006694</v>
      </c>
      <c r="AY353" s="50">
        <f t="shared" si="182"/>
        <v>3.4322463014379765</v>
      </c>
    </row>
    <row r="354" spans="6:51" x14ac:dyDescent="0.25">
      <c r="F354" s="3">
        <v>40</v>
      </c>
      <c r="G354" s="43">
        <f t="shared" si="181"/>
        <v>2.170867021948824</v>
      </c>
      <c r="H354" s="43">
        <f t="shared" si="181"/>
        <v>3.4322545226881229</v>
      </c>
      <c r="I354" s="43">
        <f t="shared" si="181"/>
        <v>3.0920730043173257</v>
      </c>
      <c r="J354" s="43">
        <f t="shared" si="181"/>
        <v>3.142074070599751</v>
      </c>
      <c r="K354" s="43">
        <f t="shared" si="181"/>
        <v>1.5300499446211988</v>
      </c>
      <c r="L354" s="44">
        <f t="shared" si="181"/>
        <v>3.319005464613932</v>
      </c>
      <c r="M354" s="45">
        <f t="shared" si="181"/>
        <v>3.3539984063525514</v>
      </c>
      <c r="N354" s="46">
        <f t="shared" si="181"/>
        <v>1.0434398809008987</v>
      </c>
      <c r="O354" s="46">
        <f t="shared" si="181"/>
        <v>1.0434398809008987</v>
      </c>
      <c r="P354" s="47">
        <f t="shared" si="181"/>
        <v>6.7735507051211776</v>
      </c>
      <c r="Q354" s="47">
        <f t="shared" si="181"/>
        <v>11.582974949217782</v>
      </c>
      <c r="R354" s="47">
        <f t="shared" si="181"/>
        <v>22.813162987938924</v>
      </c>
      <c r="S354" s="48">
        <f t="shared" si="181"/>
        <v>0.35</v>
      </c>
      <c r="T354" s="48">
        <f t="shared" si="181"/>
        <v>0.35</v>
      </c>
      <c r="U354" s="49">
        <f t="shared" si="181"/>
        <v>2.8350424133203762</v>
      </c>
      <c r="V354" s="49">
        <f t="shared" si="181"/>
        <v>2.835031131803555</v>
      </c>
      <c r="W354" s="50">
        <f t="shared" si="181"/>
        <v>3.4322552624522205</v>
      </c>
      <c r="X354" s="50">
        <f t="shared" si="181"/>
        <v>3.4322519442422585</v>
      </c>
      <c r="AD354"/>
      <c r="AG354" s="3">
        <f t="shared" si="173"/>
        <v>37.119753491784877</v>
      </c>
      <c r="AH354" s="43">
        <f t="shared" si="182"/>
        <v>2.1708661149829984</v>
      </c>
      <c r="AI354" s="43">
        <f t="shared" si="182"/>
        <v>3.4322535254689428</v>
      </c>
      <c r="AJ354" s="43">
        <f t="shared" si="182"/>
        <v>3.0920681954486571</v>
      </c>
      <c r="AK354" s="43">
        <f t="shared" si="182"/>
        <v>3.1420726804452093</v>
      </c>
      <c r="AL354" s="43">
        <f t="shared" si="182"/>
        <v>1.5300499446211988</v>
      </c>
      <c r="AM354" s="44">
        <f t="shared" si="182"/>
        <v>3.3165515868927784</v>
      </c>
      <c r="AN354" s="45">
        <f t="shared" si="182"/>
        <v>3.3474385362038812</v>
      </c>
      <c r="AO354" s="46">
        <f t="shared" si="182"/>
        <v>1.0434398809008987</v>
      </c>
      <c r="AP354" s="46">
        <f t="shared" si="182"/>
        <v>1.0434398809008987</v>
      </c>
      <c r="AQ354" s="47">
        <f t="shared" si="182"/>
        <v>6.7735507051211776</v>
      </c>
      <c r="AR354" s="47">
        <f t="shared" si="182"/>
        <v>11.582974949217782</v>
      </c>
      <c r="AS354" s="47">
        <f t="shared" si="182"/>
        <v>22.813162987938924</v>
      </c>
      <c r="AT354" s="48">
        <f t="shared" si="182"/>
        <v>0.35</v>
      </c>
      <c r="AU354" s="48">
        <f t="shared" si="182"/>
        <v>0.35</v>
      </c>
      <c r="AV354" s="49">
        <f t="shared" si="182"/>
        <v>2.8350328048285123</v>
      </c>
      <c r="AW354" s="49">
        <f t="shared" si="182"/>
        <v>2.8350118481212352</v>
      </c>
      <c r="AX354" s="50">
        <f t="shared" si="182"/>
        <v>3.4322552584181065</v>
      </c>
      <c r="AY354" s="50">
        <f t="shared" si="182"/>
        <v>3.432249283168975</v>
      </c>
    </row>
    <row r="355" spans="6:51" x14ac:dyDescent="0.25">
      <c r="F355" s="3">
        <v>41</v>
      </c>
      <c r="G355" s="43">
        <f t="shared" si="181"/>
        <v>2.1708671604577066</v>
      </c>
      <c r="H355" s="43">
        <f t="shared" si="181"/>
        <v>3.4322547062917899</v>
      </c>
      <c r="I355" s="43">
        <f t="shared" si="181"/>
        <v>3.09207368812136</v>
      </c>
      <c r="J355" s="43">
        <f t="shared" si="181"/>
        <v>3.1420743260877142</v>
      </c>
      <c r="K355" s="43">
        <f t="shared" si="181"/>
        <v>1.5300499446211988</v>
      </c>
      <c r="L355" s="44">
        <f t="shared" si="181"/>
        <v>3.3196526642628981</v>
      </c>
      <c r="M355" s="45">
        <f t="shared" si="181"/>
        <v>3.3557100945212262</v>
      </c>
      <c r="N355" s="46">
        <f t="shared" si="181"/>
        <v>1.0434398809008987</v>
      </c>
      <c r="O355" s="46">
        <f t="shared" si="181"/>
        <v>1.0434398809008987</v>
      </c>
      <c r="P355" s="47">
        <f t="shared" si="181"/>
        <v>6.7735507051211776</v>
      </c>
      <c r="Q355" s="47">
        <f t="shared" si="181"/>
        <v>11.582974949217782</v>
      </c>
      <c r="R355" s="47">
        <f t="shared" si="181"/>
        <v>22.813162987938924</v>
      </c>
      <c r="S355" s="48">
        <f t="shared" si="181"/>
        <v>0.35</v>
      </c>
      <c r="T355" s="48">
        <f t="shared" si="181"/>
        <v>0.35</v>
      </c>
      <c r="U355" s="49">
        <f t="shared" si="181"/>
        <v>2.8350443502012541</v>
      </c>
      <c r="V355" s="49">
        <f t="shared" si="181"/>
        <v>2.8350351798140818</v>
      </c>
      <c r="W355" s="50">
        <f t="shared" si="181"/>
        <v>3.4322552633040888</v>
      </c>
      <c r="X355" s="50">
        <f t="shared" si="181"/>
        <v>3.4322525208955508</v>
      </c>
      <c r="AD355"/>
      <c r="AG355" s="3">
        <f t="shared" si="173"/>
        <v>38.85778775562828</v>
      </c>
      <c r="AH355" s="43">
        <f t="shared" si="182"/>
        <v>2.1708667815421032</v>
      </c>
      <c r="AI355" s="43">
        <f t="shared" si="182"/>
        <v>3.4322542306595216</v>
      </c>
      <c r="AJ355" s="43">
        <f t="shared" si="182"/>
        <v>3.0920717700557403</v>
      </c>
      <c r="AK355" s="43">
        <f t="shared" si="182"/>
        <v>3.1420736639690547</v>
      </c>
      <c r="AL355" s="43">
        <f t="shared" si="182"/>
        <v>1.5300499446211988</v>
      </c>
      <c r="AM355" s="44">
        <f t="shared" si="182"/>
        <v>3.3181500111756126</v>
      </c>
      <c r="AN355" s="45">
        <f t="shared" si="182"/>
        <v>3.3517191341944663</v>
      </c>
      <c r="AO355" s="46">
        <f t="shared" si="182"/>
        <v>1.0434398809008987</v>
      </c>
      <c r="AP355" s="46">
        <f t="shared" si="182"/>
        <v>1.0434398809008987</v>
      </c>
      <c r="AQ355" s="47">
        <f t="shared" si="182"/>
        <v>6.7735507051211776</v>
      </c>
      <c r="AR355" s="47">
        <f t="shared" si="182"/>
        <v>11.582974949217782</v>
      </c>
      <c r="AS355" s="47">
        <f t="shared" si="182"/>
        <v>22.813162987938924</v>
      </c>
      <c r="AT355" s="48">
        <f t="shared" si="182"/>
        <v>0.35</v>
      </c>
      <c r="AU355" s="48">
        <f t="shared" si="182"/>
        <v>0.35</v>
      </c>
      <c r="AV355" s="49">
        <f t="shared" si="182"/>
        <v>2.8350394694871137</v>
      </c>
      <c r="AW355" s="49">
        <f t="shared" si="182"/>
        <v>2.8350251049196085</v>
      </c>
      <c r="AX355" s="50">
        <f t="shared" si="182"/>
        <v>3.4322552611923989</v>
      </c>
      <c r="AY355" s="50">
        <f t="shared" si="182"/>
        <v>3.4322511009532608</v>
      </c>
    </row>
    <row r="356" spans="6:51" x14ac:dyDescent="0.25">
      <c r="F356" s="3">
        <v>42</v>
      </c>
      <c r="G356" s="43">
        <f t="shared" si="181"/>
        <v>2.1708672557877113</v>
      </c>
      <c r="H356" s="43">
        <f t="shared" si="181"/>
        <v>3.43225484205563</v>
      </c>
      <c r="I356" s="43">
        <f t="shared" si="181"/>
        <v>3.0920741396606535</v>
      </c>
      <c r="J356" s="43">
        <f t="shared" si="181"/>
        <v>3.1420745149588409</v>
      </c>
      <c r="K356" s="43">
        <f t="shared" si="181"/>
        <v>1.5300499446211988</v>
      </c>
      <c r="L356" s="44">
        <f t="shared" si="181"/>
        <v>3.3202198328671715</v>
      </c>
      <c r="M356" s="45">
        <f t="shared" si="181"/>
        <v>3.3571963673063077</v>
      </c>
      <c r="N356" s="46">
        <f t="shared" si="181"/>
        <v>1.0434398809008987</v>
      </c>
      <c r="O356" s="46">
        <f t="shared" si="181"/>
        <v>1.0434398809008987</v>
      </c>
      <c r="P356" s="47">
        <f t="shared" si="181"/>
        <v>6.7735507051211776</v>
      </c>
      <c r="Q356" s="47">
        <f t="shared" si="181"/>
        <v>11.582974949217782</v>
      </c>
      <c r="R356" s="47">
        <f t="shared" si="181"/>
        <v>22.813162987938924</v>
      </c>
      <c r="S356" s="48">
        <f t="shared" si="181"/>
        <v>0.35</v>
      </c>
      <c r="T356" s="48">
        <f t="shared" si="181"/>
        <v>0.35</v>
      </c>
      <c r="U356" s="49">
        <f t="shared" si="181"/>
        <v>2.8350458424254357</v>
      </c>
      <c r="V356" s="49">
        <f t="shared" si="181"/>
        <v>2.8350383578552978</v>
      </c>
      <c r="W356" s="50">
        <f t="shared" si="181"/>
        <v>3.4322552639804522</v>
      </c>
      <c r="X356" s="50">
        <f t="shared" si="181"/>
        <v>3.432252982212356</v>
      </c>
      <c r="AD356"/>
      <c r="AG356" s="3">
        <f t="shared" si="173"/>
        <v>40.467341024247702</v>
      </c>
      <c r="AH356" s="43">
        <f t="shared" si="182"/>
        <v>2.1708670932488587</v>
      </c>
      <c r="AI356" s="43">
        <f t="shared" si="182"/>
        <v>3.4322546154671119</v>
      </c>
      <c r="AJ356" s="43">
        <f t="shared" si="182"/>
        <v>3.0920733596385688</v>
      </c>
      <c r="AK356" s="43">
        <f t="shared" si="182"/>
        <v>3.1420741997166268</v>
      </c>
      <c r="AL356" s="43">
        <f t="shared" si="182"/>
        <v>1.5300499446211988</v>
      </c>
      <c r="AM356" s="44">
        <f t="shared" si="182"/>
        <v>3.3193187264457729</v>
      </c>
      <c r="AN356" s="45">
        <f t="shared" si="182"/>
        <v>3.3548286501620463</v>
      </c>
      <c r="AO356" s="46">
        <f t="shared" si="182"/>
        <v>1.0434398809008987</v>
      </c>
      <c r="AP356" s="46">
        <f t="shared" si="182"/>
        <v>1.0434398809008987</v>
      </c>
      <c r="AQ356" s="47">
        <f t="shared" si="182"/>
        <v>6.7735507051211776</v>
      </c>
      <c r="AR356" s="47">
        <f t="shared" si="182"/>
        <v>11.582974949217782</v>
      </c>
      <c r="AS356" s="47">
        <f t="shared" si="182"/>
        <v>22.813162987938924</v>
      </c>
      <c r="AT356" s="48">
        <f t="shared" si="182"/>
        <v>0.35</v>
      </c>
      <c r="AU356" s="48">
        <f t="shared" si="182"/>
        <v>0.35</v>
      </c>
      <c r="AV356" s="49">
        <f t="shared" si="182"/>
        <v>2.835043382042616</v>
      </c>
      <c r="AW356" s="49">
        <f t="shared" si="182"/>
        <v>2.8350331468187697</v>
      </c>
      <c r="AX356" s="50">
        <f t="shared" si="182"/>
        <v>3.4322552628753105</v>
      </c>
      <c r="AY356" s="50">
        <f t="shared" si="182"/>
        <v>3.4322522300076095</v>
      </c>
    </row>
    <row r="357" spans="6:51" x14ac:dyDescent="0.25">
      <c r="F357" s="3">
        <v>43</v>
      </c>
      <c r="G357" s="43">
        <f t="shared" si="181"/>
        <v>2.1708673223409254</v>
      </c>
      <c r="H357" s="43">
        <f t="shared" si="181"/>
        <v>3.4322549430284663</v>
      </c>
      <c r="I357" s="43">
        <f t="shared" si="181"/>
        <v>3.0920744407331524</v>
      </c>
      <c r="J357" s="43">
        <f t="shared" si="181"/>
        <v>3.142074655440779</v>
      </c>
      <c r="K357" s="43">
        <f t="shared" si="181"/>
        <v>1.5300499446211988</v>
      </c>
      <c r="L357" s="44">
        <f t="shared" si="181"/>
        <v>3.3207186877597539</v>
      </c>
      <c r="M357" s="45">
        <f t="shared" si="181"/>
        <v>3.3584891646753374</v>
      </c>
      <c r="N357" s="46">
        <f t="shared" si="181"/>
        <v>1.0434398809008987</v>
      </c>
      <c r="O357" s="46">
        <f t="shared" si="181"/>
        <v>1.0434398809008987</v>
      </c>
      <c r="P357" s="47">
        <f t="shared" si="181"/>
        <v>6.7735507051211776</v>
      </c>
      <c r="Q357" s="47">
        <f t="shared" si="181"/>
        <v>11.582974949217782</v>
      </c>
      <c r="R357" s="47">
        <f t="shared" si="181"/>
        <v>22.813162987938924</v>
      </c>
      <c r="S357" s="48">
        <f t="shared" si="181"/>
        <v>0.35</v>
      </c>
      <c r="T357" s="48">
        <f t="shared" si="181"/>
        <v>0.35</v>
      </c>
      <c r="U357" s="49">
        <f t="shared" si="181"/>
        <v>2.8350469975856303</v>
      </c>
      <c r="V357" s="49">
        <f t="shared" si="181"/>
        <v>2.8350408641523477</v>
      </c>
      <c r="W357" s="50">
        <f t="shared" si="181"/>
        <v>3.432255264522249</v>
      </c>
      <c r="X357" s="50">
        <f t="shared" si="181"/>
        <v>3.4322533536280884</v>
      </c>
      <c r="AD357"/>
      <c r="AG357" s="3">
        <f t="shared" si="173"/>
        <v>41.95047391357199</v>
      </c>
      <c r="AH357" s="43">
        <f t="shared" si="182"/>
        <v>2.170867251838124</v>
      </c>
      <c r="AI357" s="43">
        <f t="shared" si="182"/>
        <v>3.4322548362411069</v>
      </c>
      <c r="AJ357" s="43">
        <f t="shared" si="182"/>
        <v>3.0920741213707426</v>
      </c>
      <c r="AK357" s="43">
        <f t="shared" si="182"/>
        <v>3.1420745068699354</v>
      </c>
      <c r="AL357" s="43">
        <f t="shared" si="182"/>
        <v>1.5300499446211988</v>
      </c>
      <c r="AM357" s="44">
        <f t="shared" si="182"/>
        <v>3.3201934389235683</v>
      </c>
      <c r="AN357" s="45">
        <f t="shared" si="182"/>
        <v>3.3571275544702464</v>
      </c>
      <c r="AO357" s="46">
        <f t="shared" si="182"/>
        <v>1.0434398809008987</v>
      </c>
      <c r="AP357" s="46">
        <f t="shared" si="182"/>
        <v>1.0434398809008987</v>
      </c>
      <c r="AQ357" s="47">
        <f t="shared" si="182"/>
        <v>6.7735507051211776</v>
      </c>
      <c r="AR357" s="47">
        <f t="shared" si="182"/>
        <v>11.582974949217782</v>
      </c>
      <c r="AS357" s="47">
        <f t="shared" si="182"/>
        <v>22.813162987938924</v>
      </c>
      <c r="AT357" s="48">
        <f t="shared" si="182"/>
        <v>0.35</v>
      </c>
      <c r="AU357" s="48">
        <f t="shared" si="182"/>
        <v>0.35</v>
      </c>
      <c r="AV357" s="49">
        <f t="shared" si="182"/>
        <v>2.8350457772177924</v>
      </c>
      <c r="AW357" s="49">
        <f t="shared" si="182"/>
        <v>2.8350382176894304</v>
      </c>
      <c r="AX357" s="50">
        <f t="shared" si="182"/>
        <v>3.4322552639504109</v>
      </c>
      <c r="AY357" s="50">
        <f t="shared" si="182"/>
        <v>3.4322529616633095</v>
      </c>
    </row>
    <row r="358" spans="6:51" x14ac:dyDescent="0.25">
      <c r="F358" s="3">
        <v>44</v>
      </c>
      <c r="G358" s="43">
        <f t="shared" si="181"/>
        <v>2.1708673694558107</v>
      </c>
      <c r="H358" s="43">
        <f t="shared" si="181"/>
        <v>3.4322550185587506</v>
      </c>
      <c r="I358" s="43">
        <f t="shared" si="181"/>
        <v>3.0920746434511988</v>
      </c>
      <c r="J358" s="43">
        <f t="shared" si="181"/>
        <v>3.1420747605659471</v>
      </c>
      <c r="K358" s="43">
        <f t="shared" si="181"/>
        <v>1.5300499446211988</v>
      </c>
      <c r="L358" s="44">
        <f t="shared" si="181"/>
        <v>3.3211589626659661</v>
      </c>
      <c r="M358" s="45">
        <f t="shared" si="181"/>
        <v>3.359615686606785</v>
      </c>
      <c r="N358" s="46">
        <f t="shared" si="181"/>
        <v>1.0434398809008987</v>
      </c>
      <c r="O358" s="46">
        <f t="shared" si="181"/>
        <v>1.0434398809008987</v>
      </c>
      <c r="P358" s="47">
        <f t="shared" si="181"/>
        <v>6.7735507051211776</v>
      </c>
      <c r="Q358" s="47">
        <f t="shared" si="181"/>
        <v>11.582974949217782</v>
      </c>
      <c r="R358" s="47">
        <f t="shared" si="181"/>
        <v>22.813162987938924</v>
      </c>
      <c r="S358" s="48">
        <f t="shared" si="181"/>
        <v>0.35</v>
      </c>
      <c r="T358" s="48">
        <f t="shared" si="181"/>
        <v>0.35</v>
      </c>
      <c r="U358" s="49">
        <f t="shared" si="181"/>
        <v>2.8350478960741121</v>
      </c>
      <c r="V358" s="49">
        <f t="shared" si="181"/>
        <v>2.8350428495384836</v>
      </c>
      <c r="W358" s="50">
        <f t="shared" si="181"/>
        <v>3.4322552649599309</v>
      </c>
      <c r="X358" s="50">
        <f t="shared" si="181"/>
        <v>3.4322536545253115</v>
      </c>
      <c r="AD358"/>
      <c r="AG358" s="3">
        <f t="shared" si="173"/>
        <v>43.317115956604354</v>
      </c>
      <c r="AH358" s="43">
        <f t="shared" si="182"/>
        <v>2.1708673390437925</v>
      </c>
      <c r="AI358" s="43">
        <f t="shared" si="182"/>
        <v>3.4322549693709141</v>
      </c>
      <c r="AJ358" s="43">
        <f t="shared" si="182"/>
        <v>3.0920745137806041</v>
      </c>
      <c r="AK358" s="43">
        <f t="shared" si="182"/>
        <v>3.1420746920987406</v>
      </c>
      <c r="AL358" s="43">
        <f t="shared" si="182"/>
        <v>1.5300499446211988</v>
      </c>
      <c r="AM358" s="44">
        <f t="shared" si="182"/>
        <v>3.3208642334036123</v>
      </c>
      <c r="AN358" s="45">
        <f t="shared" si="182"/>
        <v>3.3588632302619601</v>
      </c>
      <c r="AO358" s="46">
        <f t="shared" si="182"/>
        <v>1.0434398809008987</v>
      </c>
      <c r="AP358" s="46">
        <f t="shared" si="182"/>
        <v>1.0434398809008987</v>
      </c>
      <c r="AQ358" s="47">
        <f t="shared" si="182"/>
        <v>6.7735507051211776</v>
      </c>
      <c r="AR358" s="47">
        <f t="shared" si="182"/>
        <v>11.582974949217782</v>
      </c>
      <c r="AS358" s="47">
        <f t="shared" si="182"/>
        <v>22.813162987938924</v>
      </c>
      <c r="AT358" s="48">
        <f t="shared" si="182"/>
        <v>0.35</v>
      </c>
      <c r="AU358" s="48">
        <f t="shared" si="182"/>
        <v>0.35</v>
      </c>
      <c r="AV358" s="49">
        <f t="shared" si="182"/>
        <v>2.8350473070880668</v>
      </c>
      <c r="AW358" s="49">
        <f t="shared" si="182"/>
        <v>2.8350415440543197</v>
      </c>
      <c r="AX358" s="50">
        <f t="shared" si="182"/>
        <v>3.4322552646711015</v>
      </c>
      <c r="AY358" s="50">
        <f t="shared" si="182"/>
        <v>3.4322534558978264</v>
      </c>
    </row>
    <row r="359" spans="6:51" x14ac:dyDescent="0.25">
      <c r="F359" s="3">
        <v>45</v>
      </c>
      <c r="G359" s="43">
        <f t="shared" si="181"/>
        <v>2.1708674032654827</v>
      </c>
      <c r="H359" s="43">
        <f t="shared" si="181"/>
        <v>3.4322550753798553</v>
      </c>
      <c r="I359" s="43">
        <f t="shared" si="181"/>
        <v>3.0920747812914708</v>
      </c>
      <c r="J359" s="43">
        <f t="shared" ref="J359:X359" si="183">J$160+J287</f>
        <v>3.1420748397054412</v>
      </c>
      <c r="K359" s="43">
        <f t="shared" si="183"/>
        <v>1.5300499446211988</v>
      </c>
      <c r="L359" s="44">
        <f t="shared" si="183"/>
        <v>3.3215487837897082</v>
      </c>
      <c r="M359" s="45">
        <f t="shared" si="183"/>
        <v>3.3605991134984983</v>
      </c>
      <c r="N359" s="46">
        <f t="shared" si="183"/>
        <v>1.0434398809008987</v>
      </c>
      <c r="O359" s="46">
        <f t="shared" si="183"/>
        <v>1.0434398809008987</v>
      </c>
      <c r="P359" s="47">
        <f t="shared" si="183"/>
        <v>6.7735507051211776</v>
      </c>
      <c r="Q359" s="47">
        <f t="shared" si="183"/>
        <v>11.582974949217782</v>
      </c>
      <c r="R359" s="47">
        <f t="shared" si="183"/>
        <v>22.813162987938924</v>
      </c>
      <c r="S359" s="48">
        <f t="shared" si="183"/>
        <v>0.35</v>
      </c>
      <c r="T359" s="48">
        <f t="shared" si="183"/>
        <v>0.35</v>
      </c>
      <c r="U359" s="49">
        <f t="shared" si="183"/>
        <v>2.8350485982207294</v>
      </c>
      <c r="V359" s="49">
        <f t="shared" si="183"/>
        <v>2.8350444292545371</v>
      </c>
      <c r="W359" s="50">
        <f t="shared" si="183"/>
        <v>3.4322552653163578</v>
      </c>
      <c r="X359" s="50">
        <f t="shared" si="183"/>
        <v>3.4322538997667404</v>
      </c>
      <c r="AD359"/>
      <c r="AG359" s="3">
        <f t="shared" si="173"/>
        <v>44.576416783406593</v>
      </c>
      <c r="AH359" s="43">
        <f t="shared" si="182"/>
        <v>2.1708673902700486</v>
      </c>
      <c r="AI359" s="43">
        <f t="shared" si="182"/>
        <v>3.432255053247351</v>
      </c>
      <c r="AJ359" s="43">
        <f t="shared" si="182"/>
        <v>3.0920747292241124</v>
      </c>
      <c r="AK359" s="43">
        <f t="shared" ref="AK359:AY359" si="184">AK$160+AK287</f>
        <v>3.1420748088716861</v>
      </c>
      <c r="AL359" s="43">
        <f t="shared" si="184"/>
        <v>1.5300499446211988</v>
      </c>
      <c r="AM359" s="44">
        <f t="shared" si="184"/>
        <v>3.321389357366189</v>
      </c>
      <c r="AN359" s="45">
        <f t="shared" si="184"/>
        <v>3.3601986797695051</v>
      </c>
      <c r="AO359" s="46">
        <f t="shared" si="184"/>
        <v>1.0434398809008987</v>
      </c>
      <c r="AP359" s="46">
        <f t="shared" si="184"/>
        <v>1.0434398809008987</v>
      </c>
      <c r="AQ359" s="47">
        <f t="shared" si="184"/>
        <v>6.7735507051211776</v>
      </c>
      <c r="AR359" s="47">
        <f t="shared" si="184"/>
        <v>11.582974949217782</v>
      </c>
      <c r="AS359" s="47">
        <f t="shared" si="184"/>
        <v>22.813162987938924</v>
      </c>
      <c r="AT359" s="48">
        <f t="shared" si="184"/>
        <v>0.35</v>
      </c>
      <c r="AU359" s="48">
        <f t="shared" si="184"/>
        <v>0.35</v>
      </c>
      <c r="AV359" s="49">
        <f t="shared" si="184"/>
        <v>2.8350483215668421</v>
      </c>
      <c r="AW359" s="49">
        <f t="shared" si="184"/>
        <v>2.8350438034394823</v>
      </c>
      <c r="AX359" s="50">
        <f t="shared" si="184"/>
        <v>3.4322552651740832</v>
      </c>
      <c r="AY359" s="50">
        <f t="shared" si="184"/>
        <v>3.4322538018788702</v>
      </c>
    </row>
    <row r="360" spans="6:51" x14ac:dyDescent="0.25">
      <c r="F360" s="3">
        <v>46</v>
      </c>
      <c r="G360" s="43">
        <f t="shared" ref="G360:X374" si="185">G$160+G288</f>
        <v>2.1708674278491733</v>
      </c>
      <c r="H360" s="43">
        <f t="shared" si="185"/>
        <v>3.4322551183675141</v>
      </c>
      <c r="I360" s="43">
        <f t="shared" si="185"/>
        <v>3.0920748759420125</v>
      </c>
      <c r="J360" s="43">
        <f t="shared" si="185"/>
        <v>3.1420748996358334</v>
      </c>
      <c r="K360" s="43">
        <f t="shared" si="185"/>
        <v>1.5300499446211988</v>
      </c>
      <c r="L360" s="44">
        <f t="shared" si="185"/>
        <v>3.3218949680596053</v>
      </c>
      <c r="M360" s="45">
        <f t="shared" si="185"/>
        <v>3.3614592171246565</v>
      </c>
      <c r="N360" s="46">
        <f t="shared" si="185"/>
        <v>1.0434398809008987</v>
      </c>
      <c r="O360" s="46">
        <f t="shared" si="185"/>
        <v>1.0434398809008987</v>
      </c>
      <c r="P360" s="47">
        <f t="shared" si="185"/>
        <v>6.7735507051211776</v>
      </c>
      <c r="Q360" s="47">
        <f t="shared" si="185"/>
        <v>11.582974949217782</v>
      </c>
      <c r="R360" s="47">
        <f t="shared" si="185"/>
        <v>22.813162987938924</v>
      </c>
      <c r="S360" s="48">
        <f t="shared" si="185"/>
        <v>0.35</v>
      </c>
      <c r="T360" s="48">
        <f t="shared" si="185"/>
        <v>0.35</v>
      </c>
      <c r="U360" s="49">
        <f t="shared" si="185"/>
        <v>2.8350491494964425</v>
      </c>
      <c r="V360" s="49">
        <f t="shared" si="185"/>
        <v>2.8350456917068758</v>
      </c>
      <c r="W360" s="50">
        <f t="shared" si="185"/>
        <v>3.432255265608843</v>
      </c>
      <c r="X360" s="50">
        <f t="shared" si="185"/>
        <v>3.4322541008189997</v>
      </c>
      <c r="AD360"/>
      <c r="AG360" s="3">
        <f t="shared" si="173"/>
        <v>45.736807377615186</v>
      </c>
      <c r="AH360" s="43">
        <f t="shared" ref="AH360:AY374" si="186">AH$160+AH288</f>
        <v>2.1708674221008399</v>
      </c>
      <c r="AI360" s="43">
        <f t="shared" si="186"/>
        <v>3.4322551081761334</v>
      </c>
      <c r="AJ360" s="43">
        <f t="shared" si="186"/>
        <v>3.0920748543201046</v>
      </c>
      <c r="AK360" s="43">
        <f t="shared" si="186"/>
        <v>3.1420748854214815</v>
      </c>
      <c r="AL360" s="43">
        <f t="shared" si="186"/>
        <v>1.5300499446211988</v>
      </c>
      <c r="AM360" s="44">
        <f t="shared" si="186"/>
        <v>3.3218077464842146</v>
      </c>
      <c r="AN360" s="45">
        <f t="shared" si="186"/>
        <v>3.361243807439521</v>
      </c>
      <c r="AO360" s="46">
        <f t="shared" si="186"/>
        <v>1.0434398809008987</v>
      </c>
      <c r="AP360" s="46">
        <f t="shared" si="186"/>
        <v>1.0434398809008987</v>
      </c>
      <c r="AQ360" s="47">
        <f t="shared" si="186"/>
        <v>6.7735507051211776</v>
      </c>
      <c r="AR360" s="47">
        <f t="shared" si="186"/>
        <v>11.582974949217782</v>
      </c>
      <c r="AS360" s="47">
        <f t="shared" si="186"/>
        <v>22.813162987938924</v>
      </c>
      <c r="AT360" s="48">
        <f t="shared" si="186"/>
        <v>0.35</v>
      </c>
      <c r="AU360" s="48">
        <f t="shared" si="186"/>
        <v>0.35</v>
      </c>
      <c r="AV360" s="49">
        <f t="shared" si="186"/>
        <v>2.835049016935538</v>
      </c>
      <c r="AW360" s="49">
        <f t="shared" si="186"/>
        <v>2.8350453860708291</v>
      </c>
      <c r="AX360" s="50">
        <f t="shared" si="186"/>
        <v>3.4322552655372593</v>
      </c>
      <c r="AY360" s="50">
        <f t="shared" si="186"/>
        <v>3.4322540516497129</v>
      </c>
    </row>
    <row r="361" spans="6:51" x14ac:dyDescent="0.25">
      <c r="F361" s="3">
        <v>47</v>
      </c>
      <c r="G361" s="43">
        <f t="shared" si="185"/>
        <v>2.1708674459540247</v>
      </c>
      <c r="H361" s="43">
        <f t="shared" si="185"/>
        <v>3.4322551510710753</v>
      </c>
      <c r="I361" s="43">
        <f t="shared" si="185"/>
        <v>3.0920749415747064</v>
      </c>
      <c r="J361" s="43">
        <f t="shared" si="185"/>
        <v>3.1420749452850543</v>
      </c>
      <c r="K361" s="43">
        <f t="shared" si="185"/>
        <v>1.5300499446211988</v>
      </c>
      <c r="L361" s="44">
        <f t="shared" si="185"/>
        <v>3.3222032608159293</v>
      </c>
      <c r="M361" s="45">
        <f t="shared" si="185"/>
        <v>3.3622128781993426</v>
      </c>
      <c r="N361" s="46">
        <f t="shared" si="185"/>
        <v>1.0434398809008987</v>
      </c>
      <c r="O361" s="46">
        <f t="shared" si="185"/>
        <v>1.0434398809008987</v>
      </c>
      <c r="P361" s="47">
        <f t="shared" si="185"/>
        <v>6.7735507051211776</v>
      </c>
      <c r="Q361" s="47">
        <f t="shared" si="185"/>
        <v>11.582974949217782</v>
      </c>
      <c r="R361" s="47">
        <f t="shared" si="185"/>
        <v>22.813162987938924</v>
      </c>
      <c r="S361" s="48">
        <f t="shared" si="185"/>
        <v>0.35</v>
      </c>
      <c r="T361" s="48">
        <f t="shared" si="185"/>
        <v>0.35</v>
      </c>
      <c r="U361" s="49">
        <f t="shared" si="185"/>
        <v>2.835049584321534</v>
      </c>
      <c r="V361" s="49">
        <f t="shared" si="185"/>
        <v>2.8350467049916617</v>
      </c>
      <c r="W361" s="50">
        <f t="shared" si="185"/>
        <v>3.4322552658506118</v>
      </c>
      <c r="X361" s="50">
        <f t="shared" si="185"/>
        <v>3.4322542665814586</v>
      </c>
      <c r="AD361"/>
      <c r="AG361" s="3">
        <f t="shared" si="173"/>
        <v>46.806056521639796</v>
      </c>
      <c r="AH361" s="43">
        <f t="shared" si="186"/>
        <v>2.1708674428513897</v>
      </c>
      <c r="AI361" s="43">
        <f t="shared" si="186"/>
        <v>3.4322551453990364</v>
      </c>
      <c r="AJ361" s="43">
        <f t="shared" si="186"/>
        <v>3.0920749306219877</v>
      </c>
      <c r="AK361" s="43">
        <f t="shared" si="186"/>
        <v>3.1420749373630761</v>
      </c>
      <c r="AL361" s="43">
        <f t="shared" si="186"/>
        <v>1.5300499446211988</v>
      </c>
      <c r="AM361" s="44">
        <f t="shared" si="186"/>
        <v>3.3221461912605772</v>
      </c>
      <c r="AN361" s="45">
        <f t="shared" si="186"/>
        <v>3.3620743203232881</v>
      </c>
      <c r="AO361" s="46">
        <f t="shared" si="186"/>
        <v>1.0434398809008987</v>
      </c>
      <c r="AP361" s="46">
        <f t="shared" si="186"/>
        <v>1.0434398809008987</v>
      </c>
      <c r="AQ361" s="47">
        <f t="shared" si="186"/>
        <v>6.7735507051211776</v>
      </c>
      <c r="AR361" s="47">
        <f t="shared" si="186"/>
        <v>11.582974949217782</v>
      </c>
      <c r="AS361" s="47">
        <f t="shared" si="186"/>
        <v>22.813162987938924</v>
      </c>
      <c r="AT361" s="48">
        <f t="shared" si="186"/>
        <v>0.35</v>
      </c>
      <c r="AU361" s="48">
        <f t="shared" si="186"/>
        <v>0.35</v>
      </c>
      <c r="AV361" s="49">
        <f t="shared" si="186"/>
        <v>2.8350495077631304</v>
      </c>
      <c r="AW361" s="49">
        <f t="shared" si="186"/>
        <v>2.8350465252846568</v>
      </c>
      <c r="AX361" s="50">
        <f t="shared" si="186"/>
        <v>3.4322552658071714</v>
      </c>
      <c r="AY361" s="50">
        <f t="shared" si="186"/>
        <v>3.4322542368409934</v>
      </c>
    </row>
    <row r="362" spans="6:51" x14ac:dyDescent="0.25">
      <c r="F362" s="3">
        <v>48</v>
      </c>
      <c r="G362" s="43">
        <f t="shared" si="185"/>
        <v>2.170867459452817</v>
      </c>
      <c r="H362" s="43">
        <f t="shared" si="185"/>
        <v>3.4322551760879607</v>
      </c>
      <c r="I362" s="43">
        <f t="shared" si="185"/>
        <v>3.0920749875306752</v>
      </c>
      <c r="J362" s="43">
        <f t="shared" si="185"/>
        <v>3.1420749802566545</v>
      </c>
      <c r="K362" s="43">
        <f t="shared" si="185"/>
        <v>1.5300499446211988</v>
      </c>
      <c r="L362" s="44">
        <f t="shared" si="185"/>
        <v>3.3224785261551735</v>
      </c>
      <c r="M362" s="45">
        <f t="shared" si="185"/>
        <v>3.3628745244792522</v>
      </c>
      <c r="N362" s="46">
        <f t="shared" si="185"/>
        <v>1.0434398809008987</v>
      </c>
      <c r="O362" s="46">
        <f t="shared" si="185"/>
        <v>1.0434398809008987</v>
      </c>
      <c r="P362" s="47">
        <f t="shared" si="185"/>
        <v>6.7735507051211776</v>
      </c>
      <c r="Q362" s="47">
        <f t="shared" si="185"/>
        <v>11.582974949217782</v>
      </c>
      <c r="R362" s="47">
        <f t="shared" si="185"/>
        <v>22.813162987938924</v>
      </c>
      <c r="S362" s="48">
        <f t="shared" si="185"/>
        <v>0.35</v>
      </c>
      <c r="T362" s="48">
        <f t="shared" si="185"/>
        <v>0.35</v>
      </c>
      <c r="U362" s="49">
        <f t="shared" si="185"/>
        <v>2.835049928863659</v>
      </c>
      <c r="V362" s="49">
        <f t="shared" si="185"/>
        <v>2.8350475217730566</v>
      </c>
      <c r="W362" s="50">
        <f t="shared" si="185"/>
        <v>3.4322552660518477</v>
      </c>
      <c r="X362" s="50">
        <f t="shared" si="185"/>
        <v>3.4322544040012404</v>
      </c>
      <c r="AD362"/>
      <c r="AG362" s="3">
        <f t="shared" si="173"/>
        <v>47.791322808443105</v>
      </c>
      <c r="AH362" s="43">
        <f t="shared" si="186"/>
        <v>2.1708674569457052</v>
      </c>
      <c r="AI362" s="43">
        <f t="shared" si="186"/>
        <v>3.4322551713994924</v>
      </c>
      <c r="AJ362" s="43">
        <f t="shared" si="186"/>
        <v>3.0920749792229598</v>
      </c>
      <c r="AK362" s="43">
        <f t="shared" si="186"/>
        <v>3.1420749736981</v>
      </c>
      <c r="AL362" s="43">
        <f t="shared" si="186"/>
        <v>1.5300499446211988</v>
      </c>
      <c r="AM362" s="44">
        <f t="shared" si="186"/>
        <v>3.3224235978375076</v>
      </c>
      <c r="AN362" s="45">
        <f t="shared" si="186"/>
        <v>3.3627434143497887</v>
      </c>
      <c r="AO362" s="46">
        <f t="shared" si="186"/>
        <v>1.0434398809008987</v>
      </c>
      <c r="AP362" s="46">
        <f t="shared" si="186"/>
        <v>1.0434398809008987</v>
      </c>
      <c r="AQ362" s="47">
        <f t="shared" si="186"/>
        <v>6.7735507051211776</v>
      </c>
      <c r="AR362" s="47">
        <f t="shared" si="186"/>
        <v>11.582974949217782</v>
      </c>
      <c r="AS362" s="47">
        <f t="shared" si="186"/>
        <v>22.813162987938924</v>
      </c>
      <c r="AT362" s="48">
        <f t="shared" si="186"/>
        <v>0.35</v>
      </c>
      <c r="AU362" s="48">
        <f t="shared" si="186"/>
        <v>0.35</v>
      </c>
      <c r="AV362" s="49">
        <f t="shared" si="186"/>
        <v>2.8350498633567502</v>
      </c>
      <c r="AW362" s="49">
        <f t="shared" si="186"/>
        <v>2.8350473653876769</v>
      </c>
      <c r="AX362" s="50">
        <f t="shared" si="186"/>
        <v>3.4322552660127825</v>
      </c>
      <c r="AY362" s="50">
        <f t="shared" si="186"/>
        <v>3.4322543773770287</v>
      </c>
    </row>
    <row r="363" spans="6:51" x14ac:dyDescent="0.25">
      <c r="F363" s="3">
        <v>49</v>
      </c>
      <c r="G363" s="43">
        <f t="shared" si="185"/>
        <v>2.1708674696375949</v>
      </c>
      <c r="H363" s="43">
        <f t="shared" si="185"/>
        <v>3.4322551953289175</v>
      </c>
      <c r="I363" s="43">
        <f t="shared" si="185"/>
        <v>3.0920750200208169</v>
      </c>
      <c r="J363" s="43">
        <f t="shared" si="185"/>
        <v>3.1420750072002597</v>
      </c>
      <c r="K363" s="43">
        <f t="shared" si="185"/>
        <v>1.5356357734031301</v>
      </c>
      <c r="L363" s="44">
        <f t="shared" si="185"/>
        <v>3.3227249000877332</v>
      </c>
      <c r="M363" s="45">
        <f t="shared" si="185"/>
        <v>3.3634565014169198</v>
      </c>
      <c r="N363" s="46">
        <f t="shared" si="185"/>
        <v>1.0434398809008987</v>
      </c>
      <c r="O363" s="46">
        <f t="shared" si="185"/>
        <v>1.0434398809008987</v>
      </c>
      <c r="P363" s="47">
        <f t="shared" si="185"/>
        <v>6.7735507051211776</v>
      </c>
      <c r="Q363" s="47">
        <f t="shared" si="185"/>
        <v>11.582974949217782</v>
      </c>
      <c r="R363" s="47">
        <f t="shared" si="185"/>
        <v>22.813162987938924</v>
      </c>
      <c r="S363" s="48">
        <f t="shared" si="185"/>
        <v>0.35</v>
      </c>
      <c r="T363" s="48">
        <f t="shared" si="185"/>
        <v>0.35</v>
      </c>
      <c r="U363" s="49">
        <f t="shared" si="185"/>
        <v>2.8350502031018538</v>
      </c>
      <c r="V363" s="49">
        <f t="shared" si="185"/>
        <v>2.8350481829441918</v>
      </c>
      <c r="W363" s="50">
        <f t="shared" si="185"/>
        <v>3.4322552662204551</v>
      </c>
      <c r="X363" s="50">
        <f t="shared" si="185"/>
        <v>3.432254518532269</v>
      </c>
      <c r="AD363"/>
      <c r="AG363" s="3">
        <f t="shared" si="173"/>
        <v>48.699202568119411</v>
      </c>
      <c r="AH363" s="43">
        <f t="shared" si="186"/>
        <v>2.1708674668627763</v>
      </c>
      <c r="AI363" s="43">
        <f t="shared" si="186"/>
        <v>3.4322551900564702</v>
      </c>
      <c r="AJ363" s="43">
        <f t="shared" si="186"/>
        <v>3.0920750113846758</v>
      </c>
      <c r="AK363" s="43">
        <f t="shared" si="186"/>
        <v>3.1420749998120692</v>
      </c>
      <c r="AL363" s="43">
        <f t="shared" si="186"/>
        <v>1.5300499446211988</v>
      </c>
      <c r="AM363" s="44">
        <f t="shared" si="186"/>
        <v>3.3226536087087943</v>
      </c>
      <c r="AN363" s="45">
        <f t="shared" si="186"/>
        <v>3.3632891609298241</v>
      </c>
      <c r="AO363" s="46">
        <f t="shared" si="186"/>
        <v>1.0434398809008987</v>
      </c>
      <c r="AP363" s="46">
        <f t="shared" si="186"/>
        <v>1.0434398809008987</v>
      </c>
      <c r="AQ363" s="47">
        <f t="shared" si="186"/>
        <v>6.7735507051211776</v>
      </c>
      <c r="AR363" s="47">
        <f t="shared" si="186"/>
        <v>11.582974949217782</v>
      </c>
      <c r="AS363" s="47">
        <f t="shared" si="186"/>
        <v>22.813162987938924</v>
      </c>
      <c r="AT363" s="48">
        <f t="shared" si="186"/>
        <v>0.35</v>
      </c>
      <c r="AU363" s="48">
        <f t="shared" si="186"/>
        <v>0.35</v>
      </c>
      <c r="AV363" s="49">
        <f t="shared" si="186"/>
        <v>2.8350501270153221</v>
      </c>
      <c r="AW363" s="49">
        <f t="shared" si="186"/>
        <v>2.8350479983801353</v>
      </c>
      <c r="AX363" s="50">
        <f t="shared" si="186"/>
        <v>3.4322552661727728</v>
      </c>
      <c r="AY363" s="50">
        <f t="shared" si="186"/>
        <v>3.4322544862129156</v>
      </c>
    </row>
    <row r="364" spans="6:51" x14ac:dyDescent="0.25">
      <c r="F364" s="3">
        <v>50</v>
      </c>
      <c r="G364" s="43">
        <f t="shared" si="185"/>
        <v>2.1708674774101899</v>
      </c>
      <c r="H364" s="43">
        <f t="shared" si="185"/>
        <v>3.4322552102068395</v>
      </c>
      <c r="I364" s="43">
        <f t="shared" si="185"/>
        <v>3.0920750432109383</v>
      </c>
      <c r="J364" s="43">
        <f t="shared" si="185"/>
        <v>3.1420750280747063</v>
      </c>
      <c r="K364" s="43">
        <f t="shared" si="185"/>
        <v>1.601799167579129</v>
      </c>
      <c r="L364" s="44">
        <f t="shared" si="185"/>
        <v>3.3229459143480029</v>
      </c>
      <c r="M364" s="45">
        <f t="shared" si="185"/>
        <v>3.3639693856659849</v>
      </c>
      <c r="N364" s="46">
        <f t="shared" si="185"/>
        <v>1.0434398809008987</v>
      </c>
      <c r="O364" s="46">
        <f t="shared" si="185"/>
        <v>1.0434398809008987</v>
      </c>
      <c r="P364" s="47">
        <f t="shared" si="185"/>
        <v>6.7735507051211776</v>
      </c>
      <c r="Q364" s="47">
        <f t="shared" si="185"/>
        <v>11.582974949217782</v>
      </c>
      <c r="R364" s="47">
        <f t="shared" si="185"/>
        <v>22.813162987938924</v>
      </c>
      <c r="S364" s="48">
        <f t="shared" si="185"/>
        <v>0.35</v>
      </c>
      <c r="T364" s="48">
        <f t="shared" si="185"/>
        <v>0.35</v>
      </c>
      <c r="U364" s="49">
        <f t="shared" si="185"/>
        <v>2.8350504223551276</v>
      </c>
      <c r="V364" s="49">
        <f t="shared" si="185"/>
        <v>2.8350487203848584</v>
      </c>
      <c r="W364" s="50">
        <f t="shared" si="185"/>
        <v>3.4322552663626129</v>
      </c>
      <c r="X364" s="50">
        <f t="shared" si="185"/>
        <v>3.4322546144798949</v>
      </c>
      <c r="AD364"/>
      <c r="AG364" s="3">
        <f t="shared" si="173"/>
        <v>49.535774030139265</v>
      </c>
      <c r="AH364" s="43">
        <f t="shared" si="186"/>
        <v>2.1708674740563594</v>
      </c>
      <c r="AI364" s="43">
        <f t="shared" si="186"/>
        <v>3.432255203768702</v>
      </c>
      <c r="AJ364" s="43">
        <f t="shared" si="186"/>
        <v>3.0920750333974762</v>
      </c>
      <c r="AK364" s="43">
        <f t="shared" si="186"/>
        <v>3.1420750190364055</v>
      </c>
      <c r="AL364" s="43">
        <f t="shared" si="186"/>
        <v>1.5720684163613718</v>
      </c>
      <c r="AM364" s="44">
        <f t="shared" si="186"/>
        <v>3.3228462640587195</v>
      </c>
      <c r="AN364" s="45">
        <f t="shared" si="186"/>
        <v>3.3637392740284811</v>
      </c>
      <c r="AO364" s="46">
        <f t="shared" si="186"/>
        <v>1.0434398809008987</v>
      </c>
      <c r="AP364" s="46">
        <f t="shared" si="186"/>
        <v>1.0434398809008987</v>
      </c>
      <c r="AQ364" s="47">
        <f t="shared" si="186"/>
        <v>6.7735507051211776</v>
      </c>
      <c r="AR364" s="47">
        <f t="shared" si="186"/>
        <v>11.582974949217782</v>
      </c>
      <c r="AS364" s="47">
        <f t="shared" si="186"/>
        <v>22.813162987938924</v>
      </c>
      <c r="AT364" s="48">
        <f t="shared" si="186"/>
        <v>0.35</v>
      </c>
      <c r="AU364" s="48">
        <f t="shared" si="186"/>
        <v>0.35</v>
      </c>
      <c r="AV364" s="49">
        <f t="shared" si="186"/>
        <v>2.8350503265881586</v>
      </c>
      <c r="AW364" s="49">
        <f t="shared" si="186"/>
        <v>2.8350484845489268</v>
      </c>
      <c r="AX364" s="50">
        <f t="shared" si="186"/>
        <v>3.4322552662995722</v>
      </c>
      <c r="AY364" s="50">
        <f t="shared" si="186"/>
        <v>3.4322545720139068</v>
      </c>
    </row>
    <row r="365" spans="6:51" x14ac:dyDescent="0.25">
      <c r="F365" s="3">
        <v>51</v>
      </c>
      <c r="G365" s="43">
        <f t="shared" si="185"/>
        <v>2.1708674834072448</v>
      </c>
      <c r="H365" s="43">
        <f t="shared" si="185"/>
        <v>3.4322552217718463</v>
      </c>
      <c r="I365" s="43">
        <f t="shared" si="185"/>
        <v>3.0920750599195932</v>
      </c>
      <c r="J365" s="43">
        <f t="shared" si="185"/>
        <v>3.1420750443359351</v>
      </c>
      <c r="K365" s="43">
        <f t="shared" si="185"/>
        <v>1.6605781111018061</v>
      </c>
      <c r="L365" s="44">
        <f t="shared" si="185"/>
        <v>3.3231445969361912</v>
      </c>
      <c r="M365" s="45">
        <f t="shared" si="185"/>
        <v>3.3644222502362533</v>
      </c>
      <c r="N365" s="46">
        <f t="shared" si="185"/>
        <v>1.0434398809008987</v>
      </c>
      <c r="O365" s="46">
        <f t="shared" si="185"/>
        <v>1.0434398809008987</v>
      </c>
      <c r="P365" s="47">
        <f t="shared" si="185"/>
        <v>6.7735507051211776</v>
      </c>
      <c r="Q365" s="47">
        <f t="shared" si="185"/>
        <v>11.582974949217782</v>
      </c>
      <c r="R365" s="47">
        <f t="shared" si="185"/>
        <v>22.813162987938924</v>
      </c>
      <c r="S365" s="48">
        <f t="shared" si="185"/>
        <v>0.35</v>
      </c>
      <c r="T365" s="48">
        <f t="shared" si="185"/>
        <v>0.35</v>
      </c>
      <c r="U365" s="49">
        <f t="shared" si="185"/>
        <v>2.8350505984190364</v>
      </c>
      <c r="V365" s="49">
        <f t="shared" si="185"/>
        <v>2.8350491590465117</v>
      </c>
      <c r="W365" s="50">
        <f t="shared" si="185"/>
        <v>3.4322552664831898</v>
      </c>
      <c r="X365" s="50">
        <f t="shared" si="185"/>
        <v>3.4322546952610806</v>
      </c>
      <c r="AD365"/>
      <c r="AG365" s="3">
        <f t="shared" si="173"/>
        <v>50.306638016924872</v>
      </c>
      <c r="AH365" s="43">
        <f t="shared" si="186"/>
        <v>2.1708674794138458</v>
      </c>
      <c r="AI365" s="43">
        <f t="shared" si="186"/>
        <v>3.4322552140644897</v>
      </c>
      <c r="AJ365" s="43">
        <f t="shared" si="186"/>
        <v>3.092075048920035</v>
      </c>
      <c r="AK365" s="43">
        <f t="shared" si="186"/>
        <v>3.1420750334948515</v>
      </c>
      <c r="AL365" s="43">
        <f t="shared" si="186"/>
        <v>1.6205595436865046</v>
      </c>
      <c r="AM365" s="44">
        <f t="shared" si="186"/>
        <v>3.3230090836861623</v>
      </c>
      <c r="AN365" s="45">
        <f t="shared" si="186"/>
        <v>3.3641142475005186</v>
      </c>
      <c r="AO365" s="46">
        <f t="shared" si="186"/>
        <v>1.0434398809008987</v>
      </c>
      <c r="AP365" s="46">
        <f t="shared" si="186"/>
        <v>1.0434398809008987</v>
      </c>
      <c r="AQ365" s="47">
        <f t="shared" si="186"/>
        <v>6.7735507051211776</v>
      </c>
      <c r="AR365" s="47">
        <f t="shared" si="186"/>
        <v>11.582974949217782</v>
      </c>
      <c r="AS365" s="47">
        <f t="shared" si="186"/>
        <v>22.813162987938924</v>
      </c>
      <c r="AT365" s="48">
        <f t="shared" si="186"/>
        <v>0.35</v>
      </c>
      <c r="AU365" s="48">
        <f t="shared" si="186"/>
        <v>0.35</v>
      </c>
      <c r="AV365" s="49">
        <f t="shared" si="186"/>
        <v>2.8350504804660543</v>
      </c>
      <c r="AW365" s="49">
        <f t="shared" si="186"/>
        <v>2.8350488643956453</v>
      </c>
      <c r="AX365" s="50">
        <f t="shared" si="186"/>
        <v>3.4322552664016843</v>
      </c>
      <c r="AY365" s="50">
        <f t="shared" si="186"/>
        <v>3.4322546407245196</v>
      </c>
    </row>
    <row r="366" spans="6:51" x14ac:dyDescent="0.25">
      <c r="F366" s="3">
        <v>52</v>
      </c>
      <c r="G366" s="43">
        <f t="shared" si="185"/>
        <v>2.1708674880831653</v>
      </c>
      <c r="H366" s="43">
        <f t="shared" si="185"/>
        <v>3.4322552308083911</v>
      </c>
      <c r="I366" s="43">
        <f t="shared" si="185"/>
        <v>3.0920750720703953</v>
      </c>
      <c r="J366" s="43">
        <f t="shared" si="185"/>
        <v>3.142075057071851</v>
      </c>
      <c r="K366" s="43">
        <f t="shared" si="185"/>
        <v>1.7129501075414695</v>
      </c>
      <c r="L366" s="44">
        <f t="shared" si="185"/>
        <v>3.3233235541278572</v>
      </c>
      <c r="M366" s="45">
        <f t="shared" si="185"/>
        <v>3.3648228887862532</v>
      </c>
      <c r="N366" s="46">
        <f t="shared" si="185"/>
        <v>1.0434398809008987</v>
      </c>
      <c r="O366" s="46">
        <f t="shared" si="185"/>
        <v>1.0434398809008987</v>
      </c>
      <c r="P366" s="47">
        <f t="shared" si="185"/>
        <v>6.7735507051211776</v>
      </c>
      <c r="Q366" s="47">
        <f t="shared" si="185"/>
        <v>11.582974949217782</v>
      </c>
      <c r="R366" s="47">
        <f t="shared" si="185"/>
        <v>22.813162987938924</v>
      </c>
      <c r="S366" s="48">
        <f t="shared" si="185"/>
        <v>0.35</v>
      </c>
      <c r="T366" s="48">
        <f t="shared" si="185"/>
        <v>0.35</v>
      </c>
      <c r="U366" s="49">
        <f t="shared" si="185"/>
        <v>2.8350507404141334</v>
      </c>
      <c r="V366" s="49">
        <f t="shared" si="185"/>
        <v>2.835049518534543</v>
      </c>
      <c r="W366" s="50">
        <f t="shared" si="185"/>
        <v>3.432255266586044</v>
      </c>
      <c r="X366" s="50">
        <f t="shared" si="185"/>
        <v>3.4322547636019327</v>
      </c>
      <c r="AD366"/>
      <c r="AG366" s="3">
        <f t="shared" si="173"/>
        <v>51.016955441198782</v>
      </c>
      <c r="AH366" s="43">
        <f t="shared" si="186"/>
        <v>2.1708674834964596</v>
      </c>
      <c r="AI366" s="43">
        <f t="shared" si="186"/>
        <v>3.4322552219442328</v>
      </c>
      <c r="AJ366" s="43">
        <f t="shared" si="186"/>
        <v>3.0920750601591527</v>
      </c>
      <c r="AK366" s="43">
        <f t="shared" si="186"/>
        <v>3.142075044578617</v>
      </c>
      <c r="AL366" s="43">
        <f t="shared" si="186"/>
        <v>1.6615169638285252</v>
      </c>
      <c r="AM366" s="44">
        <f t="shared" si="186"/>
        <v>3.3231477888016734</v>
      </c>
      <c r="AN366" s="45">
        <f t="shared" si="186"/>
        <v>3.3644294581227299</v>
      </c>
      <c r="AO366" s="46">
        <f t="shared" si="186"/>
        <v>1.0434398809008987</v>
      </c>
      <c r="AP366" s="46">
        <f t="shared" si="186"/>
        <v>1.0434398809008987</v>
      </c>
      <c r="AQ366" s="47">
        <f t="shared" si="186"/>
        <v>6.7735507051211776</v>
      </c>
      <c r="AR366" s="47">
        <f t="shared" si="186"/>
        <v>11.582974949217782</v>
      </c>
      <c r="AS366" s="47">
        <f t="shared" si="186"/>
        <v>22.813162987938924</v>
      </c>
      <c r="AT366" s="48">
        <f t="shared" si="186"/>
        <v>0.35</v>
      </c>
      <c r="AU366" s="48">
        <f t="shared" si="186"/>
        <v>0.35</v>
      </c>
      <c r="AV366" s="49">
        <f t="shared" si="186"/>
        <v>2.8350506010880019</v>
      </c>
      <c r="AW366" s="49">
        <f t="shared" si="186"/>
        <v>2.8350491657527233</v>
      </c>
      <c r="AX366" s="50">
        <f t="shared" si="186"/>
        <v>3.4322552664850714</v>
      </c>
      <c r="AY366" s="50">
        <f t="shared" si="186"/>
        <v>3.4322546965166492</v>
      </c>
    </row>
    <row r="367" spans="6:51" x14ac:dyDescent="0.25">
      <c r="F367" s="3">
        <v>53</v>
      </c>
      <c r="G367" s="43">
        <f t="shared" si="185"/>
        <v>2.170867491765764</v>
      </c>
      <c r="H367" s="43">
        <f t="shared" si="185"/>
        <v>3.4322552379054079</v>
      </c>
      <c r="I367" s="43">
        <f t="shared" si="185"/>
        <v>3.0920750809875264</v>
      </c>
      <c r="J367" s="43">
        <f t="shared" si="185"/>
        <v>3.1420750670996132</v>
      </c>
      <c r="K367" s="43">
        <f t="shared" si="185"/>
        <v>1.7597433357835173</v>
      </c>
      <c r="L367" s="44">
        <f t="shared" si="185"/>
        <v>3.3234850376573633</v>
      </c>
      <c r="M367" s="45">
        <f t="shared" si="185"/>
        <v>3.3651780054082141</v>
      </c>
      <c r="N367" s="46">
        <f t="shared" si="185"/>
        <v>1.0434398809008987</v>
      </c>
      <c r="O367" s="46">
        <f t="shared" si="185"/>
        <v>1.0434398809008987</v>
      </c>
      <c r="P367" s="47">
        <f t="shared" si="185"/>
        <v>6.7735507051211776</v>
      </c>
      <c r="Q367" s="47">
        <f t="shared" si="185"/>
        <v>11.582974949217782</v>
      </c>
      <c r="R367" s="47">
        <f t="shared" si="185"/>
        <v>22.813162987938924</v>
      </c>
      <c r="S367" s="48">
        <f t="shared" si="185"/>
        <v>0.35</v>
      </c>
      <c r="T367" s="48">
        <f t="shared" si="185"/>
        <v>0.35</v>
      </c>
      <c r="U367" s="49">
        <f t="shared" si="185"/>
        <v>2.8350508554218488</v>
      </c>
      <c r="V367" s="49">
        <f t="shared" si="185"/>
        <v>2.8350498143134888</v>
      </c>
      <c r="W367" s="50">
        <f t="shared" si="185"/>
        <v>3.432255266674257</v>
      </c>
      <c r="X367" s="50">
        <f t="shared" si="185"/>
        <v>3.4322548216884794</v>
      </c>
      <c r="AD367"/>
      <c r="AG367" s="3">
        <f t="shared" si="173"/>
        <v>51.671481858149477</v>
      </c>
      <c r="AH367" s="43">
        <f t="shared" si="186"/>
        <v>2.1708674866705002</v>
      </c>
      <c r="AI367" s="43">
        <f t="shared" si="186"/>
        <v>3.4322552280790442</v>
      </c>
      <c r="AJ367" s="43">
        <f t="shared" si="186"/>
        <v>3.0920750684902005</v>
      </c>
      <c r="AK367" s="43">
        <f t="shared" si="186"/>
        <v>3.1420750532218236</v>
      </c>
      <c r="AL367" s="43">
        <f t="shared" si="186"/>
        <v>1.6963979815225092</v>
      </c>
      <c r="AM367" s="44">
        <f t="shared" si="186"/>
        <v>3.3232667941306548</v>
      </c>
      <c r="AN367" s="45">
        <f t="shared" si="186"/>
        <v>3.3646965997653835</v>
      </c>
      <c r="AO367" s="46">
        <f t="shared" si="186"/>
        <v>1.0434398809008987</v>
      </c>
      <c r="AP367" s="46">
        <f t="shared" si="186"/>
        <v>1.0434398809008987</v>
      </c>
      <c r="AQ367" s="47">
        <f t="shared" si="186"/>
        <v>6.7735507051211776</v>
      </c>
      <c r="AR367" s="47">
        <f t="shared" si="186"/>
        <v>11.582974949217782</v>
      </c>
      <c r="AS367" s="47">
        <f t="shared" si="186"/>
        <v>22.813162987938924</v>
      </c>
      <c r="AT367" s="48">
        <f t="shared" si="186"/>
        <v>0.35</v>
      </c>
      <c r="AU367" s="48">
        <f t="shared" si="186"/>
        <v>0.35</v>
      </c>
      <c r="AV367" s="49">
        <f t="shared" si="186"/>
        <v>2.8350506970528428</v>
      </c>
      <c r="AW367" s="49">
        <f t="shared" si="186"/>
        <v>2.8350494081450304</v>
      </c>
      <c r="AX367" s="50">
        <f t="shared" si="186"/>
        <v>3.432255266554006</v>
      </c>
      <c r="AY367" s="50">
        <f t="shared" si="186"/>
        <v>3.4322547423788814</v>
      </c>
    </row>
    <row r="368" spans="6:51" x14ac:dyDescent="0.25">
      <c r="F368" s="3">
        <v>54</v>
      </c>
      <c r="G368" s="43">
        <f t="shared" si="185"/>
        <v>2.1708674946939812</v>
      </c>
      <c r="H368" s="43">
        <f t="shared" si="185"/>
        <v>3.4322552435072331</v>
      </c>
      <c r="I368" s="43">
        <f t="shared" si="185"/>
        <v>3.0920750875903291</v>
      </c>
      <c r="J368" s="43">
        <f t="shared" si="185"/>
        <v>3.142075075036189</v>
      </c>
      <c r="K368" s="43">
        <f t="shared" si="185"/>
        <v>1.8016621232139101</v>
      </c>
      <c r="L368" s="44">
        <f t="shared" si="185"/>
        <v>3.3236309999884837</v>
      </c>
      <c r="M368" s="45">
        <f t="shared" si="185"/>
        <v>3.3654933752869063</v>
      </c>
      <c r="N368" s="46">
        <f t="shared" si="185"/>
        <v>1.0434398809008987</v>
      </c>
      <c r="O368" s="46">
        <f t="shared" si="185"/>
        <v>1.0434398809008987</v>
      </c>
      <c r="P368" s="47">
        <f t="shared" si="185"/>
        <v>6.7735507051211776</v>
      </c>
      <c r="Q368" s="47">
        <f t="shared" si="185"/>
        <v>11.582974949217782</v>
      </c>
      <c r="R368" s="47">
        <f t="shared" si="185"/>
        <v>22.813162987938924</v>
      </c>
      <c r="S368" s="48">
        <f t="shared" si="185"/>
        <v>0.35</v>
      </c>
      <c r="T368" s="48">
        <f t="shared" si="185"/>
        <v>0.35</v>
      </c>
      <c r="U368" s="49">
        <f t="shared" si="185"/>
        <v>2.8350509489629365</v>
      </c>
      <c r="V368" s="49">
        <f t="shared" si="185"/>
        <v>2.8350500586284193</v>
      </c>
      <c r="W368" s="50">
        <f t="shared" si="185"/>
        <v>3.4322552667503032</v>
      </c>
      <c r="X368" s="50">
        <f t="shared" si="185"/>
        <v>3.4322548712823657</v>
      </c>
      <c r="AD368"/>
      <c r="AG368" s="3">
        <f t="shared" si="173"/>
        <v>52.274599303739727</v>
      </c>
      <c r="AH368" s="43">
        <f t="shared" si="186"/>
        <v>2.1708674891818545</v>
      </c>
      <c r="AI368" s="43">
        <f t="shared" si="186"/>
        <v>3.4322552329293092</v>
      </c>
      <c r="AJ368" s="43">
        <f t="shared" si="186"/>
        <v>3.0920750747960772</v>
      </c>
      <c r="AK368" s="43">
        <f t="shared" si="186"/>
        <v>3.1420750600659191</v>
      </c>
      <c r="AL368" s="43">
        <f t="shared" si="186"/>
        <v>1.7263232490902829</v>
      </c>
      <c r="AM368" s="44">
        <f t="shared" si="186"/>
        <v>3.3233695500512908</v>
      </c>
      <c r="AN368" s="45">
        <f t="shared" si="186"/>
        <v>3.3649246773029797</v>
      </c>
      <c r="AO368" s="46">
        <f t="shared" si="186"/>
        <v>1.0434398809008987</v>
      </c>
      <c r="AP368" s="46">
        <f t="shared" si="186"/>
        <v>1.0434398809008987</v>
      </c>
      <c r="AQ368" s="47">
        <f t="shared" si="186"/>
        <v>6.7735507051211776</v>
      </c>
      <c r="AR368" s="47">
        <f t="shared" si="186"/>
        <v>11.582974949217782</v>
      </c>
      <c r="AS368" s="47">
        <f t="shared" si="186"/>
        <v>22.813162987938924</v>
      </c>
      <c r="AT368" s="48">
        <f t="shared" si="186"/>
        <v>0.35</v>
      </c>
      <c r="AU368" s="48">
        <f t="shared" si="186"/>
        <v>0.35</v>
      </c>
      <c r="AV368" s="49">
        <f t="shared" si="186"/>
        <v>2.8350507744243236</v>
      </c>
      <c r="AW368" s="49">
        <f t="shared" si="186"/>
        <v>2.8350496055301404</v>
      </c>
      <c r="AX368" s="50">
        <f t="shared" si="186"/>
        <v>3.4322552666116106</v>
      </c>
      <c r="AY368" s="50">
        <f t="shared" si="186"/>
        <v>3.4322547804922956</v>
      </c>
    </row>
    <row r="369" spans="6:51" x14ac:dyDescent="0.25">
      <c r="F369" s="3">
        <v>55</v>
      </c>
      <c r="G369" s="43">
        <f t="shared" si="185"/>
        <v>2.1708674970437283</v>
      </c>
      <c r="H369" s="43">
        <f t="shared" si="185"/>
        <v>3.4322552479507471</v>
      </c>
      <c r="I369" s="43">
        <f t="shared" si="185"/>
        <v>3.0920750925224794</v>
      </c>
      <c r="J369" s="43">
        <f t="shared" si="185"/>
        <v>3.1420750813497627</v>
      </c>
      <c r="K369" s="43">
        <f t="shared" si="185"/>
        <v>1.8393076881704866</v>
      </c>
      <c r="L369" s="44">
        <f t="shared" si="185"/>
        <v>3.3237631399721255</v>
      </c>
      <c r="M369" s="45">
        <f t="shared" si="185"/>
        <v>3.3657739807813316</v>
      </c>
      <c r="N369" s="46">
        <f t="shared" si="185"/>
        <v>1.0434398809008987</v>
      </c>
      <c r="O369" s="46">
        <f t="shared" si="185"/>
        <v>1.0434398809008987</v>
      </c>
      <c r="P369" s="47">
        <f t="shared" si="185"/>
        <v>6.7735507051211776</v>
      </c>
      <c r="Q369" s="47">
        <f t="shared" si="185"/>
        <v>11.582974949217782</v>
      </c>
      <c r="R369" s="47">
        <f t="shared" si="185"/>
        <v>22.813162987938924</v>
      </c>
      <c r="S369" s="48">
        <f t="shared" si="185"/>
        <v>0.35</v>
      </c>
      <c r="T369" s="48">
        <f t="shared" si="185"/>
        <v>0.35</v>
      </c>
      <c r="U369" s="49">
        <f t="shared" si="185"/>
        <v>2.8350510253588843</v>
      </c>
      <c r="V369" s="49">
        <f t="shared" si="185"/>
        <v>2.8350502612119377</v>
      </c>
      <c r="W369" s="50">
        <f t="shared" si="185"/>
        <v>3.4322552668161839</v>
      </c>
      <c r="X369" s="50">
        <f t="shared" si="185"/>
        <v>3.4322549138100968</v>
      </c>
      <c r="AD369"/>
      <c r="AG369" s="3">
        <f t="shared" si="173"/>
        <v>52.830345632314121</v>
      </c>
      <c r="AH369" s="43">
        <f t="shared" si="186"/>
        <v>2.1708674911997834</v>
      </c>
      <c r="AI369" s="43">
        <f t="shared" si="186"/>
        <v>3.4322552368173618</v>
      </c>
      <c r="AJ369" s="43">
        <f t="shared" si="186"/>
        <v>3.0920750796589171</v>
      </c>
      <c r="AK369" s="43">
        <f t="shared" si="186"/>
        <v>3.1420750655604879</v>
      </c>
      <c r="AL369" s="43">
        <f t="shared" si="186"/>
        <v>1.7521659398538683</v>
      </c>
      <c r="AM369" s="44">
        <f t="shared" si="186"/>
        <v>3.3234587847249077</v>
      </c>
      <c r="AN369" s="45">
        <f t="shared" si="186"/>
        <v>3.3651207058692134</v>
      </c>
      <c r="AO369" s="46">
        <f t="shared" si="186"/>
        <v>1.0434398809008987</v>
      </c>
      <c r="AP369" s="46">
        <f t="shared" si="186"/>
        <v>1.0434398809008987</v>
      </c>
      <c r="AQ369" s="47">
        <f t="shared" si="186"/>
        <v>6.7735507051211776</v>
      </c>
      <c r="AR369" s="47">
        <f t="shared" si="186"/>
        <v>11.582974949217782</v>
      </c>
      <c r="AS369" s="47">
        <f t="shared" si="186"/>
        <v>22.813162987938924</v>
      </c>
      <c r="AT369" s="48">
        <f t="shared" si="186"/>
        <v>0.35</v>
      </c>
      <c r="AU369" s="48">
        <f t="shared" si="186"/>
        <v>0.35</v>
      </c>
      <c r="AV369" s="49">
        <f t="shared" si="186"/>
        <v>2.8350508375571319</v>
      </c>
      <c r="AW369" s="49">
        <f t="shared" si="186"/>
        <v>2.8350497680595277</v>
      </c>
      <c r="AX369" s="50">
        <f t="shared" si="186"/>
        <v>3.4322552666602095</v>
      </c>
      <c r="AY369" s="50">
        <f t="shared" si="186"/>
        <v>3.4322548124757688</v>
      </c>
    </row>
    <row r="370" spans="6:51" x14ac:dyDescent="0.25">
      <c r="F370" s="3">
        <v>56</v>
      </c>
      <c r="G370" s="43">
        <f t="shared" si="185"/>
        <v>2.1708674989457646</v>
      </c>
      <c r="H370" s="43">
        <f t="shared" si="185"/>
        <v>3.4322552514925881</v>
      </c>
      <c r="I370" s="43">
        <f t="shared" si="185"/>
        <v>3.092075096238406</v>
      </c>
      <c r="J370" s="43">
        <f t="shared" si="185"/>
        <v>3.1420750863973992</v>
      </c>
      <c r="K370" s="43">
        <f t="shared" si="185"/>
        <v>1.8731950914725921</v>
      </c>
      <c r="L370" s="44">
        <f t="shared" si="185"/>
        <v>3.3238829407147854</v>
      </c>
      <c r="M370" s="45">
        <f t="shared" si="185"/>
        <v>3.3660241267692133</v>
      </c>
      <c r="N370" s="46">
        <f t="shared" si="185"/>
        <v>1.0434398809008987</v>
      </c>
      <c r="O370" s="46">
        <f t="shared" si="185"/>
        <v>1.0434398809008987</v>
      </c>
      <c r="P370" s="47">
        <f t="shared" si="185"/>
        <v>6.7735507051211776</v>
      </c>
      <c r="Q370" s="47">
        <f t="shared" si="185"/>
        <v>11.582974949217782</v>
      </c>
      <c r="R370" s="47">
        <f t="shared" si="185"/>
        <v>22.813162987938924</v>
      </c>
      <c r="S370" s="48">
        <f t="shared" si="185"/>
        <v>0.35</v>
      </c>
      <c r="T370" s="48">
        <f t="shared" si="185"/>
        <v>0.35</v>
      </c>
      <c r="U370" s="49">
        <f t="shared" si="185"/>
        <v>2.8350510880059727</v>
      </c>
      <c r="V370" s="49">
        <f t="shared" si="185"/>
        <v>2.8350504298286507</v>
      </c>
      <c r="W370" s="50">
        <f t="shared" si="185"/>
        <v>3.4322552668735238</v>
      </c>
      <c r="X370" s="50">
        <f t="shared" si="185"/>
        <v>3.4322549504322173</v>
      </c>
      <c r="AD370"/>
      <c r="AG370" s="3">
        <f t="shared" si="173"/>
        <v>53.342441549920437</v>
      </c>
      <c r="AH370" s="43">
        <f t="shared" si="186"/>
        <v>2.1708674928434659</v>
      </c>
      <c r="AI370" s="43">
        <f t="shared" si="186"/>
        <v>3.4322552399731325</v>
      </c>
      <c r="AJ370" s="43">
        <f t="shared" si="186"/>
        <v>3.0920750834719755</v>
      </c>
      <c r="AK370" s="43">
        <f t="shared" si="186"/>
        <v>3.1420750700265936</v>
      </c>
      <c r="AL370" s="43">
        <f t="shared" si="186"/>
        <v>1.7746146102746376</v>
      </c>
      <c r="AM370" s="44">
        <f t="shared" si="186"/>
        <v>3.3235366782364046</v>
      </c>
      <c r="AN370" s="45">
        <f t="shared" si="186"/>
        <v>3.3652902097949422</v>
      </c>
      <c r="AO370" s="46">
        <f t="shared" si="186"/>
        <v>1.0434398809008987</v>
      </c>
      <c r="AP370" s="46">
        <f t="shared" si="186"/>
        <v>1.0434398809008987</v>
      </c>
      <c r="AQ370" s="47">
        <f t="shared" si="186"/>
        <v>6.7735507051211776</v>
      </c>
      <c r="AR370" s="47">
        <f t="shared" si="186"/>
        <v>11.582974949217782</v>
      </c>
      <c r="AS370" s="47">
        <f t="shared" si="186"/>
        <v>22.813162987938924</v>
      </c>
      <c r="AT370" s="48">
        <f t="shared" si="186"/>
        <v>0.35</v>
      </c>
      <c r="AU370" s="48">
        <f t="shared" si="186"/>
        <v>0.35</v>
      </c>
      <c r="AV370" s="49">
        <f t="shared" si="186"/>
        <v>2.8350508896313311</v>
      </c>
      <c r="AW370" s="49">
        <f t="shared" si="186"/>
        <v>2.8350499032344345</v>
      </c>
      <c r="AX370" s="50">
        <f t="shared" si="186"/>
        <v>3.4322552667015587</v>
      </c>
      <c r="AY370" s="50">
        <f t="shared" si="186"/>
        <v>3.4322548395495422</v>
      </c>
    </row>
    <row r="371" spans="6:51" x14ac:dyDescent="0.25">
      <c r="F371" s="3">
        <v>57</v>
      </c>
      <c r="G371" s="43">
        <f t="shared" si="185"/>
        <v>2.170867500498197</v>
      </c>
      <c r="H371" s="43">
        <f t="shared" si="185"/>
        <v>3.4322552543291969</v>
      </c>
      <c r="I371" s="43">
        <f t="shared" si="185"/>
        <v>3.0920750990615686</v>
      </c>
      <c r="J371" s="43">
        <f t="shared" si="185"/>
        <v>3.1420750904527548</v>
      </c>
      <c r="K371" s="43">
        <f t="shared" si="185"/>
        <v>1.903767139675278</v>
      </c>
      <c r="L371" s="44">
        <f t="shared" si="185"/>
        <v>3.3239917011097377</v>
      </c>
      <c r="M371" s="45">
        <f t="shared" si="185"/>
        <v>3.3662475384923676</v>
      </c>
      <c r="N371" s="46">
        <f t="shared" si="185"/>
        <v>1.0434398809008987</v>
      </c>
      <c r="O371" s="46">
        <f t="shared" si="185"/>
        <v>1.0434398809008987</v>
      </c>
      <c r="P371" s="47">
        <f t="shared" si="185"/>
        <v>6.7735507051211776</v>
      </c>
      <c r="Q371" s="47">
        <f t="shared" si="185"/>
        <v>11.582974949217782</v>
      </c>
      <c r="R371" s="47">
        <f t="shared" si="185"/>
        <v>22.813162987938924</v>
      </c>
      <c r="S371" s="48">
        <f t="shared" si="185"/>
        <v>0.35</v>
      </c>
      <c r="T371" s="48">
        <f t="shared" si="185"/>
        <v>0.35</v>
      </c>
      <c r="U371" s="49">
        <f t="shared" si="185"/>
        <v>2.8350511395839098</v>
      </c>
      <c r="V371" s="49">
        <f t="shared" si="185"/>
        <v>2.8350505706959921</v>
      </c>
      <c r="W371" s="50">
        <f t="shared" si="185"/>
        <v>3.4322552669236535</v>
      </c>
      <c r="X371" s="50">
        <f t="shared" si="185"/>
        <v>3.4322549820972079</v>
      </c>
      <c r="AD371"/>
      <c r="AG371" s="3">
        <f t="shared" si="173"/>
        <v>53.814315524332059</v>
      </c>
      <c r="AH371" s="43">
        <f t="shared" si="186"/>
        <v>2.1708674941985469</v>
      </c>
      <c r="AI371" s="43">
        <f t="shared" si="186"/>
        <v>3.4322552425634729</v>
      </c>
      <c r="AJ371" s="43">
        <f t="shared" si="186"/>
        <v>3.0920750865068465</v>
      </c>
      <c r="AK371" s="43">
        <f t="shared" si="186"/>
        <v>3.1420750736974856</v>
      </c>
      <c r="AL371" s="43">
        <f t="shared" si="186"/>
        <v>1.7942182288656585</v>
      </c>
      <c r="AM371" s="44">
        <f t="shared" si="186"/>
        <v>3.3236049896919884</v>
      </c>
      <c r="AN371" s="45">
        <f t="shared" si="186"/>
        <v>3.3654375833456123</v>
      </c>
      <c r="AO371" s="46">
        <f t="shared" si="186"/>
        <v>1.0434398809008987</v>
      </c>
      <c r="AP371" s="46">
        <f t="shared" si="186"/>
        <v>1.0434398809008987</v>
      </c>
      <c r="AQ371" s="47">
        <f t="shared" si="186"/>
        <v>6.7735507051211776</v>
      </c>
      <c r="AR371" s="47">
        <f t="shared" si="186"/>
        <v>11.582974949217782</v>
      </c>
      <c r="AS371" s="47">
        <f t="shared" si="186"/>
        <v>22.813162987938924</v>
      </c>
      <c r="AT371" s="48">
        <f t="shared" si="186"/>
        <v>0.35</v>
      </c>
      <c r="AU371" s="48">
        <f t="shared" si="186"/>
        <v>0.35</v>
      </c>
      <c r="AV371" s="49">
        <f t="shared" si="186"/>
        <v>2.8350509330052009</v>
      </c>
      <c r="AW371" s="49">
        <f t="shared" si="186"/>
        <v>2.8350500166792458</v>
      </c>
      <c r="AX371" s="50">
        <f t="shared" si="186"/>
        <v>3.4322552667370054</v>
      </c>
      <c r="AY371" s="50">
        <f t="shared" si="186"/>
        <v>3.4322548626464302</v>
      </c>
    </row>
    <row r="372" spans="6:51" x14ac:dyDescent="0.25">
      <c r="F372" s="3">
        <v>58</v>
      </c>
      <c r="G372" s="43">
        <f t="shared" si="185"/>
        <v>2.1708675017752945</v>
      </c>
      <c r="H372" s="43">
        <f t="shared" si="185"/>
        <v>3.4322552566116373</v>
      </c>
      <c r="I372" s="43">
        <f t="shared" si="185"/>
        <v>3.0920751012240633</v>
      </c>
      <c r="J372" s="43">
        <f t="shared" si="185"/>
        <v>3.1420750937265778</v>
      </c>
      <c r="K372" s="43">
        <f t="shared" si="185"/>
        <v>1.9314058287531084</v>
      </c>
      <c r="L372" s="44">
        <f t="shared" si="185"/>
        <v>3.3240905621918557</v>
      </c>
      <c r="M372" s="45">
        <f t="shared" si="185"/>
        <v>3.366447444631425</v>
      </c>
      <c r="N372" s="46">
        <f t="shared" si="185"/>
        <v>1.0434398809008987</v>
      </c>
      <c r="O372" s="46">
        <f t="shared" si="185"/>
        <v>1.0434398809008987</v>
      </c>
      <c r="P372" s="47">
        <f t="shared" si="185"/>
        <v>6.7735507051211776</v>
      </c>
      <c r="Q372" s="47">
        <f t="shared" si="185"/>
        <v>11.582974949217782</v>
      </c>
      <c r="R372" s="47">
        <f t="shared" si="185"/>
        <v>22.813162987938924</v>
      </c>
      <c r="S372" s="48">
        <f t="shared" si="185"/>
        <v>0.35</v>
      </c>
      <c r="T372" s="48">
        <f t="shared" si="185"/>
        <v>0.35</v>
      </c>
      <c r="U372" s="49">
        <f t="shared" si="185"/>
        <v>2.8350511822152651</v>
      </c>
      <c r="V372" s="49">
        <f t="shared" si="185"/>
        <v>2.8350506888106488</v>
      </c>
      <c r="W372" s="50">
        <f t="shared" si="185"/>
        <v>3.4322552669676654</v>
      </c>
      <c r="X372" s="50">
        <f t="shared" si="185"/>
        <v>3.4322550095836748</v>
      </c>
      <c r="AD372"/>
      <c r="AG372" s="3">
        <f t="shared" si="173"/>
        <v>54.249126738543261</v>
      </c>
      <c r="AH372" s="43">
        <f t="shared" si="186"/>
        <v>2.1708674953277209</v>
      </c>
      <c r="AI372" s="43">
        <f t="shared" si="186"/>
        <v>3.4322552447113823</v>
      </c>
      <c r="AJ372" s="43">
        <f t="shared" si="186"/>
        <v>3.092075088954922</v>
      </c>
      <c r="AK372" s="43">
        <f t="shared" si="186"/>
        <v>3.1420750767453125</v>
      </c>
      <c r="AL372" s="43">
        <f t="shared" si="186"/>
        <v>1.8114189090649806</v>
      </c>
      <c r="AM372" s="44">
        <f t="shared" si="186"/>
        <v>3.3236651512397577</v>
      </c>
      <c r="AN372" s="45">
        <f t="shared" si="186"/>
        <v>3.3655663547851677</v>
      </c>
      <c r="AO372" s="46">
        <f t="shared" si="186"/>
        <v>1.0434398809008987</v>
      </c>
      <c r="AP372" s="46">
        <f t="shared" si="186"/>
        <v>1.0434398809008987</v>
      </c>
      <c r="AQ372" s="47">
        <f t="shared" si="186"/>
        <v>6.7735507051211776</v>
      </c>
      <c r="AR372" s="47">
        <f t="shared" si="186"/>
        <v>11.582974949217782</v>
      </c>
      <c r="AS372" s="47">
        <f t="shared" si="186"/>
        <v>22.813162987938924</v>
      </c>
      <c r="AT372" s="48">
        <f t="shared" si="186"/>
        <v>0.35</v>
      </c>
      <c r="AU372" s="48">
        <f t="shared" si="186"/>
        <v>0.35</v>
      </c>
      <c r="AV372" s="49">
        <f t="shared" si="186"/>
        <v>2.8350509694525798</v>
      </c>
      <c r="AW372" s="49">
        <f t="shared" si="186"/>
        <v>2.8350501126682577</v>
      </c>
      <c r="AX372" s="50">
        <f t="shared" si="186"/>
        <v>3.4322552667675978</v>
      </c>
      <c r="AY372" s="50">
        <f t="shared" si="186"/>
        <v>3.4322548824887975</v>
      </c>
    </row>
    <row r="373" spans="6:51" x14ac:dyDescent="0.25">
      <c r="F373" s="3">
        <v>59</v>
      </c>
      <c r="G373" s="43">
        <f t="shared" si="185"/>
        <v>2.1708675028337687</v>
      </c>
      <c r="H373" s="43">
        <f t="shared" si="185"/>
        <v>3.4322552584566139</v>
      </c>
      <c r="I373" s="43">
        <f t="shared" si="185"/>
        <v>3.0920751028937521</v>
      </c>
      <c r="J373" s="43">
        <f t="shared" si="185"/>
        <v>3.1420750963819444</v>
      </c>
      <c r="K373" s="43">
        <f t="shared" si="185"/>
        <v>1.9564417963926588</v>
      </c>
      <c r="L373" s="44">
        <f t="shared" si="185"/>
        <v>3.32418052924797</v>
      </c>
      <c r="M373" s="45">
        <f t="shared" si="185"/>
        <v>3.3666266479078426</v>
      </c>
      <c r="N373" s="46">
        <f t="shared" si="185"/>
        <v>1.0434398809008987</v>
      </c>
      <c r="O373" s="46">
        <f t="shared" si="185"/>
        <v>1.0434398809008987</v>
      </c>
      <c r="P373" s="47">
        <f t="shared" si="185"/>
        <v>6.7735507051211776</v>
      </c>
      <c r="Q373" s="47">
        <f t="shared" si="185"/>
        <v>11.582974949217782</v>
      </c>
      <c r="R373" s="47">
        <f t="shared" si="185"/>
        <v>22.813162987938924</v>
      </c>
      <c r="S373" s="48">
        <f t="shared" si="185"/>
        <v>0.35</v>
      </c>
      <c r="T373" s="48">
        <f t="shared" si="185"/>
        <v>0.35</v>
      </c>
      <c r="U373" s="49">
        <f t="shared" si="185"/>
        <v>2.8350512175877678</v>
      </c>
      <c r="V373" s="49">
        <f t="shared" si="185"/>
        <v>2.8350507882026648</v>
      </c>
      <c r="W373" s="50">
        <f t="shared" si="185"/>
        <v>3.4322552670064614</v>
      </c>
      <c r="X373" s="50">
        <f t="shared" si="185"/>
        <v>3.4322550335335316</v>
      </c>
      <c r="AD373"/>
      <c r="AG373" s="3">
        <f t="shared" si="173"/>
        <v>54.649786241410681</v>
      </c>
      <c r="AH373" s="43">
        <f t="shared" si="186"/>
        <v>2.1708674962776575</v>
      </c>
      <c r="AI373" s="43">
        <f t="shared" si="186"/>
        <v>3.43225524650886</v>
      </c>
      <c r="AJ373" s="43">
        <f t="shared" si="186"/>
        <v>3.092075090953581</v>
      </c>
      <c r="AK373" s="43">
        <f t="shared" si="186"/>
        <v>3.142075079298988</v>
      </c>
      <c r="AL373" s="43">
        <f t="shared" si="186"/>
        <v>1.8265760287020805</v>
      </c>
      <c r="AM373" s="44">
        <f t="shared" si="186"/>
        <v>3.3237183384867448</v>
      </c>
      <c r="AN373" s="45">
        <f t="shared" si="186"/>
        <v>3.3656793819300823</v>
      </c>
      <c r="AO373" s="46">
        <f t="shared" si="186"/>
        <v>1.0434398809008987</v>
      </c>
      <c r="AP373" s="46">
        <f t="shared" si="186"/>
        <v>1.0434398809008987</v>
      </c>
      <c r="AQ373" s="47">
        <f t="shared" si="186"/>
        <v>6.7735507051211776</v>
      </c>
      <c r="AR373" s="47">
        <f t="shared" si="186"/>
        <v>11.582974949217782</v>
      </c>
      <c r="AS373" s="47">
        <f t="shared" si="186"/>
        <v>22.813162987938924</v>
      </c>
      <c r="AT373" s="48">
        <f t="shared" si="186"/>
        <v>0.35</v>
      </c>
      <c r="AU373" s="48">
        <f t="shared" si="186"/>
        <v>0.35</v>
      </c>
      <c r="AV373" s="49">
        <f t="shared" si="186"/>
        <v>2.8350510003253082</v>
      </c>
      <c r="AW373" s="49">
        <f t="shared" si="186"/>
        <v>2.8350501944904516</v>
      </c>
      <c r="AX373" s="50">
        <f t="shared" si="186"/>
        <v>3.4322552667941597</v>
      </c>
      <c r="AY373" s="50">
        <f t="shared" si="186"/>
        <v>3.4322548996427278</v>
      </c>
    </row>
    <row r="374" spans="6:51" x14ac:dyDescent="0.25">
      <c r="F374" s="3">
        <v>60</v>
      </c>
      <c r="G374" s="43">
        <f t="shared" si="185"/>
        <v>2.1708675037172842</v>
      </c>
      <c r="H374" s="43">
        <f t="shared" si="185"/>
        <v>3.432255259954696</v>
      </c>
      <c r="I374" s="43">
        <f t="shared" si="185"/>
        <v>3.0920751041929844</v>
      </c>
      <c r="J374" s="43">
        <f t="shared" ref="J374:X374" si="187">J$160+J302</f>
        <v>3.1420750985456305</v>
      </c>
      <c r="K374" s="43">
        <f t="shared" si="187"/>
        <v>1.9791621564357862</v>
      </c>
      <c r="L374" s="44">
        <f t="shared" si="187"/>
        <v>3.3242624904337625</v>
      </c>
      <c r="M374" s="45">
        <f t="shared" si="187"/>
        <v>3.3667875851480353</v>
      </c>
      <c r="N374" s="46">
        <f t="shared" si="187"/>
        <v>1.0434398809008987</v>
      </c>
      <c r="O374" s="46">
        <f t="shared" si="187"/>
        <v>1.0434398809008987</v>
      </c>
      <c r="P374" s="47">
        <f t="shared" si="187"/>
        <v>6.7735507051211776</v>
      </c>
      <c r="Q374" s="47">
        <f t="shared" si="187"/>
        <v>11.582974949217782</v>
      </c>
      <c r="R374" s="47">
        <f t="shared" si="187"/>
        <v>22.813162987938924</v>
      </c>
      <c r="S374" s="48">
        <f t="shared" si="187"/>
        <v>0.35</v>
      </c>
      <c r="T374" s="48">
        <f t="shared" si="187"/>
        <v>0.35</v>
      </c>
      <c r="U374" s="49">
        <f t="shared" si="187"/>
        <v>2.8350512470484768</v>
      </c>
      <c r="V374" s="49">
        <f t="shared" si="187"/>
        <v>2.8350508721339436</v>
      </c>
      <c r="W374" s="50">
        <f t="shared" si="187"/>
        <v>3.4322552670407922</v>
      </c>
      <c r="X374" s="50">
        <f t="shared" si="187"/>
        <v>3.4322550544782149</v>
      </c>
      <c r="AD374"/>
      <c r="AG374" s="3">
        <f t="shared" si="173"/>
        <v>55.01897643704347</v>
      </c>
      <c r="AH374" s="43">
        <f t="shared" si="186"/>
        <v>2.1708674970836346</v>
      </c>
      <c r="AI374" s="43">
        <f t="shared" si="186"/>
        <v>3.4322552480256467</v>
      </c>
      <c r="AJ374" s="43">
        <f t="shared" si="186"/>
        <v>3.0920750926031175</v>
      </c>
      <c r="AK374" s="43">
        <f t="shared" ref="AK374:AY374" si="188">AK$160+AK302</f>
        <v>3.1420750814563516</v>
      </c>
      <c r="AL374" s="43">
        <f t="shared" si="188"/>
        <v>1.8399842267622146</v>
      </c>
      <c r="AM374" s="44">
        <f t="shared" si="188"/>
        <v>3.323765523842205</v>
      </c>
      <c r="AN374" s="45">
        <f t="shared" si="188"/>
        <v>3.365778998554569</v>
      </c>
      <c r="AO374" s="46">
        <f t="shared" si="188"/>
        <v>1.0434398809008987</v>
      </c>
      <c r="AP374" s="46">
        <f t="shared" si="188"/>
        <v>1.0434398809008987</v>
      </c>
      <c r="AQ374" s="47">
        <f t="shared" si="188"/>
        <v>6.7735507051211776</v>
      </c>
      <c r="AR374" s="47">
        <f t="shared" si="188"/>
        <v>11.582974949217782</v>
      </c>
      <c r="AS374" s="47">
        <f t="shared" si="188"/>
        <v>22.813162987938924</v>
      </c>
      <c r="AT374" s="48">
        <f t="shared" si="188"/>
        <v>0.35</v>
      </c>
      <c r="AU374" s="48">
        <f t="shared" si="188"/>
        <v>0.35</v>
      </c>
      <c r="AV374" s="49">
        <f t="shared" si="188"/>
        <v>2.8350510266661999</v>
      </c>
      <c r="AW374" s="49">
        <f t="shared" si="188"/>
        <v>2.8350502647060041</v>
      </c>
      <c r="AX374" s="50">
        <f t="shared" si="188"/>
        <v>3.4322552668173465</v>
      </c>
      <c r="AY374" s="50">
        <f t="shared" si="188"/>
        <v>3.4322549145567236</v>
      </c>
    </row>
    <row r="375" spans="6:51" x14ac:dyDescent="0.25">
      <c r="F375" s="3">
        <v>61</v>
      </c>
      <c r="G375" s="43">
        <f t="shared" ref="G375:X384" si="189">G$160+G303</f>
        <v>2.1708675044597312</v>
      </c>
      <c r="H375" s="43">
        <f t="shared" si="189"/>
        <v>3.4322552611764827</v>
      </c>
      <c r="I375" s="43">
        <f t="shared" si="189"/>
        <v>3.0920751052116158</v>
      </c>
      <c r="J375" s="43">
        <f t="shared" si="189"/>
        <v>3.1420751003166463</v>
      </c>
      <c r="K375" s="43">
        <f t="shared" si="189"/>
        <v>1.9998170144854035</v>
      </c>
      <c r="L375" s="44">
        <f t="shared" si="189"/>
        <v>3.3243372325047753</v>
      </c>
      <c r="M375" s="45">
        <f t="shared" si="189"/>
        <v>3.3669323784385634</v>
      </c>
      <c r="N375" s="46">
        <f t="shared" si="189"/>
        <v>1.0434398809008987</v>
      </c>
      <c r="O375" s="46">
        <f t="shared" si="189"/>
        <v>1.0434398809008987</v>
      </c>
      <c r="P375" s="47">
        <f t="shared" si="189"/>
        <v>6.7735507051211776</v>
      </c>
      <c r="Q375" s="47">
        <f t="shared" si="189"/>
        <v>11.582974949217782</v>
      </c>
      <c r="R375" s="47">
        <f t="shared" si="189"/>
        <v>22.813162987938924</v>
      </c>
      <c r="S375" s="48">
        <f t="shared" si="189"/>
        <v>0.35</v>
      </c>
      <c r="T375" s="48">
        <f t="shared" si="189"/>
        <v>0.35</v>
      </c>
      <c r="U375" s="49">
        <f t="shared" si="189"/>
        <v>2.8350512716765568</v>
      </c>
      <c r="V375" s="49">
        <f t="shared" si="189"/>
        <v>2.8350509432538562</v>
      </c>
      <c r="W375" s="50">
        <f t="shared" si="189"/>
        <v>3.4322552670712829</v>
      </c>
      <c r="X375" s="50">
        <f t="shared" si="189"/>
        <v>3.4322550728594914</v>
      </c>
      <c r="AD375"/>
      <c r="AG375" s="3">
        <f t="shared" si="173"/>
        <v>55.359169043423464</v>
      </c>
      <c r="AH375" s="43">
        <f t="shared" ref="AH375:AY384" si="190">AH$160+AH303</f>
        <v>2.1708674977726936</v>
      </c>
      <c r="AI375" s="43">
        <f t="shared" si="190"/>
        <v>3.4322552493152738</v>
      </c>
      <c r="AJ375" s="43">
        <f t="shared" si="190"/>
        <v>3.0920750939778934</v>
      </c>
      <c r="AK375" s="43">
        <f t="shared" si="190"/>
        <v>3.1420750832925881</v>
      </c>
      <c r="AL375" s="43">
        <f t="shared" si="190"/>
        <v>1.8518869884693598</v>
      </c>
      <c r="AM375" s="44">
        <f t="shared" si="190"/>
        <v>3.3238075173546355</v>
      </c>
      <c r="AN375" s="45">
        <f t="shared" si="190"/>
        <v>3.3658671251279162</v>
      </c>
      <c r="AO375" s="46">
        <f t="shared" si="190"/>
        <v>1.0434398809008987</v>
      </c>
      <c r="AP375" s="46">
        <f t="shared" si="190"/>
        <v>1.0434398809008987</v>
      </c>
      <c r="AQ375" s="47">
        <f t="shared" si="190"/>
        <v>6.7735507051211776</v>
      </c>
      <c r="AR375" s="47">
        <f t="shared" si="190"/>
        <v>11.582974949217782</v>
      </c>
      <c r="AS375" s="47">
        <f t="shared" si="190"/>
        <v>22.813162987938924</v>
      </c>
      <c r="AT375" s="48">
        <f t="shared" si="190"/>
        <v>0.35</v>
      </c>
      <c r="AU375" s="48">
        <f t="shared" si="190"/>
        <v>0.35</v>
      </c>
      <c r="AV375" s="49">
        <f t="shared" si="190"/>
        <v>2.8350510492887979</v>
      </c>
      <c r="AW375" s="49">
        <f t="shared" si="190"/>
        <v>2.8350503253292514</v>
      </c>
      <c r="AX375" s="50">
        <f t="shared" si="190"/>
        <v>3.4322552668376867</v>
      </c>
      <c r="AY375" s="50">
        <f t="shared" si="190"/>
        <v>3.4322549275897485</v>
      </c>
    </row>
    <row r="376" spans="6:51" x14ac:dyDescent="0.25">
      <c r="F376" s="3">
        <v>62</v>
      </c>
      <c r="G376" s="43">
        <f t="shared" si="189"/>
        <v>2.1708675050876147</v>
      </c>
      <c r="H376" s="43">
        <f t="shared" si="189"/>
        <v>3.4322552621772475</v>
      </c>
      <c r="I376" s="43">
        <f t="shared" si="189"/>
        <v>3.0920751060161322</v>
      </c>
      <c r="J376" s="43">
        <f t="shared" si="189"/>
        <v>3.1420751017726642</v>
      </c>
      <c r="K376" s="43">
        <f t="shared" si="189"/>
        <v>2.018624904810931</v>
      </c>
      <c r="L376" s="44">
        <f t="shared" si="189"/>
        <v>3.3244054541548858</v>
      </c>
      <c r="M376" s="45">
        <f t="shared" si="189"/>
        <v>3.3670628787439609</v>
      </c>
      <c r="N376" s="46">
        <f t="shared" si="189"/>
        <v>1.0434398809008987</v>
      </c>
      <c r="O376" s="46">
        <f t="shared" si="189"/>
        <v>1.0434398809008987</v>
      </c>
      <c r="P376" s="47">
        <f t="shared" si="189"/>
        <v>6.7735507051211776</v>
      </c>
      <c r="Q376" s="47">
        <f t="shared" si="189"/>
        <v>11.582974949217782</v>
      </c>
      <c r="R376" s="47">
        <f t="shared" si="189"/>
        <v>22.813162987938924</v>
      </c>
      <c r="S376" s="48">
        <f t="shared" si="189"/>
        <v>0.35</v>
      </c>
      <c r="T376" s="48">
        <f t="shared" si="189"/>
        <v>0.35</v>
      </c>
      <c r="U376" s="49">
        <f t="shared" si="189"/>
        <v>2.8350512923397355</v>
      </c>
      <c r="V376" s="49">
        <f t="shared" si="189"/>
        <v>2.8350510037216412</v>
      </c>
      <c r="W376" s="50">
        <f t="shared" si="189"/>
        <v>3.4322552670984576</v>
      </c>
      <c r="X376" s="50">
        <f t="shared" si="189"/>
        <v>3.4322550890460404</v>
      </c>
      <c r="AD376"/>
      <c r="AG376" s="3">
        <f t="shared" si="173"/>
        <v>55.672641640487548</v>
      </c>
      <c r="AH376" s="43">
        <f t="shared" si="190"/>
        <v>2.1708674983658298</v>
      </c>
      <c r="AI376" s="43">
        <f t="shared" si="190"/>
        <v>3.432255250419304</v>
      </c>
      <c r="AJ376" s="43">
        <f t="shared" si="190"/>
        <v>3.0920750951338403</v>
      </c>
      <c r="AK376" s="43">
        <f t="shared" si="190"/>
        <v>3.142075084866141</v>
      </c>
      <c r="AL376" s="43">
        <f t="shared" si="190"/>
        <v>1.8624870112492853</v>
      </c>
      <c r="AM376" s="44">
        <f t="shared" si="190"/>
        <v>3.3238449982811895</v>
      </c>
      <c r="AN376" s="45">
        <f t="shared" si="190"/>
        <v>3.3659453533846562</v>
      </c>
      <c r="AO376" s="46">
        <f t="shared" si="190"/>
        <v>1.0434398809008987</v>
      </c>
      <c r="AP376" s="46">
        <f t="shared" si="190"/>
        <v>1.0434398809008987</v>
      </c>
      <c r="AQ376" s="47">
        <f t="shared" si="190"/>
        <v>6.7735507051211776</v>
      </c>
      <c r="AR376" s="47">
        <f t="shared" si="190"/>
        <v>11.582974949217782</v>
      </c>
      <c r="AS376" s="47">
        <f t="shared" si="190"/>
        <v>22.813162987938924</v>
      </c>
      <c r="AT376" s="48">
        <f t="shared" si="190"/>
        <v>0.35</v>
      </c>
      <c r="AU376" s="48">
        <f t="shared" si="190"/>
        <v>0.35</v>
      </c>
      <c r="AV376" s="49">
        <f t="shared" si="190"/>
        <v>2.8350510688344635</v>
      </c>
      <c r="AW376" s="49">
        <f t="shared" si="190"/>
        <v>2.8350503779609468</v>
      </c>
      <c r="AX376" s="50">
        <f t="shared" si="190"/>
        <v>3.4322552668556066</v>
      </c>
      <c r="AY376" s="50">
        <f t="shared" si="190"/>
        <v>3.4322549390318127</v>
      </c>
    </row>
    <row r="377" spans="6:51" x14ac:dyDescent="0.25">
      <c r="F377" s="3">
        <v>63</v>
      </c>
      <c r="G377" s="43">
        <f t="shared" si="189"/>
        <v>2.1708675056218194</v>
      </c>
      <c r="H377" s="43">
        <f t="shared" si="189"/>
        <v>3.4322552630004513</v>
      </c>
      <c r="I377" s="43">
        <f t="shared" si="189"/>
        <v>3.0920751066560852</v>
      </c>
      <c r="J377" s="43">
        <f t="shared" si="189"/>
        <v>3.1420751029748888</v>
      </c>
      <c r="K377" s="43">
        <f t="shared" si="189"/>
        <v>2.0357773420397987</v>
      </c>
      <c r="L377" s="44">
        <f t="shared" si="189"/>
        <v>3.3244677773643394</v>
      </c>
      <c r="M377" s="45">
        <f t="shared" si="189"/>
        <v>3.3671807031423491</v>
      </c>
      <c r="N377" s="46">
        <f t="shared" si="189"/>
        <v>1.0434398809008987</v>
      </c>
      <c r="O377" s="46">
        <f t="shared" si="189"/>
        <v>1.0434398809008987</v>
      </c>
      <c r="P377" s="47">
        <f t="shared" si="189"/>
        <v>6.7735507051211776</v>
      </c>
      <c r="Q377" s="47">
        <f t="shared" si="189"/>
        <v>11.582974949217782</v>
      </c>
      <c r="R377" s="47">
        <f t="shared" si="189"/>
        <v>22.813162987938924</v>
      </c>
      <c r="S377" s="48">
        <f t="shared" si="189"/>
        <v>0.35</v>
      </c>
      <c r="T377" s="48">
        <f t="shared" si="189"/>
        <v>0.35</v>
      </c>
      <c r="U377" s="49">
        <f t="shared" si="189"/>
        <v>2.8350513097382493</v>
      </c>
      <c r="V377" s="49">
        <f t="shared" si="189"/>
        <v>2.8350510553030177</v>
      </c>
      <c r="W377" s="50">
        <f t="shared" si="189"/>
        <v>3.4322552671227582</v>
      </c>
      <c r="X377" s="50">
        <f t="shared" si="189"/>
        <v>3.4322551033467308</v>
      </c>
      <c r="AD377"/>
      <c r="AG377" s="3">
        <f t="shared" si="173"/>
        <v>55.961492918461353</v>
      </c>
      <c r="AH377" s="43">
        <f t="shared" si="190"/>
        <v>2.1708674988795389</v>
      </c>
      <c r="AI377" s="43">
        <f t="shared" si="190"/>
        <v>3.4322552513703575</v>
      </c>
      <c r="AJ377" s="43">
        <f t="shared" si="190"/>
        <v>3.0920750961135877</v>
      </c>
      <c r="AK377" s="43">
        <f t="shared" si="190"/>
        <v>3.1420750862229321</v>
      </c>
      <c r="AL377" s="43">
        <f t="shared" si="190"/>
        <v>1.8719541940657021</v>
      </c>
      <c r="AM377" s="44">
        <f t="shared" si="190"/>
        <v>3.3238785397151354</v>
      </c>
      <c r="AN377" s="45">
        <f t="shared" si="190"/>
        <v>3.3660150114999765</v>
      </c>
      <c r="AO377" s="46">
        <f t="shared" si="190"/>
        <v>1.0434398809008987</v>
      </c>
      <c r="AP377" s="46">
        <f t="shared" si="190"/>
        <v>1.0434398809008987</v>
      </c>
      <c r="AQ377" s="47">
        <f t="shared" si="190"/>
        <v>6.7735507051211776</v>
      </c>
      <c r="AR377" s="47">
        <f t="shared" si="190"/>
        <v>11.582974949217782</v>
      </c>
      <c r="AS377" s="47">
        <f t="shared" si="190"/>
        <v>22.813162987938924</v>
      </c>
      <c r="AT377" s="48">
        <f t="shared" si="190"/>
        <v>0.35</v>
      </c>
      <c r="AU377" s="48">
        <f t="shared" si="190"/>
        <v>0.35</v>
      </c>
      <c r="AV377" s="49">
        <f t="shared" si="190"/>
        <v>2.8350510858137734</v>
      </c>
      <c r="AW377" s="49">
        <f t="shared" si="190"/>
        <v>2.8350504238850536</v>
      </c>
      <c r="AX377" s="50">
        <f t="shared" si="190"/>
        <v>3.432255266871457</v>
      </c>
      <c r="AY377" s="50">
        <f t="shared" si="190"/>
        <v>3.4322549491192698</v>
      </c>
    </row>
    <row r="378" spans="6:51" x14ac:dyDescent="0.25">
      <c r="F378" s="3">
        <v>64</v>
      </c>
      <c r="G378" s="43">
        <f t="shared" si="189"/>
        <v>2.170867506078916</v>
      </c>
      <c r="H378" s="43">
        <f t="shared" si="189"/>
        <v>3.4322552636804122</v>
      </c>
      <c r="I378" s="43">
        <f t="shared" si="189"/>
        <v>3.0920751071686694</v>
      </c>
      <c r="J378" s="43">
        <f t="shared" si="189"/>
        <v>3.1420751039717576</v>
      </c>
      <c r="K378" s="43">
        <f t="shared" si="189"/>
        <v>2.0514426440409443</v>
      </c>
      <c r="L378" s="44">
        <f t="shared" si="189"/>
        <v>3.324524757086198</v>
      </c>
      <c r="M378" s="45">
        <f t="shared" si="189"/>
        <v>3.3672872666520663</v>
      </c>
      <c r="N378" s="46">
        <f t="shared" si="189"/>
        <v>1.0434398809008987</v>
      </c>
      <c r="O378" s="46">
        <f t="shared" si="189"/>
        <v>1.0434398809008987</v>
      </c>
      <c r="P378" s="47">
        <f t="shared" si="189"/>
        <v>6.7735507051211776</v>
      </c>
      <c r="Q378" s="47">
        <f t="shared" si="189"/>
        <v>11.582974949217782</v>
      </c>
      <c r="R378" s="47">
        <f t="shared" si="189"/>
        <v>22.813162987938924</v>
      </c>
      <c r="S378" s="48">
        <f t="shared" si="189"/>
        <v>0.35</v>
      </c>
      <c r="T378" s="48">
        <f t="shared" si="189"/>
        <v>0.35</v>
      </c>
      <c r="U378" s="49">
        <f t="shared" si="189"/>
        <v>2.8350513244391866</v>
      </c>
      <c r="V378" s="49">
        <f t="shared" si="189"/>
        <v>2.8350510994466944</v>
      </c>
      <c r="W378" s="50">
        <f t="shared" si="189"/>
        <v>3.4322552671445568</v>
      </c>
      <c r="X378" s="50">
        <f t="shared" si="189"/>
        <v>3.43225511602129</v>
      </c>
      <c r="AD378"/>
      <c r="AG378" s="3">
        <f t="shared" si="173"/>
        <v>56.227656728531329</v>
      </c>
      <c r="AH378" s="43">
        <f t="shared" si="190"/>
        <v>2.170867499326921</v>
      </c>
      <c r="AI378" s="43">
        <f t="shared" si="190"/>
        <v>3.4322552521942922</v>
      </c>
      <c r="AJ378" s="43">
        <f t="shared" si="190"/>
        <v>3.0920750969500248</v>
      </c>
      <c r="AK378" s="43">
        <f t="shared" si="190"/>
        <v>3.1420750873994026</v>
      </c>
      <c r="AL378" s="43">
        <f t="shared" si="190"/>
        <v>1.88043185285291</v>
      </c>
      <c r="AM378" s="44">
        <f t="shared" si="190"/>
        <v>3.3239086279610603</v>
      </c>
      <c r="AN378" s="45">
        <f t="shared" si="190"/>
        <v>3.366077214750347</v>
      </c>
      <c r="AO378" s="46">
        <f t="shared" si="190"/>
        <v>1.0434398809008987</v>
      </c>
      <c r="AP378" s="46">
        <f t="shared" si="190"/>
        <v>1.0434398809008987</v>
      </c>
      <c r="AQ378" s="47">
        <f t="shared" si="190"/>
        <v>6.7735507051211776</v>
      </c>
      <c r="AR378" s="47">
        <f t="shared" si="190"/>
        <v>11.582974949217782</v>
      </c>
      <c r="AS378" s="47">
        <f t="shared" si="190"/>
        <v>22.813162987938924</v>
      </c>
      <c r="AT378" s="48">
        <f t="shared" si="190"/>
        <v>0.35</v>
      </c>
      <c r="AU378" s="48">
        <f t="shared" si="190"/>
        <v>0.35</v>
      </c>
      <c r="AV378" s="49">
        <f t="shared" si="190"/>
        <v>2.8350511006369086</v>
      </c>
      <c r="AW378" s="49">
        <f t="shared" si="190"/>
        <v>2.8350504641404148</v>
      </c>
      <c r="AX378" s="50">
        <f t="shared" si="190"/>
        <v>3.4322552668855275</v>
      </c>
      <c r="AY378" s="50">
        <f t="shared" si="190"/>
        <v>3.432254958046312</v>
      </c>
    </row>
    <row r="379" spans="6:51" x14ac:dyDescent="0.25">
      <c r="F379" s="3">
        <v>65</v>
      </c>
      <c r="G379" s="43">
        <f t="shared" si="189"/>
        <v>2.1708675064721463</v>
      </c>
      <c r="H379" s="43">
        <f t="shared" si="189"/>
        <v>3.4322552642443416</v>
      </c>
      <c r="I379" s="43">
        <f t="shared" si="189"/>
        <v>3.092075107581997</v>
      </c>
      <c r="J379" s="43">
        <f t="shared" si="189"/>
        <v>3.1420751048017661</v>
      </c>
      <c r="K379" s="43">
        <f t="shared" si="189"/>
        <v>2.0657691528403852</v>
      </c>
      <c r="L379" s="44">
        <f t="shared" si="189"/>
        <v>3.324576889541115</v>
      </c>
      <c r="M379" s="45">
        <f t="shared" si="189"/>
        <v>3.3673838094697168</v>
      </c>
      <c r="N379" s="46">
        <f t="shared" si="189"/>
        <v>1.0434398809008987</v>
      </c>
      <c r="O379" s="46">
        <f t="shared" si="189"/>
        <v>1.0434398809008987</v>
      </c>
      <c r="P379" s="47">
        <f t="shared" si="189"/>
        <v>6.7735507051211776</v>
      </c>
      <c r="Q379" s="47">
        <f t="shared" si="189"/>
        <v>11.582974949217782</v>
      </c>
      <c r="R379" s="47">
        <f t="shared" si="189"/>
        <v>22.813162987938924</v>
      </c>
      <c r="S379" s="48">
        <f t="shared" si="189"/>
        <v>0.35</v>
      </c>
      <c r="T379" s="48">
        <f t="shared" si="189"/>
        <v>0.35</v>
      </c>
      <c r="U379" s="49">
        <f t="shared" si="189"/>
        <v>2.8350513369034118</v>
      </c>
      <c r="V379" s="49">
        <f t="shared" si="189"/>
        <v>2.8350511373451623</v>
      </c>
      <c r="W379" s="50">
        <f t="shared" si="189"/>
        <v>3.4322552671641708</v>
      </c>
      <c r="X379" s="50">
        <f t="shared" si="189"/>
        <v>3.4322551272889159</v>
      </c>
      <c r="AD379"/>
      <c r="AG379" s="3">
        <f t="shared" ref="AG379:AG384" si="191">AE79</f>
        <v>56.472915029924017</v>
      </c>
      <c r="AH379" s="43">
        <f t="shared" si="190"/>
        <v>2.1708674997184865</v>
      </c>
      <c r="AI379" s="43">
        <f t="shared" si="190"/>
        <v>3.4322552529117978</v>
      </c>
      <c r="AJ379" s="43">
        <f t="shared" si="190"/>
        <v>3.0920750976688161</v>
      </c>
      <c r="AK379" s="43">
        <f t="shared" si="190"/>
        <v>3.142075088424741</v>
      </c>
      <c r="AL379" s="43">
        <f t="shared" si="190"/>
        <v>1.8880415983372172</v>
      </c>
      <c r="AM379" s="44">
        <f t="shared" si="190"/>
        <v>3.323935677899005</v>
      </c>
      <c r="AN379" s="45">
        <f t="shared" si="190"/>
        <v>3.3661329052117659</v>
      </c>
      <c r="AO379" s="46">
        <f t="shared" si="190"/>
        <v>1.0434398809008987</v>
      </c>
      <c r="AP379" s="46">
        <f t="shared" si="190"/>
        <v>1.0434398809008987</v>
      </c>
      <c r="AQ379" s="47">
        <f t="shared" si="190"/>
        <v>6.7735507051211776</v>
      </c>
      <c r="AR379" s="47">
        <f t="shared" si="190"/>
        <v>11.582974949217782</v>
      </c>
      <c r="AS379" s="47">
        <f t="shared" si="190"/>
        <v>22.813162987938924</v>
      </c>
      <c r="AT379" s="48">
        <f t="shared" si="190"/>
        <v>0.35</v>
      </c>
      <c r="AU379" s="48">
        <f t="shared" si="190"/>
        <v>0.35</v>
      </c>
      <c r="AV379" s="49">
        <f t="shared" si="190"/>
        <v>2.8350511136362089</v>
      </c>
      <c r="AW379" s="49">
        <f t="shared" si="190"/>
        <v>2.8350504995743973</v>
      </c>
      <c r="AX379" s="50">
        <f t="shared" si="190"/>
        <v>3.4322552668980579</v>
      </c>
      <c r="AY379" s="50">
        <f t="shared" si="190"/>
        <v>3.4322549659736996</v>
      </c>
    </row>
    <row r="380" spans="6:51" x14ac:dyDescent="0.25">
      <c r="F380" s="3">
        <v>66</v>
      </c>
      <c r="G380" s="43">
        <f t="shared" si="189"/>
        <v>2.1708675068121561</v>
      </c>
      <c r="H380" s="43">
        <f t="shared" si="189"/>
        <v>3.4322552647139011</v>
      </c>
      <c r="I380" s="43">
        <f t="shared" si="189"/>
        <v>3.0920751079174611</v>
      </c>
      <c r="J380" s="43">
        <f t="shared" si="189"/>
        <v>3.1420751054956382</v>
      </c>
      <c r="K380" s="43">
        <f t="shared" si="189"/>
        <v>2.0788879567611285</v>
      </c>
      <c r="L380" s="44">
        <f t="shared" si="189"/>
        <v>3.3246246193427087</v>
      </c>
      <c r="M380" s="45">
        <f t="shared" si="189"/>
        <v>3.3674714203115883</v>
      </c>
      <c r="N380" s="46">
        <f t="shared" si="189"/>
        <v>1.0434398809008987</v>
      </c>
      <c r="O380" s="46">
        <f t="shared" si="189"/>
        <v>1.0434398809008987</v>
      </c>
      <c r="P380" s="47">
        <f t="shared" si="189"/>
        <v>6.7735507051211776</v>
      </c>
      <c r="Q380" s="47">
        <f t="shared" si="189"/>
        <v>11.582974949217782</v>
      </c>
      <c r="R380" s="47">
        <f t="shared" si="189"/>
        <v>22.813162987938924</v>
      </c>
      <c r="S380" s="48">
        <f t="shared" si="189"/>
        <v>0.35</v>
      </c>
      <c r="T380" s="48">
        <f t="shared" si="189"/>
        <v>0.35</v>
      </c>
      <c r="U380" s="49">
        <f t="shared" si="189"/>
        <v>2.8350513475067505</v>
      </c>
      <c r="V380" s="49">
        <f t="shared" si="189"/>
        <v>2.8350511699831555</v>
      </c>
      <c r="W380" s="50">
        <f t="shared" si="189"/>
        <v>3.4322552671818705</v>
      </c>
      <c r="X380" s="50">
        <f t="shared" si="189"/>
        <v>3.4322551373352557</v>
      </c>
      <c r="AD380"/>
      <c r="AG380" s="3">
        <f t="shared" si="191"/>
        <v>56.698909820073034</v>
      </c>
      <c r="AH380" s="43">
        <f t="shared" si="190"/>
        <v>2.1708675000627458</v>
      </c>
      <c r="AI380" s="43">
        <f t="shared" si="190"/>
        <v>3.4322552535395721</v>
      </c>
      <c r="AJ380" s="43">
        <f t="shared" si="190"/>
        <v>3.0920750982902003</v>
      </c>
      <c r="AK380" s="43">
        <f t="shared" si="190"/>
        <v>3.1420750893225327</v>
      </c>
      <c r="AL380" s="43">
        <f t="shared" si="190"/>
        <v>1.8948871955608497</v>
      </c>
      <c r="AM380" s="44">
        <f t="shared" si="190"/>
        <v>3.323960045258552</v>
      </c>
      <c r="AN380" s="45">
        <f t="shared" si="190"/>
        <v>3.3661828831067493</v>
      </c>
      <c r="AO380" s="46">
        <f t="shared" si="190"/>
        <v>1.0434398809008987</v>
      </c>
      <c r="AP380" s="46">
        <f t="shared" si="190"/>
        <v>1.0434398809008987</v>
      </c>
      <c r="AQ380" s="47">
        <f t="shared" si="190"/>
        <v>6.7735507051211776</v>
      </c>
      <c r="AR380" s="47">
        <f t="shared" si="190"/>
        <v>11.582974949217782</v>
      </c>
      <c r="AS380" s="47">
        <f t="shared" si="190"/>
        <v>22.813162987938924</v>
      </c>
      <c r="AT380" s="48">
        <f t="shared" si="190"/>
        <v>0.35</v>
      </c>
      <c r="AU380" s="48">
        <f t="shared" si="190"/>
        <v>0.35</v>
      </c>
      <c r="AV380" s="49">
        <f t="shared" si="190"/>
        <v>2.835051125083103</v>
      </c>
      <c r="AW380" s="49">
        <f t="shared" si="190"/>
        <v>2.8350505308834588</v>
      </c>
      <c r="AX380" s="50">
        <f t="shared" si="190"/>
        <v>3.4322552669092494</v>
      </c>
      <c r="AY380" s="50">
        <f t="shared" si="190"/>
        <v>3.4322549730354597</v>
      </c>
    </row>
    <row r="381" spans="6:51" x14ac:dyDescent="0.25">
      <c r="F381" s="3">
        <v>67</v>
      </c>
      <c r="G381" s="43">
        <f t="shared" si="189"/>
        <v>2.1708675071075643</v>
      </c>
      <c r="H381" s="43">
        <f t="shared" si="189"/>
        <v>3.4322552651064075</v>
      </c>
      <c r="I381" s="43">
        <f t="shared" si="189"/>
        <v>3.0920751081914486</v>
      </c>
      <c r="J381" s="43">
        <f t="shared" si="189"/>
        <v>3.1420751060779932</v>
      </c>
      <c r="K381" s="43">
        <f t="shared" si="189"/>
        <v>2.0909151980058391</v>
      </c>
      <c r="L381" s="44">
        <f t="shared" si="189"/>
        <v>3.3246683456371731</v>
      </c>
      <c r="M381" s="45">
        <f t="shared" si="189"/>
        <v>3.3675510564424922</v>
      </c>
      <c r="N381" s="46">
        <f t="shared" si="189"/>
        <v>1.0434398809008987</v>
      </c>
      <c r="O381" s="46">
        <f t="shared" si="189"/>
        <v>1.0434398809008987</v>
      </c>
      <c r="P381" s="47">
        <f t="shared" si="189"/>
        <v>6.7735507051211776</v>
      </c>
      <c r="Q381" s="47">
        <f t="shared" si="189"/>
        <v>11.582974949217782</v>
      </c>
      <c r="R381" s="47">
        <f t="shared" si="189"/>
        <v>22.813162987938924</v>
      </c>
      <c r="S381" s="48">
        <f t="shared" si="189"/>
        <v>0.35</v>
      </c>
      <c r="T381" s="48">
        <f t="shared" si="189"/>
        <v>0.35</v>
      </c>
      <c r="U381" s="49">
        <f t="shared" si="189"/>
        <v>2.8350513565567179</v>
      </c>
      <c r="V381" s="49">
        <f t="shared" si="189"/>
        <v>2.8350511981764113</v>
      </c>
      <c r="W381" s="50">
        <f t="shared" si="189"/>
        <v>3.4322552671978865</v>
      </c>
      <c r="X381" s="50">
        <f t="shared" si="189"/>
        <v>3.4322551463180773</v>
      </c>
      <c r="AD381"/>
      <c r="AG381" s="3">
        <f t="shared" si="191"/>
        <v>56.907154127745713</v>
      </c>
      <c r="AH381" s="43">
        <f t="shared" si="190"/>
        <v>2.1708675003666498</v>
      </c>
      <c r="AI381" s="43">
        <f t="shared" si="190"/>
        <v>3.4322552540912041</v>
      </c>
      <c r="AJ381" s="43">
        <f t="shared" si="190"/>
        <v>3.0920750988302945</v>
      </c>
      <c r="AK381" s="43">
        <f t="shared" si="190"/>
        <v>3.1420750901119883</v>
      </c>
      <c r="AL381" s="43">
        <f t="shared" si="190"/>
        <v>1.9010576412312918</v>
      </c>
      <c r="AM381" s="44">
        <f t="shared" si="190"/>
        <v>3.32398203649291</v>
      </c>
      <c r="AN381" s="45">
        <f t="shared" si="190"/>
        <v>3.3662278317369791</v>
      </c>
      <c r="AO381" s="46">
        <f t="shared" si="190"/>
        <v>1.0434398809008987</v>
      </c>
      <c r="AP381" s="46">
        <f t="shared" si="190"/>
        <v>1.0434398809008987</v>
      </c>
      <c r="AQ381" s="47">
        <f t="shared" si="190"/>
        <v>6.7735507051211776</v>
      </c>
      <c r="AR381" s="47">
        <f t="shared" si="190"/>
        <v>11.582974949217782</v>
      </c>
      <c r="AS381" s="47">
        <f t="shared" si="190"/>
        <v>22.813162987938924</v>
      </c>
      <c r="AT381" s="48">
        <f t="shared" si="190"/>
        <v>0.35</v>
      </c>
      <c r="AU381" s="48">
        <f t="shared" si="190"/>
        <v>0.35</v>
      </c>
      <c r="AV381" s="49">
        <f t="shared" si="190"/>
        <v>2.8350511352009304</v>
      </c>
      <c r="AW381" s="49">
        <f t="shared" si="190"/>
        <v>2.8350505586441166</v>
      </c>
      <c r="AX381" s="50">
        <f t="shared" si="190"/>
        <v>3.4322552669192721</v>
      </c>
      <c r="AY381" s="50">
        <f t="shared" si="190"/>
        <v>3.432254979344068</v>
      </c>
    </row>
    <row r="382" spans="6:51" x14ac:dyDescent="0.25">
      <c r="F382" s="3">
        <v>68</v>
      </c>
      <c r="G382" s="43">
        <f t="shared" si="189"/>
        <v>2.1708675073653856</v>
      </c>
      <c r="H382" s="43">
        <f t="shared" si="189"/>
        <v>3.4322552654357565</v>
      </c>
      <c r="I382" s="43">
        <f t="shared" si="189"/>
        <v>3.0920751084165916</v>
      </c>
      <c r="J382" s="43">
        <f t="shared" si="189"/>
        <v>3.1420751065686403</v>
      </c>
      <c r="K382" s="43">
        <f t="shared" si="189"/>
        <v>2.101954034629832</v>
      </c>
      <c r="L382" s="44">
        <f t="shared" si="189"/>
        <v>3.324708427409349</v>
      </c>
      <c r="M382" s="45">
        <f t="shared" si="189"/>
        <v>3.3676235608853622</v>
      </c>
      <c r="N382" s="46">
        <f t="shared" si="189"/>
        <v>1.0434398809008987</v>
      </c>
      <c r="O382" s="46">
        <f t="shared" si="189"/>
        <v>1.0434398809008987</v>
      </c>
      <c r="P382" s="47">
        <f t="shared" si="189"/>
        <v>6.7735507051211776</v>
      </c>
      <c r="Q382" s="47">
        <f t="shared" si="189"/>
        <v>11.582974949217782</v>
      </c>
      <c r="R382" s="47">
        <f t="shared" si="189"/>
        <v>22.813162987938924</v>
      </c>
      <c r="S382" s="48">
        <f t="shared" si="189"/>
        <v>0.35</v>
      </c>
      <c r="T382" s="48">
        <f t="shared" si="189"/>
        <v>0.35</v>
      </c>
      <c r="U382" s="49">
        <f t="shared" si="189"/>
        <v>2.8350513643057704</v>
      </c>
      <c r="V382" s="49">
        <f t="shared" si="189"/>
        <v>2.8350512226027615</v>
      </c>
      <c r="W382" s="50">
        <f t="shared" si="189"/>
        <v>3.4322552672124176</v>
      </c>
      <c r="X382" s="50">
        <f t="shared" si="189"/>
        <v>3.432255154371906</v>
      </c>
      <c r="AD382"/>
      <c r="AG382" s="3">
        <f t="shared" si="191"/>
        <v>57.099042142728173</v>
      </c>
      <c r="AH382" s="43">
        <f t="shared" si="190"/>
        <v>2.1708675006359215</v>
      </c>
      <c r="AI382" s="43">
        <f t="shared" si="190"/>
        <v>3.4322552545778358</v>
      </c>
      <c r="AJ382" s="43">
        <f t="shared" si="190"/>
        <v>3.0920750993020527</v>
      </c>
      <c r="AK382" s="43">
        <f t="shared" si="190"/>
        <v>3.142075090808877</v>
      </c>
      <c r="AL382" s="43">
        <f t="shared" si="190"/>
        <v>1.9066296352014729</v>
      </c>
      <c r="AM382" s="44">
        <f t="shared" si="190"/>
        <v>3.3240019167745944</v>
      </c>
      <c r="AN382" s="45">
        <f t="shared" si="190"/>
        <v>3.3662683374509332</v>
      </c>
      <c r="AO382" s="46">
        <f t="shared" si="190"/>
        <v>1.0434398809008987</v>
      </c>
      <c r="AP382" s="46">
        <f t="shared" si="190"/>
        <v>1.0434398809008987</v>
      </c>
      <c r="AQ382" s="47">
        <f t="shared" si="190"/>
        <v>6.7735507051211776</v>
      </c>
      <c r="AR382" s="47">
        <f t="shared" si="190"/>
        <v>11.582974949217782</v>
      </c>
      <c r="AS382" s="47">
        <f t="shared" si="190"/>
        <v>22.813162987938924</v>
      </c>
      <c r="AT382" s="48">
        <f t="shared" si="190"/>
        <v>0.35</v>
      </c>
      <c r="AU382" s="48">
        <f t="shared" si="190"/>
        <v>0.35</v>
      </c>
      <c r="AV382" s="49">
        <f t="shared" si="190"/>
        <v>2.835051144174757</v>
      </c>
      <c r="AW382" s="49">
        <f t="shared" si="190"/>
        <v>2.8350505833368085</v>
      </c>
      <c r="AX382" s="50">
        <f t="shared" si="190"/>
        <v>3.4322552669282693</v>
      </c>
      <c r="AY382" s="50">
        <f t="shared" si="190"/>
        <v>3.4322549849944983</v>
      </c>
    </row>
    <row r="383" spans="6:51" x14ac:dyDescent="0.25">
      <c r="F383" s="3">
        <v>69</v>
      </c>
      <c r="G383" s="43">
        <f t="shared" si="189"/>
        <v>2.1708675075913666</v>
      </c>
      <c r="H383" s="43">
        <f t="shared" si="189"/>
        <v>3.4322552657131409</v>
      </c>
      <c r="I383" s="43">
        <f t="shared" si="189"/>
        <v>3.0920751086026907</v>
      </c>
      <c r="J383" s="43">
        <f t="shared" si="189"/>
        <v>3.1420751069835786</v>
      </c>
      <c r="K383" s="43">
        <f t="shared" si="189"/>
        <v>2.1120963135233217</v>
      </c>
      <c r="L383" s="44">
        <f t="shared" si="189"/>
        <v>3.3247451880818133</v>
      </c>
      <c r="M383" s="45">
        <f t="shared" si="189"/>
        <v>3.3676896772286891</v>
      </c>
      <c r="N383" s="46">
        <f t="shared" si="189"/>
        <v>1.0434398809008987</v>
      </c>
      <c r="O383" s="46">
        <f t="shared" si="189"/>
        <v>1.0434398809008987</v>
      </c>
      <c r="P383" s="47">
        <f t="shared" si="189"/>
        <v>6.7735507051211776</v>
      </c>
      <c r="Q383" s="47">
        <f t="shared" si="189"/>
        <v>11.582974949217782</v>
      </c>
      <c r="R383" s="47">
        <f t="shared" si="189"/>
        <v>22.813162987938924</v>
      </c>
      <c r="S383" s="48">
        <f t="shared" si="189"/>
        <v>0.35</v>
      </c>
      <c r="T383" s="48">
        <f t="shared" si="189"/>
        <v>0.35</v>
      </c>
      <c r="U383" s="49">
        <f t="shared" si="189"/>
        <v>2.8350513709618403</v>
      </c>
      <c r="V383" s="49">
        <f t="shared" si="189"/>
        <v>2.8350512438271611</v>
      </c>
      <c r="W383" s="50">
        <f t="shared" si="189"/>
        <v>3.4322552672256341</v>
      </c>
      <c r="X383" s="50">
        <f t="shared" si="189"/>
        <v>3.4322551616118187</v>
      </c>
      <c r="AD383"/>
      <c r="AG383" s="3">
        <f t="shared" si="191"/>
        <v>57.275858549886756</v>
      </c>
      <c r="AH383" s="43">
        <f t="shared" si="190"/>
        <v>2.1708675008753082</v>
      </c>
      <c r="AI383" s="43">
        <f t="shared" si="190"/>
        <v>3.4322552550086689</v>
      </c>
      <c r="AJ383" s="43">
        <f t="shared" si="190"/>
        <v>3.0920750997159745</v>
      </c>
      <c r="AK383" s="43">
        <f t="shared" si="190"/>
        <v>3.1420750914262339</v>
      </c>
      <c r="AL383" s="43">
        <f t="shared" si="190"/>
        <v>1.911669578926515</v>
      </c>
      <c r="AM383" s="44">
        <f t="shared" si="190"/>
        <v>3.3240199165103155</v>
      </c>
      <c r="AN383" s="45">
        <f t="shared" si="190"/>
        <v>3.3663049057399856</v>
      </c>
      <c r="AO383" s="46">
        <f t="shared" si="190"/>
        <v>1.0434398809008987</v>
      </c>
      <c r="AP383" s="46">
        <f t="shared" si="190"/>
        <v>1.0434398809008987</v>
      </c>
      <c r="AQ383" s="47">
        <f t="shared" si="190"/>
        <v>6.7735507051211776</v>
      </c>
      <c r="AR383" s="47">
        <f t="shared" si="190"/>
        <v>11.582974949217782</v>
      </c>
      <c r="AS383" s="47">
        <f t="shared" si="190"/>
        <v>22.813162987938924</v>
      </c>
      <c r="AT383" s="48">
        <f t="shared" si="190"/>
        <v>0.35</v>
      </c>
      <c r="AU383" s="48">
        <f t="shared" si="190"/>
        <v>0.35</v>
      </c>
      <c r="AV383" s="49">
        <f t="shared" si="190"/>
        <v>2.8350511521589463</v>
      </c>
      <c r="AW383" s="49">
        <f t="shared" si="190"/>
        <v>2.8350506053644287</v>
      </c>
      <c r="AX383" s="50">
        <f t="shared" si="190"/>
        <v>3.4322552669363642</v>
      </c>
      <c r="AY383" s="50">
        <f t="shared" si="190"/>
        <v>3.4322549900674089</v>
      </c>
    </row>
    <row r="384" spans="6:51" x14ac:dyDescent="0.25">
      <c r="F384" s="3">
        <v>70</v>
      </c>
      <c r="G384" s="43">
        <f t="shared" si="189"/>
        <v>2.1708675077902377</v>
      </c>
      <c r="H384" s="43">
        <f t="shared" si="189"/>
        <v>3.4322552659476115</v>
      </c>
      <c r="I384" s="43">
        <f t="shared" si="189"/>
        <v>3.092075108757395</v>
      </c>
      <c r="J384" s="43">
        <f t="shared" si="189"/>
        <v>3.1420751073357822</v>
      </c>
      <c r="K384" s="43">
        <f t="shared" si="189"/>
        <v>2.1214240010380712</v>
      </c>
      <c r="L384" s="44">
        <f t="shared" si="189"/>
        <v>3.3247789195125428</v>
      </c>
      <c r="M384" s="45">
        <f t="shared" si="189"/>
        <v>3.3677500623847205</v>
      </c>
      <c r="N384" s="46">
        <f t="shared" si="189"/>
        <v>1.0434398809008987</v>
      </c>
      <c r="O384" s="46">
        <f t="shared" si="189"/>
        <v>1.0434398809008987</v>
      </c>
      <c r="P384" s="47">
        <f t="shared" si="189"/>
        <v>6.7735507051211776</v>
      </c>
      <c r="Q384" s="47">
        <f t="shared" si="189"/>
        <v>11.582974949217782</v>
      </c>
      <c r="R384" s="47">
        <f t="shared" si="189"/>
        <v>22.813162987938924</v>
      </c>
      <c r="S384" s="48">
        <f t="shared" si="189"/>
        <v>0.35</v>
      </c>
      <c r="T384" s="48">
        <f t="shared" si="189"/>
        <v>0.35</v>
      </c>
      <c r="U384" s="49">
        <f t="shared" si="189"/>
        <v>2.8350513766967378</v>
      </c>
      <c r="V384" s="49">
        <f t="shared" si="189"/>
        <v>2.8350512623218891</v>
      </c>
      <c r="W384" s="50">
        <f t="shared" si="189"/>
        <v>3.432255267237684</v>
      </c>
      <c r="X384" s="50">
        <f t="shared" si="189"/>
        <v>3.4322551681365656</v>
      </c>
      <c r="AD384"/>
      <c r="AG384" s="3">
        <f t="shared" si="191"/>
        <v>57.43878713009709</v>
      </c>
      <c r="AH384" s="43">
        <f t="shared" si="190"/>
        <v>2.1708675010887761</v>
      </c>
      <c r="AI384" s="43">
        <f t="shared" si="190"/>
        <v>3.4322552553913557</v>
      </c>
      <c r="AJ384" s="43">
        <f t="shared" si="190"/>
        <v>3.0920751000806397</v>
      </c>
      <c r="AK384" s="43">
        <f t="shared" si="190"/>
        <v>3.1420750919749088</v>
      </c>
      <c r="AL384" s="43">
        <f t="shared" si="190"/>
        <v>1.9162352018577882</v>
      </c>
      <c r="AM384" s="44">
        <f t="shared" si="190"/>
        <v>3.324036236680568</v>
      </c>
      <c r="AN384" s="45">
        <f t="shared" si="190"/>
        <v>3.3663379742944519</v>
      </c>
      <c r="AO384" s="46">
        <f t="shared" si="190"/>
        <v>1.0434398809008987</v>
      </c>
      <c r="AP384" s="46">
        <f t="shared" si="190"/>
        <v>1.0434398809008987</v>
      </c>
      <c r="AQ384" s="47">
        <f t="shared" si="190"/>
        <v>6.7735507051211776</v>
      </c>
      <c r="AR384" s="47">
        <f t="shared" si="190"/>
        <v>11.582974949217782</v>
      </c>
      <c r="AS384" s="47">
        <f t="shared" si="190"/>
        <v>22.813162987938924</v>
      </c>
      <c r="AT384" s="48">
        <f t="shared" si="190"/>
        <v>0.35</v>
      </c>
      <c r="AU384" s="48">
        <f t="shared" si="190"/>
        <v>0.35</v>
      </c>
      <c r="AV384" s="49">
        <f t="shared" si="190"/>
        <v>2.835051159283053</v>
      </c>
      <c r="AW384" s="49">
        <f t="shared" si="190"/>
        <v>2.8350506250668497</v>
      </c>
      <c r="AX384" s="50">
        <f t="shared" si="190"/>
        <v>3.4322552669436615</v>
      </c>
      <c r="AY384" s="50">
        <f t="shared" si="190"/>
        <v>3.4322549946316707</v>
      </c>
    </row>
    <row r="385" spans="3:51" x14ac:dyDescent="0.25">
      <c r="AD385"/>
    </row>
    <row r="386" spans="3:51" x14ac:dyDescent="0.25">
      <c r="C386" t="s">
        <v>31</v>
      </c>
      <c r="D386" s="3">
        <v>1</v>
      </c>
      <c r="E386" s="3" t="s">
        <v>143</v>
      </c>
      <c r="F386" s="3">
        <v>0</v>
      </c>
      <c r="G386" s="43">
        <f>300*G314*G86</f>
        <v>0</v>
      </c>
      <c r="H386" s="43">
        <f t="shared" ref="H386:X386" si="192">300*H314*H86</f>
        <v>0</v>
      </c>
      <c r="I386" s="43">
        <f t="shared" si="192"/>
        <v>0</v>
      </c>
      <c r="J386" s="43">
        <f t="shared" si="192"/>
        <v>0</v>
      </c>
      <c r="K386" s="43">
        <f t="shared" si="192"/>
        <v>0</v>
      </c>
      <c r="L386" s="44">
        <f t="shared" si="192"/>
        <v>0</v>
      </c>
      <c r="M386" s="45">
        <f t="shared" si="192"/>
        <v>0</v>
      </c>
      <c r="N386" s="46">
        <f t="shared" si="192"/>
        <v>0</v>
      </c>
      <c r="O386" s="46">
        <f t="shared" si="192"/>
        <v>0</v>
      </c>
      <c r="P386" s="47">
        <f t="shared" si="192"/>
        <v>0</v>
      </c>
      <c r="Q386" s="47">
        <f t="shared" si="192"/>
        <v>0</v>
      </c>
      <c r="R386" s="47">
        <f t="shared" si="192"/>
        <v>0</v>
      </c>
      <c r="S386" s="48">
        <f t="shared" si="192"/>
        <v>0</v>
      </c>
      <c r="T386" s="48">
        <f t="shared" si="192"/>
        <v>0</v>
      </c>
      <c r="U386" s="49">
        <f t="shared" si="192"/>
        <v>0</v>
      </c>
      <c r="V386" s="49">
        <f t="shared" si="192"/>
        <v>0</v>
      </c>
      <c r="W386" s="50">
        <f t="shared" si="192"/>
        <v>0</v>
      </c>
      <c r="X386" s="50">
        <f t="shared" si="192"/>
        <v>0</v>
      </c>
      <c r="AD386" t="s">
        <v>31</v>
      </c>
      <c r="AE386" s="3">
        <v>1</v>
      </c>
      <c r="AF386" s="3" t="s">
        <v>143</v>
      </c>
      <c r="AG386" s="3">
        <f>AE14</f>
        <v>4.9458521066739074</v>
      </c>
      <c r="AH386" s="43">
        <f>300*AH314*AH86</f>
        <v>113.34670930134939</v>
      </c>
      <c r="AI386" s="43">
        <f t="shared" ref="AI386:AY386" si="193">300*AI314*AI86</f>
        <v>4860.5648590944138</v>
      </c>
      <c r="AJ386" s="43">
        <f t="shared" si="193"/>
        <v>496.43851976888232</v>
      </c>
      <c r="AK386" s="43">
        <f t="shared" si="193"/>
        <v>4189.2073434011963</v>
      </c>
      <c r="AL386" s="43">
        <f t="shared" si="193"/>
        <v>102.32750629778164</v>
      </c>
      <c r="AM386" s="44">
        <f t="shared" si="193"/>
        <v>484.48629157133206</v>
      </c>
      <c r="AN386" s="45">
        <f t="shared" si="193"/>
        <v>723.4472759695276</v>
      </c>
      <c r="AO386" s="46">
        <f t="shared" si="193"/>
        <v>291.80290807706689</v>
      </c>
      <c r="AP386" s="46">
        <f t="shared" si="193"/>
        <v>0</v>
      </c>
      <c r="AQ386" s="47">
        <f t="shared" si="193"/>
        <v>13409.831072005099</v>
      </c>
      <c r="AR386" s="47">
        <f t="shared" si="193"/>
        <v>8674.4692920702073</v>
      </c>
      <c r="AS386" s="47">
        <f t="shared" si="193"/>
        <v>14683.815287428397</v>
      </c>
      <c r="AT386" s="48">
        <f t="shared" si="193"/>
        <v>649.74301318472362</v>
      </c>
      <c r="AU386" s="48">
        <f t="shared" si="193"/>
        <v>575.76436153154805</v>
      </c>
      <c r="AV386" s="49">
        <f t="shared" si="193"/>
        <v>3010.3313782691921</v>
      </c>
      <c r="AW386" s="49">
        <f t="shared" si="193"/>
        <v>2819.6392491228826</v>
      </c>
      <c r="AX386" s="50">
        <f t="shared" si="193"/>
        <v>13672.855670891602</v>
      </c>
      <c r="AY386" s="50">
        <f t="shared" si="193"/>
        <v>5774.3482288283394</v>
      </c>
    </row>
    <row r="387" spans="3:51" x14ac:dyDescent="0.25">
      <c r="D387" s="3">
        <v>2</v>
      </c>
      <c r="F387" s="3">
        <v>1</v>
      </c>
      <c r="G387" s="43">
        <f t="shared" ref="G387:X401" si="194">300*G315*G87</f>
        <v>0.14877212633732609</v>
      </c>
      <c r="H387" s="43">
        <f t="shared" si="194"/>
        <v>404.49547282828161</v>
      </c>
      <c r="I387" s="43">
        <f t="shared" si="194"/>
        <v>5.3059383824468389</v>
      </c>
      <c r="J387" s="43">
        <f t="shared" si="194"/>
        <v>313.64010187767536</v>
      </c>
      <c r="K387" s="43">
        <f t="shared" si="194"/>
        <v>0.29085118534209398</v>
      </c>
      <c r="L387" s="44">
        <f t="shared" si="194"/>
        <v>6.3104049498793175</v>
      </c>
      <c r="M387" s="45">
        <f t="shared" si="194"/>
        <v>33.296731281656918</v>
      </c>
      <c r="N387" s="46">
        <f t="shared" si="194"/>
        <v>24.307696448539581</v>
      </c>
      <c r="O387" s="46">
        <f t="shared" si="194"/>
        <v>0</v>
      </c>
      <c r="P387" s="47">
        <f t="shared" si="194"/>
        <v>1809.2781475842091</v>
      </c>
      <c r="Q387" s="47">
        <f t="shared" si="194"/>
        <v>661.37624114843038</v>
      </c>
      <c r="R387" s="47">
        <f t="shared" si="194"/>
        <v>145.62784622805736</v>
      </c>
      <c r="S387" s="48">
        <f t="shared" si="194"/>
        <v>75.408348775272188</v>
      </c>
      <c r="T387" s="48">
        <f t="shared" si="194"/>
        <v>42.67095967914036</v>
      </c>
      <c r="U387" s="49">
        <f t="shared" si="194"/>
        <v>282.65099852819009</v>
      </c>
      <c r="V387" s="49">
        <f t="shared" si="194"/>
        <v>270.045218038347</v>
      </c>
      <c r="W387" s="50">
        <f t="shared" si="194"/>
        <v>1324.340868042832</v>
      </c>
      <c r="X387" s="50">
        <f t="shared" si="194"/>
        <v>524.05737160829528</v>
      </c>
      <c r="AD387"/>
      <c r="AE387" s="3">
        <v>2</v>
      </c>
      <c r="AG387" s="3">
        <f t="shared" ref="AG387:AG450" si="195">AE15</f>
        <v>5.2014595403979236</v>
      </c>
      <c r="AH387" s="43">
        <f t="shared" ref="AH387:AY401" si="196">300*AH315*AH87</f>
        <v>137.26673133599022</v>
      </c>
      <c r="AI387" s="43">
        <f t="shared" si="196"/>
        <v>5257.6980652007542</v>
      </c>
      <c r="AJ387" s="43">
        <f t="shared" si="196"/>
        <v>568.07008474119482</v>
      </c>
      <c r="AK387" s="43">
        <f t="shared" si="196"/>
        <v>4580.5010117951597</v>
      </c>
      <c r="AL387" s="43">
        <f t="shared" si="196"/>
        <v>121.04986481591435</v>
      </c>
      <c r="AM387" s="44">
        <f t="shared" si="196"/>
        <v>547.66048866729909</v>
      </c>
      <c r="AN387" s="45">
        <f t="shared" si="196"/>
        <v>794.102567280465</v>
      </c>
      <c r="AO387" s="46">
        <f t="shared" si="196"/>
        <v>314.83590810717089</v>
      </c>
      <c r="AP387" s="46">
        <f t="shared" si="196"/>
        <v>0</v>
      </c>
      <c r="AQ387" s="47">
        <f t="shared" si="196"/>
        <v>14248.967951693721</v>
      </c>
      <c r="AR387" s="47">
        <f t="shared" si="196"/>
        <v>9364.0983540296711</v>
      </c>
      <c r="AS387" s="47">
        <f t="shared" si="196"/>
        <v>16717.562646432969</v>
      </c>
      <c r="AT387" s="48">
        <f t="shared" si="196"/>
        <v>693.47943071257225</v>
      </c>
      <c r="AU387" s="48">
        <f t="shared" si="196"/>
        <v>622.64846816169995</v>
      </c>
      <c r="AV387" s="49">
        <f t="shared" si="196"/>
        <v>3279.4334760577653</v>
      </c>
      <c r="AW387" s="49">
        <f t="shared" si="196"/>
        <v>3071.1163873727605</v>
      </c>
      <c r="AX387" s="50">
        <f t="shared" si="196"/>
        <v>14588.30761578853</v>
      </c>
      <c r="AY387" s="50">
        <f t="shared" si="196"/>
        <v>6248.4795426755718</v>
      </c>
    </row>
    <row r="388" spans="3:51" x14ac:dyDescent="0.25">
      <c r="D388" s="3">
        <v>3</v>
      </c>
      <c r="F388" s="3">
        <v>2</v>
      </c>
      <c r="G388" s="43">
        <f t="shared" si="194"/>
        <v>2.9158654039802503</v>
      </c>
      <c r="H388" s="43">
        <f t="shared" si="194"/>
        <v>1146.8189822953868</v>
      </c>
      <c r="I388" s="43">
        <f t="shared" si="194"/>
        <v>39.741953137161012</v>
      </c>
      <c r="J388" s="43">
        <f t="shared" si="194"/>
        <v>867.96629923776527</v>
      </c>
      <c r="K388" s="43">
        <f t="shared" si="194"/>
        <v>4.0579330480755482</v>
      </c>
      <c r="L388" s="44">
        <f t="shared" si="194"/>
        <v>44.882176334428721</v>
      </c>
      <c r="M388" s="45">
        <f t="shared" si="194"/>
        <v>129.21609360078003</v>
      </c>
      <c r="N388" s="46">
        <f t="shared" si="194"/>
        <v>72.339922917035508</v>
      </c>
      <c r="O388" s="46">
        <f t="shared" si="194"/>
        <v>0</v>
      </c>
      <c r="P388" s="47">
        <f t="shared" si="194"/>
        <v>4370.4134749547293</v>
      </c>
      <c r="Q388" s="47">
        <f t="shared" si="194"/>
        <v>2071.1322568628839</v>
      </c>
      <c r="R388" s="47">
        <f t="shared" si="194"/>
        <v>1175.2468904380203</v>
      </c>
      <c r="S388" s="48">
        <f t="shared" si="194"/>
        <v>194.76471034363374</v>
      </c>
      <c r="T388" s="48">
        <f t="shared" si="194"/>
        <v>134.60964801953534</v>
      </c>
      <c r="U388" s="49">
        <f t="shared" si="194"/>
        <v>785.44484255545979</v>
      </c>
      <c r="V388" s="49">
        <f t="shared" si="194"/>
        <v>747.92992661618712</v>
      </c>
      <c r="W388" s="50">
        <f t="shared" si="194"/>
        <v>3621.3038868589124</v>
      </c>
      <c r="X388" s="50">
        <f t="shared" si="194"/>
        <v>1419.2231485766704</v>
      </c>
      <c r="AD388"/>
      <c r="AE388" s="3">
        <v>3</v>
      </c>
      <c r="AG388" s="3">
        <f t="shared" si="195"/>
        <v>5.4702770658848543</v>
      </c>
      <c r="AH388" s="43">
        <f t="shared" si="196"/>
        <v>165.95023930974176</v>
      </c>
      <c r="AI388" s="43">
        <f t="shared" si="196"/>
        <v>5684.3130890810289</v>
      </c>
      <c r="AJ388" s="43">
        <f t="shared" si="196"/>
        <v>649.50972499405748</v>
      </c>
      <c r="AK388" s="43">
        <f t="shared" si="196"/>
        <v>5002.593188183595</v>
      </c>
      <c r="AL388" s="43">
        <f t="shared" si="196"/>
        <v>142.9659996447599</v>
      </c>
      <c r="AM388" s="44">
        <f t="shared" si="196"/>
        <v>618.22687481974947</v>
      </c>
      <c r="AN388" s="45">
        <f t="shared" si="196"/>
        <v>871.32582291243079</v>
      </c>
      <c r="AO388" s="46">
        <f t="shared" si="196"/>
        <v>339.60705724573802</v>
      </c>
      <c r="AP388" s="46">
        <f t="shared" si="196"/>
        <v>0</v>
      </c>
      <c r="AQ388" s="47">
        <f t="shared" si="196"/>
        <v>15136.9529341786</v>
      </c>
      <c r="AR388" s="47">
        <f t="shared" si="196"/>
        <v>10103.960289385906</v>
      </c>
      <c r="AS388" s="47">
        <f t="shared" si="196"/>
        <v>19004.42837255315</v>
      </c>
      <c r="AT388" s="48">
        <f t="shared" si="196"/>
        <v>739.95915068684883</v>
      </c>
      <c r="AU388" s="48">
        <f t="shared" si="196"/>
        <v>673.10178621901082</v>
      </c>
      <c r="AV388" s="49">
        <f t="shared" si="196"/>
        <v>3570.4337903518663</v>
      </c>
      <c r="AW388" s="49">
        <f t="shared" si="196"/>
        <v>3343.1686783930613</v>
      </c>
      <c r="AX388" s="50">
        <f t="shared" si="196"/>
        <v>15549.546172073235</v>
      </c>
      <c r="AY388" s="50">
        <f t="shared" si="196"/>
        <v>6754.9196174467406</v>
      </c>
    </row>
    <row r="389" spans="3:51" x14ac:dyDescent="0.25">
      <c r="D389" s="3">
        <v>4</v>
      </c>
      <c r="F389" s="3">
        <v>3</v>
      </c>
      <c r="G389" s="43">
        <f t="shared" si="194"/>
        <v>15.684635468389386</v>
      </c>
      <c r="H389" s="43">
        <f t="shared" si="194"/>
        <v>2192.9180052316524</v>
      </c>
      <c r="I389" s="43">
        <f t="shared" si="194"/>
        <v>125.6417426906896</v>
      </c>
      <c r="J389" s="43">
        <f t="shared" si="194"/>
        <v>1655.7175569704791</v>
      </c>
      <c r="K389" s="43">
        <f t="shared" si="194"/>
        <v>17.942648097868567</v>
      </c>
      <c r="L389" s="44">
        <f t="shared" si="194"/>
        <v>134.88644903073256</v>
      </c>
      <c r="M389" s="45">
        <f t="shared" si="194"/>
        <v>282.11193601182532</v>
      </c>
      <c r="N389" s="46">
        <f t="shared" si="194"/>
        <v>135.87559667775164</v>
      </c>
      <c r="O389" s="46">
        <f t="shared" si="194"/>
        <v>0</v>
      </c>
      <c r="P389" s="47">
        <f t="shared" si="194"/>
        <v>7263.7493753800427</v>
      </c>
      <c r="Q389" s="47">
        <f t="shared" si="194"/>
        <v>3978.2237744171193</v>
      </c>
      <c r="R389" s="47">
        <f t="shared" si="194"/>
        <v>3784.4659874767995</v>
      </c>
      <c r="S389" s="48">
        <f t="shared" si="194"/>
        <v>336.3067299323526</v>
      </c>
      <c r="T389" s="48">
        <f t="shared" si="194"/>
        <v>260.43506883750177</v>
      </c>
      <c r="U389" s="49">
        <f t="shared" si="194"/>
        <v>1416.0776842345208</v>
      </c>
      <c r="V389" s="49">
        <f t="shared" si="194"/>
        <v>1345.6136668286629</v>
      </c>
      <c r="W389" s="50">
        <f t="shared" si="194"/>
        <v>6799.3358034737212</v>
      </c>
      <c r="X389" s="50">
        <f t="shared" si="194"/>
        <v>2539.6122037029199</v>
      </c>
      <c r="AD389"/>
      <c r="AE389" s="3">
        <v>4</v>
      </c>
      <c r="AG389" s="3">
        <f t="shared" si="195"/>
        <v>5.7529873961600746</v>
      </c>
      <c r="AH389" s="43">
        <f t="shared" si="196"/>
        <v>200.26880884731858</v>
      </c>
      <c r="AI389" s="43">
        <f t="shared" si="196"/>
        <v>6142.0082700886996</v>
      </c>
      <c r="AJ389" s="43">
        <f t="shared" si="196"/>
        <v>741.99341381529325</v>
      </c>
      <c r="AK389" s="43">
        <f t="shared" si="196"/>
        <v>5456.884296842617</v>
      </c>
      <c r="AL389" s="43">
        <f t="shared" si="196"/>
        <v>168.56468308536418</v>
      </c>
      <c r="AM389" s="44">
        <f t="shared" si="196"/>
        <v>696.89176878701016</v>
      </c>
      <c r="AN389" s="45">
        <f t="shared" si="196"/>
        <v>955.67621577900638</v>
      </c>
      <c r="AO389" s="46">
        <f t="shared" si="196"/>
        <v>366.23673918232333</v>
      </c>
      <c r="AP389" s="46">
        <f t="shared" si="196"/>
        <v>0</v>
      </c>
      <c r="AQ389" s="47">
        <f t="shared" si="196"/>
        <v>16076.197753525026</v>
      </c>
      <c r="AR389" s="47">
        <f t="shared" si="196"/>
        <v>10897.091118166236</v>
      </c>
      <c r="AS389" s="47">
        <f t="shared" si="196"/>
        <v>21570.320360340978</v>
      </c>
      <c r="AT389" s="48">
        <f t="shared" si="196"/>
        <v>789.32957691878801</v>
      </c>
      <c r="AU389" s="48">
        <f t="shared" si="196"/>
        <v>727.36183935554914</v>
      </c>
      <c r="AV389" s="49">
        <f t="shared" si="196"/>
        <v>3884.5972987645664</v>
      </c>
      <c r="AW389" s="49">
        <f t="shared" si="196"/>
        <v>3637.0136614592734</v>
      </c>
      <c r="AX389" s="50">
        <f t="shared" si="196"/>
        <v>16557.9744640764</v>
      </c>
      <c r="AY389" s="50">
        <f t="shared" si="196"/>
        <v>7294.857057080033</v>
      </c>
    </row>
    <row r="390" spans="3:51" x14ac:dyDescent="0.25">
      <c r="D390" s="3">
        <v>5</v>
      </c>
      <c r="F390" s="3">
        <v>4</v>
      </c>
      <c r="G390" s="43">
        <f t="shared" si="194"/>
        <v>49.737011041402184</v>
      </c>
      <c r="H390" s="43">
        <f t="shared" si="194"/>
        <v>3475.9141741193616</v>
      </c>
      <c r="I390" s="43">
        <f t="shared" si="194"/>
        <v>279.10972789000346</v>
      </c>
      <c r="J390" s="43">
        <f t="shared" si="194"/>
        <v>2845.5853467329916</v>
      </c>
      <c r="K390" s="43">
        <f t="shared" si="194"/>
        <v>49.608926531032282</v>
      </c>
      <c r="L390" s="44">
        <f t="shared" si="194"/>
        <v>285.166172415348</v>
      </c>
      <c r="M390" s="45">
        <f t="shared" si="194"/>
        <v>486.73051566116408</v>
      </c>
      <c r="N390" s="46">
        <f t="shared" si="194"/>
        <v>211.39368553335819</v>
      </c>
      <c r="O390" s="46">
        <f t="shared" si="194"/>
        <v>0</v>
      </c>
      <c r="P390" s="47">
        <f t="shared" si="194"/>
        <v>10359.585540434477</v>
      </c>
      <c r="Q390" s="47">
        <f t="shared" si="194"/>
        <v>6256.4679557380878</v>
      </c>
      <c r="R390" s="47">
        <f t="shared" si="194"/>
        <v>8375.0119719723862</v>
      </c>
      <c r="S390" s="48">
        <f t="shared" si="194"/>
        <v>492.48837755689681</v>
      </c>
      <c r="T390" s="48">
        <f t="shared" si="194"/>
        <v>412.51407989407164</v>
      </c>
      <c r="U390" s="49">
        <f t="shared" si="194"/>
        <v>2138.6840693484642</v>
      </c>
      <c r="V390" s="49">
        <f t="shared" si="194"/>
        <v>2029.0569641057314</v>
      </c>
      <c r="W390" s="50">
        <f t="shared" si="194"/>
        <v>10289.557505654644</v>
      </c>
      <c r="X390" s="50">
        <f t="shared" si="194"/>
        <v>4103.0037496166242</v>
      </c>
      <c r="AD390"/>
      <c r="AE390" s="3">
        <v>5</v>
      </c>
      <c r="AG390" s="3">
        <f t="shared" si="195"/>
        <v>6.0503085276582826</v>
      </c>
      <c r="AH390" s="43">
        <f t="shared" si="196"/>
        <v>241.2331670674202</v>
      </c>
      <c r="AI390" s="43">
        <f t="shared" si="196"/>
        <v>6632.3943473093186</v>
      </c>
      <c r="AJ390" s="43">
        <f t="shared" si="196"/>
        <v>846.89148509097606</v>
      </c>
      <c r="AK390" s="43">
        <f t="shared" si="196"/>
        <v>5944.7194397034882</v>
      </c>
      <c r="AL390" s="43">
        <f t="shared" si="196"/>
        <v>198.39628546522295</v>
      </c>
      <c r="AM390" s="44">
        <f t="shared" si="196"/>
        <v>784.39968689558009</v>
      </c>
      <c r="AN390" s="45">
        <f t="shared" si="196"/>
        <v>1047.752609205128</v>
      </c>
      <c r="AO390" s="46">
        <f t="shared" si="196"/>
        <v>394.85221617989879</v>
      </c>
      <c r="AP390" s="46">
        <f t="shared" si="196"/>
        <v>0</v>
      </c>
      <c r="AQ390" s="47">
        <f t="shared" si="196"/>
        <v>17069.181475617515</v>
      </c>
      <c r="AR390" s="47">
        <f t="shared" si="196"/>
        <v>11746.625100806223</v>
      </c>
      <c r="AS390" s="47">
        <f t="shared" si="196"/>
        <v>24442.723970638577</v>
      </c>
      <c r="AT390" s="48">
        <f t="shared" si="196"/>
        <v>841.74296419867244</v>
      </c>
      <c r="AU390" s="48">
        <f t="shared" si="196"/>
        <v>785.67723079961036</v>
      </c>
      <c r="AV390" s="49">
        <f t="shared" si="196"/>
        <v>4223.1827374587738</v>
      </c>
      <c r="AW390" s="49">
        <f t="shared" si="196"/>
        <v>3953.8662957377728</v>
      </c>
      <c r="AX390" s="50">
        <f t="shared" si="196"/>
        <v>17615.04075856195</v>
      </c>
      <c r="AY390" s="50">
        <f t="shared" si="196"/>
        <v>7869.4298956149732</v>
      </c>
    </row>
    <row r="391" spans="3:51" x14ac:dyDescent="0.25">
      <c r="D391" s="3">
        <v>6</v>
      </c>
      <c r="F391" s="3">
        <v>5</v>
      </c>
      <c r="G391" s="43">
        <f t="shared" si="194"/>
        <v>118.151521969059</v>
      </c>
      <c r="H391" s="43">
        <f t="shared" si="194"/>
        <v>4943.9632734518655</v>
      </c>
      <c r="I391" s="43">
        <f t="shared" si="194"/>
        <v>511.14429909850668</v>
      </c>
      <c r="J391" s="43">
        <f t="shared" si="194"/>
        <v>4271.2247282602357</v>
      </c>
      <c r="K391" s="43">
        <f t="shared" si="194"/>
        <v>106.12525651314401</v>
      </c>
      <c r="L391" s="44">
        <f t="shared" si="194"/>
        <v>497.54551069885059</v>
      </c>
      <c r="M391" s="45">
        <f t="shared" si="194"/>
        <v>738.18552542607961</v>
      </c>
      <c r="N391" s="46">
        <f t="shared" si="194"/>
        <v>296.6386614402623</v>
      </c>
      <c r="O391" s="46">
        <f t="shared" si="194"/>
        <v>0</v>
      </c>
      <c r="P391" s="47">
        <f t="shared" si="194"/>
        <v>13587.139716927148</v>
      </c>
      <c r="Q391" s="47">
        <f t="shared" si="194"/>
        <v>8819.3841508208789</v>
      </c>
      <c r="R391" s="47">
        <f t="shared" si="194"/>
        <v>15103.091604089628</v>
      </c>
      <c r="S391" s="48">
        <f t="shared" si="194"/>
        <v>658.96880250819891</v>
      </c>
      <c r="T391" s="48">
        <f t="shared" si="194"/>
        <v>585.60469869720009</v>
      </c>
      <c r="U391" s="49">
        <f t="shared" si="194"/>
        <v>3066.6899338168373</v>
      </c>
      <c r="V391" s="49">
        <f t="shared" si="194"/>
        <v>2872.2988127570466</v>
      </c>
      <c r="W391" s="50">
        <f t="shared" si="194"/>
        <v>13866.864232026732</v>
      </c>
      <c r="X391" s="50">
        <f t="shared" si="194"/>
        <v>5874.127186356015</v>
      </c>
      <c r="AD391"/>
      <c r="AE391" s="3">
        <v>6</v>
      </c>
      <c r="AG391" s="3">
        <f t="shared" si="195"/>
        <v>6.3629955637114666</v>
      </c>
      <c r="AH391" s="43">
        <f t="shared" si="196"/>
        <v>290.01016730017204</v>
      </c>
      <c r="AI391" s="43">
        <f t="shared" si="196"/>
        <v>7157.0907427980283</v>
      </c>
      <c r="AJ391" s="43">
        <f t="shared" si="196"/>
        <v>965.71897718657851</v>
      </c>
      <c r="AK391" s="43">
        <f t="shared" si="196"/>
        <v>6467.3840842236286</v>
      </c>
      <c r="AL391" s="43">
        <f t="shared" si="196"/>
        <v>233.07747214026398</v>
      </c>
      <c r="AM391" s="44">
        <f t="shared" si="196"/>
        <v>881.52974186204074</v>
      </c>
      <c r="AN391" s="45">
        <f t="shared" si="196"/>
        <v>1148.1951323270619</v>
      </c>
      <c r="AO391" s="46">
        <f t="shared" si="196"/>
        <v>425.58781904008367</v>
      </c>
      <c r="AP391" s="46">
        <f t="shared" si="196"/>
        <v>0</v>
      </c>
      <c r="AQ391" s="47">
        <f t="shared" si="196"/>
        <v>18118.445594356119</v>
      </c>
      <c r="AR391" s="47">
        <f t="shared" si="196"/>
        <v>12655.785201997118</v>
      </c>
      <c r="AS391" s="47">
        <f t="shared" si="196"/>
        <v>27650.584096964962</v>
      </c>
      <c r="AT391" s="48">
        <f t="shared" si="196"/>
        <v>897.35616512692445</v>
      </c>
      <c r="AU391" s="48">
        <f t="shared" si="196"/>
        <v>848.30747232026158</v>
      </c>
      <c r="AV391" s="49">
        <f t="shared" si="196"/>
        <v>4587.4338457460153</v>
      </c>
      <c r="AW391" s="49">
        <f t="shared" si="196"/>
        <v>4294.9298541556636</v>
      </c>
      <c r="AX391" s="50">
        <f t="shared" si="196"/>
        <v>18722.225952155426</v>
      </c>
      <c r="AY391" s="50">
        <f t="shared" si="196"/>
        <v>8479.7261399003546</v>
      </c>
    </row>
    <row r="392" spans="3:51" x14ac:dyDescent="0.25">
      <c r="D392" s="3">
        <v>7</v>
      </c>
      <c r="F392" s="3">
        <v>6</v>
      </c>
      <c r="G392" s="43">
        <f t="shared" si="194"/>
        <v>233.93858376795922</v>
      </c>
      <c r="H392" s="43">
        <f t="shared" si="194"/>
        <v>6548.807627274512</v>
      </c>
      <c r="I392" s="43">
        <f t="shared" si="194"/>
        <v>828.58921532835132</v>
      </c>
      <c r="J392" s="43">
        <f t="shared" si="194"/>
        <v>5861.5097269327043</v>
      </c>
      <c r="K392" s="43">
        <f t="shared" si="194"/>
        <v>193.13527893743094</v>
      </c>
      <c r="L392" s="44">
        <f t="shared" si="194"/>
        <v>769.25553237836414</v>
      </c>
      <c r="M392" s="45">
        <f t="shared" si="194"/>
        <v>1031.9346519340995</v>
      </c>
      <c r="N392" s="46">
        <f t="shared" si="194"/>
        <v>389.96767934468062</v>
      </c>
      <c r="O392" s="46">
        <f t="shared" si="194"/>
        <v>0</v>
      </c>
      <c r="P392" s="47">
        <f t="shared" si="194"/>
        <v>16900.819354433715</v>
      </c>
      <c r="Q392" s="47">
        <f t="shared" si="194"/>
        <v>11601.820422643199</v>
      </c>
      <c r="R392" s="47">
        <f t="shared" si="194"/>
        <v>23944.363348275278</v>
      </c>
      <c r="S392" s="48">
        <f t="shared" si="194"/>
        <v>832.84097108836272</v>
      </c>
      <c r="T392" s="48">
        <f t="shared" si="194"/>
        <v>775.72301593280486</v>
      </c>
      <c r="U392" s="49">
        <f t="shared" si="194"/>
        <v>4165.3370327105176</v>
      </c>
      <c r="V392" s="49">
        <f t="shared" si="194"/>
        <v>3899.7212979821647</v>
      </c>
      <c r="W392" s="50">
        <f t="shared" si="194"/>
        <v>17436.45690249703</v>
      </c>
      <c r="X392" s="50">
        <f t="shared" si="194"/>
        <v>7771.7804995888973</v>
      </c>
      <c r="AD392"/>
      <c r="AE392" s="3">
        <v>7</v>
      </c>
      <c r="AG392" s="3">
        <f t="shared" si="195"/>
        <v>6.6918426322768392</v>
      </c>
      <c r="AH392" s="43">
        <f t="shared" si="196"/>
        <v>347.94047812080828</v>
      </c>
      <c r="AI392" s="43">
        <f t="shared" si="196"/>
        <v>7717.7234148345888</v>
      </c>
      <c r="AJ392" s="43">
        <f t="shared" si="196"/>
        <v>1100.1458891904031</v>
      </c>
      <c r="AK392" s="43">
        <f t="shared" si="196"/>
        <v>7026.1039555209854</v>
      </c>
      <c r="AL392" s="43">
        <f t="shared" si="196"/>
        <v>273.29551305902868</v>
      </c>
      <c r="AM392" s="44">
        <f t="shared" si="196"/>
        <v>989.09067561679615</v>
      </c>
      <c r="AN392" s="45">
        <f t="shared" si="196"/>
        <v>1257.6866034991467</v>
      </c>
      <c r="AO392" s="46">
        <f t="shared" si="196"/>
        <v>458.58511039565019</v>
      </c>
      <c r="AP392" s="46">
        <f t="shared" si="196"/>
        <v>0</v>
      </c>
      <c r="AQ392" s="47">
        <f t="shared" si="196"/>
        <v>19226.588004886002</v>
      </c>
      <c r="AR392" s="47">
        <f t="shared" si="196"/>
        <v>13627.871199069621</v>
      </c>
      <c r="AS392" s="47">
        <f t="shared" si="196"/>
        <v>31224.133619537988</v>
      </c>
      <c r="AT392" s="48">
        <f t="shared" si="196"/>
        <v>956.33030549765226</v>
      </c>
      <c r="AU392" s="48">
        <f t="shared" si="196"/>
        <v>915.52268474101618</v>
      </c>
      <c r="AV392" s="49">
        <f t="shared" si="196"/>
        <v>4978.5715208080501</v>
      </c>
      <c r="AW392" s="49">
        <f t="shared" si="196"/>
        <v>4661.3873093958682</v>
      </c>
      <c r="AX392" s="50">
        <f t="shared" si="196"/>
        <v>19881.024518972798</v>
      </c>
      <c r="AY392" s="50">
        <f t="shared" si="196"/>
        <v>9126.7870432768086</v>
      </c>
    </row>
    <row r="393" spans="3:51" x14ac:dyDescent="0.25">
      <c r="D393" s="3">
        <v>8</v>
      </c>
      <c r="F393" s="3">
        <v>7</v>
      </c>
      <c r="G393" s="43">
        <f t="shared" si="194"/>
        <v>408.68633386792391</v>
      </c>
      <c r="H393" s="43">
        <f t="shared" si="194"/>
        <v>8250.3480730592546</v>
      </c>
      <c r="I393" s="43">
        <f t="shared" si="194"/>
        <v>1234.9373872977576</v>
      </c>
      <c r="J393" s="43">
        <f t="shared" si="194"/>
        <v>7556.7448759944218</v>
      </c>
      <c r="K393" s="43">
        <f t="shared" si="194"/>
        <v>314.53124172251586</v>
      </c>
      <c r="L393" s="44">
        <f t="shared" si="194"/>
        <v>1094.6920879687746</v>
      </c>
      <c r="M393" s="45">
        <f t="shared" si="194"/>
        <v>1363.7575718197456</v>
      </c>
      <c r="N393" s="46">
        <f t="shared" si="194"/>
        <v>490.10087970168524</v>
      </c>
      <c r="O393" s="46">
        <f t="shared" si="194"/>
        <v>0</v>
      </c>
      <c r="P393" s="47">
        <f t="shared" si="194"/>
        <v>20268.617171099264</v>
      </c>
      <c r="Q393" s="47">
        <f t="shared" si="194"/>
        <v>14552.347809895202</v>
      </c>
      <c r="R393" s="47">
        <f t="shared" si="194"/>
        <v>34751.742463286449</v>
      </c>
      <c r="S393" s="48">
        <f t="shared" si="194"/>
        <v>1011.998054472846</v>
      </c>
      <c r="T393" s="48">
        <f t="shared" si="194"/>
        <v>979.68267401353944</v>
      </c>
      <c r="U393" s="49">
        <f t="shared" si="194"/>
        <v>5351.747851207102</v>
      </c>
      <c r="V393" s="49">
        <f t="shared" si="194"/>
        <v>5011.2206807238754</v>
      </c>
      <c r="W393" s="50">
        <f t="shared" si="194"/>
        <v>20961.219093195996</v>
      </c>
      <c r="X393" s="50">
        <f t="shared" si="194"/>
        <v>9736.8169789919339</v>
      </c>
      <c r="AD393"/>
      <c r="AE393" s="3">
        <v>8</v>
      </c>
      <c r="AG393" s="3">
        <f t="shared" si="195"/>
        <v>7.0376849027752071</v>
      </c>
      <c r="AH393" s="43">
        <f t="shared" si="196"/>
        <v>416.55661924463641</v>
      </c>
      <c r="AI393" s="43">
        <f t="shared" si="196"/>
        <v>8315.9245800679291</v>
      </c>
      <c r="AJ393" s="43">
        <f t="shared" si="196"/>
        <v>1252.007117466276</v>
      </c>
      <c r="AK393" s="43">
        <f t="shared" si="196"/>
        <v>7622.0496766034476</v>
      </c>
      <c r="AL393" s="43">
        <f t="shared" si="196"/>
        <v>319.81197191900543</v>
      </c>
      <c r="AM393" s="44">
        <f t="shared" si="196"/>
        <v>1107.9143577268349</v>
      </c>
      <c r="AN393" s="45">
        <f t="shared" si="196"/>
        <v>1376.9537541981908</v>
      </c>
      <c r="AO393" s="46">
        <f t="shared" si="196"/>
        <v>493.99301514976463</v>
      </c>
      <c r="AP393" s="46">
        <f t="shared" si="196"/>
        <v>0</v>
      </c>
      <c r="AQ393" s="47">
        <f t="shared" si="196"/>
        <v>20396.255736973682</v>
      </c>
      <c r="AR393" s="47">
        <f t="shared" si="196"/>
        <v>14666.245186079683</v>
      </c>
      <c r="AS393" s="47">
        <f t="shared" si="196"/>
        <v>35194.660975924831</v>
      </c>
      <c r="AT393" s="48">
        <f t="shared" si="196"/>
        <v>1018.8303801135766</v>
      </c>
      <c r="AU393" s="48">
        <f t="shared" si="196"/>
        <v>987.6031513324275</v>
      </c>
      <c r="AV393" s="49">
        <f t="shared" si="196"/>
        <v>5397.7874100643694</v>
      </c>
      <c r="AW393" s="49">
        <f t="shared" si="196"/>
        <v>5054.3936917038054</v>
      </c>
      <c r="AX393" s="50">
        <f t="shared" si="196"/>
        <v>21092.919073815388</v>
      </c>
      <c r="AY393" s="50">
        <f t="shared" si="196"/>
        <v>9811.6129016733503</v>
      </c>
    </row>
    <row r="394" spans="3:51" x14ac:dyDescent="0.25">
      <c r="D394" s="3">
        <v>9</v>
      </c>
      <c r="F394" s="3">
        <v>8</v>
      </c>
      <c r="G394" s="43">
        <f t="shared" si="194"/>
        <v>685.80539814531051</v>
      </c>
      <c r="H394" s="43">
        <f t="shared" si="194"/>
        <v>10017.909975187564</v>
      </c>
      <c r="I394" s="43">
        <f t="shared" si="194"/>
        <v>1731.0080119588354</v>
      </c>
      <c r="J394" s="43">
        <f t="shared" si="194"/>
        <v>9313.1305544883526</v>
      </c>
      <c r="K394" s="43">
        <f t="shared" si="194"/>
        <v>472.4344496441679</v>
      </c>
      <c r="L394" s="44">
        <f t="shared" si="194"/>
        <v>1466.6715825940228</v>
      </c>
      <c r="M394" s="45">
        <f t="shared" si="194"/>
        <v>1729.7352995759179</v>
      </c>
      <c r="N394" s="46">
        <f t="shared" si="194"/>
        <v>595.99927013083686</v>
      </c>
      <c r="O394" s="46">
        <f t="shared" si="194"/>
        <v>0</v>
      </c>
      <c r="P394" s="47">
        <f t="shared" si="194"/>
        <v>23666.857497142879</v>
      </c>
      <c r="Q394" s="47">
        <f t="shared" si="194"/>
        <v>17629.266305103873</v>
      </c>
      <c r="R394" s="47">
        <f t="shared" si="194"/>
        <v>47301.729496715663</v>
      </c>
      <c r="S394" s="48">
        <f t="shared" si="194"/>
        <v>1194.838121616888</v>
      </c>
      <c r="T394" s="48">
        <f t="shared" si="194"/>
        <v>1194.8574257380515</v>
      </c>
      <c r="U394" s="49">
        <f t="shared" si="194"/>
        <v>6598.3573297798621</v>
      </c>
      <c r="V394" s="49">
        <f t="shared" si="194"/>
        <v>6181.1506004606845</v>
      </c>
      <c r="W394" s="50">
        <f t="shared" si="194"/>
        <v>24424.122659296489</v>
      </c>
      <c r="X394" s="50">
        <f t="shared" si="194"/>
        <v>11730.11885256061</v>
      </c>
      <c r="AD394"/>
      <c r="AE394" s="3">
        <v>9</v>
      </c>
      <c r="AG394" s="3">
        <f t="shared" si="195"/>
        <v>7.4014007071619208</v>
      </c>
      <c r="AH394" s="43">
        <f t="shared" si="196"/>
        <v>503.10706598296611</v>
      </c>
      <c r="AI394" s="43">
        <f t="shared" si="196"/>
        <v>8953.3344872010566</v>
      </c>
      <c r="AJ394" s="43">
        <f t="shared" si="196"/>
        <v>1423.3117898250734</v>
      </c>
      <c r="AK394" s="43">
        <f t="shared" si="196"/>
        <v>8256.3464198013771</v>
      </c>
      <c r="AL394" s="43">
        <f t="shared" si="196"/>
        <v>373.46549881026436</v>
      </c>
      <c r="AM394" s="44">
        <f t="shared" si="196"/>
        <v>1238.8475899758109</v>
      </c>
      <c r="AN394" s="45">
        <f t="shared" si="196"/>
        <v>1506.7681993559336</v>
      </c>
      <c r="AO394" s="46">
        <f t="shared" si="196"/>
        <v>531.96791114518749</v>
      </c>
      <c r="AP394" s="46">
        <f t="shared" si="196"/>
        <v>0</v>
      </c>
      <c r="AQ394" s="47">
        <f t="shared" si="196"/>
        <v>21630.13632654797</v>
      </c>
      <c r="AR394" s="47">
        <f t="shared" si="196"/>
        <v>15774.314221076223</v>
      </c>
      <c r="AS394" s="47">
        <f t="shared" si="196"/>
        <v>39594.209867326528</v>
      </c>
      <c r="AT394" s="48">
        <f t="shared" si="196"/>
        <v>1085.0247604998347</v>
      </c>
      <c r="AU394" s="48">
        <f t="shared" si="196"/>
        <v>1064.8387040958935</v>
      </c>
      <c r="AV394" s="49">
        <f t="shared" si="196"/>
        <v>5846.2394567918182</v>
      </c>
      <c r="AW394" s="49">
        <f t="shared" si="196"/>
        <v>5475.069911716897</v>
      </c>
      <c r="AX394" s="50">
        <f t="shared" si="196"/>
        <v>22359.349103229091</v>
      </c>
      <c r="AY394" s="50">
        <f t="shared" si="196"/>
        <v>10535.170897852591</v>
      </c>
    </row>
    <row r="395" spans="3:51" x14ac:dyDescent="0.25">
      <c r="D395" s="3">
        <v>10</v>
      </c>
      <c r="F395" s="3">
        <v>9</v>
      </c>
      <c r="G395" s="43">
        <f t="shared" si="194"/>
        <v>1093.0999861063674</v>
      </c>
      <c r="H395" s="43">
        <f t="shared" si="194"/>
        <v>11829.302932741884</v>
      </c>
      <c r="I395" s="43">
        <f t="shared" si="194"/>
        <v>2315.5151895814261</v>
      </c>
      <c r="J395" s="43">
        <f t="shared" si="194"/>
        <v>11101.434411872888</v>
      </c>
      <c r="K395" s="43">
        <f t="shared" si="194"/>
        <v>667.35064423587926</v>
      </c>
      <c r="L395" s="44">
        <f t="shared" si="194"/>
        <v>1877.3114835586196</v>
      </c>
      <c r="M395" s="45">
        <f t="shared" si="194"/>
        <v>2126.2308055304434</v>
      </c>
      <c r="N395" s="46">
        <f t="shared" si="194"/>
        <v>706.79587797466479</v>
      </c>
      <c r="O395" s="46">
        <f t="shared" si="194"/>
        <v>0</v>
      </c>
      <c r="P395" s="47">
        <f t="shared" si="194"/>
        <v>27077.415157411106</v>
      </c>
      <c r="Q395" s="47">
        <f t="shared" si="194"/>
        <v>20798.197494047308</v>
      </c>
      <c r="R395" s="47">
        <f t="shared" si="194"/>
        <v>61329.575663888536</v>
      </c>
      <c r="S395" s="48">
        <f t="shared" si="194"/>
        <v>1380.1039879678635</v>
      </c>
      <c r="T395" s="48">
        <f t="shared" si="194"/>
        <v>1419.0405230053159</v>
      </c>
      <c r="U395" s="49">
        <f t="shared" si="194"/>
        <v>7883.8856455115401</v>
      </c>
      <c r="V395" s="49">
        <f t="shared" si="194"/>
        <v>7389.2673594521038</v>
      </c>
      <c r="W395" s="50">
        <f t="shared" si="194"/>
        <v>27814.096344890553</v>
      </c>
      <c r="X395" s="50">
        <f t="shared" si="194"/>
        <v>13727.365666080048</v>
      </c>
      <c r="AD395"/>
      <c r="AE395" s="3">
        <v>10</v>
      </c>
      <c r="AG395" s="3">
        <f t="shared" si="195"/>
        <v>7.7839137706172403</v>
      </c>
      <c r="AH395" s="43">
        <f t="shared" si="196"/>
        <v>614.98780070165594</v>
      </c>
      <c r="AI395" s="43">
        <f t="shared" si="196"/>
        <v>9631.6052617835157</v>
      </c>
      <c r="AJ395" s="43">
        <f t="shared" si="196"/>
        <v>1616.251658978282</v>
      </c>
      <c r="AK395" s="43">
        <f t="shared" si="196"/>
        <v>8930.0884654083384</v>
      </c>
      <c r="AL395" s="43">
        <f t="shared" si="196"/>
        <v>435.17340654842502</v>
      </c>
      <c r="AM395" s="44">
        <f t="shared" si="196"/>
        <v>1382.7420751336699</v>
      </c>
      <c r="AN395" s="45">
        <f t="shared" si="196"/>
        <v>1647.947093103237</v>
      </c>
      <c r="AO395" s="46">
        <f t="shared" si="196"/>
        <v>572.67367236885821</v>
      </c>
      <c r="AP395" s="46">
        <f t="shared" si="196"/>
        <v>0</v>
      </c>
      <c r="AQ395" s="47">
        <f t="shared" si="196"/>
        <v>22930.947699258246</v>
      </c>
      <c r="AR395" s="47">
        <f t="shared" si="196"/>
        <v>16955.509864991411</v>
      </c>
      <c r="AS395" s="47">
        <f t="shared" si="196"/>
        <v>44455.204773625963</v>
      </c>
      <c r="AT395" s="48">
        <f t="shared" si="196"/>
        <v>1155.0846056328307</v>
      </c>
      <c r="AU395" s="48">
        <f t="shared" si="196"/>
        <v>1147.5279217416694</v>
      </c>
      <c r="AV395" s="49">
        <f t="shared" si="196"/>
        <v>6325.0498549344547</v>
      </c>
      <c r="AW395" s="49">
        <f t="shared" si="196"/>
        <v>5924.4985165975622</v>
      </c>
      <c r="AX395" s="50">
        <f t="shared" si="196"/>
        <v>23681.674764016938</v>
      </c>
      <c r="AY395" s="50">
        <f t="shared" si="196"/>
        <v>11298.40424647516</v>
      </c>
    </row>
    <row r="396" spans="3:51" x14ac:dyDescent="0.25">
      <c r="D396" s="3">
        <v>11</v>
      </c>
      <c r="F396" s="3">
        <v>10</v>
      </c>
      <c r="G396" s="43">
        <f t="shared" si="194"/>
        <v>1645.8659086699338</v>
      </c>
      <c r="H396" s="43">
        <f t="shared" si="194"/>
        <v>13668.980461415065</v>
      </c>
      <c r="I396" s="43">
        <f t="shared" si="194"/>
        <v>2985.5436907656758</v>
      </c>
      <c r="J396" s="43">
        <f t="shared" si="194"/>
        <v>12903.501436333694</v>
      </c>
      <c r="K396" s="43">
        <f t="shared" si="194"/>
        <v>898.41317587258607</v>
      </c>
      <c r="L396" s="44">
        <f t="shared" si="194"/>
        <v>3646.1159620830936</v>
      </c>
      <c r="M396" s="45">
        <f t="shared" si="194"/>
        <v>2549.8708273440752</v>
      </c>
      <c r="N396" s="46">
        <f t="shared" si="194"/>
        <v>821.75307236481422</v>
      </c>
      <c r="O396" s="46">
        <f t="shared" si="194"/>
        <v>0</v>
      </c>
      <c r="P396" s="47">
        <f t="shared" si="194"/>
        <v>30486.082678149964</v>
      </c>
      <c r="Q396" s="47">
        <f t="shared" si="194"/>
        <v>24030.495290699102</v>
      </c>
      <c r="R396" s="47">
        <f t="shared" si="194"/>
        <v>76554.899651437416</v>
      </c>
      <c r="S396" s="48">
        <f t="shared" si="194"/>
        <v>1566.7871784472275</v>
      </c>
      <c r="T396" s="48">
        <f t="shared" si="194"/>
        <v>1650.3533879433296</v>
      </c>
      <c r="U396" s="49">
        <f t="shared" si="194"/>
        <v>9192.8148259365025</v>
      </c>
      <c r="V396" s="49">
        <f t="shared" si="194"/>
        <v>8620.4537778061076</v>
      </c>
      <c r="W396" s="50">
        <f t="shared" si="194"/>
        <v>31122.079974089862</v>
      </c>
      <c r="X396" s="50">
        <f t="shared" si="194"/>
        <v>15713.914840367086</v>
      </c>
      <c r="AD396"/>
      <c r="AE396" s="3">
        <v>11</v>
      </c>
      <c r="AG396" s="3">
        <f t="shared" si="195"/>
        <v>8.1861955575214029</v>
      </c>
      <c r="AH396" s="43">
        <f t="shared" si="196"/>
        <v>751.48856188062439</v>
      </c>
      <c r="AI396" s="43">
        <f t="shared" si="196"/>
        <v>10352.406636746242</v>
      </c>
      <c r="AJ396" s="43">
        <f t="shared" si="196"/>
        <v>1833.2081568981052</v>
      </c>
      <c r="AK396" s="43">
        <f t="shared" si="196"/>
        <v>9644.3581279130703</v>
      </c>
      <c r="AL396" s="43">
        <f t="shared" si="196"/>
        <v>505.9316688527137</v>
      </c>
      <c r="AM396" s="44">
        <f t="shared" si="196"/>
        <v>1540.442435505754</v>
      </c>
      <c r="AN396" s="45">
        <f t="shared" si="196"/>
        <v>1801.3534016542692</v>
      </c>
      <c r="AO396" s="46">
        <f t="shared" si="196"/>
        <v>616.28165618381945</v>
      </c>
      <c r="AP396" s="46">
        <f t="shared" si="196"/>
        <v>0</v>
      </c>
      <c r="AQ396" s="47">
        <f t="shared" si="196"/>
        <v>24301.426436961596</v>
      </c>
      <c r="AR396" s="47">
        <f t="shared" si="196"/>
        <v>18213.264367307525</v>
      </c>
      <c r="AS396" s="47">
        <f t="shared" si="196"/>
        <v>49809.997040332782</v>
      </c>
      <c r="AT396" s="48">
        <f t="shared" si="196"/>
        <v>1229.1831665302213</v>
      </c>
      <c r="AU396" s="48">
        <f t="shared" si="196"/>
        <v>1235.9771171185798</v>
      </c>
      <c r="AV396" s="49">
        <f t="shared" si="196"/>
        <v>6835.3057547282961</v>
      </c>
      <c r="AW396" s="49">
        <f t="shared" si="196"/>
        <v>6403.7217764516872</v>
      </c>
      <c r="AX396" s="50">
        <f t="shared" si="196"/>
        <v>25061.13690931446</v>
      </c>
      <c r="AY396" s="50">
        <f t="shared" si="196"/>
        <v>12102.24163885871</v>
      </c>
    </row>
    <row r="397" spans="3:51" x14ac:dyDescent="0.25">
      <c r="D397" s="3">
        <v>12</v>
      </c>
      <c r="F397" s="3">
        <v>11</v>
      </c>
      <c r="G397" s="43">
        <f t="shared" si="194"/>
        <v>2355.414730949979</v>
      </c>
      <c r="H397" s="43">
        <f t="shared" si="194"/>
        <v>15526.139157114896</v>
      </c>
      <c r="I397" s="43">
        <f t="shared" si="194"/>
        <v>3797.4757594214329</v>
      </c>
      <c r="J397" s="43">
        <f t="shared" si="194"/>
        <v>14708.634074652087</v>
      </c>
      <c r="K397" s="43">
        <f t="shared" si="194"/>
        <v>1163.6581497735444</v>
      </c>
      <c r="L397" s="44">
        <f t="shared" si="194"/>
        <v>7220.8117065745337</v>
      </c>
      <c r="M397" s="45">
        <f t="shared" si="194"/>
        <v>2997.52880300265</v>
      </c>
      <c r="N397" s="46">
        <f t="shared" si="194"/>
        <v>940.23423382391968</v>
      </c>
      <c r="O397" s="46">
        <f t="shared" si="194"/>
        <v>0</v>
      </c>
      <c r="P397" s="47">
        <f t="shared" si="194"/>
        <v>33881.537812836454</v>
      </c>
      <c r="Q397" s="47">
        <f t="shared" si="194"/>
        <v>27302.127086475823</v>
      </c>
      <c r="R397" s="47">
        <f t="shared" si="194"/>
        <v>92699.607082627466</v>
      </c>
      <c r="S397" s="48">
        <f t="shared" si="194"/>
        <v>1754.066028900264</v>
      </c>
      <c r="T397" s="48">
        <f t="shared" si="194"/>
        <v>1887.1822337197334</v>
      </c>
      <c r="U397" s="49">
        <f t="shared" si="194"/>
        <v>10514.281552350576</v>
      </c>
      <c r="V397" s="49">
        <f t="shared" si="194"/>
        <v>9863.8692095537735</v>
      </c>
      <c r="W397" s="50">
        <f t="shared" si="194"/>
        <v>34340.397660208706</v>
      </c>
      <c r="X397" s="50">
        <f t="shared" si="194"/>
        <v>17680.940600883601</v>
      </c>
      <c r="AD397"/>
      <c r="AE397" s="3">
        <v>12</v>
      </c>
      <c r="AG397" s="3">
        <f t="shared" si="195"/>
        <v>8.6092677386724414</v>
      </c>
      <c r="AH397" s="43">
        <f t="shared" si="196"/>
        <v>917.63382379876907</v>
      </c>
      <c r="AI397" s="43">
        <f t="shared" si="196"/>
        <v>11117.433148010748</v>
      </c>
      <c r="AJ397" s="43">
        <f t="shared" si="196"/>
        <v>2076.7576482882014</v>
      </c>
      <c r="AK397" s="43">
        <f t="shared" si="196"/>
        <v>10400.248037010315</v>
      </c>
      <c r="AL397" s="43">
        <f t="shared" si="196"/>
        <v>586.81294099755189</v>
      </c>
      <c r="AM397" s="44">
        <f t="shared" si="196"/>
        <v>1712.7722059847006</v>
      </c>
      <c r="AN397" s="45">
        <f t="shared" si="196"/>
        <v>1967.895717603107</v>
      </c>
      <c r="AO397" s="46">
        <f t="shared" si="196"/>
        <v>662.97062523957993</v>
      </c>
      <c r="AP397" s="46">
        <f t="shared" si="196"/>
        <v>0</v>
      </c>
      <c r="AQ397" s="47">
        <f t="shared" si="196"/>
        <v>25744.314296668021</v>
      </c>
      <c r="AR397" s="47">
        <f t="shared" si="196"/>
        <v>19550.983267340871</v>
      </c>
      <c r="AS397" s="47">
        <f t="shared" si="196"/>
        <v>55690.327894992275</v>
      </c>
      <c r="AT397" s="48">
        <f t="shared" si="196"/>
        <v>1307.4949753835638</v>
      </c>
      <c r="AU397" s="48">
        <f t="shared" si="196"/>
        <v>1330.4990910363845</v>
      </c>
      <c r="AV397" s="49">
        <f t="shared" si="196"/>
        <v>7378.0628891783081</v>
      </c>
      <c r="AW397" s="49">
        <f t="shared" si="196"/>
        <v>6913.7423752983095</v>
      </c>
      <c r="AX397" s="50">
        <f t="shared" si="196"/>
        <v>26498.814650640896</v>
      </c>
      <c r="AY397" s="50">
        <f t="shared" si="196"/>
        <v>12947.605781598382</v>
      </c>
    </row>
    <row r="398" spans="3:51" x14ac:dyDescent="0.25">
      <c r="D398" s="3">
        <v>13</v>
      </c>
      <c r="F398" s="3">
        <v>12</v>
      </c>
      <c r="G398" s="43">
        <f t="shared" si="194"/>
        <v>3220.9943996739316</v>
      </c>
      <c r="H398" s="43">
        <f t="shared" si="194"/>
        <v>17393.144607094742</v>
      </c>
      <c r="I398" s="43">
        <f t="shared" si="194"/>
        <v>5371.4253287302263</v>
      </c>
      <c r="J398" s="43">
        <f t="shared" si="194"/>
        <v>16510.686635494923</v>
      </c>
      <c r="K398" s="43">
        <f t="shared" si="194"/>
        <v>1460.297289878702</v>
      </c>
      <c r="L398" s="44">
        <f t="shared" si="194"/>
        <v>11133.640710001409</v>
      </c>
      <c r="M398" s="45">
        <f t="shared" si="194"/>
        <v>3466.3088575805245</v>
      </c>
      <c r="N398" s="46">
        <f t="shared" si="194"/>
        <v>1061.6839454567087</v>
      </c>
      <c r="O398" s="46">
        <f t="shared" si="194"/>
        <v>0</v>
      </c>
      <c r="P398" s="47">
        <f t="shared" si="194"/>
        <v>37254.653054375187</v>
      </c>
      <c r="Q398" s="47">
        <f t="shared" si="194"/>
        <v>30592.847886702806</v>
      </c>
      <c r="R398" s="47">
        <f t="shared" si="194"/>
        <v>109499.82766664361</v>
      </c>
      <c r="S398" s="48">
        <f t="shared" si="194"/>
        <v>1941.2635577491405</v>
      </c>
      <c r="T398" s="48">
        <f t="shared" si="194"/>
        <v>2128.1318454098996</v>
      </c>
      <c r="U398" s="49">
        <f t="shared" si="194"/>
        <v>11840.876748405266</v>
      </c>
      <c r="V398" s="49">
        <f t="shared" si="194"/>
        <v>11111.953288364637</v>
      </c>
      <c r="W398" s="50">
        <f t="shared" si="194"/>
        <v>37462.847905827221</v>
      </c>
      <c r="X398" s="50">
        <f t="shared" si="194"/>
        <v>19622.904284142009</v>
      </c>
      <c r="AD398"/>
      <c r="AE398" s="3">
        <v>13</v>
      </c>
      <c r="AG398" s="3">
        <f t="shared" si="195"/>
        <v>9.0542047860126846</v>
      </c>
      <c r="AH398" s="43">
        <f t="shared" si="196"/>
        <v>1119.1815795090947</v>
      </c>
      <c r="AI398" s="43">
        <f t="shared" si="196"/>
        <v>11928.412127047859</v>
      </c>
      <c r="AJ398" s="43">
        <f t="shared" si="196"/>
        <v>2349.6743560554551</v>
      </c>
      <c r="AK398" s="43">
        <f t="shared" si="196"/>
        <v>11198.885293093788</v>
      </c>
      <c r="AL398" s="43">
        <f t="shared" si="196"/>
        <v>678.96217413267925</v>
      </c>
      <c r="AM398" s="44">
        <f t="shared" si="196"/>
        <v>1900.5177783291188</v>
      </c>
      <c r="AN398" s="45">
        <f t="shared" si="196"/>
        <v>2148.5275323934152</v>
      </c>
      <c r="AO398" s="46">
        <f t="shared" si="196"/>
        <v>712.92659385478839</v>
      </c>
      <c r="AP398" s="46">
        <f t="shared" si="196"/>
        <v>0</v>
      </c>
      <c r="AQ398" s="47">
        <f t="shared" si="196"/>
        <v>27262.342852030521</v>
      </c>
      <c r="AR398" s="47">
        <f t="shared" si="196"/>
        <v>20972.014201967875</v>
      </c>
      <c r="AS398" s="47">
        <f t="shared" si="196"/>
        <v>62126.706909103399</v>
      </c>
      <c r="AT398" s="48">
        <f t="shared" si="196"/>
        <v>1390.1949098842808</v>
      </c>
      <c r="AU398" s="48">
        <f t="shared" si="196"/>
        <v>1431.4116289106657</v>
      </c>
      <c r="AV398" s="49">
        <f t="shared" si="196"/>
        <v>7954.3520658978696</v>
      </c>
      <c r="AW398" s="49">
        <f t="shared" si="196"/>
        <v>7455.5268060964117</v>
      </c>
      <c r="AX398" s="50">
        <f t="shared" si="196"/>
        <v>27995.581791073426</v>
      </c>
      <c r="AY398" s="50">
        <f t="shared" si="196"/>
        <v>13835.419697175021</v>
      </c>
    </row>
    <row r="399" spans="3:51" x14ac:dyDescent="0.25">
      <c r="D399" s="3">
        <v>14</v>
      </c>
      <c r="F399" s="3">
        <v>13</v>
      </c>
      <c r="G399" s="43">
        <f t="shared" si="194"/>
        <v>4231.0830346118828</v>
      </c>
      <c r="H399" s="43">
        <f t="shared" si="194"/>
        <v>19264.382630899756</v>
      </c>
      <c r="I399" s="43">
        <f t="shared" si="194"/>
        <v>7106.1466139460017</v>
      </c>
      <c r="J399" s="43">
        <f t="shared" si="194"/>
        <v>18306.04516112485</v>
      </c>
      <c r="K399" s="43">
        <f t="shared" si="194"/>
        <v>1784.9688767045081</v>
      </c>
      <c r="L399" s="44">
        <f t="shared" si="194"/>
        <v>15053.025621199738</v>
      </c>
      <c r="M399" s="45">
        <f t="shared" si="194"/>
        <v>3953.5307801007716</v>
      </c>
      <c r="N399" s="46">
        <f t="shared" si="194"/>
        <v>1185.6135655815276</v>
      </c>
      <c r="O399" s="46">
        <f t="shared" si="194"/>
        <v>0</v>
      </c>
      <c r="P399" s="47">
        <f t="shared" si="194"/>
        <v>40598.013174733947</v>
      </c>
      <c r="Q399" s="47">
        <f t="shared" si="194"/>
        <v>33885.568450371597</v>
      </c>
      <c r="R399" s="47">
        <f t="shared" si="194"/>
        <v>126713.33058008429</v>
      </c>
      <c r="S399" s="48">
        <f t="shared" si="194"/>
        <v>2127.8175461546671</v>
      </c>
      <c r="T399" s="48">
        <f t="shared" si="194"/>
        <v>2371.9905594919646</v>
      </c>
      <c r="U399" s="49">
        <f t="shared" si="194"/>
        <v>13167.595170223425</v>
      </c>
      <c r="V399" s="49">
        <f t="shared" si="194"/>
        <v>12359.510944804164</v>
      </c>
      <c r="W399" s="50">
        <f t="shared" si="194"/>
        <v>40484.770132016587</v>
      </c>
      <c r="X399" s="50">
        <f t="shared" si="194"/>
        <v>21536.052854927082</v>
      </c>
      <c r="AD399"/>
      <c r="AE399" s="3">
        <v>14</v>
      </c>
      <c r="AG399" s="3">
        <f t="shared" si="195"/>
        <v>9.5221367014538032</v>
      </c>
      <c r="AH399" s="43">
        <f t="shared" si="196"/>
        <v>1362.5816156110016</v>
      </c>
      <c r="AI399" s="43">
        <f t="shared" si="196"/>
        <v>12787.111586857067</v>
      </c>
      <c r="AJ399" s="43">
        <f t="shared" si="196"/>
        <v>2654.9303665184002</v>
      </c>
      <c r="AK399" s="43">
        <f t="shared" si="196"/>
        <v>12041.455607740436</v>
      </c>
      <c r="AL399" s="43">
        <f t="shared" si="196"/>
        <v>783.58937739469206</v>
      </c>
      <c r="AM399" s="44">
        <f t="shared" si="196"/>
        <v>2181.334565787246</v>
      </c>
      <c r="AN399" s="45">
        <f t="shared" si="196"/>
        <v>2344.2458763407531</v>
      </c>
      <c r="AO399" s="46">
        <f t="shared" si="196"/>
        <v>766.34258780686571</v>
      </c>
      <c r="AP399" s="46">
        <f t="shared" si="196"/>
        <v>0</v>
      </c>
      <c r="AQ399" s="47">
        <f t="shared" si="196"/>
        <v>28858.21613039709</v>
      </c>
      <c r="AR399" s="47">
        <f t="shared" si="196"/>
        <v>22479.611742308629</v>
      </c>
      <c r="AS399" s="47">
        <f t="shared" si="196"/>
        <v>69147.707187782828</v>
      </c>
      <c r="AT399" s="48">
        <f t="shared" si="196"/>
        <v>1477.4571235277317</v>
      </c>
      <c r="AU399" s="48">
        <f t="shared" si="196"/>
        <v>1539.0357165414907</v>
      </c>
      <c r="AV399" s="49">
        <f t="shared" si="196"/>
        <v>8565.1881999955731</v>
      </c>
      <c r="AW399" s="49">
        <f t="shared" si="196"/>
        <v>8030.0113477563955</v>
      </c>
      <c r="AX399" s="50">
        <f t="shared" si="196"/>
        <v>29552.063378257739</v>
      </c>
      <c r="AY399" s="50">
        <f t="shared" si="196"/>
        <v>14766.609432442163</v>
      </c>
    </row>
    <row r="400" spans="3:51" x14ac:dyDescent="0.25">
      <c r="D400" s="3">
        <v>15</v>
      </c>
      <c r="F400" s="3">
        <v>14</v>
      </c>
      <c r="G400" s="43">
        <f t="shared" si="194"/>
        <v>5367.2492536953869</v>
      </c>
      <c r="H400" s="43">
        <f t="shared" si="194"/>
        <v>21135.49254823909</v>
      </c>
      <c r="I400" s="43">
        <f t="shared" si="194"/>
        <v>8950.7435513614801</v>
      </c>
      <c r="J400" s="43">
        <f t="shared" si="194"/>
        <v>20092.366125200169</v>
      </c>
      <c r="K400" s="43">
        <f t="shared" si="194"/>
        <v>2133.9568159691703</v>
      </c>
      <c r="L400" s="44">
        <f t="shared" si="194"/>
        <v>18767.440351789093</v>
      </c>
      <c r="M400" s="45">
        <f t="shared" si="194"/>
        <v>4456.7159306251269</v>
      </c>
      <c r="N400" s="46">
        <f t="shared" si="194"/>
        <v>1311.5903682924934</v>
      </c>
      <c r="O400" s="46">
        <f t="shared" si="194"/>
        <v>0</v>
      </c>
      <c r="P400" s="47">
        <f t="shared" si="194"/>
        <v>43905.566045568354</v>
      </c>
      <c r="Q400" s="47">
        <f t="shared" si="194"/>
        <v>37165.858257397762</v>
      </c>
      <c r="R400" s="47">
        <f t="shared" si="194"/>
        <v>144123.60707339365</v>
      </c>
      <c r="S400" s="48">
        <f t="shared" si="194"/>
        <v>2313.2585504060035</v>
      </c>
      <c r="T400" s="48">
        <f t="shared" si="194"/>
        <v>2617.7029149527207</v>
      </c>
      <c r="U400" s="49">
        <f t="shared" si="194"/>
        <v>14491.018912796128</v>
      </c>
      <c r="V400" s="49">
        <f t="shared" si="194"/>
        <v>13602.970990713677</v>
      </c>
      <c r="W400" s="50">
        <f t="shared" si="194"/>
        <v>43402.977191140017</v>
      </c>
      <c r="X400" s="50">
        <f t="shared" si="194"/>
        <v>23417.598337814266</v>
      </c>
      <c r="AD400"/>
      <c r="AE400" s="3">
        <v>15</v>
      </c>
      <c r="AG400" s="3">
        <f t="shared" si="195"/>
        <v>10.014251886730682</v>
      </c>
      <c r="AH400" s="43">
        <f t="shared" si="196"/>
        <v>1654.8643736399779</v>
      </c>
      <c r="AI400" s="43">
        <f t="shared" si="196"/>
        <v>13695.34690270747</v>
      </c>
      <c r="AJ400" s="43">
        <f t="shared" si="196"/>
        <v>2995.692059789797</v>
      </c>
      <c r="AK400" s="43">
        <f t="shared" si="196"/>
        <v>12929.225245159845</v>
      </c>
      <c r="AL400" s="43">
        <f t="shared" si="196"/>
        <v>901.95908210810762</v>
      </c>
      <c r="AM400" s="44">
        <f t="shared" si="196"/>
        <v>3692.7534700557503</v>
      </c>
      <c r="AN400" s="45">
        <f t="shared" si="196"/>
        <v>2556.0892285702175</v>
      </c>
      <c r="AO400" s="46">
        <f t="shared" si="196"/>
        <v>823.41830562005168</v>
      </c>
      <c r="AP400" s="46">
        <f t="shared" si="196"/>
        <v>0</v>
      </c>
      <c r="AQ400" s="47">
        <f t="shared" si="196"/>
        <v>30534.591124219096</v>
      </c>
      <c r="AR400" s="47">
        <f t="shared" si="196"/>
        <v>24076.898124740317</v>
      </c>
      <c r="AS400" s="47">
        <f t="shared" si="196"/>
        <v>76779.181962772185</v>
      </c>
      <c r="AT400" s="48">
        <f t="shared" si="196"/>
        <v>1569.4538330148782</v>
      </c>
      <c r="AU400" s="48">
        <f t="shared" si="196"/>
        <v>1653.6934517097909</v>
      </c>
      <c r="AV400" s="49">
        <f t="shared" si="196"/>
        <v>9211.5812701658397</v>
      </c>
      <c r="AW400" s="49">
        <f t="shared" si="196"/>
        <v>8638.1102457522848</v>
      </c>
      <c r="AX400" s="50">
        <f t="shared" si="196"/>
        <v>31168.59345097384</v>
      </c>
      <c r="AY400" s="50">
        <f t="shared" si="196"/>
        <v>15742.101918742292</v>
      </c>
    </row>
    <row r="401" spans="4:51" x14ac:dyDescent="0.25">
      <c r="D401" s="3">
        <v>16</v>
      </c>
      <c r="F401" s="3">
        <v>15</v>
      </c>
      <c r="G401" s="43">
        <f t="shared" si="194"/>
        <v>6608.6495256035942</v>
      </c>
      <c r="H401" s="43">
        <f t="shared" si="194"/>
        <v>23002.890995699672</v>
      </c>
      <c r="I401" s="43">
        <f t="shared" si="194"/>
        <v>10865.30371643499</v>
      </c>
      <c r="J401" s="43">
        <f t="shared" ref="J401:X401" si="197">300*J329*J101</f>
        <v>21867.864006784137</v>
      </c>
      <c r="K401" s="43">
        <f t="shared" si="197"/>
        <v>2503.3741575781187</v>
      </c>
      <c r="L401" s="44">
        <f t="shared" si="197"/>
        <v>22167.484469832703</v>
      </c>
      <c r="M401" s="45">
        <f t="shared" si="197"/>
        <v>4973.5740212878436</v>
      </c>
      <c r="N401" s="46">
        <f t="shared" si="197"/>
        <v>1439.2291453157156</v>
      </c>
      <c r="O401" s="46">
        <f t="shared" si="197"/>
        <v>0</v>
      </c>
      <c r="P401" s="47">
        <f t="shared" si="197"/>
        <v>47172.362527498284</v>
      </c>
      <c r="Q401" s="47">
        <f t="shared" si="197"/>
        <v>40421.545907163629</v>
      </c>
      <c r="R401" s="47">
        <f t="shared" si="197"/>
        <v>161541.56038851404</v>
      </c>
      <c r="S401" s="48">
        <f t="shared" si="197"/>
        <v>2497.1932856164744</v>
      </c>
      <c r="T401" s="48">
        <f t="shared" si="197"/>
        <v>2864.3477717142059</v>
      </c>
      <c r="U401" s="49">
        <f t="shared" si="197"/>
        <v>15808.732730479802</v>
      </c>
      <c r="V401" s="49">
        <f t="shared" si="197"/>
        <v>14839.832858513784</v>
      </c>
      <c r="W401" s="50">
        <f t="shared" si="197"/>
        <v>46215.598424830998</v>
      </c>
      <c r="X401" s="50">
        <f t="shared" si="197"/>
        <v>25265.303738799699</v>
      </c>
      <c r="AD401"/>
      <c r="AE401" s="3">
        <v>16</v>
      </c>
      <c r="AG401" s="3">
        <f t="shared" si="195"/>
        <v>10.531800161572754</v>
      </c>
      <c r="AH401" s="43">
        <f t="shared" si="196"/>
        <v>2003.4506439028758</v>
      </c>
      <c r="AI401" s="43">
        <f t="shared" si="196"/>
        <v>14654.985063132408</v>
      </c>
      <c r="AJ401" s="43">
        <f t="shared" si="196"/>
        <v>3375.3122547477101</v>
      </c>
      <c r="AK401" s="43">
        <f t="shared" ref="AK401:AY401" si="198">300*AK329*AK101</f>
        <v>13863.558453183619</v>
      </c>
      <c r="AL401" s="43">
        <f t="shared" si="198"/>
        <v>1035.3760851443176</v>
      </c>
      <c r="AM401" s="44">
        <f t="shared" si="198"/>
        <v>5480.4456979116949</v>
      </c>
      <c r="AN401" s="45">
        <f t="shared" si="198"/>
        <v>2785.1345928675719</v>
      </c>
      <c r="AO401" s="46">
        <f t="shared" si="198"/>
        <v>884.35966863855504</v>
      </c>
      <c r="AP401" s="46">
        <f t="shared" si="198"/>
        <v>0</v>
      </c>
      <c r="AQ401" s="47">
        <f t="shared" si="198"/>
        <v>32294.056064764594</v>
      </c>
      <c r="AR401" s="47">
        <f t="shared" si="198"/>
        <v>25766.819797112799</v>
      </c>
      <c r="AS401" s="47">
        <f t="shared" si="198"/>
        <v>85043.411271078701</v>
      </c>
      <c r="AT401" s="48">
        <f t="shared" si="198"/>
        <v>1666.3539544449711</v>
      </c>
      <c r="AU401" s="48">
        <f t="shared" si="198"/>
        <v>1775.7056292490204</v>
      </c>
      <c r="AV401" s="49">
        <f t="shared" si="198"/>
        <v>9894.5482880236741</v>
      </c>
      <c r="AW401" s="49">
        <f t="shared" si="198"/>
        <v>9280.725446112081</v>
      </c>
      <c r="AX401" s="50">
        <f t="shared" si="198"/>
        <v>32845.174825694616</v>
      </c>
      <c r="AY401" s="50">
        <f t="shared" si="198"/>
        <v>16762.816948975316</v>
      </c>
    </row>
    <row r="402" spans="4:51" x14ac:dyDescent="0.25">
      <c r="D402" s="3">
        <v>17</v>
      </c>
      <c r="F402" s="3">
        <v>16</v>
      </c>
      <c r="G402" s="43">
        <f t="shared" ref="G402:X416" si="199">300*G330*G102</f>
        <v>7935.4900751231635</v>
      </c>
      <c r="H402" s="43">
        <f t="shared" si="199"/>
        <v>24863.494519039068</v>
      </c>
      <c r="I402" s="43">
        <f t="shared" si="199"/>
        <v>12822.374985533375</v>
      </c>
      <c r="J402" s="43">
        <f t="shared" si="199"/>
        <v>23630.953283906423</v>
      </c>
      <c r="K402" s="43">
        <f t="shared" si="199"/>
        <v>2889.311268987472</v>
      </c>
      <c r="L402" s="44">
        <f t="shared" si="199"/>
        <v>25215.876659416772</v>
      </c>
      <c r="M402" s="45">
        <f t="shared" si="199"/>
        <v>5594.0526540288638</v>
      </c>
      <c r="N402" s="46">
        <f t="shared" si="199"/>
        <v>1568.1855627398443</v>
      </c>
      <c r="O402" s="46">
        <f t="shared" si="199"/>
        <v>0</v>
      </c>
      <c r="P402" s="47">
        <f t="shared" si="199"/>
        <v>50394.358000007516</v>
      </c>
      <c r="Q402" s="47">
        <f t="shared" si="199"/>
        <v>43642.392211811995</v>
      </c>
      <c r="R402" s="47">
        <f t="shared" si="199"/>
        <v>178805.53017454012</v>
      </c>
      <c r="S402" s="48">
        <f t="shared" si="199"/>
        <v>2679.2917735166043</v>
      </c>
      <c r="T402" s="48">
        <f t="shared" si="199"/>
        <v>3111.1204552645409</v>
      </c>
      <c r="U402" s="49">
        <f t="shared" si="199"/>
        <v>17118.931999733239</v>
      </c>
      <c r="V402" s="49">
        <f t="shared" si="199"/>
        <v>16068.278845241581</v>
      </c>
      <c r="W402" s="50">
        <f t="shared" si="199"/>
        <v>48921.887817838928</v>
      </c>
      <c r="X402" s="50">
        <f t="shared" si="199"/>
        <v>27077.291453815502</v>
      </c>
      <c r="AD402"/>
      <c r="AE402" s="3">
        <v>17</v>
      </c>
      <c r="AG402" s="3">
        <f t="shared" si="195"/>
        <v>11.076095937857938</v>
      </c>
      <c r="AH402" s="43">
        <f t="shared" ref="AH402:AY416" si="200">300*AH330*AH102</f>
        <v>2415.8844004468729</v>
      </c>
      <c r="AI402" s="43">
        <f t="shared" si="200"/>
        <v>15667.945235659374</v>
      </c>
      <c r="AJ402" s="43">
        <f t="shared" si="200"/>
        <v>3910.3334738130825</v>
      </c>
      <c r="AK402" s="43">
        <f t="shared" si="200"/>
        <v>14845.928151708182</v>
      </c>
      <c r="AL402" s="43">
        <f t="shared" si="200"/>
        <v>1185.1670994219035</v>
      </c>
      <c r="AM402" s="44">
        <f t="shared" si="200"/>
        <v>7511.5837728951656</v>
      </c>
      <c r="AN402" s="45">
        <f t="shared" si="200"/>
        <v>3032.4936300750214</v>
      </c>
      <c r="AO402" s="46">
        <f t="shared" si="200"/>
        <v>949.37824643227736</v>
      </c>
      <c r="AP402" s="46">
        <f t="shared" si="200"/>
        <v>0</v>
      </c>
      <c r="AQ402" s="47">
        <f t="shared" si="200"/>
        <v>34139.106359183228</v>
      </c>
      <c r="AR402" s="47">
        <f t="shared" si="200"/>
        <v>27552.099770607554</v>
      </c>
      <c r="AS402" s="47">
        <f t="shared" si="200"/>
        <v>93958.191964823185</v>
      </c>
      <c r="AT402" s="48">
        <f t="shared" si="200"/>
        <v>1768.3215808483246</v>
      </c>
      <c r="AU402" s="48">
        <f t="shared" si="200"/>
        <v>1905.388978944233</v>
      </c>
      <c r="AV402" s="49">
        <f t="shared" si="200"/>
        <v>10615.125111872187</v>
      </c>
      <c r="AW402" s="49">
        <f t="shared" si="200"/>
        <v>9958.7569707375878</v>
      </c>
      <c r="AX402" s="50">
        <f t="shared" si="200"/>
        <v>34581.441531324359</v>
      </c>
      <c r="AY402" s="50">
        <f t="shared" si="200"/>
        <v>17829.652570765473</v>
      </c>
    </row>
    <row r="403" spans="4:51" x14ac:dyDescent="0.25">
      <c r="D403" s="3">
        <v>18</v>
      </c>
      <c r="F403" s="3">
        <v>17</v>
      </c>
      <c r="G403" s="43">
        <f t="shared" si="199"/>
        <v>9330.7579127164281</v>
      </c>
      <c r="H403" s="43">
        <f t="shared" si="199"/>
        <v>26714.567464853182</v>
      </c>
      <c r="I403" s="43">
        <f t="shared" si="199"/>
        <v>14805.336717714563</v>
      </c>
      <c r="J403" s="43">
        <f t="shared" si="199"/>
        <v>25380.098241617452</v>
      </c>
      <c r="K403" s="43">
        <f t="shared" si="199"/>
        <v>3287.9511300674276</v>
      </c>
      <c r="L403" s="44">
        <f t="shared" si="199"/>
        <v>27919.272462440778</v>
      </c>
      <c r="M403" s="45">
        <f t="shared" si="199"/>
        <v>6268.5407736922207</v>
      </c>
      <c r="N403" s="46">
        <f t="shared" si="199"/>
        <v>1698.1508043822109</v>
      </c>
      <c r="O403" s="46">
        <f t="shared" si="199"/>
        <v>0</v>
      </c>
      <c r="P403" s="47">
        <f t="shared" si="199"/>
        <v>53568.257826625057</v>
      </c>
      <c r="Q403" s="47">
        <f t="shared" si="199"/>
        <v>46819.818983708174</v>
      </c>
      <c r="R403" s="47">
        <f t="shared" si="199"/>
        <v>195780.20350918168</v>
      </c>
      <c r="S403" s="48">
        <f t="shared" si="199"/>
        <v>2859.2772054645916</v>
      </c>
      <c r="T403" s="48">
        <f t="shared" si="199"/>
        <v>3357.3179490356338</v>
      </c>
      <c r="U403" s="49">
        <f t="shared" si="199"/>
        <v>18420.17501536091</v>
      </c>
      <c r="V403" s="49">
        <f t="shared" si="199"/>
        <v>17286.91646331306</v>
      </c>
      <c r="W403" s="50">
        <f t="shared" si="199"/>
        <v>51522.032016772668</v>
      </c>
      <c r="X403" s="50">
        <f t="shared" si="199"/>
        <v>28851.963097031694</v>
      </c>
      <c r="AD403"/>
      <c r="AE403" s="3">
        <v>18</v>
      </c>
      <c r="AG403" s="3">
        <f t="shared" si="195"/>
        <v>11.648521557810575</v>
      </c>
      <c r="AH403" s="43">
        <f t="shared" si="200"/>
        <v>2899.508689157175</v>
      </c>
      <c r="AI403" s="43">
        <f t="shared" si="200"/>
        <v>16736.194473004634</v>
      </c>
      <c r="AJ403" s="43">
        <f t="shared" si="200"/>
        <v>4797.0421166911538</v>
      </c>
      <c r="AK403" s="43">
        <f t="shared" si="200"/>
        <v>15877.917950479925</v>
      </c>
      <c r="AL403" s="43">
        <f t="shared" si="200"/>
        <v>1352.658023968708</v>
      </c>
      <c r="AM403" s="44">
        <f t="shared" si="200"/>
        <v>9743.1714453407094</v>
      </c>
      <c r="AN403" s="45">
        <f t="shared" si="200"/>
        <v>3299.3077337027576</v>
      </c>
      <c r="AO403" s="46">
        <f t="shared" si="200"/>
        <v>1018.6905434414472</v>
      </c>
      <c r="AP403" s="46">
        <f t="shared" si="200"/>
        <v>0</v>
      </c>
      <c r="AQ403" s="47">
        <f t="shared" si="200"/>
        <v>36072.11810962329</v>
      </c>
      <c r="AR403" s="47">
        <f t="shared" si="200"/>
        <v>29435.185852638162</v>
      </c>
      <c r="AS403" s="47">
        <f t="shared" si="200"/>
        <v>103535.88930898935</v>
      </c>
      <c r="AT403" s="48">
        <f t="shared" si="200"/>
        <v>1875.514294790752</v>
      </c>
      <c r="AU403" s="48">
        <f t="shared" si="200"/>
        <v>2043.0530381549866</v>
      </c>
      <c r="AV403" s="49">
        <f t="shared" si="200"/>
        <v>11374.376744858215</v>
      </c>
      <c r="AW403" s="49">
        <f t="shared" si="200"/>
        <v>10673.112800042591</v>
      </c>
      <c r="AX403" s="50">
        <f t="shared" si="200"/>
        <v>36376.624290172309</v>
      </c>
      <c r="AY403" s="50">
        <f t="shared" si="200"/>
        <v>18943.463614182212</v>
      </c>
    </row>
    <row r="404" spans="4:51" x14ac:dyDescent="0.25">
      <c r="D404" s="3">
        <v>19</v>
      </c>
      <c r="F404" s="3">
        <v>18</v>
      </c>
      <c r="G404" s="43">
        <f t="shared" si="199"/>
        <v>10780.448262553362</v>
      </c>
      <c r="H404" s="43">
        <f t="shared" si="199"/>
        <v>28553.643230738176</v>
      </c>
      <c r="I404" s="43">
        <f t="shared" si="199"/>
        <v>16805.369795687548</v>
      </c>
      <c r="J404" s="43">
        <f t="shared" si="199"/>
        <v>27113.772770139651</v>
      </c>
      <c r="K404" s="43">
        <f t="shared" si="199"/>
        <v>3695.6553953182565</v>
      </c>
      <c r="L404" s="44">
        <f t="shared" si="199"/>
        <v>30307.090272960802</v>
      </c>
      <c r="M404" s="45">
        <f t="shared" si="199"/>
        <v>6957.0186964393688</v>
      </c>
      <c r="N404" s="46">
        <f t="shared" si="199"/>
        <v>1828.8471813479871</v>
      </c>
      <c r="O404" s="46">
        <f t="shared" si="199"/>
        <v>0</v>
      </c>
      <c r="P404" s="47">
        <f t="shared" si="199"/>
        <v>56691.394934698124</v>
      </c>
      <c r="Q404" s="47">
        <f t="shared" si="199"/>
        <v>49946.681447107221</v>
      </c>
      <c r="R404" s="47">
        <f t="shared" si="199"/>
        <v>212354.82433207668</v>
      </c>
      <c r="S404" s="48">
        <f t="shared" si="199"/>
        <v>3036.9178130883215</v>
      </c>
      <c r="T404" s="48">
        <f t="shared" si="199"/>
        <v>3602.3264484554302</v>
      </c>
      <c r="U404" s="49">
        <f t="shared" si="199"/>
        <v>19711.235628584567</v>
      </c>
      <c r="V404" s="49">
        <f t="shared" si="199"/>
        <v>18494.615591092461</v>
      </c>
      <c r="W404" s="50">
        <f t="shared" si="199"/>
        <v>54016.975151528459</v>
      </c>
      <c r="X404" s="50">
        <f t="shared" si="199"/>
        <v>30587.969141384023</v>
      </c>
      <c r="AD404"/>
      <c r="AE404" s="3">
        <v>19</v>
      </c>
      <c r="AG404" s="3">
        <f t="shared" si="195"/>
        <v>12.250530804721352</v>
      </c>
      <c r="AH404" s="43">
        <f t="shared" si="200"/>
        <v>3461.1246245954235</v>
      </c>
      <c r="AI404" s="43">
        <f t="shared" si="200"/>
        <v>17861.73758392717</v>
      </c>
      <c r="AJ404" s="43">
        <f t="shared" si="200"/>
        <v>5793.0735933876049</v>
      </c>
      <c r="AK404" s="43">
        <f t="shared" si="200"/>
        <v>16961.214086076347</v>
      </c>
      <c r="AL404" s="43">
        <f t="shared" si="200"/>
        <v>1539.1466686271824</v>
      </c>
      <c r="AM404" s="44">
        <f t="shared" si="200"/>
        <v>12125.227528716898</v>
      </c>
      <c r="AN404" s="45">
        <f t="shared" si="200"/>
        <v>3586.7419333484404</v>
      </c>
      <c r="AO404" s="46">
        <f t="shared" si="200"/>
        <v>1092.5171322616734</v>
      </c>
      <c r="AP404" s="46">
        <f t="shared" si="200"/>
        <v>0</v>
      </c>
      <c r="AQ404" s="47">
        <f t="shared" si="200"/>
        <v>38095.319155951642</v>
      </c>
      <c r="AR404" s="47">
        <f t="shared" si="200"/>
        <v>31418.194937645811</v>
      </c>
      <c r="AS404" s="47">
        <f t="shared" si="200"/>
        <v>113782.47371406763</v>
      </c>
      <c r="AT404" s="48">
        <f t="shared" si="200"/>
        <v>1988.0813113382887</v>
      </c>
      <c r="AU404" s="48">
        <f t="shared" si="200"/>
        <v>2188.9966445877226</v>
      </c>
      <c r="AV404" s="49">
        <f t="shared" si="200"/>
        <v>12173.404666193019</v>
      </c>
      <c r="AW404" s="49">
        <f t="shared" si="200"/>
        <v>11424.716977683909</v>
      </c>
      <c r="AX404" s="50">
        <f t="shared" si="200"/>
        <v>38229.519291637116</v>
      </c>
      <c r="AY404" s="50">
        <f t="shared" si="200"/>
        <v>20105.033537562689</v>
      </c>
    </row>
    <row r="405" spans="4:51" x14ac:dyDescent="0.25">
      <c r="D405" s="3">
        <v>20</v>
      </c>
      <c r="F405" s="3">
        <v>19</v>
      </c>
      <c r="G405" s="43">
        <f t="shared" si="199"/>
        <v>12272.95074624394</v>
      </c>
      <c r="H405" s="43">
        <f t="shared" si="199"/>
        <v>30378.485260960235</v>
      </c>
      <c r="I405" s="43">
        <f t="shared" si="199"/>
        <v>18818.333725642009</v>
      </c>
      <c r="J405" s="43">
        <f t="shared" si="199"/>
        <v>28830.470734495109</v>
      </c>
      <c r="K405" s="43">
        <f t="shared" si="199"/>
        <v>4109.0253411184203</v>
      </c>
      <c r="L405" s="44">
        <f t="shared" si="199"/>
        <v>32417.699416459487</v>
      </c>
      <c r="M405" s="45">
        <f t="shared" si="199"/>
        <v>7655.5876856144214</v>
      </c>
      <c r="N405" s="46">
        <f t="shared" si="199"/>
        <v>1960.024482370234</v>
      </c>
      <c r="O405" s="46">
        <f t="shared" si="199"/>
        <v>0</v>
      </c>
      <c r="P405" s="47">
        <f t="shared" si="199"/>
        <v>59761.631386135632</v>
      </c>
      <c r="Q405" s="47">
        <f t="shared" si="199"/>
        <v>53017.075462079702</v>
      </c>
      <c r="R405" s="47">
        <f t="shared" si="199"/>
        <v>228441.00278686665</v>
      </c>
      <c r="S405" s="48">
        <f t="shared" si="199"/>
        <v>3212.0202554107977</v>
      </c>
      <c r="T405" s="48">
        <f t="shared" si="199"/>
        <v>3845.6107820597849</v>
      </c>
      <c r="U405" s="49">
        <f t="shared" si="199"/>
        <v>20991.021406504711</v>
      </c>
      <c r="V405" s="49">
        <f t="shared" si="199"/>
        <v>19690.410712602705</v>
      </c>
      <c r="W405" s="50">
        <f t="shared" si="199"/>
        <v>56408.266484265136</v>
      </c>
      <c r="X405" s="50">
        <f t="shared" si="199"/>
        <v>32284.196944456628</v>
      </c>
      <c r="AD405"/>
      <c r="AE405" s="3">
        <v>20</v>
      </c>
      <c r="AG405" s="3">
        <f t="shared" si="195"/>
        <v>12.883652595105344</v>
      </c>
      <c r="AH405" s="43">
        <f t="shared" si="200"/>
        <v>4106.6902001363696</v>
      </c>
      <c r="AI405" s="43">
        <f t="shared" si="200"/>
        <v>19046.600498158172</v>
      </c>
      <c r="AJ405" s="43">
        <f t="shared" si="200"/>
        <v>6897.7796504919388</v>
      </c>
      <c r="AK405" s="43">
        <f t="shared" si="200"/>
        <v>18097.586557771134</v>
      </c>
      <c r="AL405" s="43">
        <f t="shared" si="200"/>
        <v>1745.8709327748481</v>
      </c>
      <c r="AM405" s="44">
        <f t="shared" si="200"/>
        <v>14604.531516322288</v>
      </c>
      <c r="AN405" s="45">
        <f t="shared" si="200"/>
        <v>3895.9775108603212</v>
      </c>
      <c r="AO405" s="46">
        <f t="shared" si="200"/>
        <v>1171.0816186470677</v>
      </c>
      <c r="AP405" s="46">
        <f t="shared" si="200"/>
        <v>0</v>
      </c>
      <c r="AQ405" s="47">
        <f t="shared" si="200"/>
        <v>40210.75761233089</v>
      </c>
      <c r="AR405" s="47">
        <f t="shared" si="200"/>
        <v>33502.85365139832</v>
      </c>
      <c r="AS405" s="47">
        <f t="shared" si="200"/>
        <v>124696.57148629169</v>
      </c>
      <c r="AT405" s="48">
        <f t="shared" si="200"/>
        <v>2106.1614486511921</v>
      </c>
      <c r="AU405" s="48">
        <f t="shared" si="200"/>
        <v>2343.5040392956034</v>
      </c>
      <c r="AV405" s="49">
        <f t="shared" si="200"/>
        <v>13013.349777826139</v>
      </c>
      <c r="AW405" s="49">
        <f t="shared" si="200"/>
        <v>12214.514599342785</v>
      </c>
      <c r="AX405" s="50">
        <f t="shared" si="200"/>
        <v>40138.460429553284</v>
      </c>
      <c r="AY405" s="50">
        <f t="shared" si="200"/>
        <v>21315.040238140271</v>
      </c>
    </row>
    <row r="406" spans="4:51" x14ac:dyDescent="0.25">
      <c r="D406" s="3">
        <v>21</v>
      </c>
      <c r="F406" s="3">
        <v>20</v>
      </c>
      <c r="G406" s="43">
        <f t="shared" si="199"/>
        <v>13798.224308953173</v>
      </c>
      <c r="H406" s="43">
        <f t="shared" si="199"/>
        <v>32187.067602770752</v>
      </c>
      <c r="I406" s="43">
        <f t="shared" si="199"/>
        <v>20842.269495491539</v>
      </c>
      <c r="J406" s="43">
        <f t="shared" si="199"/>
        <v>30528.733918413327</v>
      </c>
      <c r="K406" s="43">
        <f t="shared" si="199"/>
        <v>4524.9418430954893</v>
      </c>
      <c r="L406" s="44">
        <f t="shared" si="199"/>
        <v>34290.422542921013</v>
      </c>
      <c r="M406" s="45">
        <f t="shared" si="199"/>
        <v>8360.8308412461265</v>
      </c>
      <c r="N406" s="46">
        <f t="shared" si="199"/>
        <v>2091.4569025247943</v>
      </c>
      <c r="O406" s="46">
        <f t="shared" si="199"/>
        <v>0</v>
      </c>
      <c r="P406" s="47">
        <f t="shared" si="199"/>
        <v>62777.278214090387</v>
      </c>
      <c r="Q406" s="47">
        <f t="shared" si="199"/>
        <v>56026.172969946711</v>
      </c>
      <c r="R406" s="47">
        <f t="shared" si="199"/>
        <v>243970.34057752488</v>
      </c>
      <c r="S406" s="48">
        <f t="shared" si="199"/>
        <v>3384.4241729895084</v>
      </c>
      <c r="T406" s="48">
        <f t="shared" si="199"/>
        <v>4086.7053343316784</v>
      </c>
      <c r="U406" s="49">
        <f t="shared" si="199"/>
        <v>22258.532083277798</v>
      </c>
      <c r="V406" s="49">
        <f t="shared" si="199"/>
        <v>20873.445562808211</v>
      </c>
      <c r="W406" s="50">
        <f t="shared" si="199"/>
        <v>58697.931330067615</v>
      </c>
      <c r="X406" s="50">
        <f t="shared" si="199"/>
        <v>33939.762716243444</v>
      </c>
      <c r="AD406"/>
      <c r="AE406" s="3">
        <v>21</v>
      </c>
      <c r="AG406" s="3">
        <f t="shared" si="195"/>
        <v>13.549494861675118</v>
      </c>
      <c r="AH406" s="43">
        <f t="shared" si="200"/>
        <v>4841.1206541012562</v>
      </c>
      <c r="AI406" s="43">
        <f t="shared" si="200"/>
        <v>20292.806840254892</v>
      </c>
      <c r="AJ406" s="43">
        <f t="shared" si="200"/>
        <v>8108.9861562201386</v>
      </c>
      <c r="AK406" s="43">
        <f t="shared" si="200"/>
        <v>19288.859532535465</v>
      </c>
      <c r="AL406" s="43">
        <f t="shared" si="200"/>
        <v>1973.9726447319279</v>
      </c>
      <c r="AM406" s="44">
        <f t="shared" si="200"/>
        <v>17128.466741898672</v>
      </c>
      <c r="AN406" s="45">
        <f t="shared" si="200"/>
        <v>4228.2032175513123</v>
      </c>
      <c r="AO406" s="46">
        <f t="shared" si="200"/>
        <v>1254.609423217137</v>
      </c>
      <c r="AP406" s="46">
        <f t="shared" si="200"/>
        <v>0</v>
      </c>
      <c r="AQ406" s="47">
        <f t="shared" si="200"/>
        <v>42420.267903131775</v>
      </c>
      <c r="AR406" s="47">
        <f t="shared" si="200"/>
        <v>35690.435780824584</v>
      </c>
      <c r="AS406" s="47">
        <f t="shared" si="200"/>
        <v>136268.56355917777</v>
      </c>
      <c r="AT406" s="48">
        <f t="shared" si="200"/>
        <v>2229.8809259289551</v>
      </c>
      <c r="AU406" s="48">
        <f t="shared" si="200"/>
        <v>2506.840575895988</v>
      </c>
      <c r="AV406" s="49">
        <f t="shared" si="200"/>
        <v>13895.389720167381</v>
      </c>
      <c r="AW406" s="49">
        <f t="shared" si="200"/>
        <v>13043.472412782192</v>
      </c>
      <c r="AX406" s="50">
        <f t="shared" si="200"/>
        <v>42101.29517779818</v>
      </c>
      <c r="AY406" s="50">
        <f t="shared" si="200"/>
        <v>22574.016886503141</v>
      </c>
    </row>
    <row r="407" spans="4:51" x14ac:dyDescent="0.25">
      <c r="D407" s="3">
        <v>22</v>
      </c>
      <c r="F407" s="3">
        <v>21</v>
      </c>
      <c r="G407" s="43">
        <f t="shared" si="199"/>
        <v>15347.135493891126</v>
      </c>
      <c r="H407" s="43">
        <f t="shared" si="199"/>
        <v>33977.563773521892</v>
      </c>
      <c r="I407" s="43">
        <f t="shared" si="199"/>
        <v>22875.747960028337</v>
      </c>
      <c r="J407" s="43">
        <f t="shared" si="199"/>
        <v>32207.181080056835</v>
      </c>
      <c r="K407" s="43">
        <f t="shared" si="199"/>
        <v>4940.5882917777426</v>
      </c>
      <c r="L407" s="44">
        <f t="shared" si="199"/>
        <v>35961.490173657789</v>
      </c>
      <c r="M407" s="45">
        <f t="shared" si="199"/>
        <v>9069.7951342082397</v>
      </c>
      <c r="N407" s="46">
        <f t="shared" si="199"/>
        <v>2222.9404308200519</v>
      </c>
      <c r="O407" s="46">
        <f t="shared" si="199"/>
        <v>0</v>
      </c>
      <c r="P407" s="47">
        <f t="shared" si="199"/>
        <v>65737.029400918182</v>
      </c>
      <c r="Q407" s="47">
        <f t="shared" si="199"/>
        <v>58970.080625886963</v>
      </c>
      <c r="R407" s="47">
        <f t="shared" si="199"/>
        <v>258892.02325084631</v>
      </c>
      <c r="S407" s="48">
        <f t="shared" si="199"/>
        <v>3553.9976549406861</v>
      </c>
      <c r="T407" s="48">
        <f t="shared" si="199"/>
        <v>4325.2061946160584</v>
      </c>
      <c r="U407" s="49">
        <f t="shared" si="199"/>
        <v>23512.841200920546</v>
      </c>
      <c r="V407" s="49">
        <f t="shared" si="199"/>
        <v>22042.943997560727</v>
      </c>
      <c r="W407" s="50">
        <f t="shared" si="199"/>
        <v>60888.363262416591</v>
      </c>
      <c r="X407" s="50">
        <f t="shared" si="199"/>
        <v>35554.001841338264</v>
      </c>
      <c r="AD407"/>
      <c r="AE407" s="3">
        <v>22</v>
      </c>
      <c r="AG407" s="3">
        <f t="shared" si="195"/>
        <v>14.249748636990411</v>
      </c>
      <c r="AH407" s="43">
        <f t="shared" si="200"/>
        <v>5668.2382397576621</v>
      </c>
      <c r="AI407" s="43">
        <f t="shared" si="200"/>
        <v>21602.347852505452</v>
      </c>
      <c r="AJ407" s="43">
        <f t="shared" si="200"/>
        <v>9423.6273960355338</v>
      </c>
      <c r="AK407" s="43">
        <f t="shared" si="200"/>
        <v>20536.871888953407</v>
      </c>
      <c r="AL407" s="43">
        <f t="shared" si="200"/>
        <v>2224.4575174028023</v>
      </c>
      <c r="AM407" s="44">
        <f t="shared" si="200"/>
        <v>19648.498403557685</v>
      </c>
      <c r="AN407" s="45">
        <f t="shared" si="200"/>
        <v>4584.6049878353924</v>
      </c>
      <c r="AO407" s="46">
        <f t="shared" si="200"/>
        <v>1343.3263650510694</v>
      </c>
      <c r="AP407" s="46">
        <f t="shared" si="200"/>
        <v>0</v>
      </c>
      <c r="AQ407" s="47">
        <f t="shared" si="200"/>
        <v>44725.43434603911</v>
      </c>
      <c r="AR407" s="47">
        <f t="shared" si="200"/>
        <v>37981.69707529548</v>
      </c>
      <c r="AS407" s="47">
        <f t="shared" si="200"/>
        <v>148479.77063429321</v>
      </c>
      <c r="AT407" s="48">
        <f t="shared" si="200"/>
        <v>2359.3509914003325</v>
      </c>
      <c r="AU407" s="48">
        <f t="shared" si="200"/>
        <v>2679.2480392968587</v>
      </c>
      <c r="AV407" s="49">
        <f t="shared" si="200"/>
        <v>14820.729615025377</v>
      </c>
      <c r="AW407" s="49">
        <f t="shared" si="200"/>
        <v>13912.573947101198</v>
      </c>
      <c r="AX407" s="50">
        <f t="shared" si="200"/>
        <v>44115.364351649427</v>
      </c>
      <c r="AY407" s="50">
        <f t="shared" si="200"/>
        <v>23882.309162907306</v>
      </c>
    </row>
    <row r="408" spans="4:51" x14ac:dyDescent="0.25">
      <c r="D408" s="3">
        <v>23</v>
      </c>
      <c r="F408" s="3">
        <v>22</v>
      </c>
      <c r="G408" s="43">
        <f t="shared" si="199"/>
        <v>16911.078707932513</v>
      </c>
      <c r="H408" s="43">
        <f t="shared" si="199"/>
        <v>35748.338202489911</v>
      </c>
      <c r="I408" s="43">
        <f t="shared" si="199"/>
        <v>24916.979441354542</v>
      </c>
      <c r="J408" s="43">
        <f t="shared" si="199"/>
        <v>33864.531189947818</v>
      </c>
      <c r="K408" s="43">
        <f t="shared" si="199"/>
        <v>5353.4599748086403</v>
      </c>
      <c r="L408" s="44">
        <f t="shared" si="199"/>
        <v>37462.408702045359</v>
      </c>
      <c r="M408" s="45">
        <f t="shared" si="199"/>
        <v>9779.9579163979433</v>
      </c>
      <c r="N408" s="46">
        <f t="shared" si="199"/>
        <v>2354.2906070761251</v>
      </c>
      <c r="O408" s="46">
        <f t="shared" si="199"/>
        <v>0</v>
      </c>
      <c r="P408" s="47">
        <f t="shared" si="199"/>
        <v>68639.906967181596</v>
      </c>
      <c r="Q408" s="47">
        <f t="shared" si="199"/>
        <v>61845.717701710644</v>
      </c>
      <c r="R408" s="47">
        <f t="shared" si="199"/>
        <v>273170.48120551679</v>
      </c>
      <c r="S408" s="48">
        <f t="shared" si="199"/>
        <v>3720.6334304569618</v>
      </c>
      <c r="T408" s="48">
        <f t="shared" si="199"/>
        <v>4560.7643201657065</v>
      </c>
      <c r="U408" s="49">
        <f t="shared" si="199"/>
        <v>24753.089998518986</v>
      </c>
      <c r="V408" s="49">
        <f t="shared" si="199"/>
        <v>23198.196157639417</v>
      </c>
      <c r="W408" s="50">
        <f t="shared" si="199"/>
        <v>62982.234814836156</v>
      </c>
      <c r="X408" s="50">
        <f t="shared" si="199"/>
        <v>37126.456193567923</v>
      </c>
      <c r="AD408"/>
      <c r="AE408" s="3">
        <v>23</v>
      </c>
      <c r="AG408" s="3">
        <f t="shared" si="195"/>
        <v>14.986192348155662</v>
      </c>
      <c r="AH408" s="43">
        <f t="shared" si="200"/>
        <v>6590.8842213794669</v>
      </c>
      <c r="AI408" s="43">
        <f t="shared" si="200"/>
        <v>22977.146223230284</v>
      </c>
      <c r="AJ408" s="43">
        <f t="shared" si="200"/>
        <v>10838.529138721471</v>
      </c>
      <c r="AK408" s="43">
        <f t="shared" si="200"/>
        <v>21843.429479484585</v>
      </c>
      <c r="AL408" s="43">
        <f t="shared" si="200"/>
        <v>2498.1519611013491</v>
      </c>
      <c r="AM408" s="44">
        <f t="shared" si="200"/>
        <v>22122.90714380367</v>
      </c>
      <c r="AN408" s="45">
        <f t="shared" si="200"/>
        <v>4966.3540561272785</v>
      </c>
      <c r="AO408" s="46">
        <f t="shared" si="200"/>
        <v>1437.4570329052829</v>
      </c>
      <c r="AP408" s="46">
        <f t="shared" si="200"/>
        <v>0</v>
      </c>
      <c r="AQ408" s="47">
        <f t="shared" si="200"/>
        <v>47127.552380349007</v>
      </c>
      <c r="AR408" s="47">
        <f t="shared" si="200"/>
        <v>40376.808175649989</v>
      </c>
      <c r="AS408" s="47">
        <f t="shared" si="200"/>
        <v>161301.76659380517</v>
      </c>
      <c r="AT408" s="48">
        <f t="shared" si="200"/>
        <v>2494.6653865875469</v>
      </c>
      <c r="AU408" s="48">
        <f t="shared" si="200"/>
        <v>2860.9395860275822</v>
      </c>
      <c r="AV408" s="49">
        <f t="shared" si="200"/>
        <v>15790.585709213075</v>
      </c>
      <c r="AW408" s="49">
        <f t="shared" si="200"/>
        <v>14822.808397129753</v>
      </c>
      <c r="AX408" s="50">
        <f t="shared" si="200"/>
        <v>46177.486125001327</v>
      </c>
      <c r="AY408" s="50">
        <f t="shared" si="200"/>
        <v>25240.030469972979</v>
      </c>
    </row>
    <row r="409" spans="4:51" x14ac:dyDescent="0.25">
      <c r="D409" s="3">
        <v>24</v>
      </c>
      <c r="F409" s="3">
        <v>23</v>
      </c>
      <c r="G409" s="43">
        <f t="shared" si="199"/>
        <v>18481.841190166477</v>
      </c>
      <c r="H409" s="43">
        <f t="shared" si="199"/>
        <v>37497.937685164557</v>
      </c>
      <c r="I409" s="43">
        <f t="shared" si="199"/>
        <v>26963.475553636672</v>
      </c>
      <c r="J409" s="43">
        <f t="shared" si="199"/>
        <v>35499.618959284329</v>
      </c>
      <c r="K409" s="43">
        <f t="shared" si="199"/>
        <v>5761.3630111645789</v>
      </c>
      <c r="L409" s="44">
        <f t="shared" si="199"/>
        <v>38819.664711454432</v>
      </c>
      <c r="M409" s="45">
        <f t="shared" si="199"/>
        <v>10489.184750706525</v>
      </c>
      <c r="N409" s="46">
        <f t="shared" si="199"/>
        <v>2485.3405798054659</v>
      </c>
      <c r="O409" s="46">
        <f t="shared" si="199"/>
        <v>0</v>
      </c>
      <c r="P409" s="47">
        <f t="shared" si="199"/>
        <v>71485.214906444118</v>
      </c>
      <c r="Q409" s="47">
        <f t="shared" si="199"/>
        <v>64650.710161393763</v>
      </c>
      <c r="R409" s="47">
        <f t="shared" si="199"/>
        <v>286783.18474276748</v>
      </c>
      <c r="S409" s="48">
        <f t="shared" si="199"/>
        <v>3884.2456427423717</v>
      </c>
      <c r="T409" s="48">
        <f t="shared" si="199"/>
        <v>4793.0795475993718</v>
      </c>
      <c r="U409" s="49">
        <f t="shared" si="199"/>
        <v>25978.486941303083</v>
      </c>
      <c r="V409" s="49">
        <f t="shared" si="199"/>
        <v>24338.552897636167</v>
      </c>
      <c r="W409" s="50">
        <f t="shared" si="199"/>
        <v>64982.423846512997</v>
      </c>
      <c r="X409" s="50">
        <f t="shared" si="199"/>
        <v>38656.858845252616</v>
      </c>
      <c r="AD409"/>
      <c r="AE409" s="3">
        <v>24</v>
      </c>
      <c r="AG409" s="3">
        <f t="shared" si="195"/>
        <v>15.760696333472486</v>
      </c>
      <c r="AH409" s="43">
        <f t="shared" si="200"/>
        <v>7611.1565368809652</v>
      </c>
      <c r="AI409" s="43">
        <f t="shared" si="200"/>
        <v>24419.014734175431</v>
      </c>
      <c r="AJ409" s="43">
        <f t="shared" si="200"/>
        <v>12351.212730876321</v>
      </c>
      <c r="AK409" s="43">
        <f t="shared" si="200"/>
        <v>23210.251220949613</v>
      </c>
      <c r="AL409" s="43">
        <f t="shared" si="200"/>
        <v>2795.6578070791884</v>
      </c>
      <c r="AM409" s="44">
        <f t="shared" si="200"/>
        <v>24518.542533499603</v>
      </c>
      <c r="AN409" s="45">
        <f t="shared" si="200"/>
        <v>5435.1942093033795</v>
      </c>
      <c r="AO409" s="46">
        <f t="shared" si="200"/>
        <v>1537.2229307674293</v>
      </c>
      <c r="AP409" s="46">
        <f t="shared" si="200"/>
        <v>0</v>
      </c>
      <c r="AQ409" s="47">
        <f t="shared" si="200"/>
        <v>49627.587596863326</v>
      </c>
      <c r="AR409" s="47">
        <f t="shared" si="200"/>
        <v>42875.286612307071</v>
      </c>
      <c r="AS409" s="47">
        <f t="shared" si="200"/>
        <v>174695.86400834611</v>
      </c>
      <c r="AT409" s="48">
        <f t="shared" si="200"/>
        <v>2635.8976572086567</v>
      </c>
      <c r="AU409" s="48">
        <f t="shared" si="200"/>
        <v>3052.0943286660449</v>
      </c>
      <c r="AV409" s="49">
        <f t="shared" si="200"/>
        <v>16806.161878226976</v>
      </c>
      <c r="AW409" s="49">
        <f t="shared" si="200"/>
        <v>15775.152889780564</v>
      </c>
      <c r="AX409" s="50">
        <f t="shared" si="200"/>
        <v>48283.944821314944</v>
      </c>
      <c r="AY409" s="50">
        <f t="shared" si="200"/>
        <v>26647.016759162496</v>
      </c>
    </row>
    <row r="410" spans="4:51" x14ac:dyDescent="0.25">
      <c r="D410" s="3">
        <v>25</v>
      </c>
      <c r="F410" s="3">
        <v>24</v>
      </c>
      <c r="G410" s="43">
        <f t="shared" si="199"/>
        <v>20051.620409855925</v>
      </c>
      <c r="H410" s="43">
        <f t="shared" si="199"/>
        <v>39225.081980822848</v>
      </c>
      <c r="I410" s="43">
        <f t="shared" si="199"/>
        <v>29012.046188213782</v>
      </c>
      <c r="J410" s="43">
        <f t="shared" si="199"/>
        <v>37111.403136322369</v>
      </c>
      <c r="K410" s="43">
        <f t="shared" si="199"/>
        <v>6162.4054680290219</v>
      </c>
      <c r="L410" s="44">
        <f t="shared" si="199"/>
        <v>40055.086631274236</v>
      </c>
      <c r="M410" s="45">
        <f t="shared" si="199"/>
        <v>11195.683700917712</v>
      </c>
      <c r="N410" s="46">
        <f t="shared" si="199"/>
        <v>2615.9394122555796</v>
      </c>
      <c r="O410" s="46">
        <f t="shared" si="199"/>
        <v>0</v>
      </c>
      <c r="P410" s="47">
        <f t="shared" si="199"/>
        <v>74272.500245843941</v>
      </c>
      <c r="Q410" s="47">
        <f t="shared" si="199"/>
        <v>67383.298424880923</v>
      </c>
      <c r="R410" s="47">
        <f t="shared" si="199"/>
        <v>299718.61178326979</v>
      </c>
      <c r="S410" s="48">
        <f t="shared" si="199"/>
        <v>4044.7670965558623</v>
      </c>
      <c r="T410" s="48">
        <f t="shared" si="199"/>
        <v>5021.8953212391925</v>
      </c>
      <c r="U410" s="49">
        <f t="shared" si="199"/>
        <v>27188.309153752307</v>
      </c>
      <c r="V410" s="49">
        <f t="shared" si="199"/>
        <v>25463.424180511098</v>
      </c>
      <c r="W410" s="50">
        <f t="shared" si="199"/>
        <v>66891.953003967545</v>
      </c>
      <c r="X410" s="50">
        <f t="shared" si="199"/>
        <v>40145.117124524331</v>
      </c>
      <c r="AD410"/>
      <c r="AE410" s="3">
        <v>25</v>
      </c>
      <c r="AG410" s="3">
        <f t="shared" si="195"/>
        <v>16.575227592518086</v>
      </c>
      <c r="AH410" s="43">
        <f t="shared" si="200"/>
        <v>8730.6890001581469</v>
      </c>
      <c r="AI410" s="43">
        <f t="shared" si="200"/>
        <v>25929.61089714435</v>
      </c>
      <c r="AJ410" s="43">
        <f t="shared" si="200"/>
        <v>13960.571571570204</v>
      </c>
      <c r="AK410" s="43">
        <f t="shared" si="200"/>
        <v>24638.911410759221</v>
      </c>
      <c r="AL410" s="43">
        <f t="shared" si="200"/>
        <v>3117.3063208195886</v>
      </c>
      <c r="AM410" s="44">
        <f t="shared" si="200"/>
        <v>26811.530044917901</v>
      </c>
      <c r="AN410" s="45">
        <f t="shared" si="200"/>
        <v>5980.0844895363189</v>
      </c>
      <c r="AO410" s="46">
        <f t="shared" si="200"/>
        <v>1642.8403859391997</v>
      </c>
      <c r="AP410" s="46">
        <f t="shared" si="200"/>
        <v>0</v>
      </c>
      <c r="AQ410" s="47">
        <f t="shared" si="200"/>
        <v>52226.132792862387</v>
      </c>
      <c r="AR410" s="47">
        <f t="shared" si="200"/>
        <v>45475.92901056532</v>
      </c>
      <c r="AS410" s="47">
        <f t="shared" si="200"/>
        <v>188612.81560397113</v>
      </c>
      <c r="AT410" s="48">
        <f t="shared" si="200"/>
        <v>2783.0983258434712</v>
      </c>
      <c r="AU410" s="48">
        <f t="shared" si="200"/>
        <v>3252.8515988978479</v>
      </c>
      <c r="AV410" s="49">
        <f t="shared" si="200"/>
        <v>17868.619453190582</v>
      </c>
      <c r="AW410" s="49">
        <f t="shared" si="200"/>
        <v>16770.548213915223</v>
      </c>
      <c r="AX410" s="50">
        <f t="shared" si="200"/>
        <v>50430.48514388426</v>
      </c>
      <c r="AY410" s="50">
        <f t="shared" si="200"/>
        <v>28102.782546046994</v>
      </c>
    </row>
    <row r="411" spans="4:51" x14ac:dyDescent="0.25">
      <c r="D411" s="3">
        <v>26</v>
      </c>
      <c r="F411" s="3">
        <v>25</v>
      </c>
      <c r="G411" s="43">
        <f t="shared" si="199"/>
        <v>21613.107738199506</v>
      </c>
      <c r="H411" s="43">
        <f t="shared" si="199"/>
        <v>40928.653500334163</v>
      </c>
      <c r="I411" s="43">
        <f t="shared" si="199"/>
        <v>31058.96095995908</v>
      </c>
      <c r="J411" s="43">
        <f t="shared" si="199"/>
        <v>38698.9689491053</v>
      </c>
      <c r="K411" s="43">
        <f t="shared" si="199"/>
        <v>6554.9828552717217</v>
      </c>
      <c r="L411" s="44">
        <f t="shared" si="199"/>
        <v>41186.469964250398</v>
      </c>
      <c r="M411" s="45">
        <f t="shared" si="199"/>
        <v>11897.959708778033</v>
      </c>
      <c r="N411" s="46">
        <f t="shared" si="199"/>
        <v>2745.950595170892</v>
      </c>
      <c r="O411" s="46">
        <f t="shared" si="199"/>
        <v>0</v>
      </c>
      <c r="P411" s="47">
        <f t="shared" si="199"/>
        <v>77001.519907948197</v>
      </c>
      <c r="Q411" s="47">
        <f t="shared" si="199"/>
        <v>70042.256802029777</v>
      </c>
      <c r="R411" s="47">
        <f t="shared" si="199"/>
        <v>311974.40770126012</v>
      </c>
      <c r="S411" s="48">
        <f t="shared" si="199"/>
        <v>4202.1468948679312</v>
      </c>
      <c r="T411" s="48">
        <f t="shared" si="199"/>
        <v>5246.9940325141524</v>
      </c>
      <c r="U411" s="49">
        <f t="shared" si="199"/>
        <v>28381.903827626291</v>
      </c>
      <c r="V411" s="49">
        <f t="shared" si="199"/>
        <v>26572.278957367227</v>
      </c>
      <c r="W411" s="50">
        <f t="shared" si="199"/>
        <v>68713.940067581178</v>
      </c>
      <c r="X411" s="50">
        <f t="shared" si="199"/>
        <v>41591.294986312918</v>
      </c>
      <c r="AD411"/>
      <c r="AE411" s="3">
        <v>26</v>
      </c>
      <c r="AG411" s="3">
        <f t="shared" si="195"/>
        <v>17.431854781713245</v>
      </c>
      <c r="AH411" s="43">
        <f t="shared" si="200"/>
        <v>9950.8625634364453</v>
      </c>
      <c r="AI411" s="43">
        <f t="shared" si="200"/>
        <v>27510.388879189701</v>
      </c>
      <c r="AJ411" s="43">
        <f t="shared" si="200"/>
        <v>15667.284305797255</v>
      </c>
      <c r="AK411" s="43">
        <f t="shared" si="200"/>
        <v>26130.780685710131</v>
      </c>
      <c r="AL411" s="43">
        <f t="shared" si="200"/>
        <v>3463.1132034795678</v>
      </c>
      <c r="AM411" s="44">
        <f t="shared" si="200"/>
        <v>28987.02257965945</v>
      </c>
      <c r="AN411" s="45">
        <f t="shared" si="200"/>
        <v>6564.3864209424155</v>
      </c>
      <c r="AO411" s="46">
        <f t="shared" si="200"/>
        <v>1754.5182099020228</v>
      </c>
      <c r="AP411" s="46">
        <f t="shared" si="200"/>
        <v>0</v>
      </c>
      <c r="AQ411" s="47">
        <f t="shared" si="200"/>
        <v>54923.363351599342</v>
      </c>
      <c r="AR411" s="47">
        <f t="shared" si="200"/>
        <v>48176.744845485569</v>
      </c>
      <c r="AS411" s="47">
        <f t="shared" si="200"/>
        <v>202992.77325797261</v>
      </c>
      <c r="AT411" s="48">
        <f t="shared" si="200"/>
        <v>2936.2919468897121</v>
      </c>
      <c r="AU411" s="48">
        <f t="shared" si="200"/>
        <v>3463.3049374402513</v>
      </c>
      <c r="AV411" s="49">
        <f t="shared" si="200"/>
        <v>18979.041297731172</v>
      </c>
      <c r="AW411" s="49">
        <f t="shared" si="200"/>
        <v>17809.868555125617</v>
      </c>
      <c r="AX411" s="50">
        <f t="shared" si="200"/>
        <v>52612.312636310824</v>
      </c>
      <c r="AY411" s="50">
        <f t="shared" si="200"/>
        <v>29606.479527450334</v>
      </c>
    </row>
    <row r="412" spans="4:51" x14ac:dyDescent="0.25">
      <c r="D412" s="3">
        <v>27</v>
      </c>
      <c r="F412" s="3">
        <v>26</v>
      </c>
      <c r="G412" s="43">
        <f t="shared" si="199"/>
        <v>23159.58077027047</v>
      </c>
      <c r="H412" s="43">
        <f t="shared" si="199"/>
        <v>42607.686361391432</v>
      </c>
      <c r="I412" s="43">
        <f t="shared" si="199"/>
        <v>33100.163100998732</v>
      </c>
      <c r="J412" s="43">
        <f t="shared" si="199"/>
        <v>40261.52623349605</v>
      </c>
      <c r="K412" s="43">
        <f t="shared" si="199"/>
        <v>6937.759793300851</v>
      </c>
      <c r="L412" s="44">
        <f t="shared" si="199"/>
        <v>42228.25596729594</v>
      </c>
      <c r="M412" s="45">
        <f t="shared" si="199"/>
        <v>12594.771433773716</v>
      </c>
      <c r="N412" s="46">
        <f t="shared" si="199"/>
        <v>2875.2507333668282</v>
      </c>
      <c r="O412" s="46">
        <f t="shared" si="199"/>
        <v>0</v>
      </c>
      <c r="P412" s="47">
        <f t="shared" si="199"/>
        <v>79672.212340876809</v>
      </c>
      <c r="Q412" s="47">
        <f t="shared" si="199"/>
        <v>72626.822939018835</v>
      </c>
      <c r="R412" s="47">
        <f t="shared" si="199"/>
        <v>323555.74326097732</v>
      </c>
      <c r="S412" s="48">
        <f t="shared" si="199"/>
        <v>4356.3483981857707</v>
      </c>
      <c r="T412" s="48">
        <f t="shared" si="199"/>
        <v>5468.19288427012</v>
      </c>
      <c r="U412" s="49">
        <f t="shared" si="199"/>
        <v>29558.688752363018</v>
      </c>
      <c r="V412" s="49">
        <f t="shared" si="199"/>
        <v>27664.6452099774</v>
      </c>
      <c r="W412" s="50">
        <f t="shared" si="199"/>
        <v>70451.557326338065</v>
      </c>
      <c r="X412" s="50">
        <f t="shared" si="199"/>
        <v>42995.595476352151</v>
      </c>
      <c r="AD412"/>
      <c r="AE412" s="3">
        <v>27</v>
      </c>
      <c r="AG412" s="3">
        <f t="shared" si="195"/>
        <v>18.332753468067196</v>
      </c>
      <c r="AH412" s="43">
        <f t="shared" si="200"/>
        <v>11272.850862721942</v>
      </c>
      <c r="AI412" s="43">
        <f t="shared" si="200"/>
        <v>29162.550012113512</v>
      </c>
      <c r="AJ412" s="43">
        <f t="shared" si="200"/>
        <v>17473.877008295454</v>
      </c>
      <c r="AK412" s="43">
        <f t="shared" si="200"/>
        <v>27686.967808839629</v>
      </c>
      <c r="AL412" s="43">
        <f t="shared" si="200"/>
        <v>3832.736569036585</v>
      </c>
      <c r="AM412" s="44">
        <f t="shared" si="200"/>
        <v>31038.203748963686</v>
      </c>
      <c r="AN412" s="45">
        <f t="shared" si="200"/>
        <v>7188.5280293785381</v>
      </c>
      <c r="AO412" s="46">
        <f t="shared" si="200"/>
        <v>1872.4551049482225</v>
      </c>
      <c r="AP412" s="46">
        <f t="shared" si="200"/>
        <v>0</v>
      </c>
      <c r="AQ412" s="47">
        <f t="shared" si="200"/>
        <v>57718.991330607438</v>
      </c>
      <c r="AR412" s="47">
        <f t="shared" si="200"/>
        <v>50974.893294986141</v>
      </c>
      <c r="AS412" s="47">
        <f t="shared" si="200"/>
        <v>217765.54112904053</v>
      </c>
      <c r="AT412" s="48">
        <f t="shared" si="200"/>
        <v>3095.4740703724606</v>
      </c>
      <c r="AU412" s="48">
        <f t="shared" si="200"/>
        <v>3683.4958743581324</v>
      </c>
      <c r="AV412" s="49">
        <f t="shared" si="200"/>
        <v>20138.391430584918</v>
      </c>
      <c r="AW412" s="49">
        <f t="shared" si="200"/>
        <v>18893.886190332058</v>
      </c>
      <c r="AX412" s="50">
        <f t="shared" si="200"/>
        <v>54824.101249579297</v>
      </c>
      <c r="AY412" s="50">
        <f t="shared" si="200"/>
        <v>31156.858989846929</v>
      </c>
    </row>
    <row r="413" spans="4:51" x14ac:dyDescent="0.25">
      <c r="D413" s="3">
        <v>28</v>
      </c>
      <c r="F413" s="3">
        <v>27</v>
      </c>
      <c r="G413" s="43">
        <f t="shared" si="199"/>
        <v>24684.974910264133</v>
      </c>
      <c r="H413" s="43">
        <f t="shared" si="199"/>
        <v>44261.355169975926</v>
      </c>
      <c r="I413" s="43">
        <f t="shared" si="199"/>
        <v>35131.473715343411</v>
      </c>
      <c r="J413" s="43">
        <f t="shared" si="199"/>
        <v>41798.404619804583</v>
      </c>
      <c r="K413" s="43">
        <f t="shared" si="199"/>
        <v>7309.6492957935789</v>
      </c>
      <c r="L413" s="44">
        <f t="shared" si="199"/>
        <v>43192.163177920986</v>
      </c>
      <c r="M413" s="45">
        <f t="shared" si="199"/>
        <v>13285.091953827696</v>
      </c>
      <c r="N413" s="46">
        <f t="shared" si="199"/>
        <v>3003.7283796920642</v>
      </c>
      <c r="O413" s="46">
        <f t="shared" si="199"/>
        <v>0</v>
      </c>
      <c r="P413" s="47">
        <f t="shared" si="199"/>
        <v>82284.67310163159</v>
      </c>
      <c r="Q413" s="47">
        <f t="shared" si="199"/>
        <v>75136.635902094684</v>
      </c>
      <c r="R413" s="47">
        <f t="shared" si="199"/>
        <v>334473.86746206309</v>
      </c>
      <c r="S413" s="48">
        <f t="shared" si="199"/>
        <v>4507.3474536962021</v>
      </c>
      <c r="T413" s="48">
        <f t="shared" si="199"/>
        <v>5685.3402090608997</v>
      </c>
      <c r="U413" s="49">
        <f t="shared" si="199"/>
        <v>30718.151717065957</v>
      </c>
      <c r="V413" s="49">
        <f t="shared" si="199"/>
        <v>28740.109537160188</v>
      </c>
      <c r="W413" s="50">
        <f t="shared" si="199"/>
        <v>72107.998440423296</v>
      </c>
      <c r="X413" s="50">
        <f t="shared" si="199"/>
        <v>44358.343841417256</v>
      </c>
      <c r="AD413"/>
      <c r="AE413" s="3">
        <v>28</v>
      </c>
      <c r="AG413" s="3">
        <f t="shared" si="195"/>
        <v>19.280211654442091</v>
      </c>
      <c r="AH413" s="43">
        <f t="shared" si="200"/>
        <v>12697.450875893075</v>
      </c>
      <c r="AI413" s="43">
        <f t="shared" si="200"/>
        <v>30886.993062327019</v>
      </c>
      <c r="AJ413" s="43">
        <f t="shared" si="200"/>
        <v>19384.418856458091</v>
      </c>
      <c r="AK413" s="43">
        <f t="shared" si="200"/>
        <v>29308.264045322758</v>
      </c>
      <c r="AL413" s="43">
        <f t="shared" si="200"/>
        <v>4225.4401159569334</v>
      </c>
      <c r="AM413" s="44">
        <f t="shared" si="200"/>
        <v>32964.809722719336</v>
      </c>
      <c r="AN413" s="45">
        <f t="shared" si="200"/>
        <v>7852.6673999010454</v>
      </c>
      <c r="AO413" s="46">
        <f t="shared" si="200"/>
        <v>1996.8368130396068</v>
      </c>
      <c r="AP413" s="46">
        <f t="shared" si="200"/>
        <v>0</v>
      </c>
      <c r="AQ413" s="47">
        <f t="shared" si="200"/>
        <v>60612.218736549388</v>
      </c>
      <c r="AR413" s="47">
        <f t="shared" si="200"/>
        <v>53866.624940834336</v>
      </c>
      <c r="AS413" s="47">
        <f t="shared" si="200"/>
        <v>232851.15168251219</v>
      </c>
      <c r="AT413" s="48">
        <f t="shared" si="200"/>
        <v>3260.608147813612</v>
      </c>
      <c r="AU413" s="48">
        <f t="shared" si="200"/>
        <v>3913.4075800578207</v>
      </c>
      <c r="AV413" s="49">
        <f t="shared" si="200"/>
        <v>21347.471723895531</v>
      </c>
      <c r="AW413" s="49">
        <f t="shared" si="200"/>
        <v>20023.232418364387</v>
      </c>
      <c r="AX413" s="50">
        <f t="shared" si="200"/>
        <v>57060.008925962029</v>
      </c>
      <c r="AY413" s="50">
        <f t="shared" si="200"/>
        <v>32752.238955239947</v>
      </c>
    </row>
    <row r="414" spans="4:51" x14ac:dyDescent="0.25">
      <c r="D414" s="3">
        <v>29</v>
      </c>
      <c r="F414" s="3">
        <v>28</v>
      </c>
      <c r="G414" s="43">
        <f t="shared" si="199"/>
        <v>26183.924467698707</v>
      </c>
      <c r="H414" s="43">
        <f t="shared" si="199"/>
        <v>45888.963855306174</v>
      </c>
      <c r="I414" s="43">
        <f t="shared" si="199"/>
        <v>37148.759013180053</v>
      </c>
      <c r="J414" s="43">
        <f t="shared" si="199"/>
        <v>43309.046877430126</v>
      </c>
      <c r="K414" s="43">
        <f t="shared" si="199"/>
        <v>7669.790802005421</v>
      </c>
      <c r="L414" s="44">
        <f t="shared" si="199"/>
        <v>44087.732216604127</v>
      </c>
      <c r="M414" s="45">
        <f t="shared" si="199"/>
        <v>13968.074001732211</v>
      </c>
      <c r="N414" s="46">
        <f t="shared" si="199"/>
        <v>3131.282994941193</v>
      </c>
      <c r="O414" s="46">
        <f t="shared" si="199"/>
        <v>0</v>
      </c>
      <c r="P414" s="47">
        <f t="shared" si="199"/>
        <v>84839.13374268639</v>
      </c>
      <c r="Q414" s="47">
        <f t="shared" si="199"/>
        <v>77571.681747880473</v>
      </c>
      <c r="R414" s="47">
        <f t="shared" si="199"/>
        <v>344744.84610510641</v>
      </c>
      <c r="S414" s="48">
        <f t="shared" si="199"/>
        <v>4655.1308517474818</v>
      </c>
      <c r="T414" s="48">
        <f t="shared" si="199"/>
        <v>5898.3121824563168</v>
      </c>
      <c r="U414" s="49">
        <f t="shared" si="199"/>
        <v>31859.848840888983</v>
      </c>
      <c r="V414" s="49">
        <f t="shared" si="199"/>
        <v>29798.316070661182</v>
      </c>
      <c r="W414" s="50">
        <f t="shared" si="199"/>
        <v>73686.451519944094</v>
      </c>
      <c r="X414" s="50">
        <f t="shared" si="199"/>
        <v>45679.971637679424</v>
      </c>
      <c r="AD414"/>
      <c r="AE414" s="3">
        <v>29</v>
      </c>
      <c r="AG414" s="3">
        <f t="shared" si="195"/>
        <v>20.276635590369683</v>
      </c>
      <c r="AH414" s="43">
        <f t="shared" si="200"/>
        <v>14224.717410008496</v>
      </c>
      <c r="AI414" s="43">
        <f t="shared" si="200"/>
        <v>32684.265236689538</v>
      </c>
      <c r="AJ414" s="43">
        <f t="shared" si="200"/>
        <v>21403.912302837285</v>
      </c>
      <c r="AK414" s="43">
        <f t="shared" si="200"/>
        <v>30995.09135627194</v>
      </c>
      <c r="AL414" s="43">
        <f t="shared" si="200"/>
        <v>4640.0638555002324</v>
      </c>
      <c r="AM414" s="44">
        <f t="shared" si="200"/>
        <v>34771.440099343708</v>
      </c>
      <c r="AN414" s="45">
        <f t="shared" si="200"/>
        <v>8556.6982550895846</v>
      </c>
      <c r="AO414" s="46">
        <f t="shared" si="200"/>
        <v>2127.8330076676898</v>
      </c>
      <c r="AP414" s="46">
        <f t="shared" si="200"/>
        <v>0</v>
      </c>
      <c r="AQ414" s="47">
        <f t="shared" si="200"/>
        <v>63601.690565710531</v>
      </c>
      <c r="AR414" s="47">
        <f t="shared" si="200"/>
        <v>56847.2302543763</v>
      </c>
      <c r="AS414" s="47">
        <f t="shared" si="200"/>
        <v>248160.78261060963</v>
      </c>
      <c r="AT414" s="48">
        <f t="shared" si="200"/>
        <v>3431.6224205628382</v>
      </c>
      <c r="AU414" s="48">
        <f t="shared" si="200"/>
        <v>4152.9584852399203</v>
      </c>
      <c r="AV414" s="49">
        <f t="shared" si="200"/>
        <v>22606.877286587558</v>
      </c>
      <c r="AW414" s="49">
        <f t="shared" si="200"/>
        <v>21198.356199192385</v>
      </c>
      <c r="AX414" s="50">
        <f t="shared" si="200"/>
        <v>59313.702085371449</v>
      </c>
      <c r="AY414" s="50">
        <f t="shared" si="200"/>
        <v>34390.476787353851</v>
      </c>
    </row>
    <row r="415" spans="4:51" x14ac:dyDescent="0.25">
      <c r="D415" s="3">
        <v>30</v>
      </c>
      <c r="F415" s="3">
        <v>29</v>
      </c>
      <c r="G415" s="43">
        <f t="shared" si="199"/>
        <v>27651.774286855201</v>
      </c>
      <c r="H415" s="43">
        <f t="shared" si="199"/>
        <v>47489.934813224318</v>
      </c>
      <c r="I415" s="43">
        <f t="shared" si="199"/>
        <v>39148.053764959433</v>
      </c>
      <c r="J415" s="43">
        <f t="shared" si="199"/>
        <v>44793.001239443904</v>
      </c>
      <c r="K415" s="43">
        <f t="shared" si="199"/>
        <v>8017.5278329111406</v>
      </c>
      <c r="L415" s="44">
        <f t="shared" si="199"/>
        <v>44922.775896724837</v>
      </c>
      <c r="M415" s="45">
        <f t="shared" si="199"/>
        <v>14643.019905511712</v>
      </c>
      <c r="N415" s="46">
        <f t="shared" si="199"/>
        <v>3257.824016160208</v>
      </c>
      <c r="O415" s="46">
        <f t="shared" si="199"/>
        <v>0</v>
      </c>
      <c r="P415" s="47">
        <f t="shared" si="199"/>
        <v>87335.943478508882</v>
      </c>
      <c r="Q415" s="47">
        <f t="shared" si="199"/>
        <v>79932.245609680278</v>
      </c>
      <c r="R415" s="47">
        <f t="shared" si="199"/>
        <v>354388.47322467266</v>
      </c>
      <c r="S415" s="48">
        <f t="shared" si="199"/>
        <v>4799.6949751996463</v>
      </c>
      <c r="T415" s="48">
        <f t="shared" si="199"/>
        <v>6107.0098819086979</v>
      </c>
      <c r="U415" s="49">
        <f t="shared" si="199"/>
        <v>32983.40202289469</v>
      </c>
      <c r="V415" s="49">
        <f t="shared" si="199"/>
        <v>30838.964721980854</v>
      </c>
      <c r="W415" s="50">
        <f t="shared" si="199"/>
        <v>75190.077370810788</v>
      </c>
      <c r="X415" s="50">
        <f t="shared" si="199"/>
        <v>46961.002032038166</v>
      </c>
      <c r="AD415"/>
      <c r="AE415" s="3">
        <v>30</v>
      </c>
      <c r="AG415" s="3">
        <f t="shared" si="195"/>
        <v>21.324555883177815</v>
      </c>
      <c r="AH415" s="43">
        <f t="shared" si="200"/>
        <v>15853.479943641589</v>
      </c>
      <c r="AI415" s="43">
        <f t="shared" si="200"/>
        <v>34554.514665720526</v>
      </c>
      <c r="AJ415" s="43">
        <f t="shared" si="200"/>
        <v>23537.497060112149</v>
      </c>
      <c r="AK415" s="43">
        <f t="shared" si="200"/>
        <v>32747.455095992067</v>
      </c>
      <c r="AL415" s="43">
        <f t="shared" si="200"/>
        <v>5075.0047840547531</v>
      </c>
      <c r="AM415" s="44">
        <f t="shared" si="200"/>
        <v>36465.888568398448</v>
      </c>
      <c r="AN415" s="45">
        <f t="shared" si="200"/>
        <v>9300.2620175135289</v>
      </c>
      <c r="AO415" s="46">
        <f t="shared" si="200"/>
        <v>2265.5939347099475</v>
      </c>
      <c r="AP415" s="46">
        <f t="shared" si="200"/>
        <v>0</v>
      </c>
      <c r="AQ415" s="47">
        <f t="shared" si="200"/>
        <v>66685.448297451352</v>
      </c>
      <c r="AR415" s="47">
        <f t="shared" si="200"/>
        <v>59910.996966790772</v>
      </c>
      <c r="AS415" s="47">
        <f t="shared" si="200"/>
        <v>263598.01915323723</v>
      </c>
      <c r="AT415" s="48">
        <f t="shared" si="200"/>
        <v>3608.406838647004</v>
      </c>
      <c r="AU415" s="48">
        <f t="shared" si="200"/>
        <v>4401.9959869862187</v>
      </c>
      <c r="AV415" s="49">
        <f t="shared" si="200"/>
        <v>23916.952071426131</v>
      </c>
      <c r="AW415" s="49">
        <f t="shared" si="200"/>
        <v>22419.48203269087</v>
      </c>
      <c r="AX415" s="50">
        <f t="shared" si="200"/>
        <v>61578.38981391846</v>
      </c>
      <c r="AY415" s="50">
        <f t="shared" si="200"/>
        <v>36068.947806836739</v>
      </c>
    </row>
    <row r="416" spans="4:51" x14ac:dyDescent="0.25">
      <c r="D416" s="3">
        <v>31</v>
      </c>
      <c r="F416" s="3">
        <v>30</v>
      </c>
      <c r="G416" s="43">
        <f t="shared" si="199"/>
        <v>29084.567442215364</v>
      </c>
      <c r="H416" s="43">
        <f t="shared" si="199"/>
        <v>49063.798535482754</v>
      </c>
      <c r="I416" s="43">
        <f t="shared" si="199"/>
        <v>41125.644568894975</v>
      </c>
      <c r="J416" s="43">
        <f t="shared" ref="J416:X416" si="201">300*J344*J116</f>
        <v>46249.913290654062</v>
      </c>
      <c r="K416" s="43">
        <f t="shared" si="201"/>
        <v>8352.3859281196692</v>
      </c>
      <c r="L416" s="44">
        <f t="shared" si="201"/>
        <v>45703.74142548113</v>
      </c>
      <c r="M416" s="45">
        <f t="shared" si="201"/>
        <v>15309.356068526438</v>
      </c>
      <c r="N416" s="46">
        <f t="shared" si="201"/>
        <v>3383.2700188391227</v>
      </c>
      <c r="O416" s="46">
        <f t="shared" si="201"/>
        <v>0</v>
      </c>
      <c r="P416" s="47">
        <f t="shared" si="201"/>
        <v>89775.553206861994</v>
      </c>
      <c r="Q416" s="47">
        <f t="shared" si="201"/>
        <v>82218.86947551067</v>
      </c>
      <c r="R416" s="47">
        <f t="shared" si="201"/>
        <v>363427.34055436164</v>
      </c>
      <c r="S416" s="48">
        <f t="shared" si="201"/>
        <v>4941.0446134252998</v>
      </c>
      <c r="T416" s="48">
        <f t="shared" si="201"/>
        <v>6311.3566493553017</v>
      </c>
      <c r="U416" s="49">
        <f t="shared" si="201"/>
        <v>34088.495740653278</v>
      </c>
      <c r="V416" s="49">
        <f t="shared" si="201"/>
        <v>31861.808863234543</v>
      </c>
      <c r="W416" s="50">
        <f t="shared" si="201"/>
        <v>76621.992041519174</v>
      </c>
      <c r="X416" s="50">
        <f t="shared" si="201"/>
        <v>48202.036378326084</v>
      </c>
      <c r="AD416"/>
      <c r="AE416" s="3">
        <v>31</v>
      </c>
      <c r="AG416" s="3">
        <f t="shared" si="195"/>
        <v>22.426633924947051</v>
      </c>
      <c r="AH416" s="43">
        <f t="shared" si="200"/>
        <v>17580.849201454432</v>
      </c>
      <c r="AI416" s="43">
        <f t="shared" si="200"/>
        <v>36497.444886618185</v>
      </c>
      <c r="AJ416" s="43">
        <f t="shared" si="200"/>
        <v>25789.61102294832</v>
      </c>
      <c r="AK416" s="43">
        <f t="shared" ref="AK416:AY416" si="202">300*AK344*AK116</f>
        <v>34564.90143240834</v>
      </c>
      <c r="AL416" s="43">
        <f t="shared" si="202"/>
        <v>5528.2097670468502</v>
      </c>
      <c r="AM416" s="44">
        <f t="shared" si="202"/>
        <v>38057.65978997718</v>
      </c>
      <c r="AN416" s="45">
        <f t="shared" si="202"/>
        <v>10082.764165874169</v>
      </c>
      <c r="AO416" s="46">
        <f t="shared" si="202"/>
        <v>2410.246814468424</v>
      </c>
      <c r="AP416" s="46">
        <f t="shared" si="202"/>
        <v>0</v>
      </c>
      <c r="AQ416" s="47">
        <f t="shared" si="202"/>
        <v>69860.88464137807</v>
      </c>
      <c r="AR416" s="47">
        <f t="shared" si="202"/>
        <v>63051.178550569595</v>
      </c>
      <c r="AS416" s="47">
        <f t="shared" si="202"/>
        <v>279060.45053023571</v>
      </c>
      <c r="AT416" s="48">
        <f t="shared" si="202"/>
        <v>3790.8100661807189</v>
      </c>
      <c r="AU416" s="48">
        <f t="shared" si="202"/>
        <v>4660.2903774854058</v>
      </c>
      <c r="AV416" s="49">
        <f t="shared" si="202"/>
        <v>25277.746051179824</v>
      </c>
      <c r="AW416" s="49">
        <f t="shared" si="202"/>
        <v>23686.568535433074</v>
      </c>
      <c r="AX416" s="50">
        <f t="shared" si="202"/>
        <v>63846.868407299306</v>
      </c>
      <c r="AY416" s="50">
        <f t="shared" si="202"/>
        <v>37784.530355031384</v>
      </c>
    </row>
    <row r="417" spans="4:51" x14ac:dyDescent="0.25">
      <c r="D417" s="3">
        <v>32</v>
      </c>
      <c r="F417" s="3">
        <v>31</v>
      </c>
      <c r="G417" s="43">
        <f t="shared" ref="G417:X431" si="203">300*G345*G117</f>
        <v>30479.015497821565</v>
      </c>
      <c r="H417" s="43">
        <f t="shared" si="203"/>
        <v>50610.183834880358</v>
      </c>
      <c r="I417" s="43">
        <f t="shared" si="203"/>
        <v>43078.120489893205</v>
      </c>
      <c r="J417" s="43">
        <f t="shared" si="203"/>
        <v>47679.517814846135</v>
      </c>
      <c r="K417" s="43">
        <f t="shared" si="203"/>
        <v>8674.051342013041</v>
      </c>
      <c r="L417" s="44">
        <f t="shared" si="203"/>
        <v>46435.997123360467</v>
      </c>
      <c r="M417" s="45">
        <f t="shared" si="203"/>
        <v>15966.611625836094</v>
      </c>
      <c r="N417" s="46">
        <f t="shared" si="203"/>
        <v>3507.5479609103559</v>
      </c>
      <c r="O417" s="46">
        <f t="shared" si="203"/>
        <v>0</v>
      </c>
      <c r="P417" s="47">
        <f t="shared" si="203"/>
        <v>92158.501536637399</v>
      </c>
      <c r="Q417" s="47">
        <f t="shared" si="203"/>
        <v>84432.31495349828</v>
      </c>
      <c r="R417" s="47">
        <f t="shared" si="203"/>
        <v>371886.04939379857</v>
      </c>
      <c r="S417" s="48">
        <f t="shared" si="203"/>
        <v>5079.1919176735973</v>
      </c>
      <c r="T417" s="48">
        <f t="shared" si="203"/>
        <v>6511.2957219312557</v>
      </c>
      <c r="U417" s="49">
        <f t="shared" si="203"/>
        <v>35174.873416200549</v>
      </c>
      <c r="V417" s="49">
        <f t="shared" si="203"/>
        <v>32866.652581197239</v>
      </c>
      <c r="W417" s="50">
        <f t="shared" si="203"/>
        <v>77985.25295378617</v>
      </c>
      <c r="X417" s="50">
        <f t="shared" si="203"/>
        <v>49403.742073974448</v>
      </c>
      <c r="AD417"/>
      <c r="AE417" s="3">
        <v>32</v>
      </c>
      <c r="AG417" s="3">
        <f t="shared" si="195"/>
        <v>23.585668651620018</v>
      </c>
      <c r="AH417" s="43">
        <f t="shared" ref="AH417:AY431" si="204">300*AH345*AH117</f>
        <v>19401.812008232082</v>
      </c>
      <c r="AI417" s="43">
        <f t="shared" si="204"/>
        <v>38512.271686591965</v>
      </c>
      <c r="AJ417" s="43">
        <f t="shared" si="204"/>
        <v>28163.236885287348</v>
      </c>
      <c r="AK417" s="43">
        <f t="shared" si="204"/>
        <v>36446.47938716082</v>
      </c>
      <c r="AL417" s="43">
        <f t="shared" si="204"/>
        <v>5997.1826162420703</v>
      </c>
      <c r="AM417" s="44">
        <f t="shared" si="204"/>
        <v>39556.768381057263</v>
      </c>
      <c r="AN417" s="45">
        <f t="shared" si="204"/>
        <v>10903.392101466063</v>
      </c>
      <c r="AO417" s="46">
        <f t="shared" si="204"/>
        <v>2561.8920242869531</v>
      </c>
      <c r="AP417" s="46">
        <f t="shared" si="204"/>
        <v>0</v>
      </c>
      <c r="AQ417" s="47">
        <f t="shared" si="204"/>
        <v>73124.700455456594</v>
      </c>
      <c r="AR417" s="47">
        <f t="shared" si="204"/>
        <v>66259.976116725782</v>
      </c>
      <c r="AS417" s="47">
        <f t="shared" si="204"/>
        <v>294441.57179850567</v>
      </c>
      <c r="AT417" s="48">
        <f t="shared" si="204"/>
        <v>3978.6366375206062</v>
      </c>
      <c r="AU417" s="48">
        <f t="shared" si="204"/>
        <v>4927.5291510656898</v>
      </c>
      <c r="AV417" s="49">
        <f t="shared" si="204"/>
        <v>26688.975038827008</v>
      </c>
      <c r="AW417" s="49">
        <f t="shared" si="204"/>
        <v>24999.268997946267</v>
      </c>
      <c r="AX417" s="50">
        <f t="shared" si="204"/>
        <v>66111.576715019095</v>
      </c>
      <c r="AY417" s="50">
        <f t="shared" si="204"/>
        <v>39533.597702720879</v>
      </c>
    </row>
    <row r="418" spans="4:51" x14ac:dyDescent="0.25">
      <c r="D418" s="3">
        <v>33</v>
      </c>
      <c r="F418" s="3">
        <v>32</v>
      </c>
      <c r="G418" s="43">
        <f t="shared" si="203"/>
        <v>31832.457172303089</v>
      </c>
      <c r="H418" s="43">
        <f t="shared" si="203"/>
        <v>52128.808723319024</v>
      </c>
      <c r="I418" s="43">
        <f t="shared" si="203"/>
        <v>45002.399153856444</v>
      </c>
      <c r="J418" s="43">
        <f t="shared" si="203"/>
        <v>49081.630856805168</v>
      </c>
      <c r="K418" s="43">
        <f t="shared" si="203"/>
        <v>8982.3508331369994</v>
      </c>
      <c r="L418" s="44">
        <f t="shared" si="203"/>
        <v>47124.057135886294</v>
      </c>
      <c r="M418" s="45">
        <f t="shared" si="203"/>
        <v>16614.400810973431</v>
      </c>
      <c r="N418" s="46">
        <f t="shared" si="203"/>
        <v>3630.5924984151816</v>
      </c>
      <c r="O418" s="46">
        <f t="shared" si="203"/>
        <v>0</v>
      </c>
      <c r="P418" s="47">
        <f t="shared" si="203"/>
        <v>94485.40253479738</v>
      </c>
      <c r="Q418" s="47">
        <f t="shared" si="203"/>
        <v>86573.530419423681</v>
      </c>
      <c r="R418" s="47">
        <f t="shared" si="203"/>
        <v>379790.54927104141</v>
      </c>
      <c r="S418" s="48">
        <f t="shared" si="203"/>
        <v>5214.1554784356849</v>
      </c>
      <c r="T418" s="48">
        <f t="shared" si="203"/>
        <v>6706.7881002437498</v>
      </c>
      <c r="U418" s="49">
        <f t="shared" si="203"/>
        <v>36242.333536040402</v>
      </c>
      <c r="V418" s="49">
        <f t="shared" si="203"/>
        <v>33853.347644609697</v>
      </c>
      <c r="W418" s="50">
        <f t="shared" si="203"/>
        <v>79282.84802181962</v>
      </c>
      <c r="X418" s="50">
        <f t="shared" si="203"/>
        <v>50566.841654285592</v>
      </c>
      <c r="AD418"/>
      <c r="AE418" s="3">
        <v>33</v>
      </c>
      <c r="AG418" s="3">
        <f t="shared" si="195"/>
        <v>24.804603651429346</v>
      </c>
      <c r="AH418" s="43">
        <f t="shared" si="204"/>
        <v>21308.977436592842</v>
      </c>
      <c r="AI418" s="43">
        <f t="shared" si="204"/>
        <v>40597.682589394812</v>
      </c>
      <c r="AJ418" s="43">
        <f t="shared" si="204"/>
        <v>30659.320373644805</v>
      </c>
      <c r="AK418" s="43">
        <f t="shared" si="204"/>
        <v>38390.707243526405</v>
      </c>
      <c r="AL418" s="43">
        <f t="shared" si="204"/>
        <v>6479.0068799213304</v>
      </c>
      <c r="AM418" s="44">
        <f t="shared" si="204"/>
        <v>40972.853224827842</v>
      </c>
      <c r="AN418" s="45">
        <f t="shared" si="204"/>
        <v>11761.131458259579</v>
      </c>
      <c r="AO418" s="46">
        <f t="shared" si="204"/>
        <v>2720.5990893931362</v>
      </c>
      <c r="AP418" s="46">
        <f t="shared" si="204"/>
        <v>0</v>
      </c>
      <c r="AQ418" s="47">
        <f t="shared" si="204"/>
        <v>76472.864868901495</v>
      </c>
      <c r="AR418" s="47">
        <f t="shared" si="204"/>
        <v>69528.536046902227</v>
      </c>
      <c r="AS418" s="47">
        <f t="shared" si="204"/>
        <v>309632.94439841202</v>
      </c>
      <c r="AT418" s="48">
        <f t="shared" si="204"/>
        <v>4171.6443364127081</v>
      </c>
      <c r="AU418" s="48">
        <f t="shared" si="204"/>
        <v>5203.3118634499424</v>
      </c>
      <c r="AV418" s="49">
        <f t="shared" si="204"/>
        <v>28149.98393240738</v>
      </c>
      <c r="AW418" s="49">
        <f t="shared" si="204"/>
        <v>26356.894965719006</v>
      </c>
      <c r="AX418" s="50">
        <f t="shared" si="204"/>
        <v>68364.662468485738</v>
      </c>
      <c r="AY418" s="50">
        <f t="shared" si="204"/>
        <v>41312.017211112274</v>
      </c>
    </row>
    <row r="419" spans="4:51" x14ac:dyDescent="0.25">
      <c r="D419" s="3">
        <v>34</v>
      </c>
      <c r="F419" s="3">
        <v>33</v>
      </c>
      <c r="G419" s="43">
        <f t="shared" si="203"/>
        <v>33142.810072463792</v>
      </c>
      <c r="H419" s="43">
        <f t="shared" si="203"/>
        <v>53619.471961317468</v>
      </c>
      <c r="I419" s="43">
        <f t="shared" si="203"/>
        <v>46895.735367943635</v>
      </c>
      <c r="J419" s="43">
        <f t="shared" si="203"/>
        <v>50456.142154365712</v>
      </c>
      <c r="K419" s="43">
        <f t="shared" si="203"/>
        <v>9277.2327657659898</v>
      </c>
      <c r="L419" s="44">
        <f t="shared" si="203"/>
        <v>47771.756563130315</v>
      </c>
      <c r="M419" s="45">
        <f t="shared" si="203"/>
        <v>17252.408532043664</v>
      </c>
      <c r="N419" s="46">
        <f t="shared" si="203"/>
        <v>3752.3453642722498</v>
      </c>
      <c r="O419" s="46">
        <f t="shared" si="203"/>
        <v>0</v>
      </c>
      <c r="P419" s="47">
        <f t="shared" si="203"/>
        <v>96756.934953523771</v>
      </c>
      <c r="Q419" s="47">
        <f t="shared" si="203"/>
        <v>88643.622023814751</v>
      </c>
      <c r="R419" s="47">
        <f t="shared" si="203"/>
        <v>387167.58836082328</v>
      </c>
      <c r="S419" s="48">
        <f t="shared" si="203"/>
        <v>5345.9595086023764</v>
      </c>
      <c r="T419" s="48">
        <f t="shared" si="203"/>
        <v>6897.8106278519463</v>
      </c>
      <c r="U419" s="49">
        <f t="shared" si="203"/>
        <v>37290.725673823363</v>
      </c>
      <c r="V419" s="49">
        <f t="shared" si="203"/>
        <v>34821.790308926604</v>
      </c>
      <c r="W419" s="50">
        <f t="shared" si="203"/>
        <v>80517.687264657769</v>
      </c>
      <c r="X419" s="50">
        <f t="shared" si="203"/>
        <v>51692.103053006787</v>
      </c>
      <c r="AD419"/>
      <c r="AE419" s="3">
        <v>34</v>
      </c>
      <c r="AG419" s="3">
        <f t="shared" si="195"/>
        <v>26.08653464069765</v>
      </c>
      <c r="AH419" s="43">
        <f t="shared" si="204"/>
        <v>23292.49497341747</v>
      </c>
      <c r="AI419" s="43">
        <f t="shared" si="204"/>
        <v>42751.799283880777</v>
      </c>
      <c r="AJ419" s="43">
        <f t="shared" si="204"/>
        <v>33276.392675002113</v>
      </c>
      <c r="AK419" s="43">
        <f t="shared" si="204"/>
        <v>40395.543094863991</v>
      </c>
      <c r="AL419" s="43">
        <f t="shared" si="204"/>
        <v>6970.3852291707199</v>
      </c>
      <c r="AM419" s="44">
        <f t="shared" si="204"/>
        <v>42314.593386914436</v>
      </c>
      <c r="AN419" s="45">
        <f t="shared" si="204"/>
        <v>12654.777891073485</v>
      </c>
      <c r="AO419" s="46">
        <f t="shared" si="204"/>
        <v>2886.4025188907699</v>
      </c>
      <c r="AP419" s="46">
        <f t="shared" si="204"/>
        <v>0</v>
      </c>
      <c r="AQ419" s="47">
        <f t="shared" si="204"/>
        <v>79900.579756805309</v>
      </c>
      <c r="AR419" s="47">
        <f t="shared" si="204"/>
        <v>72846.965616727713</v>
      </c>
      <c r="AS419" s="47">
        <f t="shared" si="204"/>
        <v>324526.55111838068</v>
      </c>
      <c r="AT419" s="48">
        <f t="shared" si="204"/>
        <v>4369.5418780942719</v>
      </c>
      <c r="AU419" s="48">
        <f t="shared" si="204"/>
        <v>5487.1457335808282</v>
      </c>
      <c r="AV419" s="49">
        <f t="shared" si="204"/>
        <v>29659.713898274029</v>
      </c>
      <c r="AW419" s="49">
        <f t="shared" si="204"/>
        <v>27758.383631153247</v>
      </c>
      <c r="AX419" s="50">
        <f t="shared" si="204"/>
        <v>70598.059461074969</v>
      </c>
      <c r="AY419" s="50">
        <f t="shared" si="204"/>
        <v>43115.157196098247</v>
      </c>
    </row>
    <row r="420" spans="4:51" x14ac:dyDescent="0.25">
      <c r="D420" s="3">
        <v>35</v>
      </c>
      <c r="F420" s="3">
        <v>34</v>
      </c>
      <c r="G420" s="43">
        <f t="shared" si="203"/>
        <v>34408.518977893611</v>
      </c>
      <c r="H420" s="43">
        <f t="shared" si="203"/>
        <v>55082.045271096918</v>
      </c>
      <c r="I420" s="43">
        <f t="shared" si="203"/>
        <v>48755.717852187678</v>
      </c>
      <c r="J420" s="43">
        <f t="shared" si="203"/>
        <v>51803.008026165357</v>
      </c>
      <c r="K420" s="43">
        <f t="shared" si="203"/>
        <v>9558.7496522781385</v>
      </c>
      <c r="L420" s="44">
        <f t="shared" si="203"/>
        <v>48382.387610671569</v>
      </c>
      <c r="M420" s="45">
        <f t="shared" si="203"/>
        <v>17880.378664669879</v>
      </c>
      <c r="N420" s="46">
        <f t="shared" si="203"/>
        <v>3872.7548028630786</v>
      </c>
      <c r="O420" s="46">
        <f t="shared" si="203"/>
        <v>0</v>
      </c>
      <c r="P420" s="47">
        <f t="shared" si="203"/>
        <v>98973.832737708653</v>
      </c>
      <c r="Q420" s="47">
        <f t="shared" si="203"/>
        <v>90643.828105351145</v>
      </c>
      <c r="R420" s="47">
        <f t="shared" si="203"/>
        <v>394044.26152758324</v>
      </c>
      <c r="S420" s="48">
        <f t="shared" si="203"/>
        <v>5474.6331187572459</v>
      </c>
      <c r="T420" s="48">
        <f t="shared" si="203"/>
        <v>7084.3542590898332</v>
      </c>
      <c r="U420" s="49">
        <f t="shared" si="203"/>
        <v>38319.946527838867</v>
      </c>
      <c r="V420" s="49">
        <f t="shared" si="203"/>
        <v>35771.918060501768</v>
      </c>
      <c r="W420" s="50">
        <f t="shared" si="203"/>
        <v>81692.596497786406</v>
      </c>
      <c r="X420" s="50">
        <f t="shared" si="203"/>
        <v>52780.330943176436</v>
      </c>
      <c r="AD420"/>
      <c r="AE420" s="3">
        <v>35</v>
      </c>
      <c r="AG420" s="3">
        <f t="shared" si="195"/>
        <v>27.434717325995447</v>
      </c>
      <c r="AH420" s="43">
        <f t="shared" si="204"/>
        <v>25340.133315683586</v>
      </c>
      <c r="AI420" s="43">
        <f t="shared" si="204"/>
        <v>44972.143394735904</v>
      </c>
      <c r="AJ420" s="43">
        <f t="shared" si="204"/>
        <v>36010.383848390229</v>
      </c>
      <c r="AK420" s="43">
        <f t="shared" si="204"/>
        <v>42458.359473146244</v>
      </c>
      <c r="AL420" s="43">
        <f t="shared" si="204"/>
        <v>7467.6955322009544</v>
      </c>
      <c r="AM420" s="44">
        <f t="shared" si="204"/>
        <v>43589.382878294273</v>
      </c>
      <c r="AN420" s="45">
        <f t="shared" si="204"/>
        <v>13582.941883593861</v>
      </c>
      <c r="AO420" s="46">
        <f t="shared" si="204"/>
        <v>3059.2975340856574</v>
      </c>
      <c r="AP420" s="46">
        <f t="shared" si="204"/>
        <v>0</v>
      </c>
      <c r="AQ420" s="47">
        <f t="shared" si="204"/>
        <v>83402.249818719531</v>
      </c>
      <c r="AR420" s="47">
        <f t="shared" si="204"/>
        <v>76204.36871239933</v>
      </c>
      <c r="AS420" s="47">
        <f t="shared" si="204"/>
        <v>339017.26549205207</v>
      </c>
      <c r="AT420" s="48">
        <f t="shared" si="204"/>
        <v>4571.9869813280429</v>
      </c>
      <c r="AU420" s="48">
        <f t="shared" si="204"/>
        <v>5778.4421919327442</v>
      </c>
      <c r="AV420" s="49">
        <f t="shared" si="204"/>
        <v>31216.673807276085</v>
      </c>
      <c r="AW420" s="49">
        <f t="shared" si="204"/>
        <v>29202.269593582561</v>
      </c>
      <c r="AX420" s="50">
        <f t="shared" si="204"/>
        <v>72803.575087386969</v>
      </c>
      <c r="AY420" s="50">
        <f t="shared" si="204"/>
        <v>44937.9019980183</v>
      </c>
    </row>
    <row r="421" spans="4:51" x14ac:dyDescent="0.25">
      <c r="D421" s="3">
        <v>36</v>
      </c>
      <c r="F421" s="3">
        <v>35</v>
      </c>
      <c r="G421" s="43">
        <f t="shared" si="203"/>
        <v>35628.503169461226</v>
      </c>
      <c r="H421" s="43">
        <f t="shared" si="203"/>
        <v>56516.466188345956</v>
      </c>
      <c r="I421" s="43">
        <f t="shared" si="203"/>
        <v>50580.258228587285</v>
      </c>
      <c r="J421" s="43">
        <f t="shared" si="203"/>
        <v>53122.244753994084</v>
      </c>
      <c r="K421" s="43">
        <f t="shared" si="203"/>
        <v>9827.0421953984587</v>
      </c>
      <c r="L421" s="44">
        <f t="shared" si="203"/>
        <v>48958.805422707614</v>
      </c>
      <c r="M421" s="45">
        <f t="shared" si="203"/>
        <v>18498.104604325574</v>
      </c>
      <c r="N421" s="46">
        <f t="shared" si="203"/>
        <v>3991.7750542015337</v>
      </c>
      <c r="O421" s="46">
        <f t="shared" si="203"/>
        <v>0</v>
      </c>
      <c r="P421" s="47">
        <f t="shared" si="203"/>
        <v>101136.8766445587</v>
      </c>
      <c r="Q421" s="47">
        <f t="shared" si="203"/>
        <v>92575.496615946526</v>
      </c>
      <c r="R421" s="47">
        <f t="shared" si="203"/>
        <v>400447.64296625787</v>
      </c>
      <c r="S421" s="48">
        <f t="shared" si="203"/>
        <v>5600.2096730305338</v>
      </c>
      <c r="T421" s="48">
        <f t="shared" si="203"/>
        <v>7266.4224952992881</v>
      </c>
      <c r="U421" s="49">
        <f t="shared" si="203"/>
        <v>39329.936053875012</v>
      </c>
      <c r="V421" s="49">
        <f t="shared" si="203"/>
        <v>36703.706379398231</v>
      </c>
      <c r="W421" s="50">
        <f t="shared" si="203"/>
        <v>82810.312757584325</v>
      </c>
      <c r="X421" s="50">
        <f t="shared" si="203"/>
        <v>53832.359066557176</v>
      </c>
      <c r="AD421"/>
      <c r="AE421" s="3">
        <v>36</v>
      </c>
      <c r="AG421" s="3">
        <f t="shared" si="195"/>
        <v>28.852575672624699</v>
      </c>
      <c r="AH421" s="43">
        <f t="shared" si="204"/>
        <v>27437.493162005911</v>
      </c>
      <c r="AI421" s="43">
        <f t="shared" si="204"/>
        <v>47255.606160597621</v>
      </c>
      <c r="AJ421" s="43">
        <f t="shared" si="204"/>
        <v>38854.587000740947</v>
      </c>
      <c r="AK421" s="43">
        <f t="shared" si="204"/>
        <v>44575.922257859187</v>
      </c>
      <c r="AL421" s="43">
        <f t="shared" si="204"/>
        <v>7967.0627986224699</v>
      </c>
      <c r="AM421" s="44">
        <f t="shared" si="204"/>
        <v>44803.20842127475</v>
      </c>
      <c r="AN421" s="45">
        <f t="shared" si="204"/>
        <v>14544.044989883771</v>
      </c>
      <c r="AO421" s="46">
        <f t="shared" si="204"/>
        <v>3239.2357474606483</v>
      </c>
      <c r="AP421" s="46">
        <f t="shared" si="204"/>
        <v>0</v>
      </c>
      <c r="AQ421" s="47">
        <f t="shared" si="204"/>
        <v>86971.459605553973</v>
      </c>
      <c r="AR421" s="47">
        <f t="shared" si="204"/>
        <v>79588.903483787028</v>
      </c>
      <c r="AS421" s="47">
        <f t="shared" si="204"/>
        <v>353005.34309800022</v>
      </c>
      <c r="AT421" s="48">
        <f t="shared" si="204"/>
        <v>4778.5849232718429</v>
      </c>
      <c r="AU421" s="48">
        <f t="shared" si="204"/>
        <v>6076.5145887578956</v>
      </c>
      <c r="AV421" s="49">
        <f t="shared" si="204"/>
        <v>32818.91612962832</v>
      </c>
      <c r="AW421" s="49">
        <f t="shared" si="204"/>
        <v>30686.661372854051</v>
      </c>
      <c r="AX421" s="50">
        <f t="shared" si="204"/>
        <v>74972.987350241267</v>
      </c>
      <c r="AY421" s="50">
        <f t="shared" si="204"/>
        <v>46774.675792319977</v>
      </c>
    </row>
    <row r="422" spans="4:51" x14ac:dyDescent="0.25">
      <c r="D422" s="3">
        <v>37</v>
      </c>
      <c r="F422" s="3">
        <v>36</v>
      </c>
      <c r="G422" s="43">
        <f t="shared" si="203"/>
        <v>36802.10453026172</v>
      </c>
      <c r="H422" s="43">
        <f t="shared" si="203"/>
        <v>57922.731517688262</v>
      </c>
      <c r="I422" s="43">
        <f t="shared" si="203"/>
        <v>52367.575219905426</v>
      </c>
      <c r="J422" s="43">
        <f t="shared" si="203"/>
        <v>54413.922468166362</v>
      </c>
      <c r="K422" s="43">
        <f t="shared" si="203"/>
        <v>10082.324836849584</v>
      </c>
      <c r="L422" s="44">
        <f t="shared" si="203"/>
        <v>49503.510483787373</v>
      </c>
      <c r="M422" s="45">
        <f t="shared" si="203"/>
        <v>19105.421669552245</v>
      </c>
      <c r="N422" s="46">
        <f t="shared" si="203"/>
        <v>4109.3658823241203</v>
      </c>
      <c r="O422" s="46">
        <f t="shared" si="203"/>
        <v>0</v>
      </c>
      <c r="P422" s="47">
        <f t="shared" si="203"/>
        <v>103246.88683291721</v>
      </c>
      <c r="Q422" s="47">
        <f t="shared" si="203"/>
        <v>94440.065212693662</v>
      </c>
      <c r="R422" s="47">
        <f t="shared" si="203"/>
        <v>406404.49160944473</v>
      </c>
      <c r="S422" s="48">
        <f t="shared" si="203"/>
        <v>5722.726215649991</v>
      </c>
      <c r="T422" s="48">
        <f t="shared" si="203"/>
        <v>7444.0299720158428</v>
      </c>
      <c r="U422" s="49">
        <f t="shared" si="203"/>
        <v>40320.673748311005</v>
      </c>
      <c r="V422" s="49">
        <f t="shared" si="203"/>
        <v>37617.165579347347</v>
      </c>
      <c r="W422" s="50">
        <f t="shared" si="203"/>
        <v>83873.481167827049</v>
      </c>
      <c r="X422" s="50">
        <f t="shared" si="203"/>
        <v>54849.043460059591</v>
      </c>
      <c r="AD422"/>
      <c r="AE422" s="3">
        <v>37</v>
      </c>
      <c r="AG422" s="3">
        <f t="shared" si="195"/>
        <v>30.343710600427304</v>
      </c>
      <c r="AH422" s="43">
        <f t="shared" si="204"/>
        <v>29568.325951145536</v>
      </c>
      <c r="AI422" s="43">
        <f t="shared" si="204"/>
        <v>49598.422784388829</v>
      </c>
      <c r="AJ422" s="43">
        <f t="shared" si="204"/>
        <v>41799.72660193414</v>
      </c>
      <c r="AK422" s="43">
        <f t="shared" si="204"/>
        <v>46744.374365696742</v>
      </c>
      <c r="AL422" s="43">
        <f t="shared" si="204"/>
        <v>8464.4452005937346</v>
      </c>
      <c r="AM422" s="44">
        <f t="shared" si="204"/>
        <v>45960.673222378457</v>
      </c>
      <c r="AN422" s="45">
        <f t="shared" si="204"/>
        <v>15536.307057101098</v>
      </c>
      <c r="AO422" s="46">
        <f t="shared" si="204"/>
        <v>3426.1208624605993</v>
      </c>
      <c r="AP422" s="46">
        <f t="shared" si="204"/>
        <v>0</v>
      </c>
      <c r="AQ422" s="47">
        <f t="shared" si="204"/>
        <v>90600.958912198228</v>
      </c>
      <c r="AR422" s="47">
        <f t="shared" si="204"/>
        <v>82987.863403903466</v>
      </c>
      <c r="AS422" s="47">
        <f t="shared" si="204"/>
        <v>366398.83412528801</v>
      </c>
      <c r="AT422" s="48">
        <f t="shared" si="204"/>
        <v>4988.8876744660256</v>
      </c>
      <c r="AU422" s="48">
        <f t="shared" si="204"/>
        <v>6380.5772799252763</v>
      </c>
      <c r="AV422" s="49">
        <f t="shared" si="204"/>
        <v>34464.017479511989</v>
      </c>
      <c r="AW422" s="49">
        <f t="shared" si="204"/>
        <v>32209.222966065117</v>
      </c>
      <c r="AX422" s="50">
        <f t="shared" si="204"/>
        <v>77098.150018366112</v>
      </c>
      <c r="AY422" s="50">
        <f t="shared" si="204"/>
        <v>48619.475669855623</v>
      </c>
    </row>
    <row r="423" spans="4:51" x14ac:dyDescent="0.25">
      <c r="D423" s="3">
        <v>38</v>
      </c>
      <c r="F423" s="3">
        <v>37</v>
      </c>
      <c r="G423" s="43">
        <f t="shared" si="203"/>
        <v>37929.037581312274</v>
      </c>
      <c r="H423" s="43">
        <f t="shared" si="203"/>
        <v>59300.891351668986</v>
      </c>
      <c r="I423" s="43">
        <f t="shared" si="203"/>
        <v>54116.176099383098</v>
      </c>
      <c r="J423" s="43">
        <f t="shared" si="203"/>
        <v>55678.159525258889</v>
      </c>
      <c r="K423" s="43">
        <f t="shared" si="203"/>
        <v>10324.872780309621</v>
      </c>
      <c r="L423" s="44">
        <f t="shared" si="203"/>
        <v>50018.712972586465</v>
      </c>
      <c r="M423" s="45">
        <f t="shared" si="203"/>
        <v>19702.201001914727</v>
      </c>
      <c r="N423" s="46">
        <f t="shared" si="203"/>
        <v>4225.4921432621295</v>
      </c>
      <c r="O423" s="46">
        <f t="shared" si="203"/>
        <v>0</v>
      </c>
      <c r="P423" s="47">
        <f t="shared" si="203"/>
        <v>105304.71630113681</v>
      </c>
      <c r="Q423" s="47">
        <f t="shared" si="203"/>
        <v>96239.043714437401</v>
      </c>
      <c r="R423" s="47">
        <f t="shared" si="203"/>
        <v>411941.01868452766</v>
      </c>
      <c r="S423" s="48">
        <f t="shared" si="203"/>
        <v>5842.2229597396454</v>
      </c>
      <c r="T423" s="48">
        <f t="shared" si="203"/>
        <v>7617.2011817535804</v>
      </c>
      <c r="U423" s="49">
        <f t="shared" si="203"/>
        <v>41292.175116304556</v>
      </c>
      <c r="V423" s="49">
        <f t="shared" si="203"/>
        <v>38512.337765943652</v>
      </c>
      <c r="W423" s="50">
        <f t="shared" si="203"/>
        <v>84884.653003690837</v>
      </c>
      <c r="X423" s="50">
        <f t="shared" si="203"/>
        <v>55831.256491109998</v>
      </c>
      <c r="AD423"/>
      <c r="AE423" s="3">
        <v>38</v>
      </c>
      <c r="AG423" s="3">
        <f t="shared" si="195"/>
        <v>31.911909129003085</v>
      </c>
      <c r="AH423" s="43">
        <f t="shared" si="204"/>
        <v>31714.93548343873</v>
      </c>
      <c r="AI423" s="43">
        <f t="shared" si="204"/>
        <v>51996.152424155378</v>
      </c>
      <c r="AJ423" s="43">
        <f t="shared" si="204"/>
        <v>44834.092943298514</v>
      </c>
      <c r="AK423" s="43">
        <f t="shared" si="204"/>
        <v>48959.225011086412</v>
      </c>
      <c r="AL423" s="43">
        <f t="shared" si="204"/>
        <v>8955.7314061454617</v>
      </c>
      <c r="AM423" s="44">
        <f t="shared" si="204"/>
        <v>47065.116046728261</v>
      </c>
      <c r="AN423" s="45">
        <f t="shared" si="204"/>
        <v>16557.725225148708</v>
      </c>
      <c r="AO423" s="46">
        <f t="shared" si="204"/>
        <v>3619.8044765709992</v>
      </c>
      <c r="AP423" s="46">
        <f t="shared" si="204"/>
        <v>0</v>
      </c>
      <c r="AQ423" s="47">
        <f t="shared" si="204"/>
        <v>94282.658000440846</v>
      </c>
      <c r="AR423" s="47">
        <f t="shared" si="204"/>
        <v>86387.782709490697</v>
      </c>
      <c r="AS423" s="47">
        <f t="shared" si="204"/>
        <v>379115.81394926604</v>
      </c>
      <c r="AT423" s="48">
        <f t="shared" si="204"/>
        <v>5202.3937135559627</v>
      </c>
      <c r="AU423" s="48">
        <f t="shared" si="204"/>
        <v>6689.7463055640819</v>
      </c>
      <c r="AV423" s="49">
        <f t="shared" si="204"/>
        <v>36149.064066288593</v>
      </c>
      <c r="AW423" s="49">
        <f t="shared" si="204"/>
        <v>33767.16071785106</v>
      </c>
      <c r="AX423" s="50">
        <f t="shared" si="204"/>
        <v>79171.104179268834</v>
      </c>
      <c r="AY423" s="50">
        <f t="shared" si="204"/>
        <v>50465.91445292718</v>
      </c>
    </row>
    <row r="424" spans="4:51" x14ac:dyDescent="0.25">
      <c r="D424" s="3">
        <v>39</v>
      </c>
      <c r="F424" s="3">
        <v>38</v>
      </c>
      <c r="G424" s="43">
        <f t="shared" si="203"/>
        <v>39009.342203100685</v>
      </c>
      <c r="H424" s="43">
        <f t="shared" si="203"/>
        <v>60651.043611166089</v>
      </c>
      <c r="I424" s="43">
        <f t="shared" si="203"/>
        <v>55824.836772255614</v>
      </c>
      <c r="J424" s="43">
        <f t="shared" si="203"/>
        <v>56915.117356233975</v>
      </c>
      <c r="K424" s="43">
        <f t="shared" si="203"/>
        <v>10555.010429092417</v>
      </c>
      <c r="L424" s="44">
        <f t="shared" si="203"/>
        <v>50506.383230940643</v>
      </c>
      <c r="M424" s="45">
        <f t="shared" si="203"/>
        <v>20288.344662768104</v>
      </c>
      <c r="N424" s="46">
        <f t="shared" si="203"/>
        <v>4340.1233885631182</v>
      </c>
      <c r="O424" s="46">
        <f t="shared" si="203"/>
        <v>0</v>
      </c>
      <c r="P424" s="47">
        <f t="shared" si="203"/>
        <v>107311.24506989242</v>
      </c>
      <c r="Q424" s="47">
        <f t="shared" si="203"/>
        <v>97973.998657315562</v>
      </c>
      <c r="R424" s="47">
        <f t="shared" si="203"/>
        <v>417082.70799001883</v>
      </c>
      <c r="S424" s="48">
        <f t="shared" si="203"/>
        <v>5958.7428310949281</v>
      </c>
      <c r="T424" s="48">
        <f t="shared" si="203"/>
        <v>7785.9693188347419</v>
      </c>
      <c r="U424" s="49">
        <f t="shared" si="203"/>
        <v>42244.488344887672</v>
      </c>
      <c r="V424" s="49">
        <f t="shared" si="203"/>
        <v>39389.293940135962</v>
      </c>
      <c r="W424" s="50">
        <f t="shared" si="203"/>
        <v>85846.284747197962</v>
      </c>
      <c r="X424" s="50">
        <f t="shared" si="203"/>
        <v>56779.881619386942</v>
      </c>
      <c r="AD424"/>
      <c r="AE424" s="3">
        <v>39</v>
      </c>
      <c r="AG424" s="3">
        <f t="shared" si="195"/>
        <v>33.561153995563402</v>
      </c>
      <c r="AH424" s="43">
        <f t="shared" si="204"/>
        <v>33858.64426512162</v>
      </c>
      <c r="AI424" s="43">
        <f t="shared" si="204"/>
        <v>54443.664972654595</v>
      </c>
      <c r="AJ424" s="43">
        <f t="shared" si="204"/>
        <v>47943.71990446173</v>
      </c>
      <c r="AK424" s="43">
        <f t="shared" si="204"/>
        <v>51215.34556791067</v>
      </c>
      <c r="AL424" s="43">
        <f t="shared" si="204"/>
        <v>9436.8455701692983</v>
      </c>
      <c r="AM424" s="44">
        <f t="shared" si="204"/>
        <v>48118.784727972779</v>
      </c>
      <c r="AN424" s="45">
        <f t="shared" si="204"/>
        <v>17606.046692172597</v>
      </c>
      <c r="AO424" s="46">
        <f t="shared" si="204"/>
        <v>3820.0820826612253</v>
      </c>
      <c r="AP424" s="46">
        <f t="shared" si="204"/>
        <v>0</v>
      </c>
      <c r="AQ424" s="47">
        <f t="shared" si="204"/>
        <v>98007.63413068121</v>
      </c>
      <c r="AR424" s="47">
        <f t="shared" si="204"/>
        <v>89774.566578776081</v>
      </c>
      <c r="AS424" s="47">
        <f t="shared" si="204"/>
        <v>391086.33203206235</v>
      </c>
      <c r="AT424" s="48">
        <f t="shared" si="204"/>
        <v>5418.5486211193047</v>
      </c>
      <c r="AU424" s="48">
        <f t="shared" si="204"/>
        <v>7003.0418662775564</v>
      </c>
      <c r="AV424" s="49">
        <f t="shared" si="204"/>
        <v>37870.642429999956</v>
      </c>
      <c r="AW424" s="49">
        <f t="shared" si="204"/>
        <v>35357.2158189728</v>
      </c>
      <c r="AX424" s="50">
        <f t="shared" si="204"/>
        <v>81184.193997863826</v>
      </c>
      <c r="AY424" s="50">
        <f t="shared" si="204"/>
        <v>52307.273584985705</v>
      </c>
    </row>
    <row r="425" spans="4:51" x14ac:dyDescent="0.25">
      <c r="D425" s="3">
        <v>40</v>
      </c>
      <c r="F425" s="3">
        <v>39</v>
      </c>
      <c r="G425" s="43">
        <f t="shared" si="203"/>
        <v>40043.339498088477</v>
      </c>
      <c r="H425" s="43">
        <f t="shared" si="203"/>
        <v>61973.329065365775</v>
      </c>
      <c r="I425" s="43">
        <f t="shared" si="203"/>
        <v>57492.581407117905</v>
      </c>
      <c r="J425" s="43">
        <f t="shared" si="203"/>
        <v>58124.995756829208</v>
      </c>
      <c r="K425" s="43">
        <f t="shared" si="203"/>
        <v>10773.10116033612</v>
      </c>
      <c r="L425" s="44">
        <f t="shared" si="203"/>
        <v>50968.291546362809</v>
      </c>
      <c r="M425" s="45">
        <f t="shared" si="203"/>
        <v>20863.781677670177</v>
      </c>
      <c r="N425" s="46">
        <f t="shared" si="203"/>
        <v>4453.2335008402079</v>
      </c>
      <c r="O425" s="46">
        <f t="shared" si="203"/>
        <v>0</v>
      </c>
      <c r="P425" s="47">
        <f t="shared" si="203"/>
        <v>109267.37502093326</v>
      </c>
      <c r="Q425" s="47">
        <f t="shared" si="203"/>
        <v>99646.539715166407</v>
      </c>
      <c r="R425" s="47">
        <f t="shared" si="203"/>
        <v>421854.18058534875</v>
      </c>
      <c r="S425" s="48">
        <f t="shared" si="203"/>
        <v>6072.3310606481291</v>
      </c>
      <c r="T425" s="48">
        <f t="shared" si="203"/>
        <v>7950.3752342562393</v>
      </c>
      <c r="U425" s="49">
        <f t="shared" si="203"/>
        <v>43177.691189801815</v>
      </c>
      <c r="V425" s="49">
        <f t="shared" si="203"/>
        <v>40248.131263191361</v>
      </c>
      <c r="W425" s="50">
        <f t="shared" si="203"/>
        <v>86760.737960234241</v>
      </c>
      <c r="X425" s="50">
        <f t="shared" si="203"/>
        <v>57695.808808747832</v>
      </c>
      <c r="AD425"/>
      <c r="AE425" s="3">
        <v>40</v>
      </c>
      <c r="AG425" s="3">
        <f t="shared" si="195"/>
        <v>35.295633769846724</v>
      </c>
      <c r="AH425" s="43">
        <f t="shared" si="204"/>
        <v>35980.308164353257</v>
      </c>
      <c r="AI425" s="43">
        <f t="shared" si="204"/>
        <v>56935.135909163298</v>
      </c>
      <c r="AJ425" s="43">
        <f t="shared" si="204"/>
        <v>51112.597562612078</v>
      </c>
      <c r="AK425" s="43">
        <f t="shared" si="204"/>
        <v>53506.973228851333</v>
      </c>
      <c r="AL425" s="43">
        <f t="shared" si="204"/>
        <v>9903.8556020866763</v>
      </c>
      <c r="AM425" s="44">
        <f t="shared" si="204"/>
        <v>49123.033803205741</v>
      </c>
      <c r="AN425" s="45">
        <f t="shared" si="204"/>
        <v>18678.73821412418</v>
      </c>
      <c r="AO425" s="46">
        <f t="shared" si="204"/>
        <v>4026.6893758132474</v>
      </c>
      <c r="AP425" s="46">
        <f t="shared" si="204"/>
        <v>0</v>
      </c>
      <c r="AQ425" s="47">
        <f t="shared" si="204"/>
        <v>101766.15085377925</v>
      </c>
      <c r="AR425" s="47">
        <f t="shared" si="204"/>
        <v>93133.645664428856</v>
      </c>
      <c r="AS425" s="47">
        <f t="shared" si="204"/>
        <v>402253.98946166871</v>
      </c>
      <c r="AT425" s="48">
        <f t="shared" si="204"/>
        <v>5636.7465485819157</v>
      </c>
      <c r="AU425" s="48">
        <f t="shared" si="204"/>
        <v>7319.3927819855389</v>
      </c>
      <c r="AV425" s="49">
        <f t="shared" si="204"/>
        <v>39624.835983242141</v>
      </c>
      <c r="AW425" s="49">
        <f t="shared" si="204"/>
        <v>36975.66283293473</v>
      </c>
      <c r="AX425" s="50">
        <f t="shared" si="204"/>
        <v>83130.18408279556</v>
      </c>
      <c r="AY425" s="50">
        <f t="shared" si="204"/>
        <v>54136.566234784703</v>
      </c>
    </row>
    <row r="426" spans="4:51" x14ac:dyDescent="0.25">
      <c r="D426" s="3">
        <v>41</v>
      </c>
      <c r="F426" s="3">
        <v>40</v>
      </c>
      <c r="G426" s="43">
        <f t="shared" si="203"/>
        <v>41031.591036898317</v>
      </c>
      <c r="H426" s="43">
        <f t="shared" si="203"/>
        <v>63267.926790992278</v>
      </c>
      <c r="I426" s="43">
        <f t="shared" si="203"/>
        <v>59118.66221777974</v>
      </c>
      <c r="J426" s="43">
        <f t="shared" si="203"/>
        <v>59308.028589331203</v>
      </c>
      <c r="K426" s="43">
        <f t="shared" si="203"/>
        <v>10979.538345790847</v>
      </c>
      <c r="L426" s="44">
        <f t="shared" si="203"/>
        <v>51406.039695728665</v>
      </c>
      <c r="M426" s="45">
        <f t="shared" si="203"/>
        <v>21428.464824799499</v>
      </c>
      <c r="N426" s="46">
        <f t="shared" si="203"/>
        <v>4564.8003582604642</v>
      </c>
      <c r="O426" s="46">
        <f t="shared" si="203"/>
        <v>0</v>
      </c>
      <c r="P426" s="47">
        <f t="shared" si="203"/>
        <v>111174.02531499023</v>
      </c>
      <c r="Q426" s="47">
        <f t="shared" si="203"/>
        <v>101258.30777804548</v>
      </c>
      <c r="R426" s="47">
        <f t="shared" si="203"/>
        <v>426279.0966338893</v>
      </c>
      <c r="S426" s="48">
        <f t="shared" si="203"/>
        <v>6183.0348201677762</v>
      </c>
      <c r="T426" s="48">
        <f t="shared" si="203"/>
        <v>8110.4664899218842</v>
      </c>
      <c r="U426" s="49">
        <f t="shared" si="203"/>
        <v>44091.888077127682</v>
      </c>
      <c r="V426" s="49">
        <f t="shared" si="203"/>
        <v>41088.97049111966</v>
      </c>
      <c r="W426" s="50">
        <f t="shared" si="203"/>
        <v>87630.279828267114</v>
      </c>
      <c r="X426" s="50">
        <f t="shared" si="203"/>
        <v>58579.930519850743</v>
      </c>
      <c r="AD426"/>
      <c r="AE426" s="3">
        <v>41</v>
      </c>
      <c r="AG426" s="3">
        <f t="shared" si="195"/>
        <v>37.119753491784877</v>
      </c>
      <c r="AH426" s="43">
        <f t="shared" si="204"/>
        <v>38060.861561128535</v>
      </c>
      <c r="AI426" s="43">
        <f t="shared" si="204"/>
        <v>59464.050583040625</v>
      </c>
      <c r="AJ426" s="43">
        <f t="shared" si="204"/>
        <v>54322.920694673718</v>
      </c>
      <c r="AK426" s="43">
        <f t="shared" si="204"/>
        <v>55827.723738344619</v>
      </c>
      <c r="AL426" s="43">
        <f t="shared" si="204"/>
        <v>10353.079842344985</v>
      </c>
      <c r="AM426" s="44">
        <f t="shared" si="204"/>
        <v>50078.525506205922</v>
      </c>
      <c r="AN426" s="45">
        <f t="shared" si="204"/>
        <v>19772.955950613108</v>
      </c>
      <c r="AO426" s="46">
        <f t="shared" si="204"/>
        <v>4239.2989843747619</v>
      </c>
      <c r="AP426" s="46">
        <f t="shared" si="204"/>
        <v>0</v>
      </c>
      <c r="AQ426" s="47">
        <f t="shared" si="204"/>
        <v>105547.69143816498</v>
      </c>
      <c r="AR426" s="47">
        <f t="shared" si="204"/>
        <v>96450.153754219093</v>
      </c>
      <c r="AS426" s="47">
        <f t="shared" si="204"/>
        <v>412577.07157954946</v>
      </c>
      <c r="AT426" s="48">
        <f t="shared" si="204"/>
        <v>5856.332651130916</v>
      </c>
      <c r="AU426" s="48">
        <f t="shared" si="204"/>
        <v>7637.6430883928906</v>
      </c>
      <c r="AV426" s="49">
        <f t="shared" si="204"/>
        <v>41407.228018468595</v>
      </c>
      <c r="AW426" s="49">
        <f t="shared" si="204"/>
        <v>38618.314748606514</v>
      </c>
      <c r="AX426" s="50">
        <f t="shared" si="204"/>
        <v>85002.375502536393</v>
      </c>
      <c r="AY426" s="50">
        <f t="shared" si="204"/>
        <v>55946.610491996777</v>
      </c>
    </row>
    <row r="427" spans="4:51" x14ac:dyDescent="0.25">
      <c r="D427" s="3">
        <v>42</v>
      </c>
      <c r="F427" s="3">
        <v>41</v>
      </c>
      <c r="G427" s="43">
        <f t="shared" si="203"/>
        <v>41974.861578965043</v>
      </c>
      <c r="H427" s="43">
        <f t="shared" si="203"/>
        <v>64535.050032787469</v>
      </c>
      <c r="I427" s="43">
        <f t="shared" si="203"/>
        <v>60702.539781512416</v>
      </c>
      <c r="J427" s="43">
        <f t="shared" si="203"/>
        <v>60464.479864236622</v>
      </c>
      <c r="K427" s="43">
        <f t="shared" si="203"/>
        <v>11174.737522951476</v>
      </c>
      <c r="L427" s="44">
        <f t="shared" si="203"/>
        <v>51821.086120276581</v>
      </c>
      <c r="M427" s="45">
        <f t="shared" si="203"/>
        <v>21982.368003308264</v>
      </c>
      <c r="N427" s="46">
        <f t="shared" si="203"/>
        <v>4674.8055252522108</v>
      </c>
      <c r="O427" s="46">
        <f t="shared" si="203"/>
        <v>0</v>
      </c>
      <c r="P427" s="47">
        <f t="shared" si="203"/>
        <v>113032.1283223341</v>
      </c>
      <c r="Q427" s="47">
        <f t="shared" si="203"/>
        <v>102810.9645058758</v>
      </c>
      <c r="R427" s="47">
        <f t="shared" si="203"/>
        <v>430380.08809540595</v>
      </c>
      <c r="S427" s="48">
        <f t="shared" si="203"/>
        <v>6290.9028964372465</v>
      </c>
      <c r="T427" s="48">
        <f t="shared" si="203"/>
        <v>8266.2965027292721</v>
      </c>
      <c r="U427" s="49">
        <f t="shared" si="203"/>
        <v>44987.207415442281</v>
      </c>
      <c r="V427" s="49">
        <f t="shared" si="203"/>
        <v>41911.953580557893</v>
      </c>
      <c r="W427" s="50">
        <f t="shared" si="203"/>
        <v>88457.084250610773</v>
      </c>
      <c r="X427" s="50">
        <f t="shared" si="203"/>
        <v>59433.138220561879</v>
      </c>
      <c r="AD427"/>
      <c r="AE427" s="3">
        <v>42</v>
      </c>
      <c r="AG427" s="3">
        <f t="shared" si="195"/>
        <v>38.85778775562828</v>
      </c>
      <c r="AH427" s="43">
        <f t="shared" si="204"/>
        <v>39899.098034272734</v>
      </c>
      <c r="AI427" s="43">
        <f t="shared" si="204"/>
        <v>61786.977212917758</v>
      </c>
      <c r="AJ427" s="43">
        <f t="shared" si="204"/>
        <v>57257.933912389191</v>
      </c>
      <c r="AK427" s="43">
        <f t="shared" si="204"/>
        <v>57954.57942498404</v>
      </c>
      <c r="AL427" s="43">
        <f t="shared" si="204"/>
        <v>10742.806191871839</v>
      </c>
      <c r="AM427" s="44">
        <f t="shared" si="204"/>
        <v>50904.109395678039</v>
      </c>
      <c r="AN427" s="45">
        <f t="shared" si="204"/>
        <v>20782.602551522021</v>
      </c>
      <c r="AO427" s="46">
        <f t="shared" si="204"/>
        <v>4437.2415145438517</v>
      </c>
      <c r="AP427" s="46">
        <f t="shared" si="204"/>
        <v>0</v>
      </c>
      <c r="AQ427" s="47">
        <f t="shared" si="204"/>
        <v>108992.22885618261</v>
      </c>
      <c r="AR427" s="47">
        <f t="shared" si="204"/>
        <v>99412.42905832798</v>
      </c>
      <c r="AS427" s="47">
        <f t="shared" si="204"/>
        <v>421197.29522778734</v>
      </c>
      <c r="AT427" s="48">
        <f t="shared" si="204"/>
        <v>6056.354473142128</v>
      </c>
      <c r="AU427" s="48">
        <f t="shared" si="204"/>
        <v>7927.2590396583237</v>
      </c>
      <c r="AV427" s="49">
        <f t="shared" si="204"/>
        <v>43046.140263094981</v>
      </c>
      <c r="AW427" s="49">
        <f t="shared" si="204"/>
        <v>40127.094898670272</v>
      </c>
      <c r="AX427" s="50">
        <f t="shared" si="204"/>
        <v>86633.482475126395</v>
      </c>
      <c r="AY427" s="50">
        <f t="shared" si="204"/>
        <v>57567.513419247509</v>
      </c>
    </row>
    <row r="428" spans="4:51" x14ac:dyDescent="0.25">
      <c r="D428" s="3">
        <v>43</v>
      </c>
      <c r="F428" s="3">
        <v>42</v>
      </c>
      <c r="G428" s="43">
        <f t="shared" si="203"/>
        <v>42874.085250352306</v>
      </c>
      <c r="H428" s="43">
        <f t="shared" si="203"/>
        <v>65774.942429912437</v>
      </c>
      <c r="I428" s="43">
        <f t="shared" si="203"/>
        <v>62243.864135354183</v>
      </c>
      <c r="J428" s="43">
        <f t="shared" si="203"/>
        <v>61594.64017099989</v>
      </c>
      <c r="K428" s="43">
        <f t="shared" si="203"/>
        <v>11359.129617991672</v>
      </c>
      <c r="L428" s="44">
        <f t="shared" si="203"/>
        <v>52214.766160613079</v>
      </c>
      <c r="M428" s="45">
        <f t="shared" si="203"/>
        <v>22525.484051101255</v>
      </c>
      <c r="N428" s="46">
        <f t="shared" si="203"/>
        <v>4783.2339670264728</v>
      </c>
      <c r="O428" s="46">
        <f t="shared" si="203"/>
        <v>0</v>
      </c>
      <c r="P428" s="47">
        <f t="shared" si="203"/>
        <v>114842.62600816292</v>
      </c>
      <c r="Q428" s="47">
        <f t="shared" si="203"/>
        <v>104306.18319500792</v>
      </c>
      <c r="R428" s="47">
        <f t="shared" si="203"/>
        <v>434178.71682798275</v>
      </c>
      <c r="S428" s="48">
        <f t="shared" si="203"/>
        <v>6395.985399754587</v>
      </c>
      <c r="T428" s="48">
        <f t="shared" si="203"/>
        <v>8417.9237700119866</v>
      </c>
      <c r="U428" s="49">
        <f t="shared" si="203"/>
        <v>45863.799110746448</v>
      </c>
      <c r="V428" s="49">
        <f t="shared" si="203"/>
        <v>42717.241463869519</v>
      </c>
      <c r="W428" s="50">
        <f t="shared" si="203"/>
        <v>89243.233372245348</v>
      </c>
      <c r="X428" s="50">
        <f t="shared" si="203"/>
        <v>60256.319357505345</v>
      </c>
      <c r="AD428"/>
      <c r="AE428" s="3">
        <v>43</v>
      </c>
      <c r="AG428" s="3">
        <f t="shared" si="195"/>
        <v>40.467341024247702</v>
      </c>
      <c r="AH428" s="43">
        <f t="shared" si="204"/>
        <v>41477.965410217286</v>
      </c>
      <c r="AI428" s="43">
        <f t="shared" si="204"/>
        <v>63863.510958373467</v>
      </c>
      <c r="AJ428" s="43">
        <f t="shared" si="204"/>
        <v>59864.151592276976</v>
      </c>
      <c r="AK428" s="43">
        <f t="shared" si="204"/>
        <v>59851.777121769679</v>
      </c>
      <c r="AL428" s="43">
        <f t="shared" si="204"/>
        <v>11072.135740387132</v>
      </c>
      <c r="AM428" s="44">
        <f t="shared" si="204"/>
        <v>51602.747229379944</v>
      </c>
      <c r="AN428" s="45">
        <f t="shared" si="204"/>
        <v>21688.669105843237</v>
      </c>
      <c r="AO428" s="46">
        <f t="shared" si="204"/>
        <v>4616.4056556066134</v>
      </c>
      <c r="AP428" s="46">
        <f t="shared" si="204"/>
        <v>0</v>
      </c>
      <c r="AQ428" s="47">
        <f t="shared" si="204"/>
        <v>112048.37843767155</v>
      </c>
      <c r="AR428" s="47">
        <f t="shared" si="204"/>
        <v>101991.18366294356</v>
      </c>
      <c r="AS428" s="47">
        <f t="shared" si="204"/>
        <v>428234.63806060742</v>
      </c>
      <c r="AT428" s="48">
        <f t="shared" si="204"/>
        <v>6233.7959226360008</v>
      </c>
      <c r="AU428" s="48">
        <f t="shared" si="204"/>
        <v>8183.8191794122813</v>
      </c>
      <c r="AV428" s="49">
        <f t="shared" si="204"/>
        <v>44512.64850800181</v>
      </c>
      <c r="AW428" s="49">
        <f t="shared" si="204"/>
        <v>41475.797366464831</v>
      </c>
      <c r="AX428" s="50">
        <f t="shared" si="204"/>
        <v>88021.86996479657</v>
      </c>
      <c r="AY428" s="50">
        <f t="shared" si="204"/>
        <v>58982.463093205297</v>
      </c>
    </row>
    <row r="429" spans="4:51" x14ac:dyDescent="0.25">
      <c r="D429" s="3">
        <v>44</v>
      </c>
      <c r="F429" s="3">
        <v>43</v>
      </c>
      <c r="G429" s="43">
        <f t="shared" si="203"/>
        <v>43730.335085529907</v>
      </c>
      <c r="H429" s="43">
        <f t="shared" si="203"/>
        <v>66987.874575749767</v>
      </c>
      <c r="I429" s="43">
        <f t="shared" si="203"/>
        <v>63742.4567954964</v>
      </c>
      <c r="J429" s="43">
        <f t="shared" si="203"/>
        <v>62698.823428525429</v>
      </c>
      <c r="K429" s="43">
        <f t="shared" si="203"/>
        <v>11533.155122674239</v>
      </c>
      <c r="L429" s="44">
        <f t="shared" si="203"/>
        <v>52588.308444295188</v>
      </c>
      <c r="M429" s="45">
        <f t="shared" si="203"/>
        <v>23057.822909441071</v>
      </c>
      <c r="N429" s="46">
        <f t="shared" si="203"/>
        <v>4890.0737857788727</v>
      </c>
      <c r="O429" s="46">
        <f t="shared" si="203"/>
        <v>0</v>
      </c>
      <c r="P429" s="47">
        <f t="shared" si="203"/>
        <v>116606.46672237176</v>
      </c>
      <c r="Q429" s="47">
        <f t="shared" si="203"/>
        <v>105745.64081363622</v>
      </c>
      <c r="R429" s="47">
        <f t="shared" si="203"/>
        <v>437695.45343169506</v>
      </c>
      <c r="S429" s="48">
        <f t="shared" si="203"/>
        <v>6498.3335031050401</v>
      </c>
      <c r="T429" s="48">
        <f t="shared" si="203"/>
        <v>8565.4111687234072</v>
      </c>
      <c r="U429" s="49">
        <f t="shared" si="203"/>
        <v>46721.832274257562</v>
      </c>
      <c r="V429" s="49">
        <f t="shared" si="203"/>
        <v>43505.011988311213</v>
      </c>
      <c r="W429" s="50">
        <f t="shared" si="203"/>
        <v>89990.719468405077</v>
      </c>
      <c r="X429" s="50">
        <f t="shared" si="203"/>
        <v>61050.354737936752</v>
      </c>
      <c r="AD429"/>
      <c r="AE429" s="3">
        <v>44</v>
      </c>
      <c r="AG429" s="3">
        <f t="shared" si="195"/>
        <v>41.95047391357199</v>
      </c>
      <c r="AH429" s="43">
        <f t="shared" si="204"/>
        <v>42830.571006361024</v>
      </c>
      <c r="AI429" s="43">
        <f t="shared" si="204"/>
        <v>65714.172293911382</v>
      </c>
      <c r="AJ429" s="43">
        <f t="shared" si="204"/>
        <v>62168.533309903898</v>
      </c>
      <c r="AK429" s="43">
        <f t="shared" si="204"/>
        <v>61539.281837356568</v>
      </c>
      <c r="AL429" s="43">
        <f t="shared" si="204"/>
        <v>11350.245046768659</v>
      </c>
      <c r="AM429" s="44">
        <f t="shared" si="204"/>
        <v>52195.750061918625</v>
      </c>
      <c r="AN429" s="45">
        <f t="shared" si="204"/>
        <v>22498.839444089641</v>
      </c>
      <c r="AO429" s="46">
        <f t="shared" si="204"/>
        <v>4777.9012355090053</v>
      </c>
      <c r="AP429" s="46">
        <f t="shared" si="204"/>
        <v>0</v>
      </c>
      <c r="AQ429" s="47">
        <f t="shared" si="204"/>
        <v>114754.06511843468</v>
      </c>
      <c r="AR429" s="47">
        <f t="shared" si="204"/>
        <v>104233.45709835236</v>
      </c>
      <c r="AS429" s="47">
        <f t="shared" si="204"/>
        <v>433997.38455598406</v>
      </c>
      <c r="AT429" s="48">
        <f t="shared" si="204"/>
        <v>6390.8458582207568</v>
      </c>
      <c r="AU429" s="48">
        <f t="shared" si="204"/>
        <v>8410.5122371750822</v>
      </c>
      <c r="AV429" s="49">
        <f t="shared" si="204"/>
        <v>45820.82322436339</v>
      </c>
      <c r="AW429" s="49">
        <f t="shared" si="204"/>
        <v>42677.772533789022</v>
      </c>
      <c r="AX429" s="50">
        <f t="shared" si="204"/>
        <v>89205.224528784689</v>
      </c>
      <c r="AY429" s="50">
        <f t="shared" si="204"/>
        <v>60216.24363054282</v>
      </c>
    </row>
    <row r="430" spans="4:51" x14ac:dyDescent="0.25">
      <c r="D430" s="3">
        <v>45</v>
      </c>
      <c r="F430" s="3">
        <v>44</v>
      </c>
      <c r="G430" s="43">
        <f t="shared" si="203"/>
        <v>44544.795787835086</v>
      </c>
      <c r="H430" s="43">
        <f t="shared" si="203"/>
        <v>68174.140881360843</v>
      </c>
      <c r="I430" s="43">
        <f t="shared" si="203"/>
        <v>65198.293779941952</v>
      </c>
      <c r="J430" s="43">
        <f t="shared" si="203"/>
        <v>63777.363927919963</v>
      </c>
      <c r="K430" s="43">
        <f t="shared" si="203"/>
        <v>11697.259130302244</v>
      </c>
      <c r="L430" s="44">
        <f t="shared" si="203"/>
        <v>52942.848263125059</v>
      </c>
      <c r="M430" s="45">
        <f t="shared" si="203"/>
        <v>23579.410054602173</v>
      </c>
      <c r="N430" s="46">
        <f t="shared" si="203"/>
        <v>4995.315976672433</v>
      </c>
      <c r="O430" s="46">
        <f t="shared" si="203"/>
        <v>0</v>
      </c>
      <c r="P430" s="47">
        <f t="shared" si="203"/>
        <v>118324.60234954815</v>
      </c>
      <c r="Q430" s="47">
        <f t="shared" si="203"/>
        <v>107131.01107796554</v>
      </c>
      <c r="R430" s="47">
        <f t="shared" si="203"/>
        <v>440949.67285064963</v>
      </c>
      <c r="S430" s="48">
        <f t="shared" si="203"/>
        <v>6597.9992087948422</v>
      </c>
      <c r="T430" s="48">
        <f t="shared" si="203"/>
        <v>8708.8253215265195</v>
      </c>
      <c r="U430" s="49">
        <f t="shared" si="203"/>
        <v>47561.493111974218</v>
      </c>
      <c r="V430" s="49">
        <f t="shared" si="203"/>
        <v>44275.458012231356</v>
      </c>
      <c r="W430" s="50">
        <f t="shared" si="203"/>
        <v>90701.447106883774</v>
      </c>
      <c r="X430" s="50">
        <f t="shared" si="203"/>
        <v>61816.11627646182</v>
      </c>
      <c r="AD430"/>
      <c r="AE430" s="3">
        <v>45</v>
      </c>
      <c r="AG430" s="3">
        <f t="shared" si="195"/>
        <v>43.317115956604354</v>
      </c>
      <c r="AH430" s="43">
        <f t="shared" si="204"/>
        <v>43993.079424175558</v>
      </c>
      <c r="AI430" s="43">
        <f t="shared" si="204"/>
        <v>67366.931241670565</v>
      </c>
      <c r="AJ430" s="43">
        <f t="shared" si="204"/>
        <v>64208.752559501903</v>
      </c>
      <c r="AK430" s="43">
        <f t="shared" si="204"/>
        <v>63043.605942323033</v>
      </c>
      <c r="AL430" s="43">
        <f t="shared" si="204"/>
        <v>11586.248184029218</v>
      </c>
      <c r="AM430" s="44">
        <f t="shared" si="204"/>
        <v>52702.742204831331</v>
      </c>
      <c r="AN430" s="45">
        <f t="shared" si="204"/>
        <v>23224.389063005685</v>
      </c>
      <c r="AO430" s="46">
        <f t="shared" si="204"/>
        <v>4923.6211023317946</v>
      </c>
      <c r="AP430" s="46">
        <f t="shared" si="204"/>
        <v>0</v>
      </c>
      <c r="AQ430" s="47">
        <f t="shared" si="204"/>
        <v>117156.21844199058</v>
      </c>
      <c r="AR430" s="47">
        <f t="shared" si="204"/>
        <v>106190.7408701901</v>
      </c>
      <c r="AS430" s="47">
        <f t="shared" si="204"/>
        <v>438754.95186082</v>
      </c>
      <c r="AT430" s="48">
        <f t="shared" si="204"/>
        <v>6530.2270389339346</v>
      </c>
      <c r="AU430" s="48">
        <f t="shared" si="204"/>
        <v>8611.327863190525</v>
      </c>
      <c r="AV430" s="49">
        <f t="shared" si="204"/>
        <v>46990.08213282191</v>
      </c>
      <c r="AW430" s="49">
        <f t="shared" si="204"/>
        <v>43751.199007567906</v>
      </c>
      <c r="AX430" s="50">
        <f t="shared" si="204"/>
        <v>90219.994462401344</v>
      </c>
      <c r="AY430" s="50">
        <f t="shared" si="204"/>
        <v>61296.210172316518</v>
      </c>
    </row>
    <row r="431" spans="4:51" x14ac:dyDescent="0.25">
      <c r="D431" s="3">
        <v>46</v>
      </c>
      <c r="F431" s="3">
        <v>45</v>
      </c>
      <c r="G431" s="43">
        <f t="shared" si="203"/>
        <v>45318.739529080442</v>
      </c>
      <c r="H431" s="43">
        <f t="shared" si="203"/>
        <v>69334.056715512343</v>
      </c>
      <c r="I431" s="43">
        <f t="shared" si="203"/>
        <v>66611.489670998824</v>
      </c>
      <c r="J431" s="43">
        <f t="shared" ref="J431:X431" si="205">300*J359*J131</f>
        <v>64830.613642048469</v>
      </c>
      <c r="K431" s="43">
        <f t="shared" si="205"/>
        <v>11851.887140172394</v>
      </c>
      <c r="L431" s="44">
        <f t="shared" si="205"/>
        <v>53279.438583252893</v>
      </c>
      <c r="M431" s="45">
        <f t="shared" si="205"/>
        <v>24090.285135192076</v>
      </c>
      <c r="N431" s="46">
        <f t="shared" si="205"/>
        <v>5098.9542019047103</v>
      </c>
      <c r="O431" s="46">
        <f t="shared" si="205"/>
        <v>0</v>
      </c>
      <c r="P431" s="47">
        <f t="shared" si="205"/>
        <v>119997.98578041921</v>
      </c>
      <c r="Q431" s="47">
        <f t="shared" si="205"/>
        <v>108463.95845506477</v>
      </c>
      <c r="R431" s="47">
        <f t="shared" si="205"/>
        <v>443959.66335200169</v>
      </c>
      <c r="S431" s="48">
        <f t="shared" si="205"/>
        <v>6695.0351397111699</v>
      </c>
      <c r="T431" s="48">
        <f t="shared" si="205"/>
        <v>8848.2360236405548</v>
      </c>
      <c r="U431" s="49">
        <f t="shared" si="205"/>
        <v>48382.982984406983</v>
      </c>
      <c r="V431" s="49">
        <f t="shared" si="205"/>
        <v>45028.78565012668</v>
      </c>
      <c r="W431" s="50">
        <f t="shared" si="205"/>
        <v>91377.235524668591</v>
      </c>
      <c r="X431" s="50">
        <f t="shared" si="205"/>
        <v>62554.465065962235</v>
      </c>
      <c r="AD431"/>
      <c r="AE431" s="3">
        <v>46</v>
      </c>
      <c r="AG431" s="3">
        <f t="shared" si="195"/>
        <v>44.576416783406593</v>
      </c>
      <c r="AH431" s="43">
        <f t="shared" si="204"/>
        <v>44995.771696559743</v>
      </c>
      <c r="AI431" s="43">
        <f t="shared" si="204"/>
        <v>68845.931689271645</v>
      </c>
      <c r="AJ431" s="43">
        <f t="shared" si="204"/>
        <v>66018.076616206628</v>
      </c>
      <c r="AK431" s="43">
        <f t="shared" ref="AK431:AY431" si="206">300*AK359*AK131</f>
        <v>64387.539009688022</v>
      </c>
      <c r="AL431" s="43">
        <f t="shared" si="206"/>
        <v>11787.517655200363</v>
      </c>
      <c r="AM431" s="44">
        <f t="shared" si="206"/>
        <v>53138.98901723072</v>
      </c>
      <c r="AN431" s="45">
        <f t="shared" si="206"/>
        <v>23875.191664144651</v>
      </c>
      <c r="AO431" s="46">
        <f t="shared" si="206"/>
        <v>5055.2509042744368</v>
      </c>
      <c r="AP431" s="46">
        <f t="shared" si="206"/>
        <v>0</v>
      </c>
      <c r="AQ431" s="47">
        <f t="shared" si="206"/>
        <v>119294.57090174434</v>
      </c>
      <c r="AR431" s="47">
        <f t="shared" si="206"/>
        <v>107905.63788124219</v>
      </c>
      <c r="AS431" s="47">
        <f t="shared" si="206"/>
        <v>442713.36861595255</v>
      </c>
      <c r="AT431" s="48">
        <f t="shared" si="206"/>
        <v>6654.2499957694226</v>
      </c>
      <c r="AU431" s="48">
        <f t="shared" si="206"/>
        <v>8789.6681394589395</v>
      </c>
      <c r="AV431" s="49">
        <f t="shared" si="206"/>
        <v>48037.218487917264</v>
      </c>
      <c r="AW431" s="49">
        <f t="shared" si="206"/>
        <v>44711.764801487712</v>
      </c>
      <c r="AX431" s="50">
        <f t="shared" si="206"/>
        <v>91095.13502935243</v>
      </c>
      <c r="AY431" s="50">
        <f t="shared" si="206"/>
        <v>62245.004724248291</v>
      </c>
    </row>
    <row r="432" spans="4:51" x14ac:dyDescent="0.25">
      <c r="D432" s="3">
        <v>47</v>
      </c>
      <c r="F432" s="3">
        <v>46</v>
      </c>
      <c r="G432" s="43">
        <f t="shared" ref="G432:X446" si="207">300*G360*G132</f>
        <v>46053.504587881005</v>
      </c>
      <c r="H432" s="43">
        <f t="shared" si="207"/>
        <v>70467.955796674127</v>
      </c>
      <c r="I432" s="43">
        <f t="shared" si="207"/>
        <v>67982.282724702978</v>
      </c>
      <c r="J432" s="43">
        <f t="shared" si="207"/>
        <v>65858.939778492582</v>
      </c>
      <c r="K432" s="43">
        <f t="shared" si="207"/>
        <v>11997.481545376962</v>
      </c>
      <c r="L432" s="44">
        <f t="shared" si="207"/>
        <v>53599.059183682868</v>
      </c>
      <c r="M432" s="45">
        <f t="shared" si="207"/>
        <v>24590.500768391576</v>
      </c>
      <c r="N432" s="46">
        <f t="shared" si="207"/>
        <v>5200.9845813394495</v>
      </c>
      <c r="O432" s="46">
        <f t="shared" si="207"/>
        <v>0</v>
      </c>
      <c r="P432" s="47">
        <f t="shared" si="207"/>
        <v>121627.56867060967</v>
      </c>
      <c r="Q432" s="47">
        <f t="shared" si="207"/>
        <v>109746.13299072851</v>
      </c>
      <c r="R432" s="47">
        <f t="shared" si="207"/>
        <v>446742.64602667588</v>
      </c>
      <c r="S432" s="48">
        <f t="shared" si="207"/>
        <v>6789.4943526986708</v>
      </c>
      <c r="T432" s="48">
        <f t="shared" si="207"/>
        <v>8983.7157249020838</v>
      </c>
      <c r="U432" s="49">
        <f t="shared" si="207"/>
        <v>49186.516624818658</v>
      </c>
      <c r="V432" s="49">
        <f t="shared" si="207"/>
        <v>45765.212657789409</v>
      </c>
      <c r="W432" s="50">
        <f t="shared" si="207"/>
        <v>92019.821165431189</v>
      </c>
      <c r="X432" s="50">
        <f t="shared" si="207"/>
        <v>63266.249736453596</v>
      </c>
      <c r="AD432"/>
      <c r="AE432" s="3">
        <v>47</v>
      </c>
      <c r="AG432" s="3">
        <f t="shared" si="195"/>
        <v>45.736807377615186</v>
      </c>
      <c r="AH432" s="43">
        <f t="shared" ref="AH432:AY446" si="208">300*AH360*AH132</f>
        <v>45863.841545134957</v>
      </c>
      <c r="AI432" s="43">
        <f t="shared" si="208"/>
        <v>70172.025169596847</v>
      </c>
      <c r="AJ432" s="43">
        <f t="shared" si="208"/>
        <v>67625.593812905921</v>
      </c>
      <c r="AK432" s="43">
        <f t="shared" si="208"/>
        <v>65590.687411379942</v>
      </c>
      <c r="AL432" s="43">
        <f t="shared" si="208"/>
        <v>11960.013453314488</v>
      </c>
      <c r="AM432" s="44">
        <f t="shared" si="208"/>
        <v>53516.527962616943</v>
      </c>
      <c r="AN432" s="45">
        <f t="shared" si="208"/>
        <v>24459.877836148204</v>
      </c>
      <c r="AO432" s="46">
        <f t="shared" si="208"/>
        <v>5174.2869658399741</v>
      </c>
      <c r="AP432" s="46">
        <f t="shared" si="208"/>
        <v>0</v>
      </c>
      <c r="AQ432" s="47">
        <f t="shared" si="208"/>
        <v>121202.86811173039</v>
      </c>
      <c r="AR432" s="47">
        <f t="shared" si="208"/>
        <v>109413.5051658046</v>
      </c>
      <c r="AS432" s="47">
        <f t="shared" si="208"/>
        <v>446031.26999594411</v>
      </c>
      <c r="AT432" s="48">
        <f t="shared" si="208"/>
        <v>6764.8802361372</v>
      </c>
      <c r="AU432" s="48">
        <f t="shared" si="208"/>
        <v>8948.435466178491</v>
      </c>
      <c r="AV432" s="49">
        <f t="shared" si="208"/>
        <v>48976.761035684729</v>
      </c>
      <c r="AW432" s="49">
        <f t="shared" si="208"/>
        <v>45573.016579375813</v>
      </c>
      <c r="AX432" s="50">
        <f t="shared" si="208"/>
        <v>91853.822374644573</v>
      </c>
      <c r="AY432" s="50">
        <f t="shared" si="208"/>
        <v>63081.441832159653</v>
      </c>
    </row>
    <row r="433" spans="4:51" x14ac:dyDescent="0.25">
      <c r="D433" s="3">
        <v>48</v>
      </c>
      <c r="F433" s="3">
        <v>47</v>
      </c>
      <c r="G433" s="43">
        <f t="shared" si="207"/>
        <v>46750.476615421598</v>
      </c>
      <c r="H433" s="43">
        <f t="shared" si="207"/>
        <v>71576.187814688019</v>
      </c>
      <c r="I433" s="43">
        <f t="shared" si="207"/>
        <v>69311.021014318379</v>
      </c>
      <c r="J433" s="43">
        <f t="shared" si="207"/>
        <v>66862.722554505657</v>
      </c>
      <c r="K433" s="43">
        <f t="shared" si="207"/>
        <v>12134.478724772325</v>
      </c>
      <c r="L433" s="44">
        <f t="shared" si="207"/>
        <v>53902.624306478705</v>
      </c>
      <c r="M433" s="45">
        <f t="shared" si="207"/>
        <v>25080.121459868798</v>
      </c>
      <c r="N433" s="46">
        <f t="shared" si="207"/>
        <v>5301.4054983374017</v>
      </c>
      <c r="O433" s="46">
        <f t="shared" si="207"/>
        <v>0</v>
      </c>
      <c r="P433" s="47">
        <f t="shared" si="207"/>
        <v>123214.29945656408</v>
      </c>
      <c r="Q433" s="47">
        <f t="shared" si="207"/>
        <v>110979.16587162361</v>
      </c>
      <c r="R433" s="47">
        <f t="shared" si="207"/>
        <v>449314.8024136913</v>
      </c>
      <c r="S433" s="48">
        <f t="shared" si="207"/>
        <v>6881.4301718252491</v>
      </c>
      <c r="T433" s="48">
        <f t="shared" si="207"/>
        <v>9115.3390620370083</v>
      </c>
      <c r="U433" s="49">
        <f t="shared" si="207"/>
        <v>49972.32050457329</v>
      </c>
      <c r="V433" s="49">
        <f t="shared" si="207"/>
        <v>46484.96694857136</v>
      </c>
      <c r="W433" s="50">
        <f t="shared" si="207"/>
        <v>92630.860332852331</v>
      </c>
      <c r="X433" s="50">
        <f t="shared" si="207"/>
        <v>63952.305069508817</v>
      </c>
      <c r="AD433"/>
      <c r="AE433" s="3">
        <v>48</v>
      </c>
      <c r="AG433" s="3">
        <f t="shared" si="195"/>
        <v>46.806056521639796</v>
      </c>
      <c r="AH433" s="43">
        <f t="shared" si="208"/>
        <v>46618.191170719001</v>
      </c>
      <c r="AI433" s="43">
        <f t="shared" si="208"/>
        <v>71363.24277367664</v>
      </c>
      <c r="AJ433" s="43">
        <f t="shared" si="208"/>
        <v>69056.588410209588</v>
      </c>
      <c r="AK433" s="43">
        <f t="shared" si="208"/>
        <v>66669.945586453396</v>
      </c>
      <c r="AL433" s="43">
        <f t="shared" si="208"/>
        <v>12108.560741040988</v>
      </c>
      <c r="AM433" s="44">
        <f t="shared" si="208"/>
        <v>53844.961337275912</v>
      </c>
      <c r="AN433" s="45">
        <f t="shared" si="208"/>
        <v>24985.98746759757</v>
      </c>
      <c r="AO433" s="46">
        <f t="shared" si="208"/>
        <v>5282.055325495292</v>
      </c>
      <c r="AP433" s="46">
        <f t="shared" si="208"/>
        <v>0</v>
      </c>
      <c r="AQ433" s="47">
        <f t="shared" si="208"/>
        <v>122909.86841189059</v>
      </c>
      <c r="AR433" s="47">
        <f t="shared" si="208"/>
        <v>110743.79229113937</v>
      </c>
      <c r="AS433" s="47">
        <f t="shared" si="208"/>
        <v>448831.70067581045</v>
      </c>
      <c r="AT433" s="48">
        <f t="shared" si="208"/>
        <v>6863.7945453602488</v>
      </c>
      <c r="AU433" s="48">
        <f t="shared" si="208"/>
        <v>9090.1094322311455</v>
      </c>
      <c r="AV433" s="49">
        <f t="shared" si="208"/>
        <v>49821.29380213307</v>
      </c>
      <c r="AW433" s="49">
        <f t="shared" si="208"/>
        <v>46346.667490462962</v>
      </c>
      <c r="AX433" s="50">
        <f t="shared" si="208"/>
        <v>92514.743729096313</v>
      </c>
      <c r="AY433" s="50">
        <f t="shared" si="208"/>
        <v>63821.221443192015</v>
      </c>
    </row>
    <row r="434" spans="4:51" x14ac:dyDescent="0.25">
      <c r="D434" s="3">
        <v>49</v>
      </c>
      <c r="F434" s="3">
        <v>48</v>
      </c>
      <c r="G434" s="43">
        <f t="shared" si="207"/>
        <v>47411.072314025601</v>
      </c>
      <c r="H434" s="43">
        <f t="shared" si="207"/>
        <v>72659.116261906049</v>
      </c>
      <c r="I434" s="43">
        <f t="shared" si="207"/>
        <v>70598.149581592923</v>
      </c>
      <c r="J434" s="43">
        <f t="shared" si="207"/>
        <v>67842.353174447169</v>
      </c>
      <c r="K434" s="43">
        <f t="shared" si="207"/>
        <v>12263.306666185712</v>
      </c>
      <c r="L434" s="44">
        <f t="shared" si="207"/>
        <v>54190.989116282297</v>
      </c>
      <c r="M434" s="45">
        <f t="shared" si="207"/>
        <v>25559.222621060602</v>
      </c>
      <c r="N434" s="46">
        <f t="shared" si="207"/>
        <v>5400.2174195563357</v>
      </c>
      <c r="O434" s="46">
        <f t="shared" si="207"/>
        <v>0</v>
      </c>
      <c r="P434" s="47">
        <f t="shared" si="207"/>
        <v>124759.12160194702</v>
      </c>
      <c r="Q434" s="47">
        <f t="shared" si="207"/>
        <v>112164.66564069872</v>
      </c>
      <c r="R434" s="47">
        <f t="shared" si="207"/>
        <v>451691.30824517901</v>
      </c>
      <c r="S434" s="48">
        <f t="shared" si="207"/>
        <v>6970.8960395557215</v>
      </c>
      <c r="T434" s="48">
        <f t="shared" si="207"/>
        <v>9243.182436619034</v>
      </c>
      <c r="U434" s="49">
        <f t="shared" si="207"/>
        <v>50740.631334645397</v>
      </c>
      <c r="V434" s="49">
        <f t="shared" si="207"/>
        <v>47188.285231853974</v>
      </c>
      <c r="W434" s="50">
        <f t="shared" si="207"/>
        <v>93211.931921957468</v>
      </c>
      <c r="X434" s="50">
        <f t="shared" si="207"/>
        <v>64613.450839377605</v>
      </c>
      <c r="AD434"/>
      <c r="AE434" s="3">
        <v>49</v>
      </c>
      <c r="AG434" s="3">
        <f t="shared" si="195"/>
        <v>47.791322808443105</v>
      </c>
      <c r="AH434" s="43">
        <f t="shared" si="208"/>
        <v>47276.153955859103</v>
      </c>
      <c r="AI434" s="43">
        <f t="shared" si="208"/>
        <v>72435.20465445664</v>
      </c>
      <c r="AJ434" s="43">
        <f t="shared" si="208"/>
        <v>70332.965772932977</v>
      </c>
      <c r="AK434" s="43">
        <f t="shared" si="208"/>
        <v>67639.901127306512</v>
      </c>
      <c r="AL434" s="43">
        <f t="shared" si="208"/>
        <v>12237.076951252538</v>
      </c>
      <c r="AM434" s="44">
        <f t="shared" si="208"/>
        <v>54132.026250728493</v>
      </c>
      <c r="AN434" s="45">
        <f t="shared" si="208"/>
        <v>25460.109617601756</v>
      </c>
      <c r="AO434" s="46">
        <f t="shared" si="208"/>
        <v>5379.7303826524603</v>
      </c>
      <c r="AP434" s="46">
        <f t="shared" si="208"/>
        <v>0</v>
      </c>
      <c r="AQ434" s="47">
        <f t="shared" si="208"/>
        <v>124440.16636271813</v>
      </c>
      <c r="AR434" s="47">
        <f t="shared" si="208"/>
        <v>111921.1250373931</v>
      </c>
      <c r="AS434" s="47">
        <f t="shared" si="208"/>
        <v>451210.82512429199</v>
      </c>
      <c r="AT434" s="48">
        <f t="shared" si="208"/>
        <v>6952.4278510629383</v>
      </c>
      <c r="AU434" s="48">
        <f t="shared" si="208"/>
        <v>9216.8127175680293</v>
      </c>
      <c r="AV434" s="49">
        <f t="shared" si="208"/>
        <v>50581.734725152506</v>
      </c>
      <c r="AW434" s="49">
        <f t="shared" si="208"/>
        <v>47042.863855699798</v>
      </c>
      <c r="AX434" s="50">
        <f t="shared" si="208"/>
        <v>93093.074573554666</v>
      </c>
      <c r="AY434" s="50">
        <f t="shared" si="208"/>
        <v>64477.501594703717</v>
      </c>
    </row>
    <row r="435" spans="4:51" x14ac:dyDescent="0.25">
      <c r="D435" s="3">
        <v>50</v>
      </c>
      <c r="F435" s="3">
        <v>49</v>
      </c>
      <c r="G435" s="43">
        <f t="shared" si="207"/>
        <v>48036.725316058</v>
      </c>
      <c r="H435" s="43">
        <f t="shared" si="207"/>
        <v>73717.116455501207</v>
      </c>
      <c r="I435" s="43">
        <f t="shared" si="207"/>
        <v>71844.198560440069</v>
      </c>
      <c r="J435" s="43">
        <f t="shared" si="207"/>
        <v>68798.231991936758</v>
      </c>
      <c r="K435" s="43">
        <f t="shared" si="207"/>
        <v>12429.595332147475</v>
      </c>
      <c r="L435" s="44">
        <f t="shared" si="207"/>
        <v>54464.955201207544</v>
      </c>
      <c r="M435" s="45">
        <f t="shared" si="207"/>
        <v>26027.889664383951</v>
      </c>
      <c r="N435" s="46">
        <f t="shared" si="207"/>
        <v>5497.4227276095835</v>
      </c>
      <c r="O435" s="46">
        <f t="shared" si="207"/>
        <v>0</v>
      </c>
      <c r="P435" s="47">
        <f t="shared" si="207"/>
        <v>126262.97205084289</v>
      </c>
      <c r="Q435" s="47">
        <f t="shared" si="207"/>
        <v>113304.21499345078</v>
      </c>
      <c r="R435" s="47">
        <f t="shared" si="207"/>
        <v>453886.37164915784</v>
      </c>
      <c r="S435" s="48">
        <f t="shared" si="207"/>
        <v>7057.9453840667211</v>
      </c>
      <c r="T435" s="48">
        <f t="shared" si="207"/>
        <v>9367.3236346176818</v>
      </c>
      <c r="U435" s="49">
        <f t="shared" si="207"/>
        <v>51491.694692908401</v>
      </c>
      <c r="V435" s="49">
        <f t="shared" si="207"/>
        <v>47875.411765056459</v>
      </c>
      <c r="W435" s="50">
        <f t="shared" si="207"/>
        <v>93764.54019678758</v>
      </c>
      <c r="X435" s="50">
        <f t="shared" si="207"/>
        <v>65250.4908550482</v>
      </c>
      <c r="AD435"/>
      <c r="AE435" s="3">
        <v>50</v>
      </c>
      <c r="AG435" s="3">
        <f t="shared" si="195"/>
        <v>48.699202568119411</v>
      </c>
      <c r="AH435" s="43">
        <f t="shared" si="208"/>
        <v>47852.119346490239</v>
      </c>
      <c r="AI435" s="43">
        <f t="shared" si="208"/>
        <v>73401.471373432272</v>
      </c>
      <c r="AJ435" s="43">
        <f t="shared" si="208"/>
        <v>71473.675458197526</v>
      </c>
      <c r="AK435" s="43">
        <f t="shared" si="208"/>
        <v>68513.179655208034</v>
      </c>
      <c r="AL435" s="43">
        <f t="shared" si="208"/>
        <v>12348.754317640925</v>
      </c>
      <c r="AM435" s="44">
        <f t="shared" si="208"/>
        <v>54384.012863878415</v>
      </c>
      <c r="AN435" s="45">
        <f t="shared" si="208"/>
        <v>25888.007600555145</v>
      </c>
      <c r="AO435" s="46">
        <f t="shared" si="208"/>
        <v>5468.3523564613697</v>
      </c>
      <c r="AP435" s="46">
        <f t="shared" si="208"/>
        <v>0</v>
      </c>
      <c r="AQ435" s="47">
        <f t="shared" si="208"/>
        <v>125814.87074454826</v>
      </c>
      <c r="AR435" s="47">
        <f t="shared" si="208"/>
        <v>112966.18043518302</v>
      </c>
      <c r="AS435" s="47">
        <f t="shared" si="208"/>
        <v>453244.37395879562</v>
      </c>
      <c r="AT435" s="48">
        <f t="shared" si="208"/>
        <v>7032.0121062354892</v>
      </c>
      <c r="AU435" s="48">
        <f t="shared" si="208"/>
        <v>9330.3669205467431</v>
      </c>
      <c r="AV435" s="49">
        <f t="shared" si="208"/>
        <v>51267.575547879911</v>
      </c>
      <c r="AW435" s="49">
        <f t="shared" si="208"/>
        <v>47670.413762195669</v>
      </c>
      <c r="AX435" s="50">
        <f t="shared" si="208"/>
        <v>93601.223544457651</v>
      </c>
      <c r="AY435" s="50">
        <f t="shared" si="208"/>
        <v>65061.35858466386</v>
      </c>
    </row>
    <row r="436" spans="4:51" x14ac:dyDescent="0.25">
      <c r="D436" s="3">
        <v>51</v>
      </c>
      <c r="F436" s="3">
        <v>50</v>
      </c>
      <c r="G436" s="43">
        <f t="shared" si="207"/>
        <v>48628.874056867389</v>
      </c>
      <c r="H436" s="43">
        <f t="shared" si="207"/>
        <v>74750.573734375997</v>
      </c>
      <c r="I436" s="43">
        <f t="shared" si="207"/>
        <v>73049.772231834984</v>
      </c>
      <c r="J436" s="43">
        <f t="shared" si="207"/>
        <v>69730.766840583965</v>
      </c>
      <c r="K436" s="43">
        <f t="shared" si="207"/>
        <v>13084.192637784818</v>
      </c>
      <c r="L436" s="44">
        <f t="shared" si="207"/>
        <v>54725.275296867185</v>
      </c>
      <c r="M436" s="45">
        <f t="shared" si="207"/>
        <v>26486.217162158911</v>
      </c>
      <c r="N436" s="46">
        <f t="shared" si="207"/>
        <v>5593.0255655776227</v>
      </c>
      <c r="O436" s="46">
        <f t="shared" si="207"/>
        <v>0</v>
      </c>
      <c r="P436" s="47">
        <f t="shared" si="207"/>
        <v>127726.77986669718</v>
      </c>
      <c r="Q436" s="47">
        <f t="shared" si="207"/>
        <v>114399.36809029728</v>
      </c>
      <c r="R436" s="47">
        <f t="shared" si="207"/>
        <v>455913.27443829592</v>
      </c>
      <c r="S436" s="48">
        <f t="shared" si="207"/>
        <v>7142.6315011243742</v>
      </c>
      <c r="T436" s="48">
        <f t="shared" si="207"/>
        <v>9487.8414838213012</v>
      </c>
      <c r="U436" s="49">
        <f t="shared" si="207"/>
        <v>52225.763767449607</v>
      </c>
      <c r="V436" s="49">
        <f t="shared" si="207"/>
        <v>48546.597210874155</v>
      </c>
      <c r="W436" s="50">
        <f t="shared" si="207"/>
        <v>94290.117587974295</v>
      </c>
      <c r="X436" s="50">
        <f t="shared" si="207"/>
        <v>65864.212180277042</v>
      </c>
      <c r="AD436"/>
      <c r="AE436" s="3">
        <v>51</v>
      </c>
      <c r="AG436" s="3">
        <f t="shared" si="195"/>
        <v>49.535774030139265</v>
      </c>
      <c r="AH436" s="43">
        <f t="shared" si="208"/>
        <v>48358.058364471799</v>
      </c>
      <c r="AI436" s="43">
        <f t="shared" si="208"/>
        <v>74273.843297995394</v>
      </c>
      <c r="AJ436" s="43">
        <f t="shared" si="208"/>
        <v>72495.10596886641</v>
      </c>
      <c r="AK436" s="43">
        <f t="shared" si="208"/>
        <v>69300.736783021071</v>
      </c>
      <c r="AL436" s="43">
        <f t="shared" si="208"/>
        <v>12788.004837161656</v>
      </c>
      <c r="AM436" s="44">
        <f t="shared" si="208"/>
        <v>54606.076419441684</v>
      </c>
      <c r="AN436" s="45">
        <f t="shared" si="208"/>
        <v>26274.729094380367</v>
      </c>
      <c r="AO436" s="46">
        <f t="shared" si="208"/>
        <v>5548.843198142049</v>
      </c>
      <c r="AP436" s="46">
        <f t="shared" si="208"/>
        <v>0</v>
      </c>
      <c r="AQ436" s="47">
        <f t="shared" si="208"/>
        <v>127052.16317615975</v>
      </c>
      <c r="AR436" s="47">
        <f t="shared" si="208"/>
        <v>113896.39298069786</v>
      </c>
      <c r="AS436" s="47">
        <f t="shared" si="208"/>
        <v>454992.43659732415</v>
      </c>
      <c r="AT436" s="48">
        <f t="shared" si="208"/>
        <v>7103.6085129808207</v>
      </c>
      <c r="AU436" s="48">
        <f t="shared" si="208"/>
        <v>9432.3395169994928</v>
      </c>
      <c r="AV436" s="49">
        <f t="shared" si="208"/>
        <v>51887.08685802402</v>
      </c>
      <c r="AW436" s="49">
        <f t="shared" si="208"/>
        <v>48236.981745733385</v>
      </c>
      <c r="AX436" s="50">
        <f t="shared" si="208"/>
        <v>94049.404103838184</v>
      </c>
      <c r="AY436" s="50">
        <f t="shared" si="208"/>
        <v>65582.157305489774</v>
      </c>
    </row>
    <row r="437" spans="4:51" x14ac:dyDescent="0.25">
      <c r="D437" s="3">
        <v>52</v>
      </c>
      <c r="F437" s="3">
        <v>51</v>
      </c>
      <c r="G437" s="43">
        <f t="shared" si="207"/>
        <v>49188.951444453771</v>
      </c>
      <c r="H437" s="43">
        <f t="shared" si="207"/>
        <v>75759.881815645364</v>
      </c>
      <c r="I437" s="43">
        <f t="shared" si="207"/>
        <v>74215.538965053944</v>
      </c>
      <c r="J437" s="43">
        <f t="shared" si="207"/>
        <v>70640.371518626256</v>
      </c>
      <c r="K437" s="43">
        <f t="shared" si="207"/>
        <v>13680.211756689583</v>
      </c>
      <c r="L437" s="44">
        <f t="shared" si="207"/>
        <v>54972.657376556948</v>
      </c>
      <c r="M437" s="45">
        <f t="shared" si="207"/>
        <v>26934.308058944018</v>
      </c>
      <c r="N437" s="46">
        <f t="shared" si="207"/>
        <v>5687.0316924604904</v>
      </c>
      <c r="O437" s="46">
        <f t="shared" si="207"/>
        <v>0</v>
      </c>
      <c r="P437" s="47">
        <f t="shared" si="207"/>
        <v>129151.46503823355</v>
      </c>
      <c r="Q437" s="47">
        <f t="shared" si="207"/>
        <v>115451.64832712096</v>
      </c>
      <c r="R437" s="47">
        <f t="shared" si="207"/>
        <v>457784.41536116763</v>
      </c>
      <c r="S437" s="48">
        <f t="shared" si="207"/>
        <v>7225.0074491117484</v>
      </c>
      <c r="T437" s="48">
        <f t="shared" si="207"/>
        <v>9604.8155457629546</v>
      </c>
      <c r="U437" s="49">
        <f t="shared" si="207"/>
        <v>52943.098206811352</v>
      </c>
      <c r="V437" s="49">
        <f t="shared" si="207"/>
        <v>49202.097591868362</v>
      </c>
      <c r="W437" s="50">
        <f t="shared" si="207"/>
        <v>94790.027488272957</v>
      </c>
      <c r="X437" s="50">
        <f t="shared" si="207"/>
        <v>66455.384511084849</v>
      </c>
      <c r="AD437"/>
      <c r="AE437" s="3">
        <v>52</v>
      </c>
      <c r="AG437" s="3">
        <f t="shared" si="195"/>
        <v>50.306638016924872</v>
      </c>
      <c r="AH437" s="43">
        <f t="shared" si="208"/>
        <v>48803.958403866229</v>
      </c>
      <c r="AI437" s="43">
        <f t="shared" si="208"/>
        <v>75062.614731092195</v>
      </c>
      <c r="AJ437" s="43">
        <f t="shared" si="208"/>
        <v>73411.439839960323</v>
      </c>
      <c r="AK437" s="43">
        <f t="shared" si="208"/>
        <v>70012.104526564683</v>
      </c>
      <c r="AL437" s="43">
        <f t="shared" si="208"/>
        <v>13272.878536822351</v>
      </c>
      <c r="AM437" s="44">
        <f t="shared" si="208"/>
        <v>54802.473296475931</v>
      </c>
      <c r="AN437" s="45">
        <f t="shared" si="208"/>
        <v>26624.702097208592</v>
      </c>
      <c r="AO437" s="46">
        <f t="shared" si="208"/>
        <v>5622.0208498182446</v>
      </c>
      <c r="AP437" s="46">
        <f t="shared" si="208"/>
        <v>0</v>
      </c>
      <c r="AQ437" s="47">
        <f t="shared" si="208"/>
        <v>128167.75912257125</v>
      </c>
      <c r="AR437" s="47">
        <f t="shared" si="208"/>
        <v>114726.52516003957</v>
      </c>
      <c r="AS437" s="47">
        <f t="shared" si="208"/>
        <v>456503.04445876204</v>
      </c>
      <c r="AT437" s="48">
        <f t="shared" si="208"/>
        <v>7168.1342336843645</v>
      </c>
      <c r="AU437" s="48">
        <f t="shared" si="208"/>
        <v>9524.0832042034599</v>
      </c>
      <c r="AV437" s="49">
        <f t="shared" si="208"/>
        <v>52447.492586925182</v>
      </c>
      <c r="AW437" s="49">
        <f t="shared" si="208"/>
        <v>48749.253977677232</v>
      </c>
      <c r="AX437" s="50">
        <f t="shared" si="208"/>
        <v>94446.076233483109</v>
      </c>
      <c r="AY437" s="50">
        <f t="shared" si="208"/>
        <v>66047.850010423615</v>
      </c>
    </row>
    <row r="438" spans="4:51" x14ac:dyDescent="0.25">
      <c r="D438" s="3">
        <v>53</v>
      </c>
      <c r="F438" s="3">
        <v>52</v>
      </c>
      <c r="G438" s="43">
        <f t="shared" si="207"/>
        <v>49718.376139408654</v>
      </c>
      <c r="H438" s="43">
        <f t="shared" si="207"/>
        <v>76745.441297067155</v>
      </c>
      <c r="I438" s="43">
        <f t="shared" si="207"/>
        <v>75342.221998329303</v>
      </c>
      <c r="J438" s="43">
        <f t="shared" si="207"/>
        <v>71527.464414149028</v>
      </c>
      <c r="K438" s="43">
        <f t="shared" si="207"/>
        <v>14223.846425744738</v>
      </c>
      <c r="L438" s="44">
        <f t="shared" si="207"/>
        <v>55207.768220687372</v>
      </c>
      <c r="M438" s="45">
        <f t="shared" si="207"/>
        <v>27372.272929891435</v>
      </c>
      <c r="N438" s="46">
        <f t="shared" si="207"/>
        <v>5779.4483487415719</v>
      </c>
      <c r="O438" s="46">
        <f t="shared" si="207"/>
        <v>0</v>
      </c>
      <c r="P438" s="47">
        <f t="shared" si="207"/>
        <v>130537.93743559001</v>
      </c>
      <c r="Q438" s="47">
        <f t="shared" si="207"/>
        <v>116462.54651213267</v>
      </c>
      <c r="R438" s="47">
        <f t="shared" si="207"/>
        <v>459511.3544033384</v>
      </c>
      <c r="S438" s="48">
        <f t="shared" si="207"/>
        <v>7305.1259559387508</v>
      </c>
      <c r="T438" s="48">
        <f t="shared" si="207"/>
        <v>9718.3258390848969</v>
      </c>
      <c r="U438" s="49">
        <f t="shared" si="207"/>
        <v>53643.963068706551</v>
      </c>
      <c r="V438" s="49">
        <f t="shared" si="207"/>
        <v>49842.173334995226</v>
      </c>
      <c r="W438" s="50">
        <f t="shared" si="207"/>
        <v>95265.567027933503</v>
      </c>
      <c r="X438" s="50">
        <f t="shared" si="207"/>
        <v>67024.759692420615</v>
      </c>
      <c r="AD438"/>
      <c r="AE438" s="3">
        <v>53</v>
      </c>
      <c r="AG438" s="3">
        <f t="shared" si="195"/>
        <v>51.016955441198782</v>
      </c>
      <c r="AH438" s="43">
        <f t="shared" si="208"/>
        <v>49198.179551664332</v>
      </c>
      <c r="AI438" s="43">
        <f t="shared" si="208"/>
        <v>75776.789191448275</v>
      </c>
      <c r="AJ438" s="43">
        <f t="shared" si="208"/>
        <v>74234.965981717571</v>
      </c>
      <c r="AK438" s="43">
        <f t="shared" si="208"/>
        <v>70655.598995315988</v>
      </c>
      <c r="AL438" s="43">
        <f t="shared" si="208"/>
        <v>13689.84957704003</v>
      </c>
      <c r="AM438" s="44">
        <f t="shared" si="208"/>
        <v>54976.741733111565</v>
      </c>
      <c r="AN438" s="45">
        <f t="shared" si="208"/>
        <v>26941.818013986143</v>
      </c>
      <c r="AO438" s="46">
        <f t="shared" si="208"/>
        <v>5688.6118817980587</v>
      </c>
      <c r="AP438" s="46">
        <f t="shared" si="208"/>
        <v>0</v>
      </c>
      <c r="AQ438" s="47">
        <f t="shared" si="208"/>
        <v>129175.28919858807</v>
      </c>
      <c r="AR438" s="47">
        <f t="shared" si="208"/>
        <v>115469.12926502805</v>
      </c>
      <c r="AS438" s="47">
        <f t="shared" si="208"/>
        <v>457814.86664814525</v>
      </c>
      <c r="AT438" s="48">
        <f t="shared" si="208"/>
        <v>7226.3845587892356</v>
      </c>
      <c r="AU438" s="48">
        <f t="shared" si="208"/>
        <v>9606.7688033446902</v>
      </c>
      <c r="AV438" s="49">
        <f t="shared" si="208"/>
        <v>52955.118181178754</v>
      </c>
      <c r="AW438" s="49">
        <f t="shared" si="208"/>
        <v>49213.078165840081</v>
      </c>
      <c r="AX438" s="50">
        <f t="shared" si="208"/>
        <v>94798.290000512396</v>
      </c>
      <c r="AY438" s="50">
        <f t="shared" si="208"/>
        <v>66465.218077175246</v>
      </c>
    </row>
    <row r="439" spans="4:51" x14ac:dyDescent="0.25">
      <c r="D439" s="3">
        <v>54</v>
      </c>
      <c r="F439" s="3">
        <v>53</v>
      </c>
      <c r="G439" s="43">
        <f t="shared" si="207"/>
        <v>50218.54527069562</v>
      </c>
      <c r="H439" s="43">
        <f t="shared" si="207"/>
        <v>77707.658293048036</v>
      </c>
      <c r="I439" s="43">
        <f t="shared" si="207"/>
        <v>76430.591011110198</v>
      </c>
      <c r="J439" s="43">
        <f t="shared" si="207"/>
        <v>72392.46725877648</v>
      </c>
      <c r="K439" s="43">
        <f t="shared" si="207"/>
        <v>14720.509856033639</v>
      </c>
      <c r="L439" s="44">
        <f t="shared" si="207"/>
        <v>55431.236555335207</v>
      </c>
      <c r="M439" s="45">
        <f t="shared" si="207"/>
        <v>27800.229279854309</v>
      </c>
      <c r="N439" s="46">
        <f t="shared" si="207"/>
        <v>5870.284131307114</v>
      </c>
      <c r="O439" s="46">
        <f t="shared" si="207"/>
        <v>0</v>
      </c>
      <c r="P439" s="47">
        <f t="shared" si="207"/>
        <v>131887.0959016851</v>
      </c>
      <c r="Q439" s="47">
        <f t="shared" si="207"/>
        <v>117433.51940262246</v>
      </c>
      <c r="R439" s="47">
        <f t="shared" si="207"/>
        <v>461104.85740390187</v>
      </c>
      <c r="S439" s="48">
        <f t="shared" si="207"/>
        <v>7383.0393366959661</v>
      </c>
      <c r="T439" s="48">
        <f t="shared" si="207"/>
        <v>9828.4525915539871</v>
      </c>
      <c r="U439" s="49">
        <f t="shared" si="207"/>
        <v>54328.627859387867</v>
      </c>
      <c r="V439" s="49">
        <f t="shared" si="207"/>
        <v>50467.088399140193</v>
      </c>
      <c r="W439" s="50">
        <f t="shared" si="207"/>
        <v>95717.969815060569</v>
      </c>
      <c r="X439" s="50">
        <f t="shared" si="207"/>
        <v>67573.07135765643</v>
      </c>
      <c r="AD439"/>
      <c r="AE439" s="3">
        <v>54</v>
      </c>
      <c r="AG439" s="3">
        <f t="shared" si="195"/>
        <v>51.671481858149477</v>
      </c>
      <c r="AH439" s="43">
        <f t="shared" si="208"/>
        <v>49547.745053968683</v>
      </c>
      <c r="AI439" s="43">
        <f t="shared" si="208"/>
        <v>76424.261668094041</v>
      </c>
      <c r="AJ439" s="43">
        <f t="shared" si="208"/>
        <v>74976.350557924889</v>
      </c>
      <c r="AK439" s="43">
        <f t="shared" si="208"/>
        <v>71238.495424955414</v>
      </c>
      <c r="AL439" s="43">
        <f t="shared" si="208"/>
        <v>14050.683155245308</v>
      </c>
      <c r="AM439" s="44">
        <f t="shared" si="208"/>
        <v>55131.841642133615</v>
      </c>
      <c r="AN439" s="45">
        <f t="shared" si="208"/>
        <v>27229.503307430157</v>
      </c>
      <c r="AO439" s="46">
        <f t="shared" si="208"/>
        <v>5749.2626124353947</v>
      </c>
      <c r="AP439" s="46">
        <f t="shared" si="208"/>
        <v>0</v>
      </c>
      <c r="AQ439" s="47">
        <f t="shared" si="208"/>
        <v>130086.61538285315</v>
      </c>
      <c r="AR439" s="47">
        <f t="shared" si="208"/>
        <v>116134.92220334367</v>
      </c>
      <c r="AS439" s="47">
        <f t="shared" si="208"/>
        <v>458959.25131340272</v>
      </c>
      <c r="AT439" s="48">
        <f t="shared" si="208"/>
        <v>7279.0513377212847</v>
      </c>
      <c r="AU439" s="48">
        <f t="shared" si="208"/>
        <v>9681.4127631770043</v>
      </c>
      <c r="AV439" s="49">
        <f t="shared" si="208"/>
        <v>53415.516310234285</v>
      </c>
      <c r="AW439" s="49">
        <f t="shared" si="208"/>
        <v>49633.58197428564</v>
      </c>
      <c r="AX439" s="50">
        <f t="shared" si="208"/>
        <v>95111.954563310908</v>
      </c>
      <c r="AY439" s="50">
        <f t="shared" si="208"/>
        <v>66840.068316769451</v>
      </c>
    </row>
    <row r="440" spans="4:51" x14ac:dyDescent="0.25">
      <c r="D440" s="3">
        <v>55</v>
      </c>
      <c r="F440" s="3">
        <v>54</v>
      </c>
      <c r="G440" s="43">
        <f t="shared" si="207"/>
        <v>50690.828425460175</v>
      </c>
      <c r="H440" s="43">
        <f t="shared" si="207"/>
        <v>78646.943192982159</v>
      </c>
      <c r="I440" s="43">
        <f t="shared" si="207"/>
        <v>77481.454440097761</v>
      </c>
      <c r="J440" s="43">
        <f t="shared" si="207"/>
        <v>73235.803998820309</v>
      </c>
      <c r="K440" s="43">
        <f t="shared" si="207"/>
        <v>15174.948377769197</v>
      </c>
      <c r="L440" s="44">
        <f t="shared" si="207"/>
        <v>55643.655831701435</v>
      </c>
      <c r="M440" s="45">
        <f t="shared" si="207"/>
        <v>28218.300879508126</v>
      </c>
      <c r="N440" s="46">
        <f t="shared" si="207"/>
        <v>5959.5488770317388</v>
      </c>
      <c r="O440" s="46">
        <f t="shared" si="207"/>
        <v>0</v>
      </c>
      <c r="P440" s="47">
        <f t="shared" si="207"/>
        <v>133199.82746538264</v>
      </c>
      <c r="Q440" s="47">
        <f t="shared" si="207"/>
        <v>118365.98856001746</v>
      </c>
      <c r="R440" s="47">
        <f t="shared" si="207"/>
        <v>462574.94040321239</v>
      </c>
      <c r="S440" s="48">
        <f t="shared" si="207"/>
        <v>7458.7994210279694</v>
      </c>
      <c r="T440" s="48">
        <f t="shared" si="207"/>
        <v>9935.2760181901249</v>
      </c>
      <c r="U440" s="49">
        <f t="shared" si="207"/>
        <v>54997.365656450987</v>
      </c>
      <c r="V440" s="49">
        <f t="shared" si="207"/>
        <v>51077.109479201295</v>
      </c>
      <c r="W440" s="50">
        <f t="shared" si="207"/>
        <v>96148.408628904479</v>
      </c>
      <c r="X440" s="50">
        <f t="shared" si="207"/>
        <v>68101.034676323514</v>
      </c>
      <c r="AD440"/>
      <c r="AE440" s="3">
        <v>55</v>
      </c>
      <c r="AG440" s="3">
        <f t="shared" si="195"/>
        <v>52.274599303739727</v>
      </c>
      <c r="AH440" s="43">
        <f t="shared" si="208"/>
        <v>49858.577506598922</v>
      </c>
      <c r="AI440" s="43">
        <f t="shared" si="208"/>
        <v>77011.97296427215</v>
      </c>
      <c r="AJ440" s="43">
        <f t="shared" si="208"/>
        <v>75644.86978046193</v>
      </c>
      <c r="AK440" s="43">
        <f t="shared" si="208"/>
        <v>71767.175793666567</v>
      </c>
      <c r="AL440" s="43">
        <f t="shared" si="208"/>
        <v>14364.695903683474</v>
      </c>
      <c r="AM440" s="44">
        <f t="shared" si="208"/>
        <v>55270.263792065511</v>
      </c>
      <c r="AN440" s="45">
        <f t="shared" si="208"/>
        <v>27490.781138513277</v>
      </c>
      <c r="AO440" s="46">
        <f t="shared" si="208"/>
        <v>5804.5488475355296</v>
      </c>
      <c r="AP440" s="46">
        <f t="shared" si="208"/>
        <v>0</v>
      </c>
      <c r="AQ440" s="47">
        <f t="shared" si="208"/>
        <v>130912.09401968608</v>
      </c>
      <c r="AR440" s="47">
        <f t="shared" si="208"/>
        <v>116733.09063714671</v>
      </c>
      <c r="AS440" s="47">
        <f t="shared" si="208"/>
        <v>459961.78192795668</v>
      </c>
      <c r="AT440" s="48">
        <f t="shared" si="208"/>
        <v>7326.7383379464472</v>
      </c>
      <c r="AU440" s="48">
        <f t="shared" si="208"/>
        <v>9748.9001637397687</v>
      </c>
      <c r="AV440" s="49">
        <f t="shared" si="208"/>
        <v>53833.573529115143</v>
      </c>
      <c r="AW440" s="49">
        <f t="shared" si="208"/>
        <v>50015.273296962485</v>
      </c>
      <c r="AX440" s="50">
        <f t="shared" si="208"/>
        <v>95392.050160560771</v>
      </c>
      <c r="AY440" s="50">
        <f t="shared" si="208"/>
        <v>67177.392961041478</v>
      </c>
    </row>
    <row r="441" spans="4:51" x14ac:dyDescent="0.25">
      <c r="D441" s="3">
        <v>56</v>
      </c>
      <c r="F441" s="3">
        <v>55</v>
      </c>
      <c r="G441" s="43">
        <f t="shared" si="207"/>
        <v>51136.562763863622</v>
      </c>
      <c r="H441" s="43">
        <f t="shared" si="207"/>
        <v>79563.709531694141</v>
      </c>
      <c r="I441" s="43">
        <f t="shared" si="207"/>
        <v>78495.65249184148</v>
      </c>
      <c r="J441" s="43">
        <f t="shared" si="207"/>
        <v>74057.899773864963</v>
      </c>
      <c r="K441" s="43">
        <f t="shared" si="207"/>
        <v>15591.336822424337</v>
      </c>
      <c r="L441" s="44">
        <f t="shared" si="207"/>
        <v>55845.586704122776</v>
      </c>
      <c r="M441" s="45">
        <f t="shared" si="207"/>
        <v>28626.61713582855</v>
      </c>
      <c r="N441" s="46">
        <f t="shared" si="207"/>
        <v>6047.2535543991544</v>
      </c>
      <c r="O441" s="46">
        <f t="shared" si="207"/>
        <v>0</v>
      </c>
      <c r="P441" s="47">
        <f t="shared" si="207"/>
        <v>134477.00666439868</v>
      </c>
      <c r="Q441" s="47">
        <f t="shared" si="207"/>
        <v>119261.3394860032</v>
      </c>
      <c r="R441" s="47">
        <f t="shared" si="207"/>
        <v>463930.91326342919</v>
      </c>
      <c r="S441" s="48">
        <f t="shared" si="207"/>
        <v>7532.4574893029621</v>
      </c>
      <c r="T441" s="48">
        <f t="shared" si="207"/>
        <v>10038.876123194887</v>
      </c>
      <c r="U441" s="49">
        <f t="shared" si="207"/>
        <v>55650.452308419917</v>
      </c>
      <c r="V441" s="49">
        <f t="shared" si="207"/>
        <v>51672.505280728379</v>
      </c>
      <c r="W441" s="50">
        <f t="shared" si="207"/>
        <v>96557.998056406956</v>
      </c>
      <c r="X441" s="50">
        <f t="shared" si="207"/>
        <v>68609.346197057603</v>
      </c>
      <c r="AD441"/>
      <c r="AE441" s="3">
        <v>56</v>
      </c>
      <c r="AG441" s="3">
        <f t="shared" si="195"/>
        <v>52.830345632314121</v>
      </c>
      <c r="AH441" s="43">
        <f t="shared" si="208"/>
        <v>50135.690794227914</v>
      </c>
      <c r="AI441" s="43">
        <f t="shared" si="208"/>
        <v>77546.040534894812</v>
      </c>
      <c r="AJ441" s="43">
        <f t="shared" si="208"/>
        <v>76248.608830089259</v>
      </c>
      <c r="AK441" s="43">
        <f t="shared" si="208"/>
        <v>72247.253481965745</v>
      </c>
      <c r="AL441" s="43">
        <f t="shared" si="208"/>
        <v>14639.345568225668</v>
      </c>
      <c r="AM441" s="44">
        <f t="shared" si="208"/>
        <v>55394.115787792944</v>
      </c>
      <c r="AN441" s="45">
        <f t="shared" si="208"/>
        <v>27728.324330156087</v>
      </c>
      <c r="AO441" s="46">
        <f t="shared" si="208"/>
        <v>5854.9843863478445</v>
      </c>
      <c r="AP441" s="46">
        <f t="shared" si="208"/>
        <v>0</v>
      </c>
      <c r="AQ441" s="47">
        <f t="shared" si="208"/>
        <v>131660.79524213506</v>
      </c>
      <c r="AR441" s="47">
        <f t="shared" si="208"/>
        <v>117271.54024488296</v>
      </c>
      <c r="AS441" s="47">
        <f t="shared" si="208"/>
        <v>460843.47180641873</v>
      </c>
      <c r="AT441" s="48">
        <f t="shared" si="208"/>
        <v>7369.9740774451648</v>
      </c>
      <c r="AU441" s="48">
        <f t="shared" si="208"/>
        <v>9810.0039808937054</v>
      </c>
      <c r="AV441" s="49">
        <f t="shared" si="208"/>
        <v>54213.600857304635</v>
      </c>
      <c r="AW441" s="49">
        <f t="shared" si="208"/>
        <v>50362.125252965903</v>
      </c>
      <c r="AX441" s="50">
        <f t="shared" si="208"/>
        <v>95642.79621934054</v>
      </c>
      <c r="AY441" s="50">
        <f t="shared" si="208"/>
        <v>67481.500549059914</v>
      </c>
    </row>
    <row r="442" spans="4:51" x14ac:dyDescent="0.25">
      <c r="D442" s="3">
        <v>57</v>
      </c>
      <c r="F442" s="3">
        <v>56</v>
      </c>
      <c r="G442" s="43">
        <f t="shared" si="207"/>
        <v>51557.049122604709</v>
      </c>
      <c r="H442" s="43">
        <f t="shared" si="207"/>
        <v>80458.372962671521</v>
      </c>
      <c r="I442" s="43">
        <f t="shared" si="207"/>
        <v>79474.050805772364</v>
      </c>
      <c r="J442" s="43">
        <f t="shared" si="207"/>
        <v>74859.179993664759</v>
      </c>
      <c r="K442" s="43">
        <f t="shared" si="207"/>
        <v>15973.358753369395</v>
      </c>
      <c r="L442" s="44">
        <f t="shared" si="207"/>
        <v>56037.559253178893</v>
      </c>
      <c r="M442" s="45">
        <f t="shared" si="207"/>
        <v>29025.312495012375</v>
      </c>
      <c r="N442" s="46">
        <f t="shared" si="207"/>
        <v>6133.4101625803341</v>
      </c>
      <c r="O442" s="46">
        <f t="shared" si="207"/>
        <v>0</v>
      </c>
      <c r="P442" s="47">
        <f t="shared" si="207"/>
        <v>135719.49496711619</v>
      </c>
      <c r="Q442" s="47">
        <f t="shared" si="207"/>
        <v>120120.92100634673</v>
      </c>
      <c r="R442" s="47">
        <f t="shared" si="207"/>
        <v>465181.42220854288</v>
      </c>
      <c r="S442" s="48">
        <f t="shared" si="207"/>
        <v>7604.0642167456353</v>
      </c>
      <c r="T442" s="48">
        <f t="shared" si="207"/>
        <v>10139.332523571406</v>
      </c>
      <c r="U442" s="49">
        <f t="shared" si="207"/>
        <v>56288.165704991225</v>
      </c>
      <c r="V442" s="49">
        <f t="shared" si="207"/>
        <v>52253.545859568534</v>
      </c>
      <c r="W442" s="50">
        <f t="shared" si="207"/>
        <v>96947.797064353916</v>
      </c>
      <c r="X442" s="50">
        <f t="shared" si="207"/>
        <v>69098.68377411137</v>
      </c>
      <c r="AD442"/>
      <c r="AE442" s="3">
        <v>57</v>
      </c>
      <c r="AG442" s="3">
        <f t="shared" si="195"/>
        <v>53.342441549920437</v>
      </c>
      <c r="AH442" s="43">
        <f t="shared" si="208"/>
        <v>50383.346176969673</v>
      </c>
      <c r="AI442" s="43">
        <f t="shared" si="208"/>
        <v>78031.869562189211</v>
      </c>
      <c r="AJ442" s="43">
        <f t="shared" si="208"/>
        <v>76794.631246977326</v>
      </c>
      <c r="AK442" s="43">
        <f t="shared" si="208"/>
        <v>72683.678731927328</v>
      </c>
      <c r="AL442" s="43">
        <f t="shared" si="208"/>
        <v>14880.661073662239</v>
      </c>
      <c r="AM442" s="44">
        <f t="shared" si="208"/>
        <v>55505.190304982832</v>
      </c>
      <c r="AN442" s="45">
        <f t="shared" si="208"/>
        <v>27944.500859465752</v>
      </c>
      <c r="AO442" s="46">
        <f t="shared" si="208"/>
        <v>5901.0284385654404</v>
      </c>
      <c r="AP442" s="46">
        <f t="shared" si="208"/>
        <v>0</v>
      </c>
      <c r="AQ442" s="47">
        <f t="shared" si="208"/>
        <v>132340.68662621645</v>
      </c>
      <c r="AR442" s="47">
        <f t="shared" si="208"/>
        <v>117757.10006909924</v>
      </c>
      <c r="AS442" s="47">
        <f t="shared" si="208"/>
        <v>461621.68711486564</v>
      </c>
      <c r="AT442" s="48">
        <f t="shared" si="208"/>
        <v>7409.2225764264422</v>
      </c>
      <c r="AU442" s="48">
        <f t="shared" si="208"/>
        <v>9865.4012481983355</v>
      </c>
      <c r="AV442" s="49">
        <f t="shared" si="208"/>
        <v>54559.410803116727</v>
      </c>
      <c r="AW442" s="49">
        <f t="shared" si="208"/>
        <v>50677.648339857114</v>
      </c>
      <c r="AX442" s="50">
        <f t="shared" si="208"/>
        <v>95867.785478923615</v>
      </c>
      <c r="AY442" s="50">
        <f t="shared" si="208"/>
        <v>67756.12342519706</v>
      </c>
    </row>
    <row r="443" spans="4:51" x14ac:dyDescent="0.25">
      <c r="D443" s="3">
        <v>58</v>
      </c>
      <c r="F443" s="3">
        <v>57</v>
      </c>
      <c r="G443" s="43">
        <f t="shared" si="207"/>
        <v>51953.548983098626</v>
      </c>
      <c r="H443" s="43">
        <f t="shared" si="207"/>
        <v>81331.350325595326</v>
      </c>
      <c r="I443" s="43">
        <f t="shared" si="207"/>
        <v>80417.534722979122</v>
      </c>
      <c r="J443" s="43">
        <f t="shared" si="207"/>
        <v>75640.069505035834</v>
      </c>
      <c r="K443" s="43">
        <f t="shared" si="207"/>
        <v>16324.274112953177</v>
      </c>
      <c r="L443" s="44">
        <f t="shared" si="207"/>
        <v>56220.074991680682</v>
      </c>
      <c r="M443" s="45">
        <f t="shared" si="207"/>
        <v>29414.525876427866</v>
      </c>
      <c r="N443" s="46">
        <f t="shared" si="207"/>
        <v>6218.0316374390804</v>
      </c>
      <c r="O443" s="46">
        <f t="shared" si="207"/>
        <v>0</v>
      </c>
      <c r="P443" s="47">
        <f t="shared" si="207"/>
        <v>136928.14028355226</v>
      </c>
      <c r="Q443" s="47">
        <f t="shared" si="207"/>
        <v>120946.04487254075</v>
      </c>
      <c r="R443" s="47">
        <f t="shared" si="207"/>
        <v>466334.49101779913</v>
      </c>
      <c r="S443" s="48">
        <f t="shared" si="207"/>
        <v>7673.6696247805667</v>
      </c>
      <c r="T443" s="48">
        <f t="shared" si="207"/>
        <v>10236.724292511</v>
      </c>
      <c r="U443" s="49">
        <f t="shared" si="207"/>
        <v>56910.785112307138</v>
      </c>
      <c r="V443" s="49">
        <f t="shared" si="207"/>
        <v>52820.502021389046</v>
      </c>
      <c r="W443" s="50">
        <f t="shared" si="207"/>
        <v>97318.811501215459</v>
      </c>
      <c r="X443" s="50">
        <f t="shared" si="207"/>
        <v>69569.706567030807</v>
      </c>
      <c r="AD443"/>
      <c r="AE443" s="3">
        <v>58</v>
      </c>
      <c r="AG443" s="3">
        <f t="shared" si="195"/>
        <v>53.814315524332059</v>
      </c>
      <c r="AH443" s="43">
        <f t="shared" si="208"/>
        <v>50605.179425458518</v>
      </c>
      <c r="AI443" s="43">
        <f t="shared" si="208"/>
        <v>78474.247427922644</v>
      </c>
      <c r="AJ443" s="43">
        <f t="shared" si="208"/>
        <v>77289.122909436512</v>
      </c>
      <c r="AK443" s="43">
        <f t="shared" si="208"/>
        <v>73080.828048672905</v>
      </c>
      <c r="AL443" s="43">
        <f t="shared" si="208"/>
        <v>15093.560544331884</v>
      </c>
      <c r="AM443" s="44">
        <f t="shared" si="208"/>
        <v>55605.019628214082</v>
      </c>
      <c r="AN443" s="45">
        <f t="shared" si="208"/>
        <v>28141.412944220119</v>
      </c>
      <c r="AO443" s="46">
        <f t="shared" si="208"/>
        <v>5943.0920874697013</v>
      </c>
      <c r="AP443" s="46">
        <f t="shared" si="208"/>
        <v>0</v>
      </c>
      <c r="AQ443" s="47">
        <f t="shared" si="208"/>
        <v>132958.78741184817</v>
      </c>
      <c r="AR443" s="47">
        <f t="shared" si="208"/>
        <v>118195.69066374193</v>
      </c>
      <c r="AS443" s="47">
        <f t="shared" si="208"/>
        <v>462310.8648062736</v>
      </c>
      <c r="AT443" s="48">
        <f t="shared" si="208"/>
        <v>7444.89239233628</v>
      </c>
      <c r="AU443" s="48">
        <f t="shared" si="208"/>
        <v>9915.686644906742</v>
      </c>
      <c r="AV443" s="49">
        <f t="shared" si="208"/>
        <v>54874.382975079621</v>
      </c>
      <c r="AW443" s="49">
        <f t="shared" si="208"/>
        <v>50964.951798982882</v>
      </c>
      <c r="AX443" s="50">
        <f t="shared" si="208"/>
        <v>96070.091632421347</v>
      </c>
      <c r="AY443" s="50">
        <f t="shared" si="208"/>
        <v>68004.506376753139</v>
      </c>
    </row>
    <row r="444" spans="4:51" x14ac:dyDescent="0.25">
      <c r="D444" s="3">
        <v>59</v>
      </c>
      <c r="F444" s="3">
        <v>58</v>
      </c>
      <c r="G444" s="43">
        <f t="shared" si="207"/>
        <v>52327.282192061233</v>
      </c>
      <c r="H444" s="43">
        <f t="shared" si="207"/>
        <v>82183.058800418148</v>
      </c>
      <c r="I444" s="43">
        <f t="shared" si="207"/>
        <v>81327.004117710923</v>
      </c>
      <c r="J444" s="43">
        <f t="shared" si="207"/>
        <v>76400.991841156996</v>
      </c>
      <c r="K444" s="43">
        <f t="shared" si="207"/>
        <v>16646.976404382614</v>
      </c>
      <c r="L444" s="44">
        <f t="shared" si="207"/>
        <v>56393.608684389947</v>
      </c>
      <c r="M444" s="45">
        <f t="shared" si="207"/>
        <v>29794.400136500171</v>
      </c>
      <c r="N444" s="46">
        <f t="shared" si="207"/>
        <v>6301.1317639778263</v>
      </c>
      <c r="O444" s="46">
        <f t="shared" si="207"/>
        <v>0</v>
      </c>
      <c r="P444" s="47">
        <f t="shared" si="207"/>
        <v>138103.77655668819</v>
      </c>
      <c r="Q444" s="47">
        <f t="shared" si="207"/>
        <v>121737.98555450737</v>
      </c>
      <c r="R444" s="47">
        <f t="shared" si="207"/>
        <v>467397.56067852397</v>
      </c>
      <c r="S444" s="48">
        <f t="shared" si="207"/>
        <v>7741.3230389052342</v>
      </c>
      <c r="T444" s="48">
        <f t="shared" si="207"/>
        <v>10331.129820789289</v>
      </c>
      <c r="U444" s="49">
        <f t="shared" si="207"/>
        <v>57518.590568080675</v>
      </c>
      <c r="V444" s="49">
        <f t="shared" si="207"/>
        <v>53373.644776342255</v>
      </c>
      <c r="W444" s="50">
        <f t="shared" si="207"/>
        <v>97671.996524218106</v>
      </c>
      <c r="X444" s="50">
        <f t="shared" si="207"/>
        <v>70023.055104201238</v>
      </c>
      <c r="AD444"/>
      <c r="AE444" s="3">
        <v>59</v>
      </c>
      <c r="AG444" s="3">
        <f t="shared" si="195"/>
        <v>54.249126738543261</v>
      </c>
      <c r="AH444" s="43">
        <f t="shared" si="208"/>
        <v>50804.304607573358</v>
      </c>
      <c r="AI444" s="43">
        <f t="shared" si="208"/>
        <v>78877.424232707664</v>
      </c>
      <c r="AJ444" s="43">
        <f t="shared" si="208"/>
        <v>77737.514329432815</v>
      </c>
      <c r="AK444" s="43">
        <f t="shared" si="208"/>
        <v>73442.580163860199</v>
      </c>
      <c r="AL444" s="43">
        <f t="shared" si="208"/>
        <v>15282.089477758351</v>
      </c>
      <c r="AM444" s="44">
        <f t="shared" si="208"/>
        <v>55694.919531998486</v>
      </c>
      <c r="AN444" s="45">
        <f t="shared" si="208"/>
        <v>28320.930652276886</v>
      </c>
      <c r="AO444" s="46">
        <f t="shared" si="208"/>
        <v>5981.5439220139097</v>
      </c>
      <c r="AP444" s="46">
        <f t="shared" si="208"/>
        <v>0</v>
      </c>
      <c r="AQ444" s="47">
        <f t="shared" si="208"/>
        <v>133521.2984367843</v>
      </c>
      <c r="AR444" s="47">
        <f t="shared" si="208"/>
        <v>118592.46297477465</v>
      </c>
      <c r="AS444" s="47">
        <f t="shared" si="208"/>
        <v>462923.07465783396</v>
      </c>
      <c r="AT444" s="48">
        <f t="shared" si="208"/>
        <v>7477.3442354296885</v>
      </c>
      <c r="AU444" s="48">
        <f t="shared" si="208"/>
        <v>9961.3839474515989</v>
      </c>
      <c r="AV444" s="49">
        <f t="shared" si="208"/>
        <v>55161.520083341478</v>
      </c>
      <c r="AW444" s="49">
        <f t="shared" si="208"/>
        <v>51226.795915856557</v>
      </c>
      <c r="AX444" s="50">
        <f t="shared" si="208"/>
        <v>96252.356208143159</v>
      </c>
      <c r="AY444" s="50">
        <f t="shared" si="208"/>
        <v>68229.48000854475</v>
      </c>
    </row>
    <row r="445" spans="4:51" x14ac:dyDescent="0.25">
      <c r="D445" s="3">
        <v>60</v>
      </c>
      <c r="F445" s="3">
        <v>59</v>
      </c>
      <c r="G445" s="43">
        <f t="shared" si="207"/>
        <v>52679.425333387087</v>
      </c>
      <c r="H445" s="43">
        <f t="shared" si="207"/>
        <v>83013.915140909739</v>
      </c>
      <c r="I445" s="43">
        <f t="shared" si="207"/>
        <v>82203.368750437468</v>
      </c>
      <c r="J445" s="43">
        <f t="shared" si="207"/>
        <v>77142.368546354293</v>
      </c>
      <c r="K445" s="43">
        <f t="shared" si="207"/>
        <v>16944.04115591665</v>
      </c>
      <c r="L445" s="44">
        <f t="shared" si="207"/>
        <v>56558.610006803283</v>
      </c>
      <c r="M445" s="45">
        <f t="shared" si="207"/>
        <v>30165.081561631501</v>
      </c>
      <c r="N445" s="46">
        <f t="shared" si="207"/>
        <v>6382.7250947755247</v>
      </c>
      <c r="O445" s="46">
        <f t="shared" si="207"/>
        <v>0</v>
      </c>
      <c r="P445" s="47">
        <f t="shared" si="207"/>
        <v>139247.22342622935</v>
      </c>
      <c r="Q445" s="47">
        <f t="shared" si="207"/>
        <v>122497.98020039976</v>
      </c>
      <c r="R445" s="47">
        <f t="shared" si="207"/>
        <v>468377.52736354986</v>
      </c>
      <c r="S445" s="48">
        <f t="shared" si="207"/>
        <v>7807.0730524759883</v>
      </c>
      <c r="T445" s="48">
        <f t="shared" si="207"/>
        <v>10422.62669456649</v>
      </c>
      <c r="U445" s="49">
        <f t="shared" si="207"/>
        <v>58111.862331814911</v>
      </c>
      <c r="V445" s="49">
        <f t="shared" si="207"/>
        <v>53913.244844505134</v>
      </c>
      <c r="W445" s="50">
        <f t="shared" si="207"/>
        <v>98008.258948439776</v>
      </c>
      <c r="X445" s="50">
        <f t="shared" si="207"/>
        <v>70459.351401957436</v>
      </c>
      <c r="AD445"/>
      <c r="AE445" s="3">
        <v>60</v>
      </c>
      <c r="AG445" s="3">
        <f t="shared" si="195"/>
        <v>54.649786241410681</v>
      </c>
      <c r="AH445" s="43">
        <f t="shared" si="208"/>
        <v>50983.399043753161</v>
      </c>
      <c r="AI445" s="43">
        <f t="shared" si="208"/>
        <v>79245.181579960787</v>
      </c>
      <c r="AJ445" s="43">
        <f t="shared" si="208"/>
        <v>78144.584547307502</v>
      </c>
      <c r="AK445" s="43">
        <f t="shared" si="208"/>
        <v>73772.38074017418</v>
      </c>
      <c r="AL445" s="43">
        <f t="shared" si="208"/>
        <v>15449.601218508738</v>
      </c>
      <c r="AM445" s="44">
        <f t="shared" si="208"/>
        <v>55776.02480714026</v>
      </c>
      <c r="AN445" s="45">
        <f t="shared" si="208"/>
        <v>28484.72083528059</v>
      </c>
      <c r="AO445" s="46">
        <f t="shared" si="208"/>
        <v>6016.7149473300469</v>
      </c>
      <c r="AP445" s="46">
        <f t="shared" si="208"/>
        <v>0</v>
      </c>
      <c r="AQ445" s="47">
        <f t="shared" si="208"/>
        <v>134033.71197163369</v>
      </c>
      <c r="AR445" s="47">
        <f t="shared" si="208"/>
        <v>118951.91348234005</v>
      </c>
      <c r="AS445" s="47">
        <f t="shared" si="208"/>
        <v>463468.46203490603</v>
      </c>
      <c r="AT445" s="48">
        <f t="shared" si="208"/>
        <v>7506.8974078319734</v>
      </c>
      <c r="AU445" s="48">
        <f t="shared" si="208"/>
        <v>10002.955705334705</v>
      </c>
      <c r="AV445" s="49">
        <f t="shared" si="208"/>
        <v>55423.495843861936</v>
      </c>
      <c r="AW445" s="49">
        <f t="shared" si="208"/>
        <v>51465.636696877089</v>
      </c>
      <c r="AX445" s="50">
        <f t="shared" si="208"/>
        <v>96416.859081115777</v>
      </c>
      <c r="AY445" s="50">
        <f t="shared" si="208"/>
        <v>68433.521720663775</v>
      </c>
    </row>
    <row r="446" spans="4:51" x14ac:dyDescent="0.25">
      <c r="D446" s="3">
        <v>61</v>
      </c>
      <c r="F446" s="3">
        <v>60</v>
      </c>
      <c r="G446" s="43">
        <f t="shared" si="207"/>
        <v>53011.110660646824</v>
      </c>
      <c r="H446" s="43">
        <f t="shared" si="207"/>
        <v>83824.334981195672</v>
      </c>
      <c r="I446" s="43">
        <f t="shared" si="207"/>
        <v>83047.544103251334</v>
      </c>
      <c r="J446" s="43">
        <f t="shared" ref="J446:X446" si="209">300*J374*J146</f>
        <v>77864.618570041144</v>
      </c>
      <c r="K446" s="43">
        <f t="shared" si="209"/>
        <v>17217.767109630309</v>
      </c>
      <c r="L446" s="44">
        <f t="shared" si="209"/>
        <v>56715.505063924378</v>
      </c>
      <c r="M446" s="45">
        <f t="shared" si="209"/>
        <v>30526.719389360784</v>
      </c>
      <c r="N446" s="46">
        <f t="shared" si="209"/>
        <v>6462.8268740045196</v>
      </c>
      <c r="O446" s="46">
        <f t="shared" si="209"/>
        <v>0</v>
      </c>
      <c r="P446" s="47">
        <f t="shared" si="209"/>
        <v>140359.28595762921</v>
      </c>
      <c r="Q446" s="47">
        <f t="shared" si="209"/>
        <v>123227.22874205386</v>
      </c>
      <c r="R446" s="47">
        <f t="shared" si="209"/>
        <v>469280.77864673629</v>
      </c>
      <c r="S446" s="48">
        <f t="shared" si="209"/>
        <v>7870.9674958479782</v>
      </c>
      <c r="T446" s="48">
        <f t="shared" si="209"/>
        <v>10511.291588124679</v>
      </c>
      <c r="U446" s="49">
        <f t="shared" si="209"/>
        <v>58690.880385743345</v>
      </c>
      <c r="V446" s="49">
        <f t="shared" si="209"/>
        <v>54439.572208068377</v>
      </c>
      <c r="W446" s="50">
        <f t="shared" si="209"/>
        <v>98328.459515766124</v>
      </c>
      <c r="X446" s="50">
        <f t="shared" si="209"/>
        <v>70879.199131838468</v>
      </c>
      <c r="AD446"/>
      <c r="AE446" s="3">
        <v>61</v>
      </c>
      <c r="AG446" s="3">
        <f t="shared" si="195"/>
        <v>55.01897643704347</v>
      </c>
      <c r="AH446" s="43">
        <f t="shared" si="208"/>
        <v>51144.773057576211</v>
      </c>
      <c r="AI446" s="43">
        <f t="shared" si="208"/>
        <v>79580.891476915873</v>
      </c>
      <c r="AJ446" s="43">
        <f t="shared" si="208"/>
        <v>78514.549464064476</v>
      </c>
      <c r="AK446" s="43">
        <f t="shared" ref="AK446:AY446" si="210">300*AK374*AK146</f>
        <v>74073.297627575594</v>
      </c>
      <c r="AL446" s="43">
        <f t="shared" si="210"/>
        <v>15598.895195998419</v>
      </c>
      <c r="AM446" s="44">
        <f t="shared" si="210"/>
        <v>55849.31819183036</v>
      </c>
      <c r="AN446" s="45">
        <f t="shared" si="210"/>
        <v>28634.272073566972</v>
      </c>
      <c r="AO446" s="46">
        <f t="shared" si="210"/>
        <v>6048.9028700463787</v>
      </c>
      <c r="AP446" s="46">
        <f t="shared" si="210"/>
        <v>0</v>
      </c>
      <c r="AQ446" s="47">
        <f t="shared" si="210"/>
        <v>134500.90487180682</v>
      </c>
      <c r="AR446" s="47">
        <f t="shared" si="210"/>
        <v>119277.98002269813</v>
      </c>
      <c r="AS446" s="47">
        <f t="shared" si="210"/>
        <v>463955.59882628778</v>
      </c>
      <c r="AT446" s="48">
        <f t="shared" si="210"/>
        <v>7533.8352648789487</v>
      </c>
      <c r="AU446" s="48">
        <f t="shared" si="210"/>
        <v>10040.811438934177</v>
      </c>
      <c r="AV446" s="49">
        <f t="shared" si="210"/>
        <v>55662.696052180698</v>
      </c>
      <c r="AW446" s="49">
        <f t="shared" si="210"/>
        <v>51683.66412612053</v>
      </c>
      <c r="AX446" s="50">
        <f t="shared" si="210"/>
        <v>96565.576003544804</v>
      </c>
      <c r="AY446" s="50">
        <f t="shared" si="210"/>
        <v>68618.806580147779</v>
      </c>
    </row>
    <row r="447" spans="4:51" x14ac:dyDescent="0.25">
      <c r="D447" s="3">
        <v>62</v>
      </c>
      <c r="F447" s="3">
        <v>61</v>
      </c>
      <c r="G447" s="43">
        <f t="shared" ref="G447:X456" si="211">300*G375*G147</f>
        <v>53323.425509226079</v>
      </c>
      <c r="H447" s="43">
        <f t="shared" si="211"/>
        <v>84614.732209361362</v>
      </c>
      <c r="I447" s="43">
        <f t="shared" si="211"/>
        <v>83860.447660416874</v>
      </c>
      <c r="J447" s="43">
        <f t="shared" si="211"/>
        <v>78568.157724027551</v>
      </c>
      <c r="K447" s="43">
        <f t="shared" si="211"/>
        <v>17470.211326047607</v>
      </c>
      <c r="L447" s="44">
        <f t="shared" si="211"/>
        <v>56864.697786411336</v>
      </c>
      <c r="M447" s="45">
        <f t="shared" si="211"/>
        <v>30879.465357013323</v>
      </c>
      <c r="N447" s="46">
        <f t="shared" si="211"/>
        <v>6541.4529666453391</v>
      </c>
      <c r="O447" s="46">
        <f t="shared" si="211"/>
        <v>0</v>
      </c>
      <c r="P447" s="47">
        <f t="shared" si="211"/>
        <v>141440.75442989718</v>
      </c>
      <c r="Q447" s="47">
        <f t="shared" si="211"/>
        <v>123926.89412689995</v>
      </c>
      <c r="R447" s="47">
        <f t="shared" si="211"/>
        <v>470113.22790918144</v>
      </c>
      <c r="S447" s="48">
        <f t="shared" si="211"/>
        <v>7933.0534103617929</v>
      </c>
      <c r="T447" s="48">
        <f t="shared" si="211"/>
        <v>10597.200170200265</v>
      </c>
      <c r="U447" s="49">
        <f t="shared" si="211"/>
        <v>59255.923982470325</v>
      </c>
      <c r="V447" s="49">
        <f t="shared" si="211"/>
        <v>54952.895706564414</v>
      </c>
      <c r="W447" s="50">
        <f t="shared" si="211"/>
        <v>98633.415082433232</v>
      </c>
      <c r="X447" s="50">
        <f t="shared" si="211"/>
        <v>71283.18382935987</v>
      </c>
      <c r="AD447"/>
      <c r="AE447" s="3">
        <v>62</v>
      </c>
      <c r="AG447" s="3">
        <f t="shared" si="195"/>
        <v>55.359169043423464</v>
      </c>
      <c r="AH447" s="43">
        <f t="shared" ref="AH447:AY456" si="212">300*AH375*AH147</f>
        <v>51290.427427934534</v>
      </c>
      <c r="AI447" s="43">
        <f t="shared" si="212"/>
        <v>79887.566899171696</v>
      </c>
      <c r="AJ447" s="43">
        <f t="shared" si="212"/>
        <v>78851.137036863351</v>
      </c>
      <c r="AK447" s="43">
        <f t="shared" si="212"/>
        <v>74348.068175995315</v>
      </c>
      <c r="AL447" s="43">
        <f t="shared" si="212"/>
        <v>15732.32387468597</v>
      </c>
      <c r="AM447" s="44">
        <f t="shared" si="212"/>
        <v>55915.654062550049</v>
      </c>
      <c r="AN447" s="45">
        <f t="shared" si="212"/>
        <v>28770.916218377792</v>
      </c>
      <c r="AO447" s="46">
        <f t="shared" si="212"/>
        <v>6078.3758425438027</v>
      </c>
      <c r="AP447" s="46">
        <f t="shared" si="212"/>
        <v>0</v>
      </c>
      <c r="AQ447" s="47">
        <f t="shared" si="212"/>
        <v>134927.21783927621</v>
      </c>
      <c r="AR447" s="47">
        <f t="shared" si="212"/>
        <v>119574.12183085521</v>
      </c>
      <c r="AS447" s="47">
        <f t="shared" si="212"/>
        <v>464391.76324349741</v>
      </c>
      <c r="AT447" s="48">
        <f t="shared" si="212"/>
        <v>7558.4098617016916</v>
      </c>
      <c r="AU447" s="48">
        <f t="shared" si="212"/>
        <v>10075.314604470836</v>
      </c>
      <c r="AV447" s="49">
        <f t="shared" si="212"/>
        <v>55881.253886686485</v>
      </c>
      <c r="AW447" s="49">
        <f t="shared" si="212"/>
        <v>51882.835007018577</v>
      </c>
      <c r="AX447" s="50">
        <f t="shared" si="212"/>
        <v>96700.225785001006</v>
      </c>
      <c r="AY447" s="50">
        <f t="shared" si="212"/>
        <v>68787.249923432086</v>
      </c>
    </row>
    <row r="448" spans="4:51" x14ac:dyDescent="0.25">
      <c r="D448" s="3">
        <v>63</v>
      </c>
      <c r="F448" s="3">
        <v>62</v>
      </c>
      <c r="G448" s="43">
        <f t="shared" si="211"/>
        <v>53617.412116073348</v>
      </c>
      <c r="H448" s="43">
        <f t="shared" si="211"/>
        <v>85385.5184026926</v>
      </c>
      <c r="I448" s="43">
        <f t="shared" si="211"/>
        <v>84642.99559891301</v>
      </c>
      <c r="J448" s="43">
        <f t="shared" si="211"/>
        <v>79253.398197902512</v>
      </c>
      <c r="K448" s="43">
        <f t="shared" si="211"/>
        <v>17703.219189753589</v>
      </c>
      <c r="L448" s="44">
        <f t="shared" si="211"/>
        <v>57006.571218632002</v>
      </c>
      <c r="M448" s="45">
        <f t="shared" si="211"/>
        <v>31223.473277099401</v>
      </c>
      <c r="N448" s="46">
        <f t="shared" si="211"/>
        <v>6618.6197925473662</v>
      </c>
      <c r="O448" s="46">
        <f t="shared" si="211"/>
        <v>0</v>
      </c>
      <c r="P448" s="47">
        <f t="shared" si="211"/>
        <v>142492.40417632525</v>
      </c>
      <c r="Q448" s="47">
        <f t="shared" si="211"/>
        <v>124598.10265917178</v>
      </c>
      <c r="R448" s="47">
        <f t="shared" si="211"/>
        <v>470880.34692008002</v>
      </c>
      <c r="S448" s="48">
        <f t="shared" si="211"/>
        <v>7993.3770267161553</v>
      </c>
      <c r="T448" s="48">
        <f t="shared" si="211"/>
        <v>10680.427022684551</v>
      </c>
      <c r="U448" s="49">
        <f t="shared" si="211"/>
        <v>59807.27123561487</v>
      </c>
      <c r="V448" s="49">
        <f t="shared" si="211"/>
        <v>55453.482671717415</v>
      </c>
      <c r="W448" s="50">
        <f t="shared" si="211"/>
        <v>98923.900724623221</v>
      </c>
      <c r="X448" s="50">
        <f t="shared" si="211"/>
        <v>71671.873138386232</v>
      </c>
      <c r="AD448"/>
      <c r="AE448" s="3">
        <v>63</v>
      </c>
      <c r="AG448" s="3">
        <f t="shared" si="195"/>
        <v>55.672641640487548</v>
      </c>
      <c r="AH448" s="43">
        <f t="shared" si="212"/>
        <v>51422.100870884497</v>
      </c>
      <c r="AI448" s="43">
        <f t="shared" si="212"/>
        <v>80167.905310072398</v>
      </c>
      <c r="AJ448" s="43">
        <f t="shared" si="212"/>
        <v>79157.651394498112</v>
      </c>
      <c r="AK448" s="43">
        <f t="shared" si="212"/>
        <v>74599.139855589892</v>
      </c>
      <c r="AL448" s="43">
        <f t="shared" si="212"/>
        <v>15851.876269227136</v>
      </c>
      <c r="AM448" s="44">
        <f t="shared" si="212"/>
        <v>55975.777936082341</v>
      </c>
      <c r="AN448" s="45">
        <f t="shared" si="212"/>
        <v>28895.847030010627</v>
      </c>
      <c r="AO448" s="46">
        <f t="shared" si="212"/>
        <v>6105.3757391459558</v>
      </c>
      <c r="AP448" s="46">
        <f t="shared" si="212"/>
        <v>0</v>
      </c>
      <c r="AQ448" s="47">
        <f t="shared" si="212"/>
        <v>135316.52308372236</v>
      </c>
      <c r="AR448" s="47">
        <f t="shared" si="212"/>
        <v>119843.38665024911</v>
      </c>
      <c r="AS448" s="47">
        <f t="shared" si="212"/>
        <v>464783.16418164701</v>
      </c>
      <c r="AT448" s="48">
        <f t="shared" si="212"/>
        <v>7580.8459189341229</v>
      </c>
      <c r="AU448" s="48">
        <f t="shared" si="212"/>
        <v>10106.788528419631</v>
      </c>
      <c r="AV448" s="49">
        <f t="shared" si="212"/>
        <v>56081.080328184005</v>
      </c>
      <c r="AW448" s="49">
        <f t="shared" si="212"/>
        <v>52064.901227860792</v>
      </c>
      <c r="AX448" s="50">
        <f t="shared" si="212"/>
        <v>96822.30917616222</v>
      </c>
      <c r="AY448" s="50">
        <f t="shared" si="212"/>
        <v>68940.54316755684</v>
      </c>
    </row>
    <row r="449" spans="4:51" x14ac:dyDescent="0.25">
      <c r="D449" s="3">
        <v>64</v>
      </c>
      <c r="F449" s="3">
        <v>63</v>
      </c>
      <c r="G449" s="43">
        <f t="shared" si="211"/>
        <v>53894.067783227227</v>
      </c>
      <c r="H449" s="43">
        <f t="shared" si="211"/>
        <v>86137.102319571888</v>
      </c>
      <c r="I449" s="43">
        <f t="shared" si="211"/>
        <v>85396.099855855879</v>
      </c>
      <c r="J449" s="43">
        <f t="shared" si="211"/>
        <v>79920.748127639366</v>
      </c>
      <c r="K449" s="43">
        <f t="shared" si="211"/>
        <v>17918.450131713071</v>
      </c>
      <c r="L449" s="44">
        <f t="shared" si="211"/>
        <v>57141.488710849553</v>
      </c>
      <c r="M449" s="45">
        <f t="shared" si="211"/>
        <v>31558.898638704959</v>
      </c>
      <c r="N449" s="46">
        <f t="shared" si="211"/>
        <v>6694.3442650097541</v>
      </c>
      <c r="O449" s="46">
        <f t="shared" si="211"/>
        <v>0</v>
      </c>
      <c r="P449" s="47">
        <f t="shared" si="211"/>
        <v>143514.99547281952</v>
      </c>
      <c r="Q449" s="47">
        <f t="shared" si="211"/>
        <v>125241.94443507562</v>
      </c>
      <c r="R449" s="47">
        <f t="shared" si="211"/>
        <v>471587.19660107547</v>
      </c>
      <c r="S449" s="48">
        <f t="shared" si="211"/>
        <v>8051.9837473079951</v>
      </c>
      <c r="T449" s="48">
        <f t="shared" si="211"/>
        <v>10761.045570569411</v>
      </c>
      <c r="U449" s="49">
        <f t="shared" si="211"/>
        <v>60345.198750055933</v>
      </c>
      <c r="V449" s="49">
        <f t="shared" si="211"/>
        <v>55941.598598765901</v>
      </c>
      <c r="W449" s="50">
        <f t="shared" si="211"/>
        <v>99200.651762199283</v>
      </c>
      <c r="X449" s="50">
        <f t="shared" si="211"/>
        <v>72045.817085822127</v>
      </c>
      <c r="AD449"/>
      <c r="AE449" s="3">
        <v>64</v>
      </c>
      <c r="AG449" s="3">
        <f t="shared" si="195"/>
        <v>55.961492918461353</v>
      </c>
      <c r="AH449" s="43">
        <f t="shared" si="212"/>
        <v>51541.309417227079</v>
      </c>
      <c r="AI449" s="43">
        <f t="shared" si="212"/>
        <v>80424.326213927852</v>
      </c>
      <c r="AJ449" s="43">
        <f t="shared" si="212"/>
        <v>79437.027607938566</v>
      </c>
      <c r="AK449" s="43">
        <f t="shared" si="212"/>
        <v>74828.705225961079</v>
      </c>
      <c r="AL449" s="43">
        <f t="shared" si="212"/>
        <v>15959.243724974782</v>
      </c>
      <c r="AM449" s="44">
        <f t="shared" si="212"/>
        <v>56030.342603798257</v>
      </c>
      <c r="AN449" s="45">
        <f t="shared" si="212"/>
        <v>29010.136335318173</v>
      </c>
      <c r="AO449" s="46">
        <f t="shared" si="212"/>
        <v>6130.121027325712</v>
      </c>
      <c r="AP449" s="46">
        <f t="shared" si="212"/>
        <v>0</v>
      </c>
      <c r="AQ449" s="47">
        <f t="shared" si="212"/>
        <v>135672.28226521012</v>
      </c>
      <c r="AR449" s="47">
        <f t="shared" si="212"/>
        <v>120088.46720481293</v>
      </c>
      <c r="AS449" s="47">
        <f t="shared" si="212"/>
        <v>465135.12212221604</v>
      </c>
      <c r="AT449" s="48">
        <f t="shared" si="212"/>
        <v>7601.3442177815232</v>
      </c>
      <c r="AU449" s="48">
        <f t="shared" si="212"/>
        <v>10135.521478416213</v>
      </c>
      <c r="AV449" s="49">
        <f t="shared" si="212"/>
        <v>56263.890438113543</v>
      </c>
      <c r="AW449" s="49">
        <f t="shared" si="212"/>
        <v>52231.434152085538</v>
      </c>
      <c r="AX449" s="50">
        <f t="shared" si="212"/>
        <v>96933.141068291952</v>
      </c>
      <c r="AY449" s="50">
        <f t="shared" si="212"/>
        <v>69080.184023482288</v>
      </c>
    </row>
    <row r="450" spans="4:51" x14ac:dyDescent="0.25">
      <c r="D450" s="3">
        <v>65</v>
      </c>
      <c r="F450" s="3">
        <v>64</v>
      </c>
      <c r="G450" s="43">
        <f t="shared" si="211"/>
        <v>54154.345328772448</v>
      </c>
      <c r="H450" s="43">
        <f t="shared" si="211"/>
        <v>86869.889443461187</v>
      </c>
      <c r="I450" s="43">
        <f t="shared" si="211"/>
        <v>86120.665541699826</v>
      </c>
      <c r="J450" s="43">
        <f t="shared" si="211"/>
        <v>80570.611212978198</v>
      </c>
      <c r="K450" s="43">
        <f t="shared" si="211"/>
        <v>18117.399744832237</v>
      </c>
      <c r="L450" s="44">
        <f t="shared" si="211"/>
        <v>57269.795025880579</v>
      </c>
      <c r="M450" s="45">
        <f t="shared" si="211"/>
        <v>31885.898234090604</v>
      </c>
      <c r="N450" s="46">
        <f t="shared" si="211"/>
        <v>6768.6437335811388</v>
      </c>
      <c r="O450" s="46">
        <f t="shared" si="211"/>
        <v>0</v>
      </c>
      <c r="P450" s="47">
        <f t="shared" si="211"/>
        <v>144509.27346901924</v>
      </c>
      <c r="Q450" s="47">
        <f t="shared" si="211"/>
        <v>125859.47385822076</v>
      </c>
      <c r="R450" s="47">
        <f t="shared" si="211"/>
        <v>472238.45600243309</v>
      </c>
      <c r="S450" s="48">
        <f t="shared" si="211"/>
        <v>8108.9181321590977</v>
      </c>
      <c r="T450" s="48">
        <f t="shared" si="211"/>
        <v>10839.128022110375</v>
      </c>
      <c r="U450" s="49">
        <f t="shared" si="211"/>
        <v>60869.981288649775</v>
      </c>
      <c r="V450" s="49">
        <f t="shared" si="211"/>
        <v>56417.506851356593</v>
      </c>
      <c r="W450" s="50">
        <f t="shared" si="211"/>
        <v>99464.365701180257</v>
      </c>
      <c r="X450" s="50">
        <f t="shared" si="211"/>
        <v>72405.548381910747</v>
      </c>
      <c r="AD450"/>
      <c r="AE450" s="3">
        <v>65</v>
      </c>
      <c r="AG450" s="3">
        <f t="shared" si="195"/>
        <v>56.227656728531329</v>
      </c>
      <c r="AH450" s="43">
        <f t="shared" si="212"/>
        <v>51649.379183601894</v>
      </c>
      <c r="AI450" s="43">
        <f t="shared" si="212"/>
        <v>80659.003645708493</v>
      </c>
      <c r="AJ450" s="43">
        <f t="shared" si="212"/>
        <v>79691.878574867063</v>
      </c>
      <c r="AK450" s="43">
        <f t="shared" si="212"/>
        <v>75038.732122424699</v>
      </c>
      <c r="AL450" s="43">
        <f t="shared" si="212"/>
        <v>16055.872148619124</v>
      </c>
      <c r="AM450" s="44">
        <f t="shared" si="212"/>
        <v>56079.921543706427</v>
      </c>
      <c r="AN450" s="45">
        <f t="shared" si="212"/>
        <v>29114.748063753454</v>
      </c>
      <c r="AO450" s="46">
        <f t="shared" si="212"/>
        <v>6152.8092883020636</v>
      </c>
      <c r="AP450" s="46">
        <f t="shared" si="212"/>
        <v>0</v>
      </c>
      <c r="AQ450" s="47">
        <f t="shared" si="212"/>
        <v>135997.59626999515</v>
      </c>
      <c r="AR450" s="47">
        <f t="shared" si="212"/>
        <v>120311.74889043962</v>
      </c>
      <c r="AS450" s="47">
        <f t="shared" si="212"/>
        <v>465452.21577529551</v>
      </c>
      <c r="AT450" s="48">
        <f t="shared" si="212"/>
        <v>7620.084515446265</v>
      </c>
      <c r="AU450" s="48">
        <f t="shared" si="212"/>
        <v>10161.771008824926</v>
      </c>
      <c r="AV450" s="49">
        <f t="shared" si="212"/>
        <v>56431.226117473263</v>
      </c>
      <c r="AW450" s="49">
        <f t="shared" si="212"/>
        <v>52383.845719715799</v>
      </c>
      <c r="AX450" s="50">
        <f t="shared" si="212"/>
        <v>97033.877280667817</v>
      </c>
      <c r="AY450" s="50">
        <f t="shared" si="212"/>
        <v>69207.502078444842</v>
      </c>
    </row>
    <row r="451" spans="4:51" x14ac:dyDescent="0.25">
      <c r="D451" s="3">
        <v>66</v>
      </c>
      <c r="F451" s="3">
        <v>65</v>
      </c>
      <c r="G451" s="43">
        <f t="shared" si="211"/>
        <v>54399.153775663566</v>
      </c>
      <c r="H451" s="43">
        <f t="shared" si="211"/>
        <v>87584.281574773617</v>
      </c>
      <c r="I451" s="43">
        <f t="shared" si="211"/>
        <v>86817.588670083365</v>
      </c>
      <c r="J451" s="43">
        <f t="shared" si="211"/>
        <v>81203.386379507734</v>
      </c>
      <c r="K451" s="43">
        <f t="shared" si="211"/>
        <v>18301.418854841257</v>
      </c>
      <c r="L451" s="44">
        <f t="shared" si="211"/>
        <v>57391.817369029181</v>
      </c>
      <c r="M451" s="45">
        <f t="shared" si="211"/>
        <v>32204.62980968324</v>
      </c>
      <c r="N451" s="46">
        <f t="shared" si="211"/>
        <v>6841.5359307986682</v>
      </c>
      <c r="O451" s="46">
        <f t="shared" si="211"/>
        <v>0</v>
      </c>
      <c r="P451" s="47">
        <f t="shared" si="211"/>
        <v>145475.96815783271</v>
      </c>
      <c r="Q451" s="47">
        <f t="shared" si="211"/>
        <v>126451.71022308752</v>
      </c>
      <c r="R451" s="47">
        <f t="shared" si="211"/>
        <v>472838.44953435886</v>
      </c>
      <c r="S451" s="48">
        <f t="shared" si="211"/>
        <v>8164.2238880827726</v>
      </c>
      <c r="T451" s="48">
        <f t="shared" si="211"/>
        <v>10914.745318266265</v>
      </c>
      <c r="U451" s="49">
        <f t="shared" si="211"/>
        <v>61381.891472537398</v>
      </c>
      <c r="V451" s="49">
        <f t="shared" si="211"/>
        <v>56881.468397336204</v>
      </c>
      <c r="W451" s="50">
        <f t="shared" si="211"/>
        <v>99715.704095978057</v>
      </c>
      <c r="X451" s="50">
        <f t="shared" si="211"/>
        <v>72751.582741940452</v>
      </c>
      <c r="AD451"/>
      <c r="AE451" s="3">
        <v>66</v>
      </c>
      <c r="AG451" s="3">
        <f t="shared" ref="AG451:AG456" si="213">AE79</f>
        <v>56.472915029924017</v>
      </c>
      <c r="AH451" s="43">
        <f t="shared" si="212"/>
        <v>51747.473741602895</v>
      </c>
      <c r="AI451" s="43">
        <f t="shared" si="212"/>
        <v>80873.894353395488</v>
      </c>
      <c r="AJ451" s="43">
        <f t="shared" si="212"/>
        <v>79924.535242616097</v>
      </c>
      <c r="AK451" s="43">
        <f t="shared" si="212"/>
        <v>75230.989784171412</v>
      </c>
      <c r="AL451" s="43">
        <f t="shared" si="212"/>
        <v>16143.003793493237</v>
      </c>
      <c r="AM451" s="44">
        <f t="shared" si="212"/>
        <v>56125.020120690366</v>
      </c>
      <c r="AN451" s="45">
        <f t="shared" si="212"/>
        <v>29210.550466578963</v>
      </c>
      <c r="AO451" s="46">
        <f t="shared" si="212"/>
        <v>6173.6194338202549</v>
      </c>
      <c r="AP451" s="46">
        <f t="shared" si="212"/>
        <v>0</v>
      </c>
      <c r="AQ451" s="47">
        <f t="shared" si="212"/>
        <v>136295.24810223817</v>
      </c>
      <c r="AR451" s="47">
        <f t="shared" si="212"/>
        <v>120515.35019327034</v>
      </c>
      <c r="AS451" s="47">
        <f t="shared" si="212"/>
        <v>465738.40156344138</v>
      </c>
      <c r="AT451" s="48">
        <f t="shared" si="212"/>
        <v>7637.2280562174674</v>
      </c>
      <c r="AU451" s="48">
        <f t="shared" si="212"/>
        <v>10185.767695454209</v>
      </c>
      <c r="AV451" s="49">
        <f t="shared" si="212"/>
        <v>56584.475868371614</v>
      </c>
      <c r="AW451" s="49">
        <f t="shared" si="212"/>
        <v>52523.406751138449</v>
      </c>
      <c r="AX451" s="50">
        <f t="shared" si="212"/>
        <v>97125.536945053071</v>
      </c>
      <c r="AY451" s="50">
        <f t="shared" si="212"/>
        <v>69323.680533583203</v>
      </c>
    </row>
    <row r="452" spans="4:51" x14ac:dyDescent="0.25">
      <c r="D452" s="3">
        <v>67</v>
      </c>
      <c r="F452" s="3">
        <v>66</v>
      </c>
      <c r="G452" s="43">
        <f t="shared" si="211"/>
        <v>54629.3592349873</v>
      </c>
      <c r="H452" s="43">
        <f t="shared" si="211"/>
        <v>88280.676466775505</v>
      </c>
      <c r="I452" s="43">
        <f t="shared" si="211"/>
        <v>87487.75417709531</v>
      </c>
      <c r="J452" s="43">
        <f t="shared" si="211"/>
        <v>81819.46748170504</v>
      </c>
      <c r="K452" s="43">
        <f t="shared" si="211"/>
        <v>18471.730014372108</v>
      </c>
      <c r="L452" s="44">
        <f t="shared" si="211"/>
        <v>57507.866348838957</v>
      </c>
      <c r="M452" s="45">
        <f t="shared" si="211"/>
        <v>32515.251740612763</v>
      </c>
      <c r="N452" s="46">
        <f t="shared" si="211"/>
        <v>6913.0389226071957</v>
      </c>
      <c r="O452" s="46">
        <f t="shared" si="211"/>
        <v>0</v>
      </c>
      <c r="P452" s="47">
        <f t="shared" si="211"/>
        <v>146415.79437942227</v>
      </c>
      <c r="Q452" s="47">
        <f t="shared" si="211"/>
        <v>127019.63835563512</v>
      </c>
      <c r="R452" s="47">
        <f t="shared" si="211"/>
        <v>473391.17250805447</v>
      </c>
      <c r="S452" s="48">
        <f t="shared" si="211"/>
        <v>8217.943860774918</v>
      </c>
      <c r="T452" s="48">
        <f t="shared" si="211"/>
        <v>10987.96709055401</v>
      </c>
      <c r="U452" s="49">
        <f t="shared" si="211"/>
        <v>61881.199512387277</v>
      </c>
      <c r="V452" s="49">
        <f t="shared" si="211"/>
        <v>57333.741572976054</v>
      </c>
      <c r="W452" s="50">
        <f t="shared" si="211"/>
        <v>99955.294332767153</v>
      </c>
      <c r="X452" s="50">
        <f t="shared" si="211"/>
        <v>73084.41922561884</v>
      </c>
      <c r="AD452"/>
      <c r="AE452" s="3">
        <v>67</v>
      </c>
      <c r="AG452" s="3">
        <f t="shared" si="213"/>
        <v>56.698909820073034</v>
      </c>
      <c r="AH452" s="43">
        <f t="shared" si="212"/>
        <v>51836.617055817049</v>
      </c>
      <c r="AI452" s="43">
        <f t="shared" si="212"/>
        <v>81070.762307534475</v>
      </c>
      <c r="AJ452" s="43">
        <f t="shared" si="212"/>
        <v>80137.08119615147</v>
      </c>
      <c r="AK452" s="43">
        <f t="shared" si="212"/>
        <v>75407.07153070053</v>
      </c>
      <c r="AL452" s="43">
        <f t="shared" si="212"/>
        <v>16221.710925330444</v>
      </c>
      <c r="AM452" s="44">
        <f t="shared" si="212"/>
        <v>56166.084980828942</v>
      </c>
      <c r="AN452" s="45">
        <f t="shared" si="212"/>
        <v>29298.326777619273</v>
      </c>
      <c r="AO452" s="46">
        <f t="shared" si="212"/>
        <v>6192.7136593510186</v>
      </c>
      <c r="AP452" s="46">
        <f t="shared" si="212"/>
        <v>0</v>
      </c>
      <c r="AQ452" s="47">
        <f t="shared" si="212"/>
        <v>136567.73995522616</v>
      </c>
      <c r="AR452" s="47">
        <f t="shared" si="212"/>
        <v>120701.15706254644</v>
      </c>
      <c r="AS452" s="47">
        <f t="shared" si="212"/>
        <v>465997.11146222887</v>
      </c>
      <c r="AT452" s="48">
        <f t="shared" si="212"/>
        <v>7652.9197407113961</v>
      </c>
      <c r="AU452" s="48">
        <f t="shared" si="212"/>
        <v>10207.71835447716</v>
      </c>
      <c r="AV452" s="49">
        <f t="shared" si="212"/>
        <v>56724.891996816456</v>
      </c>
      <c r="AW452" s="49">
        <f t="shared" si="212"/>
        <v>52651.262865402408</v>
      </c>
      <c r="AX452" s="50">
        <f t="shared" si="212"/>
        <v>97209.021291581914</v>
      </c>
      <c r="AY452" s="50">
        <f t="shared" si="212"/>
        <v>69429.774738363922</v>
      </c>
    </row>
    <row r="453" spans="4:51" x14ac:dyDescent="0.25">
      <c r="D453" s="3">
        <v>68</v>
      </c>
      <c r="F453" s="3">
        <v>67</v>
      </c>
      <c r="G453" s="43">
        <f t="shared" si="211"/>
        <v>54845.78594575559</v>
      </c>
      <c r="H453" s="43">
        <f t="shared" si="211"/>
        <v>88959.467501970372</v>
      </c>
      <c r="I453" s="43">
        <f t="shared" si="211"/>
        <v>88132.03420457794</v>
      </c>
      <c r="J453" s="43">
        <f t="shared" si="211"/>
        <v>82419.243043495531</v>
      </c>
      <c r="K453" s="43">
        <f t="shared" si="211"/>
        <v>18629.441810476284</v>
      </c>
      <c r="L453" s="44">
        <f t="shared" si="211"/>
        <v>57618.236875160357</v>
      </c>
      <c r="M453" s="45">
        <f t="shared" si="211"/>
        <v>32817.922727918485</v>
      </c>
      <c r="N453" s="46">
        <f t="shared" si="211"/>
        <v>6983.1710622177889</v>
      </c>
      <c r="O453" s="46">
        <f t="shared" si="211"/>
        <v>0</v>
      </c>
      <c r="P453" s="47">
        <f t="shared" si="211"/>
        <v>147329.45185603391</v>
      </c>
      <c r="Q453" s="47">
        <f t="shared" si="211"/>
        <v>127564.20930134571</v>
      </c>
      <c r="R453" s="47">
        <f t="shared" si="211"/>
        <v>473900.31504932733</v>
      </c>
      <c r="S453" s="48">
        <f t="shared" si="211"/>
        <v>8270.1200295419803</v>
      </c>
      <c r="T453" s="48">
        <f t="shared" si="211"/>
        <v>11058.861626529824</v>
      </c>
      <c r="U453" s="49">
        <f t="shared" si="211"/>
        <v>62368.172968128099</v>
      </c>
      <c r="V453" s="49">
        <f t="shared" si="211"/>
        <v>57774.581873357922</v>
      </c>
      <c r="W453" s="50">
        <f t="shared" si="211"/>
        <v>100183.73133563346</v>
      </c>
      <c r="X453" s="50">
        <f t="shared" si="211"/>
        <v>73404.540590785909</v>
      </c>
      <c r="AD453"/>
      <c r="AE453" s="3">
        <v>68</v>
      </c>
      <c r="AG453" s="3">
        <f t="shared" si="213"/>
        <v>56.907154127745713</v>
      </c>
      <c r="AH453" s="43">
        <f t="shared" si="212"/>
        <v>51917.712775416432</v>
      </c>
      <c r="AI453" s="43">
        <f t="shared" si="212"/>
        <v>81251.20007145709</v>
      </c>
      <c r="AJ453" s="43">
        <f t="shared" si="212"/>
        <v>80331.382471780977</v>
      </c>
      <c r="AK453" s="43">
        <f t="shared" si="212"/>
        <v>75568.414494841432</v>
      </c>
      <c r="AL453" s="43">
        <f t="shared" si="212"/>
        <v>16292.923126901827</v>
      </c>
      <c r="AM453" s="44">
        <f t="shared" si="212"/>
        <v>56203.511964295649</v>
      </c>
      <c r="AN453" s="45">
        <f t="shared" si="212"/>
        <v>29378.784534842478</v>
      </c>
      <c r="AO453" s="46">
        <f t="shared" si="212"/>
        <v>6210.2391682983116</v>
      </c>
      <c r="AP453" s="46">
        <f t="shared" si="212"/>
        <v>0</v>
      </c>
      <c r="AQ453" s="47">
        <f t="shared" si="212"/>
        <v>136817.32534651778</v>
      </c>
      <c r="AR453" s="47">
        <f t="shared" si="212"/>
        <v>120870.85224132435</v>
      </c>
      <c r="AS453" s="47">
        <f t="shared" si="212"/>
        <v>466231.33350370789</v>
      </c>
      <c r="AT453" s="48">
        <f t="shared" si="212"/>
        <v>7667.2900052511977</v>
      </c>
      <c r="AU453" s="48">
        <f t="shared" si="212"/>
        <v>10227.808824656351</v>
      </c>
      <c r="AV453" s="49">
        <f t="shared" si="212"/>
        <v>56853.605625973738</v>
      </c>
      <c r="AW453" s="49">
        <f t="shared" si="212"/>
        <v>52768.448359542286</v>
      </c>
      <c r="AX453" s="50">
        <f t="shared" si="212"/>
        <v>97285.129480321513</v>
      </c>
      <c r="AY453" s="50">
        <f t="shared" si="212"/>
        <v>69526.7280470767</v>
      </c>
    </row>
    <row r="454" spans="4:51" x14ac:dyDescent="0.25">
      <c r="D454" s="3">
        <v>69</v>
      </c>
      <c r="F454" s="3">
        <v>68</v>
      </c>
      <c r="G454" s="43">
        <f t="shared" si="211"/>
        <v>55049.217438268635</v>
      </c>
      <c r="H454" s="43">
        <f t="shared" si="211"/>
        <v>89621.043405699165</v>
      </c>
      <c r="I454" s="43">
        <f t="shared" si="211"/>
        <v>88751.286623851702</v>
      </c>
      <c r="J454" s="43">
        <f t="shared" si="211"/>
        <v>83003.096033176611</v>
      </c>
      <c r="K454" s="43">
        <f t="shared" si="211"/>
        <v>18775.561311770725</v>
      </c>
      <c r="L454" s="44">
        <f t="shared" si="211"/>
        <v>57723.209000167612</v>
      </c>
      <c r="M454" s="45">
        <f t="shared" si="211"/>
        <v>33112.801517526765</v>
      </c>
      <c r="N454" s="46">
        <f t="shared" si="211"/>
        <v>7051.9509471818565</v>
      </c>
      <c r="O454" s="46">
        <f t="shared" si="211"/>
        <v>0</v>
      </c>
      <c r="P454" s="47">
        <f t="shared" si="211"/>
        <v>148217.62525439571</v>
      </c>
      <c r="Q454" s="47">
        <f t="shared" si="211"/>
        <v>128086.34105207269</v>
      </c>
      <c r="R454" s="47">
        <f t="shared" si="211"/>
        <v>474369.28445327166</v>
      </c>
      <c r="S454" s="48">
        <f t="shared" si="211"/>
        <v>8320.7935044036803</v>
      </c>
      <c r="T454" s="48">
        <f t="shared" si="211"/>
        <v>11127.495842174438</v>
      </c>
      <c r="U454" s="49">
        <f t="shared" si="211"/>
        <v>62843.076534915781</v>
      </c>
      <c r="V454" s="49">
        <f t="shared" si="211"/>
        <v>58204.2417668255</v>
      </c>
      <c r="W454" s="50">
        <f t="shared" si="211"/>
        <v>100401.5791973709</v>
      </c>
      <c r="X454" s="50">
        <f t="shared" si="211"/>
        <v>73712.413658507809</v>
      </c>
      <c r="AD454"/>
      <c r="AE454" s="3">
        <v>69</v>
      </c>
      <c r="AG454" s="3">
        <f t="shared" si="213"/>
        <v>57.099042142728173</v>
      </c>
      <c r="AH454" s="43">
        <f t="shared" si="212"/>
        <v>51991.560515170589</v>
      </c>
      <c r="AI454" s="43">
        <f t="shared" si="212"/>
        <v>81416.647481540422</v>
      </c>
      <c r="AJ454" s="43">
        <f t="shared" si="212"/>
        <v>80509.113318416828</v>
      </c>
      <c r="AK454" s="43">
        <f t="shared" si="212"/>
        <v>75716.316839385079</v>
      </c>
      <c r="AL454" s="43">
        <f t="shared" si="212"/>
        <v>16357.449582479036</v>
      </c>
      <c r="AM454" s="44">
        <f t="shared" si="212"/>
        <v>56237.652797569455</v>
      </c>
      <c r="AN454" s="45">
        <f t="shared" si="212"/>
        <v>29452.563749042787</v>
      </c>
      <c r="AO454" s="46">
        <f t="shared" si="212"/>
        <v>6226.3296969578678</v>
      </c>
      <c r="AP454" s="46">
        <f t="shared" si="212"/>
        <v>0</v>
      </c>
      <c r="AQ454" s="47">
        <f t="shared" si="212"/>
        <v>137046.03705455668</v>
      </c>
      <c r="AR454" s="47">
        <f t="shared" si="212"/>
        <v>121025.94037767006</v>
      </c>
      <c r="AS454" s="47">
        <f t="shared" si="212"/>
        <v>466443.67832298088</v>
      </c>
      <c r="AT454" s="48">
        <f t="shared" si="212"/>
        <v>7680.4564547570571</v>
      </c>
      <c r="AU454" s="48">
        <f t="shared" si="212"/>
        <v>10246.206378843892</v>
      </c>
      <c r="AV454" s="49">
        <f t="shared" si="212"/>
        <v>56971.63983132047</v>
      </c>
      <c r="AW454" s="49">
        <f t="shared" si="212"/>
        <v>52875.898340805994</v>
      </c>
      <c r="AX454" s="50">
        <f t="shared" si="212"/>
        <v>97354.571996933068</v>
      </c>
      <c r="AY454" s="50">
        <f t="shared" si="212"/>
        <v>69615.385428946014</v>
      </c>
    </row>
    <row r="455" spans="4:51" x14ac:dyDescent="0.25">
      <c r="D455" s="3">
        <v>70</v>
      </c>
      <c r="F455" s="3">
        <v>69</v>
      </c>
      <c r="G455" s="43">
        <f t="shared" si="211"/>
        <v>55240.397792509371</v>
      </c>
      <c r="H455" s="43">
        <f t="shared" si="211"/>
        <v>90265.787993947262</v>
      </c>
      <c r="I455" s="43">
        <f t="shared" si="211"/>
        <v>89346.353777930388</v>
      </c>
      <c r="J455" s="43">
        <f t="shared" si="211"/>
        <v>83571.403669801599</v>
      </c>
      <c r="K455" s="43">
        <f t="shared" si="211"/>
        <v>18911.004928461101</v>
      </c>
      <c r="L455" s="44">
        <f t="shared" si="211"/>
        <v>57823.048707236951</v>
      </c>
      <c r="M455" s="45">
        <f t="shared" si="211"/>
        <v>33400.046640085588</v>
      </c>
      <c r="N455" s="46">
        <f t="shared" si="211"/>
        <v>7119.3973794727108</v>
      </c>
      <c r="O455" s="46">
        <f t="shared" si="211"/>
        <v>0</v>
      </c>
      <c r="P455" s="47">
        <f t="shared" si="211"/>
        <v>149080.98427270842</v>
      </c>
      <c r="Q455" s="47">
        <f t="shared" si="211"/>
        <v>128586.91930402862</v>
      </c>
      <c r="R455" s="47">
        <f t="shared" si="211"/>
        <v>474801.22605222167</v>
      </c>
      <c r="S455" s="48">
        <f t="shared" si="211"/>
        <v>8370.0045253315329</v>
      </c>
      <c r="T455" s="48">
        <f t="shared" si="211"/>
        <v>11193.935260520841</v>
      </c>
      <c r="U455" s="49">
        <f t="shared" si="211"/>
        <v>63306.171853254949</v>
      </c>
      <c r="V455" s="49">
        <f t="shared" si="211"/>
        <v>58622.970531568135</v>
      </c>
      <c r="W455" s="50">
        <f t="shared" si="211"/>
        <v>100609.37273696666</v>
      </c>
      <c r="X455" s="50">
        <f t="shared" si="211"/>
        <v>74008.489686926245</v>
      </c>
      <c r="AD455"/>
      <c r="AE455" s="3">
        <v>70</v>
      </c>
      <c r="AG455" s="3">
        <f t="shared" si="213"/>
        <v>57.275858549886756</v>
      </c>
      <c r="AH455" s="43">
        <f t="shared" si="212"/>
        <v>52058.869642693484</v>
      </c>
      <c r="AI455" s="43">
        <f t="shared" si="212"/>
        <v>81568.408016825342</v>
      </c>
      <c r="AJ455" s="43">
        <f t="shared" si="212"/>
        <v>80671.778512262186</v>
      </c>
      <c r="AK455" s="43">
        <f t="shared" si="212"/>
        <v>75851.952816856239</v>
      </c>
      <c r="AL455" s="43">
        <f t="shared" si="212"/>
        <v>16415.997372982791</v>
      </c>
      <c r="AM455" s="44">
        <f t="shared" si="212"/>
        <v>56268.820775467888</v>
      </c>
      <c r="AN455" s="45">
        <f t="shared" si="212"/>
        <v>29520.244078033254</v>
      </c>
      <c r="AO455" s="46">
        <f t="shared" si="212"/>
        <v>6241.1068658158692</v>
      </c>
      <c r="AP455" s="46">
        <f t="shared" si="212"/>
        <v>0</v>
      </c>
      <c r="AQ455" s="47">
        <f t="shared" si="212"/>
        <v>137255.71147357364</v>
      </c>
      <c r="AR455" s="47">
        <f t="shared" si="212"/>
        <v>121167.76959303078</v>
      </c>
      <c r="AS455" s="47">
        <f t="shared" si="212"/>
        <v>466636.43441497203</v>
      </c>
      <c r="AT455" s="48">
        <f t="shared" si="212"/>
        <v>7692.5252854270839</v>
      </c>
      <c r="AU455" s="48">
        <f t="shared" si="212"/>
        <v>10263.061819909017</v>
      </c>
      <c r="AV455" s="49">
        <f t="shared" si="212"/>
        <v>57079.921160885162</v>
      </c>
      <c r="AW455" s="49">
        <f t="shared" si="212"/>
        <v>52974.459358161017</v>
      </c>
      <c r="AX455" s="50">
        <f t="shared" si="212"/>
        <v>97417.982031468462</v>
      </c>
      <c r="AY455" s="50">
        <f t="shared" si="212"/>
        <v>69696.50518759359</v>
      </c>
    </row>
    <row r="456" spans="4:51" x14ac:dyDescent="0.25">
      <c r="D456" s="3">
        <v>71</v>
      </c>
      <c r="F456" s="3">
        <v>70</v>
      </c>
      <c r="G456" s="43">
        <f t="shared" si="211"/>
        <v>55420.032966967876</v>
      </c>
      <c r="H456" s="43">
        <f t="shared" si="211"/>
        <v>90894.079952588771</v>
      </c>
      <c r="I456" s="43">
        <f t="shared" si="211"/>
        <v>89918.061421900828</v>
      </c>
      <c r="J456" s="43">
        <f t="shared" si="211"/>
        <v>84124.537258353943</v>
      </c>
      <c r="K456" s="43">
        <f t="shared" si="211"/>
        <v>19036.607914666009</v>
      </c>
      <c r="L456" s="44">
        <f t="shared" si="211"/>
        <v>57918.008651994765</v>
      </c>
      <c r="M456" s="45">
        <f t="shared" si="211"/>
        <v>33679.816170731523</v>
      </c>
      <c r="N456" s="46">
        <f t="shared" si="211"/>
        <v>7185.529328380776</v>
      </c>
      <c r="O456" s="46">
        <f t="shared" si="211"/>
        <v>0</v>
      </c>
      <c r="P456" s="47">
        <f t="shared" si="211"/>
        <v>149920.18374951783</v>
      </c>
      <c r="Q456" s="47">
        <f t="shared" si="211"/>
        <v>129066.79824011499</v>
      </c>
      <c r="R456" s="47">
        <f t="shared" si="211"/>
        <v>475199.04267120088</v>
      </c>
      <c r="S456" s="48">
        <f t="shared" si="211"/>
        <v>8417.7924634051815</v>
      </c>
      <c r="T456" s="48">
        <f t="shared" si="211"/>
        <v>11258.243995918821</v>
      </c>
      <c r="U456" s="49">
        <f t="shared" si="211"/>
        <v>63757.717341355448</v>
      </c>
      <c r="V456" s="49">
        <f t="shared" si="211"/>
        <v>59031.014112553421</v>
      </c>
      <c r="W456" s="50">
        <f t="shared" si="211"/>
        <v>100807.61898594613</v>
      </c>
      <c r="X456" s="50">
        <f t="shared" si="211"/>
        <v>74293.204751535537</v>
      </c>
      <c r="AD456"/>
      <c r="AE456" s="3">
        <v>71</v>
      </c>
      <c r="AG456" s="3">
        <f t="shared" si="213"/>
        <v>57.43878713009709</v>
      </c>
      <c r="AH456" s="43">
        <f t="shared" si="212"/>
        <v>52120.270993241524</v>
      </c>
      <c r="AI456" s="43">
        <f t="shared" si="212"/>
        <v>81707.663178873903</v>
      </c>
      <c r="AJ456" s="43">
        <f t="shared" si="212"/>
        <v>80820.732734048201</v>
      </c>
      <c r="AK456" s="43">
        <f t="shared" si="212"/>
        <v>75976.385975821351</v>
      </c>
      <c r="AL456" s="43">
        <f t="shared" si="212"/>
        <v>16469.186580330555</v>
      </c>
      <c r="AM456" s="44">
        <f t="shared" si="212"/>
        <v>56297.295603745864</v>
      </c>
      <c r="AN456" s="45">
        <f t="shared" si="212"/>
        <v>29582.351141242121</v>
      </c>
      <c r="AO456" s="46">
        <f t="shared" si="212"/>
        <v>6254.6813792233734</v>
      </c>
      <c r="AP456" s="46">
        <f t="shared" si="212"/>
        <v>0</v>
      </c>
      <c r="AQ456" s="47">
        <f t="shared" si="212"/>
        <v>137448.00990409954</v>
      </c>
      <c r="AR456" s="47">
        <f t="shared" si="212"/>
        <v>121297.55006625676</v>
      </c>
      <c r="AS456" s="47">
        <f t="shared" si="212"/>
        <v>466811.61421628634</v>
      </c>
      <c r="AT456" s="48">
        <f t="shared" si="212"/>
        <v>7703.5925276398839</v>
      </c>
      <c r="AU456" s="48">
        <f t="shared" si="212"/>
        <v>10278.511307312963</v>
      </c>
      <c r="AV456" s="49">
        <f t="shared" si="212"/>
        <v>57179.289763475077</v>
      </c>
      <c r="AW456" s="49">
        <f t="shared" si="212"/>
        <v>53064.898741493591</v>
      </c>
      <c r="AX456" s="50">
        <f t="shared" si="212"/>
        <v>97475.925180476042</v>
      </c>
      <c r="AY456" s="50">
        <f t="shared" si="212"/>
        <v>69770.769084059939</v>
      </c>
    </row>
  </sheetData>
  <mergeCells count="4">
    <mergeCell ref="BN53:BO53"/>
    <mergeCell ref="BP53:BQ53"/>
    <mergeCell ref="CE53:CF53"/>
    <mergeCell ref="CR53:CS5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MJ456"/>
  <sheetViews>
    <sheetView workbookViewId="0"/>
  </sheetViews>
  <sheetFormatPr defaultRowHeight="15" x14ac:dyDescent="0.25"/>
  <cols>
    <col min="1" max="1" width="12.28515625" customWidth="1"/>
    <col min="2" max="2" width="17" customWidth="1"/>
    <col min="3" max="3" width="17.42578125" customWidth="1"/>
    <col min="4" max="4" width="17.42578125" style="3" customWidth="1"/>
    <col min="5" max="5" width="10.42578125" style="3" customWidth="1"/>
    <col min="6" max="6" width="14" style="3" customWidth="1"/>
    <col min="7" max="9" width="11.5703125" style="3" customWidth="1"/>
    <col min="10" max="26" width="9.140625" style="3" customWidth="1"/>
    <col min="27" max="27" width="10" style="3" customWidth="1"/>
    <col min="28" max="32" width="9.140625" style="3" customWidth="1"/>
    <col min="33" max="33" width="15.28515625" style="3" customWidth="1"/>
    <col min="34" max="54" width="9.140625" style="3" customWidth="1"/>
    <col min="55" max="55" width="12.42578125" style="3" customWidth="1"/>
    <col min="56" max="56" width="10.5703125" style="3" customWidth="1"/>
    <col min="57" max="57" width="9.140625" style="3"/>
    <col min="58" max="58" width="10.85546875" style="3" customWidth="1"/>
    <col min="59" max="59" width="9.140625" style="3"/>
    <col min="60" max="60" width="20.7109375" style="3" customWidth="1"/>
    <col min="61" max="61" width="18" style="3" customWidth="1"/>
    <col min="62" max="62" width="9.7109375" style="3" customWidth="1"/>
    <col min="63" max="63" width="8.42578125" style="3" customWidth="1"/>
    <col min="64" max="64" width="11.140625" style="3" customWidth="1"/>
    <col min="65" max="95" width="12.140625" style="3" customWidth="1"/>
    <col min="96" max="127" width="9.140625" style="3"/>
    <col min="128" max="128" width="12" style="3" bestFit="1" customWidth="1"/>
    <col min="129" max="130" width="9.140625" style="3"/>
    <col min="131" max="131" width="9.7109375" style="3" customWidth="1"/>
    <col min="132" max="132" width="10.7109375" style="3" customWidth="1"/>
    <col min="133" max="259" width="9.140625" style="3"/>
    <col min="260" max="260" width="16.28515625" style="3" customWidth="1"/>
    <col min="261" max="291" width="9.140625" style="3"/>
    <col min="292" max="292" width="15.7109375" style="3" customWidth="1"/>
    <col min="293" max="348" width="9.140625" style="3"/>
  </cols>
  <sheetData>
    <row r="1" spans="1:321" x14ac:dyDescent="0.25">
      <c r="A1" t="s">
        <v>84</v>
      </c>
    </row>
    <row r="2" spans="1:321" x14ac:dyDescent="0.25">
      <c r="B2" s="2" t="s">
        <v>30</v>
      </c>
      <c r="C2" s="61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12"/>
      <c r="BE2" s="12"/>
      <c r="BF2" s="12"/>
      <c r="BG2" s="12"/>
      <c r="BH2" s="12"/>
      <c r="BI2" s="63"/>
      <c r="BJ2" s="12"/>
      <c r="BK2" s="12"/>
      <c r="BL2" s="12"/>
      <c r="BM2" s="12"/>
      <c r="BN2" s="51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51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</row>
    <row r="3" spans="1:321" s="3" customFormat="1" x14ac:dyDescent="0.25">
      <c r="A3" s="10" t="s">
        <v>28</v>
      </c>
      <c r="B3" s="9" t="s">
        <v>19</v>
      </c>
      <c r="C3" s="9" t="s">
        <v>27</v>
      </c>
      <c r="D3" s="12"/>
      <c r="E3" s="12"/>
      <c r="F3" s="9" t="s">
        <v>0</v>
      </c>
      <c r="G3" s="64" t="s">
        <v>4</v>
      </c>
      <c r="H3" s="64" t="s">
        <v>5</v>
      </c>
      <c r="I3" s="64" t="s">
        <v>6</v>
      </c>
      <c r="J3" s="64" t="s">
        <v>7</v>
      </c>
      <c r="K3" s="64" t="s">
        <v>8</v>
      </c>
      <c r="L3" s="65" t="s">
        <v>94</v>
      </c>
      <c r="M3" s="66" t="s">
        <v>9</v>
      </c>
      <c r="N3" s="67" t="s">
        <v>10</v>
      </c>
      <c r="O3" s="67" t="s">
        <v>11</v>
      </c>
      <c r="P3" s="68" t="s">
        <v>12</v>
      </c>
      <c r="Q3" s="68" t="s">
        <v>13</v>
      </c>
      <c r="R3" s="68" t="s">
        <v>14</v>
      </c>
      <c r="S3" s="69" t="s">
        <v>20</v>
      </c>
      <c r="T3" s="69" t="s">
        <v>21</v>
      </c>
      <c r="U3" s="70" t="s">
        <v>16</v>
      </c>
      <c r="V3" s="70" t="s">
        <v>17</v>
      </c>
      <c r="W3" s="71" t="s">
        <v>18</v>
      </c>
      <c r="X3" s="71" t="s">
        <v>24</v>
      </c>
      <c r="Y3" s="12" t="s">
        <v>108</v>
      </c>
      <c r="Z3" s="72" t="s">
        <v>137</v>
      </c>
      <c r="AA3" s="72" t="s">
        <v>138</v>
      </c>
      <c r="AB3" s="12"/>
      <c r="AC3" s="12"/>
      <c r="AD3" s="12"/>
      <c r="AE3" s="12"/>
      <c r="AF3" s="12"/>
      <c r="AG3" s="9" t="s">
        <v>0</v>
      </c>
      <c r="AH3" s="64" t="s">
        <v>4</v>
      </c>
      <c r="AI3" s="64" t="s">
        <v>5</v>
      </c>
      <c r="AJ3" s="64" t="s">
        <v>6</v>
      </c>
      <c r="AK3" s="64" t="s">
        <v>7</v>
      </c>
      <c r="AL3" s="64" t="s">
        <v>8</v>
      </c>
      <c r="AM3" s="65" t="s">
        <v>94</v>
      </c>
      <c r="AN3" s="66" t="s">
        <v>9</v>
      </c>
      <c r="AO3" s="67" t="s">
        <v>10</v>
      </c>
      <c r="AP3" s="67" t="s">
        <v>11</v>
      </c>
      <c r="AQ3" s="68" t="s">
        <v>12</v>
      </c>
      <c r="AR3" s="68" t="s">
        <v>13</v>
      </c>
      <c r="AS3" s="68" t="s">
        <v>14</v>
      </c>
      <c r="AT3" s="69" t="s">
        <v>20</v>
      </c>
      <c r="AU3" s="69" t="s">
        <v>21</v>
      </c>
      <c r="AV3" s="70" t="s">
        <v>16</v>
      </c>
      <c r="AW3" s="70" t="s">
        <v>17</v>
      </c>
      <c r="AX3" s="71" t="s">
        <v>18</v>
      </c>
      <c r="AY3" s="71" t="s">
        <v>24</v>
      </c>
      <c r="AZ3" s="12" t="s">
        <v>108</v>
      </c>
      <c r="BA3" s="72" t="s">
        <v>137</v>
      </c>
      <c r="BB3" s="72" t="s">
        <v>138</v>
      </c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EB3" s="12"/>
      <c r="EE3" s="13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Z3" s="12"/>
      <c r="KF3" s="12"/>
    </row>
    <row r="4" spans="1:321" x14ac:dyDescent="0.25">
      <c r="A4" s="20">
        <v>1</v>
      </c>
      <c r="B4" s="18">
        <f>IF(AND('Graph-outputs'!$BT$1&gt;12, 'Graph-outputs'!$BT$1&lt;19), A4*5-5, "")</f>
        <v>0</v>
      </c>
      <c r="C4" s="11">
        <v>14</v>
      </c>
      <c r="F4" s="34" t="s">
        <v>1</v>
      </c>
      <c r="G4" s="36">
        <v>90</v>
      </c>
      <c r="H4" s="36">
        <v>110</v>
      </c>
      <c r="I4" s="36">
        <v>110</v>
      </c>
      <c r="J4" s="36">
        <v>110</v>
      </c>
      <c r="K4" s="36">
        <v>30</v>
      </c>
      <c r="L4" s="37"/>
      <c r="M4" s="35">
        <v>45</v>
      </c>
      <c r="N4" s="38">
        <v>30</v>
      </c>
      <c r="O4" s="38">
        <v>30</v>
      </c>
      <c r="P4" s="39">
        <v>75</v>
      </c>
      <c r="Q4" s="39">
        <v>40</v>
      </c>
      <c r="R4" s="39">
        <v>55</v>
      </c>
      <c r="S4" s="40">
        <v>190</v>
      </c>
      <c r="T4" s="40">
        <v>250</v>
      </c>
      <c r="U4" s="41"/>
      <c r="V4" s="41"/>
      <c r="W4" s="42">
        <v>120</v>
      </c>
      <c r="X4" s="42">
        <v>100</v>
      </c>
      <c r="Y4"/>
      <c r="Z4" s="37">
        <v>30</v>
      </c>
      <c r="AA4" s="37">
        <v>60</v>
      </c>
      <c r="AG4" s="34" t="s">
        <v>1</v>
      </c>
      <c r="AH4" s="36">
        <v>90</v>
      </c>
      <c r="AI4" s="36">
        <v>110</v>
      </c>
      <c r="AJ4" s="36">
        <v>110</v>
      </c>
      <c r="AK4" s="36">
        <v>110</v>
      </c>
      <c r="AL4" s="36">
        <v>30</v>
      </c>
      <c r="AM4" s="37"/>
      <c r="AN4" s="35">
        <v>45</v>
      </c>
      <c r="AO4" s="38">
        <v>30</v>
      </c>
      <c r="AP4" s="38">
        <v>30</v>
      </c>
      <c r="AQ4" s="39">
        <v>75</v>
      </c>
      <c r="AR4" s="39">
        <v>40</v>
      </c>
      <c r="AS4" s="39">
        <v>55</v>
      </c>
      <c r="AT4" s="40">
        <v>190</v>
      </c>
      <c r="AU4" s="40">
        <v>250</v>
      </c>
      <c r="AV4" s="41"/>
      <c r="AW4" s="41"/>
      <c r="AX4" s="42">
        <v>120</v>
      </c>
      <c r="AY4" s="42">
        <v>100</v>
      </c>
      <c r="AZ4"/>
      <c r="BA4" s="37">
        <v>30</v>
      </c>
      <c r="BB4" s="37">
        <v>60</v>
      </c>
    </row>
    <row r="5" spans="1:321" x14ac:dyDescent="0.25">
      <c r="A5" s="20">
        <v>2</v>
      </c>
      <c r="B5" s="18">
        <f>IF(AND('Graph-outputs'!$BT$1&gt;12, 'Graph-outputs'!$BT$1&lt;19), A5*5-5, "")</f>
        <v>5</v>
      </c>
      <c r="C5" s="6">
        <f>C4*5-5</f>
        <v>65</v>
      </c>
      <c r="F5" s="34" t="s">
        <v>2</v>
      </c>
      <c r="G5" s="36">
        <v>6.4899999999999999E-2</v>
      </c>
      <c r="H5" s="36">
        <v>2.8199999999999999E-2</v>
      </c>
      <c r="I5" s="36">
        <v>4.4400000000000002E-2</v>
      </c>
      <c r="J5" s="36">
        <v>2.93E-2</v>
      </c>
      <c r="K5" s="36">
        <v>6.9699999999999998E-2</v>
      </c>
      <c r="L5" s="37"/>
      <c r="M5" s="35">
        <v>3.0499999999999999E-2</v>
      </c>
      <c r="N5" s="38">
        <v>2.3199999999999998E-2</v>
      </c>
      <c r="O5" s="38">
        <v>2.3199999999999998E-2</v>
      </c>
      <c r="P5" s="39">
        <v>2.9700000000000001E-2</v>
      </c>
      <c r="Q5" s="39">
        <v>4.3799999999999999E-2</v>
      </c>
      <c r="R5" s="39">
        <v>8.2900000000000001E-2</v>
      </c>
      <c r="S5" s="40">
        <v>3.1E-2</v>
      </c>
      <c r="T5" s="40">
        <v>3.5000000000000003E-2</v>
      </c>
      <c r="U5" s="41"/>
      <c r="V5" s="41"/>
      <c r="W5" s="42">
        <v>5.7200000000000001E-2</v>
      </c>
      <c r="X5" s="42">
        <v>4.0399999999999998E-2</v>
      </c>
      <c r="Y5"/>
      <c r="Z5" s="37">
        <v>0.08</v>
      </c>
      <c r="AA5" s="37">
        <v>4.9700000000000001E-2</v>
      </c>
      <c r="AG5" s="34" t="s">
        <v>2</v>
      </c>
      <c r="AH5" s="36">
        <v>6.4899999999999999E-2</v>
      </c>
      <c r="AI5" s="36">
        <v>2.8199999999999999E-2</v>
      </c>
      <c r="AJ5" s="36">
        <v>4.4400000000000002E-2</v>
      </c>
      <c r="AK5" s="36">
        <v>2.93E-2</v>
      </c>
      <c r="AL5" s="36">
        <v>6.9699999999999998E-2</v>
      </c>
      <c r="AM5" s="37"/>
      <c r="AN5" s="35">
        <v>3.0499999999999999E-2</v>
      </c>
      <c r="AO5" s="38">
        <v>2.3199999999999998E-2</v>
      </c>
      <c r="AP5" s="38">
        <v>2.3199999999999998E-2</v>
      </c>
      <c r="AQ5" s="39">
        <v>2.9700000000000001E-2</v>
      </c>
      <c r="AR5" s="39">
        <v>4.3799999999999999E-2</v>
      </c>
      <c r="AS5" s="39">
        <v>8.2900000000000001E-2</v>
      </c>
      <c r="AT5" s="40">
        <v>3.1E-2</v>
      </c>
      <c r="AU5" s="40">
        <v>3.5000000000000003E-2</v>
      </c>
      <c r="AV5" s="41"/>
      <c r="AW5" s="41"/>
      <c r="AX5" s="42">
        <v>5.7200000000000001E-2</v>
      </c>
      <c r="AY5" s="42">
        <v>4.0399999999999998E-2</v>
      </c>
      <c r="AZ5"/>
      <c r="BA5" s="37">
        <v>0.08</v>
      </c>
      <c r="BB5" s="37">
        <v>4.9700000000000001E-2</v>
      </c>
    </row>
    <row r="6" spans="1:321" x14ac:dyDescent="0.25">
      <c r="A6" s="20">
        <v>3</v>
      </c>
      <c r="B6" s="18">
        <f>IF(AND('Graph-outputs'!$BT$1&gt;12, 'Graph-outputs'!$BT$1&lt;19), A6*5-5, "")</f>
        <v>10</v>
      </c>
      <c r="C6" s="3"/>
      <c r="F6" s="34" t="s">
        <v>3</v>
      </c>
      <c r="G6" s="36">
        <v>4.5</v>
      </c>
      <c r="H6" s="36">
        <v>1.5</v>
      </c>
      <c r="I6" s="36">
        <v>3</v>
      </c>
      <c r="J6" s="36">
        <v>1.5</v>
      </c>
      <c r="K6" s="36">
        <v>4</v>
      </c>
      <c r="L6" s="37"/>
      <c r="M6" s="35">
        <v>2</v>
      </c>
      <c r="N6" s="38">
        <v>1.6</v>
      </c>
      <c r="O6" s="38">
        <v>1.6</v>
      </c>
      <c r="P6" s="39">
        <v>1.3</v>
      </c>
      <c r="Q6" s="39">
        <v>1.7</v>
      </c>
      <c r="R6" s="39">
        <v>3.2</v>
      </c>
      <c r="S6" s="40">
        <v>1.4</v>
      </c>
      <c r="T6" s="40">
        <v>1.7</v>
      </c>
      <c r="U6" s="41"/>
      <c r="V6" s="41"/>
      <c r="W6" s="42">
        <v>1.4</v>
      </c>
      <c r="X6" s="42">
        <v>1.48</v>
      </c>
      <c r="Y6"/>
      <c r="Z6" s="37">
        <v>3</v>
      </c>
      <c r="AA6" s="37">
        <v>1</v>
      </c>
      <c r="AG6" s="34" t="s">
        <v>3</v>
      </c>
      <c r="AH6" s="36">
        <v>4.5</v>
      </c>
      <c r="AI6" s="36">
        <v>1.5</v>
      </c>
      <c r="AJ6" s="36">
        <v>3</v>
      </c>
      <c r="AK6" s="36">
        <v>1.5</v>
      </c>
      <c r="AL6" s="36">
        <v>4</v>
      </c>
      <c r="AM6" s="37"/>
      <c r="AN6" s="35">
        <v>2</v>
      </c>
      <c r="AO6" s="38">
        <v>1.6</v>
      </c>
      <c r="AP6" s="38">
        <v>1.6</v>
      </c>
      <c r="AQ6" s="39">
        <v>1.3</v>
      </c>
      <c r="AR6" s="39">
        <v>1.7</v>
      </c>
      <c r="AS6" s="39">
        <v>3.2</v>
      </c>
      <c r="AT6" s="40">
        <v>1.4</v>
      </c>
      <c r="AU6" s="40">
        <v>1.7</v>
      </c>
      <c r="AV6" s="41"/>
      <c r="AW6" s="41"/>
      <c r="AX6" s="42">
        <v>1.4</v>
      </c>
      <c r="AY6" s="42">
        <v>1.48</v>
      </c>
      <c r="AZ6"/>
      <c r="BA6" s="37">
        <v>3</v>
      </c>
      <c r="BB6" s="37">
        <v>1</v>
      </c>
    </row>
    <row r="7" spans="1:321" x14ac:dyDescent="0.25">
      <c r="A7" s="20">
        <v>4</v>
      </c>
      <c r="B7" s="18">
        <f>IF(AND('Graph-outputs'!$BT$1&gt;12, 'Graph-outputs'!$BT$1&lt;19), A7*5-5, "")</f>
        <v>15</v>
      </c>
      <c r="C7" s="3"/>
      <c r="F7" s="34" t="s">
        <v>29</v>
      </c>
      <c r="S7" s="40">
        <f t="shared" ref="S7:X7" si="0">$C$5</f>
        <v>65</v>
      </c>
      <c r="T7" s="40">
        <f t="shared" si="0"/>
        <v>65</v>
      </c>
      <c r="U7" s="41">
        <f t="shared" si="0"/>
        <v>65</v>
      </c>
      <c r="V7" s="41">
        <f t="shared" si="0"/>
        <v>65</v>
      </c>
      <c r="W7" s="42">
        <f t="shared" si="0"/>
        <v>65</v>
      </c>
      <c r="X7" s="42">
        <f t="shared" si="0"/>
        <v>65</v>
      </c>
      <c r="AG7" s="34" t="s">
        <v>29</v>
      </c>
      <c r="AT7" s="40">
        <f t="shared" ref="AT7:AY7" si="1">$C$5</f>
        <v>65</v>
      </c>
      <c r="AU7" s="40">
        <f t="shared" si="1"/>
        <v>65</v>
      </c>
      <c r="AV7" s="41">
        <f t="shared" si="1"/>
        <v>65</v>
      </c>
      <c r="AW7" s="41">
        <f t="shared" si="1"/>
        <v>65</v>
      </c>
      <c r="AX7" s="42">
        <f t="shared" si="1"/>
        <v>65</v>
      </c>
      <c r="AY7" s="42">
        <f t="shared" si="1"/>
        <v>65</v>
      </c>
      <c r="IZ7" s="12"/>
      <c r="KF7" s="12"/>
    </row>
    <row r="8" spans="1:321" x14ac:dyDescent="0.25">
      <c r="A8" s="20">
        <v>5</v>
      </c>
      <c r="B8" s="18">
        <f>IF(AND('Graph-outputs'!$BT$1&gt;12, 'Graph-outputs'!$BT$1&lt;19), A8*5-5, "")</f>
        <v>20</v>
      </c>
      <c r="C8" s="3"/>
      <c r="F8" s="34" t="s">
        <v>120</v>
      </c>
      <c r="S8" s="40">
        <f>IF(S7&lt;58.8, 0.005*(EXP(0.061*S7)-1), 0.176+0.02*(S7-58.8))</f>
        <v>0.30000000000000004</v>
      </c>
      <c r="T8" s="40">
        <f>IF(T7&lt;58.8, 0.005*(EXP(0.061*T7)-1), 0.176+0.02*(T7-58.8))</f>
        <v>0.30000000000000004</v>
      </c>
      <c r="U8" s="41"/>
      <c r="V8" s="41"/>
      <c r="W8" s="42"/>
      <c r="X8" s="42"/>
      <c r="AG8" s="34" t="s">
        <v>120</v>
      </c>
      <c r="AT8" s="40">
        <f>IF(AT7&lt;58.8, 0.005*(EXP(0.061*AT7)-1), 0.176+0.02*(AT7-58.8))</f>
        <v>0.30000000000000004</v>
      </c>
      <c r="AU8" s="40">
        <f>IF(AU7&lt;58.8, 0.005*(EXP(0.061*AU7)-1), 0.176+0.02*(AU7-58.8))</f>
        <v>0.30000000000000004</v>
      </c>
      <c r="AV8" s="41"/>
      <c r="AW8" s="41"/>
      <c r="AX8" s="42"/>
      <c r="AY8" s="42"/>
    </row>
    <row r="9" spans="1:321" x14ac:dyDescent="0.25">
      <c r="A9" s="20">
        <v>6</v>
      </c>
      <c r="B9" s="18">
        <f>IF(AND('Graph-outputs'!$BT$1&gt;12, 'Graph-outputs'!$BT$1&lt;19), A9*5-5, "")</f>
        <v>25</v>
      </c>
      <c r="C9" s="3"/>
      <c r="F9" s="34" t="s">
        <v>25</v>
      </c>
      <c r="G9" s="36">
        <v>0.9</v>
      </c>
      <c r="H9" s="36">
        <v>0.7</v>
      </c>
      <c r="I9" s="36">
        <v>0.75</v>
      </c>
      <c r="J9" s="36">
        <v>0.8</v>
      </c>
      <c r="K9" s="36">
        <v>0.8</v>
      </c>
      <c r="L9" s="37"/>
      <c r="M9" s="35">
        <v>0.85</v>
      </c>
      <c r="N9" s="38">
        <v>0.9</v>
      </c>
      <c r="O9" s="38">
        <v>0.9</v>
      </c>
      <c r="P9" s="39">
        <v>0.75</v>
      </c>
      <c r="Q9" s="39">
        <v>0.75</v>
      </c>
      <c r="R9" s="39">
        <v>0.75</v>
      </c>
      <c r="S9" s="40"/>
      <c r="T9" s="40"/>
      <c r="U9" s="41">
        <v>0.8</v>
      </c>
      <c r="V9" s="41">
        <v>0.8</v>
      </c>
      <c r="W9" s="42">
        <v>0.8</v>
      </c>
      <c r="X9" s="42">
        <v>0.8</v>
      </c>
      <c r="Y9"/>
      <c r="Z9" s="37">
        <v>0.8</v>
      </c>
      <c r="AA9" s="37"/>
      <c r="AG9" s="34" t="s">
        <v>25</v>
      </c>
      <c r="AH9" s="36">
        <v>0.9</v>
      </c>
      <c r="AI9" s="36">
        <v>0.7</v>
      </c>
      <c r="AJ9" s="36">
        <v>0.75</v>
      </c>
      <c r="AK9" s="36">
        <v>0.8</v>
      </c>
      <c r="AL9" s="36">
        <v>0.8</v>
      </c>
      <c r="AM9" s="37"/>
      <c r="AN9" s="35">
        <v>0.85</v>
      </c>
      <c r="AO9" s="38">
        <v>0.9</v>
      </c>
      <c r="AP9" s="38">
        <v>0.9</v>
      </c>
      <c r="AQ9" s="39">
        <v>0.75</v>
      </c>
      <c r="AR9" s="39">
        <v>0.75</v>
      </c>
      <c r="AS9" s="39">
        <v>0.75</v>
      </c>
      <c r="AT9" s="40"/>
      <c r="AU9" s="40"/>
      <c r="AV9" s="41">
        <v>0.8</v>
      </c>
      <c r="AW9" s="41">
        <v>0.8</v>
      </c>
      <c r="AX9" s="42">
        <v>0.8</v>
      </c>
      <c r="AY9" s="42">
        <v>0.8</v>
      </c>
      <c r="AZ9"/>
      <c r="BA9" s="37">
        <v>0.8</v>
      </c>
      <c r="BB9" s="37"/>
      <c r="CQ9" s="51"/>
    </row>
    <row r="10" spans="1:321" x14ac:dyDescent="0.25">
      <c r="A10" s="20">
        <v>7</v>
      </c>
      <c r="B10" s="18">
        <f>IF(AND('Graph-outputs'!$BT$1&gt;12, 'Graph-outputs'!$BT$1&lt;19), A10*5-5, "")</f>
        <v>30</v>
      </c>
      <c r="C10" s="3"/>
      <c r="F10" s="34" t="s">
        <v>26</v>
      </c>
      <c r="G10" s="36">
        <v>72</v>
      </c>
      <c r="H10" s="36">
        <v>64</v>
      </c>
      <c r="I10" s="36">
        <v>62</v>
      </c>
      <c r="J10" s="36">
        <v>66</v>
      </c>
      <c r="K10" s="36">
        <v>56</v>
      </c>
      <c r="L10" s="37">
        <v>62</v>
      </c>
      <c r="M10" s="35">
        <v>106</v>
      </c>
      <c r="N10" s="38">
        <v>32</v>
      </c>
      <c r="O10" s="38">
        <v>32</v>
      </c>
      <c r="P10" s="39">
        <v>38</v>
      </c>
      <c r="Q10" s="39">
        <v>63</v>
      </c>
      <c r="R10" s="39">
        <v>31</v>
      </c>
      <c r="S10" s="40"/>
      <c r="T10" s="40"/>
      <c r="U10" s="41">
        <v>50</v>
      </c>
      <c r="V10" s="41">
        <v>50</v>
      </c>
      <c r="W10" s="42">
        <v>50</v>
      </c>
      <c r="X10" s="42">
        <v>50</v>
      </c>
      <c r="Y10"/>
      <c r="Z10" s="37">
        <v>62</v>
      </c>
      <c r="AA10" s="37"/>
      <c r="AG10" s="34" t="s">
        <v>26</v>
      </c>
      <c r="AH10" s="36">
        <v>72</v>
      </c>
      <c r="AI10" s="36">
        <v>64</v>
      </c>
      <c r="AJ10" s="36">
        <v>62</v>
      </c>
      <c r="AK10" s="36">
        <v>66</v>
      </c>
      <c r="AL10" s="36">
        <v>56</v>
      </c>
      <c r="AM10" s="37">
        <v>62</v>
      </c>
      <c r="AN10" s="35">
        <v>106</v>
      </c>
      <c r="AO10" s="38">
        <v>32</v>
      </c>
      <c r="AP10" s="38">
        <v>32</v>
      </c>
      <c r="AQ10" s="39">
        <v>38</v>
      </c>
      <c r="AR10" s="39">
        <v>63</v>
      </c>
      <c r="AS10" s="39">
        <v>31</v>
      </c>
      <c r="AT10" s="40"/>
      <c r="AU10" s="40"/>
      <c r="AV10" s="41">
        <v>50</v>
      </c>
      <c r="AW10" s="41">
        <v>50</v>
      </c>
      <c r="AX10" s="42">
        <v>50</v>
      </c>
      <c r="AY10" s="42">
        <v>50</v>
      </c>
      <c r="AZ10"/>
      <c r="BA10" s="37">
        <v>62</v>
      </c>
      <c r="BB10" s="37"/>
    </row>
    <row r="11" spans="1:321" x14ac:dyDescent="0.25">
      <c r="A11" s="20">
        <v>8</v>
      </c>
      <c r="B11" s="18">
        <f>IF(AND('Graph-outputs'!$BT$1&gt;12, 'Graph-outputs'!$BT$1&lt;19), A11*5-5, "")</f>
        <v>35</v>
      </c>
      <c r="C11" s="3"/>
      <c r="F11" s="34" t="s">
        <v>124</v>
      </c>
      <c r="G11" s="36">
        <f>IF(Settings!$I$6=Settings!$C$46, G10, Settings!$I$6)</f>
        <v>65</v>
      </c>
      <c r="H11" s="36">
        <f>IF(Settings!$I$6=Settings!$C$46, H10, Settings!$I$6)</f>
        <v>65</v>
      </c>
      <c r="I11" s="36">
        <f>IF(Settings!$I$6=Settings!$C$46, I10, Settings!$I$6)</f>
        <v>65</v>
      </c>
      <c r="J11" s="36">
        <f>IF(Settings!$I$6=Settings!$C$46, J10, Settings!$I$6)</f>
        <v>65</v>
      </c>
      <c r="K11" s="36">
        <f>IF(Settings!$I$6=Settings!$C$46, K10, Settings!$I$6)</f>
        <v>65</v>
      </c>
      <c r="L11" s="37">
        <f>IF(Settings!$I$6=Settings!$C$46, L10, Settings!$I$6)</f>
        <v>65</v>
      </c>
      <c r="M11" s="35">
        <f>IF(Settings!$I$6=Settings!$C$46, M10, Settings!$I$6)</f>
        <v>65</v>
      </c>
      <c r="N11" s="38">
        <f>IF(Settings!$I$6=Settings!$C$46, N10, Settings!$I$6)</f>
        <v>65</v>
      </c>
      <c r="O11" s="38">
        <f>IF(Settings!$I$6=Settings!$C$46, O10, Settings!$I$6)</f>
        <v>65</v>
      </c>
      <c r="P11" s="39">
        <f>IF(Settings!$I$6=Settings!$C$46, P10, Settings!$I$6)</f>
        <v>65</v>
      </c>
      <c r="Q11" s="39">
        <f>IF(Settings!$I$6=Settings!$C$46, Q10, Settings!$I$6)</f>
        <v>65</v>
      </c>
      <c r="R11" s="39">
        <f>IF(Settings!$I$6=Settings!$C$46, R10, Settings!$I$6)</f>
        <v>65</v>
      </c>
      <c r="S11" s="40"/>
      <c r="T11" s="40"/>
      <c r="U11" s="41">
        <f>IF(Settings!$I$6=Settings!$C$46, U10, Settings!$I$6)</f>
        <v>65</v>
      </c>
      <c r="V11" s="41">
        <f>IF(Settings!$I$6=Settings!$C$46, V10, Settings!$I$6)</f>
        <v>65</v>
      </c>
      <c r="W11" s="42">
        <f>IF(Settings!$I$6=Settings!$C$46, W10, Settings!$I$6)</f>
        <v>65</v>
      </c>
      <c r="X11" s="42">
        <f>IF(Settings!$I$6=Settings!$C$46, X10, Settings!$I$6)</f>
        <v>65</v>
      </c>
      <c r="Y11"/>
      <c r="Z11" s="37">
        <f>IF(Settings!$I$6=Settings!$C$46, Z10, Settings!$I$6)</f>
        <v>65</v>
      </c>
      <c r="AA11" s="37"/>
      <c r="AG11" s="34" t="s">
        <v>124</v>
      </c>
      <c r="AH11" s="36">
        <f>IF(Settings!$I$6=Settings!$C$46, AH10, Settings!$I$6)</f>
        <v>65</v>
      </c>
      <c r="AI11" s="36">
        <f>IF(Settings!$I$6=Settings!$C$46, AI10, Settings!$I$6)</f>
        <v>65</v>
      </c>
      <c r="AJ11" s="36">
        <f>IF(Settings!$I$6=Settings!$C$46, AJ10, Settings!$I$6)</f>
        <v>65</v>
      </c>
      <c r="AK11" s="36">
        <f>IF(Settings!$I$6=Settings!$C$46, AK10, Settings!$I$6)</f>
        <v>65</v>
      </c>
      <c r="AL11" s="36">
        <f>IF(Settings!$I$6=Settings!$C$46, AL10, Settings!$I$6)</f>
        <v>65</v>
      </c>
      <c r="AM11" s="37">
        <f>IF(Settings!$I$6=Settings!$C$46, AM10, Settings!$I$6)</f>
        <v>65</v>
      </c>
      <c r="AN11" s="35">
        <f>IF(Settings!$I$6=Settings!$C$46, AN10, Settings!$I$6)</f>
        <v>65</v>
      </c>
      <c r="AO11" s="38">
        <f>IF(Settings!$I$6=Settings!$C$46, AO10, Settings!$I$6)</f>
        <v>65</v>
      </c>
      <c r="AP11" s="38">
        <f>IF(Settings!$I$6=Settings!$C$46, AP10, Settings!$I$6)</f>
        <v>65</v>
      </c>
      <c r="AQ11" s="39">
        <f>IF(Settings!$I$6=Settings!$C$46, AQ10, Settings!$I$6)</f>
        <v>65</v>
      </c>
      <c r="AR11" s="39">
        <f>IF(Settings!$I$6=Settings!$C$46, AR10, Settings!$I$6)</f>
        <v>65</v>
      </c>
      <c r="AS11" s="39">
        <f>IF(Settings!$I$6=Settings!$C$46, AS10, Settings!$I$6)</f>
        <v>65</v>
      </c>
      <c r="AT11" s="40"/>
      <c r="AU11" s="40"/>
      <c r="AV11" s="41">
        <f>IF(Settings!$I$6=Settings!$C$46, AV10, Settings!$I$6)</f>
        <v>65</v>
      </c>
      <c r="AW11" s="41">
        <f>IF(Settings!$I$6=Settings!$C$46, AW10, Settings!$I$6)</f>
        <v>65</v>
      </c>
      <c r="AX11" s="42">
        <f>IF(Settings!$I$6=Settings!$C$46, AX10, Settings!$I$6)</f>
        <v>65</v>
      </c>
      <c r="AY11" s="42">
        <f>IF(Settings!$I$6=Settings!$C$46, AY10, Settings!$I$6)</f>
        <v>65</v>
      </c>
      <c r="AZ11"/>
      <c r="BA11" s="37">
        <f>IF(Settings!$I$6=Settings!$C$46, BA10, Settings!$I$6)</f>
        <v>65</v>
      </c>
      <c r="BB11" s="37"/>
    </row>
    <row r="12" spans="1:321" x14ac:dyDescent="0.25">
      <c r="A12" s="20">
        <v>9</v>
      </c>
      <c r="B12" s="18">
        <f>IF(AND('Graph-outputs'!$BT$1&gt;12, 'Graph-outputs'!$BT$1&lt;19), A12*5-5, "")</f>
        <v>40</v>
      </c>
      <c r="C12" s="3"/>
      <c r="F12" s="34" t="s">
        <v>23</v>
      </c>
      <c r="G12" s="36">
        <f>EXP(50*LN(G$9)*(1/G$11-1/G$10))</f>
        <v>0.9921514363437729</v>
      </c>
      <c r="H12" s="36">
        <f>EXP(50*LN(H$9)*(1/H$11-1/H$10))</f>
        <v>1.0042961606122724</v>
      </c>
      <c r="I12" s="36">
        <f>EXP(50*LN(I$9)*(1/I$11-1/I$10))</f>
        <v>1.0107653027771979</v>
      </c>
      <c r="J12" s="36">
        <f>EXP(50*LN(J$9)*(1/J$11-1/J$10))</f>
        <v>0.99740263830483156</v>
      </c>
      <c r="K12" s="36">
        <f>EXP(50*LN(K$9)*(1/K$11-1/K$10))</f>
        <v>1.0279704567470318</v>
      </c>
      <c r="L12" s="37"/>
      <c r="M12" s="35">
        <f t="shared" ref="M12:R12" si="2">EXP(50*LN(M$9)*(1/M$11-1/M$10))</f>
        <v>0.95279578119532871</v>
      </c>
      <c r="N12" s="38">
        <f t="shared" si="2"/>
        <v>1.0871713758734709</v>
      </c>
      <c r="O12" s="38">
        <f t="shared" si="2"/>
        <v>1.0871713758734709</v>
      </c>
      <c r="P12" s="39">
        <f t="shared" si="2"/>
        <v>1.17027075996939</v>
      </c>
      <c r="Q12" s="39">
        <f t="shared" si="2"/>
        <v>1.0070499378627233</v>
      </c>
      <c r="R12" s="39">
        <f t="shared" si="2"/>
        <v>1.2746981949896712</v>
      </c>
      <c r="S12" s="40"/>
      <c r="T12" s="40"/>
      <c r="U12" s="41">
        <f>EXP(50*LN(U$9)*(1/U$11-1/U$10))</f>
        <v>1.0528435700809531</v>
      </c>
      <c r="V12" s="41">
        <f>EXP(50*LN(V$9)*(1/V$11-1/V$10))</f>
        <v>1.0528435700809531</v>
      </c>
      <c r="W12" s="42">
        <f>EXP(50*LN(W$9)*(1/W$11-1/W$10))</f>
        <v>1.0528435700809531</v>
      </c>
      <c r="X12" s="42">
        <f>EXP(50*LN(X$9)*(1/X$11-1/X$10))</f>
        <v>1.0528435700809531</v>
      </c>
      <c r="Y12"/>
      <c r="Z12" s="37">
        <f>EXP(50*LN(Z$9)*(1/Z$11-1/Z$10))</f>
        <v>1.0083401783520654</v>
      </c>
      <c r="AA12" s="37"/>
      <c r="AG12" s="34" t="s">
        <v>23</v>
      </c>
      <c r="AH12" s="36">
        <f>EXP(50*LN(AH$9)*(1/AH$11-1/AH$10))</f>
        <v>0.9921514363437729</v>
      </c>
      <c r="AI12" s="36">
        <f>EXP(50*LN(AI$9)*(1/AI$11-1/AI$10))</f>
        <v>1.0042961606122724</v>
      </c>
      <c r="AJ12" s="36">
        <f>EXP(50*LN(AJ$9)*(1/AJ$11-1/AJ$10))</f>
        <v>1.0107653027771979</v>
      </c>
      <c r="AK12" s="36">
        <f>EXP(50*LN(AK$9)*(1/AK$11-1/AK$10))</f>
        <v>0.99740263830483156</v>
      </c>
      <c r="AL12" s="36">
        <f>EXP(50*LN(AL$9)*(1/AL$11-1/AL$10))</f>
        <v>1.0279704567470318</v>
      </c>
      <c r="AM12" s="37"/>
      <c r="AN12" s="35">
        <f t="shared" ref="AN12:AS12" si="3">EXP(50*LN(AN$9)*(1/AN$11-1/AN$10))</f>
        <v>0.95279578119532871</v>
      </c>
      <c r="AO12" s="38">
        <f t="shared" si="3"/>
        <v>1.0871713758734709</v>
      </c>
      <c r="AP12" s="38">
        <f t="shared" si="3"/>
        <v>1.0871713758734709</v>
      </c>
      <c r="AQ12" s="39">
        <f t="shared" si="3"/>
        <v>1.17027075996939</v>
      </c>
      <c r="AR12" s="39">
        <f t="shared" si="3"/>
        <v>1.0070499378627233</v>
      </c>
      <c r="AS12" s="39">
        <f t="shared" si="3"/>
        <v>1.2746981949896712</v>
      </c>
      <c r="AT12" s="40"/>
      <c r="AU12" s="40"/>
      <c r="AV12" s="41">
        <f>EXP(50*LN(AV$9)*(1/AV$11-1/AV$10))</f>
        <v>1.0528435700809531</v>
      </c>
      <c r="AW12" s="41">
        <f>EXP(50*LN(AW$9)*(1/AW$11-1/AW$10))</f>
        <v>1.0528435700809531</v>
      </c>
      <c r="AX12" s="42">
        <f>EXP(50*LN(AX$9)*(1/AX$11-1/AX$10))</f>
        <v>1.0528435700809531</v>
      </c>
      <c r="AY12" s="42">
        <f>EXP(50*LN(AY$9)*(1/AY$11-1/AY$10))</f>
        <v>1.0528435700809531</v>
      </c>
      <c r="AZ12"/>
      <c r="BA12" s="37">
        <f>EXP(50*LN(BA$9)*(1/BA$11-1/BA$10))</f>
        <v>1.0083401783520654</v>
      </c>
      <c r="BB12" s="37"/>
    </row>
    <row r="13" spans="1:321" x14ac:dyDescent="0.25">
      <c r="A13" s="20">
        <v>10</v>
      </c>
      <c r="B13" s="18">
        <f>IF(AND('Graph-outputs'!$BT$1&gt;12, 'Graph-outputs'!$BT$1&lt;19), A13*5-5, "")</f>
        <v>45</v>
      </c>
      <c r="C13" s="3"/>
      <c r="AC13" t="s">
        <v>102</v>
      </c>
      <c r="AD13" t="s">
        <v>101</v>
      </c>
      <c r="AE13" t="s">
        <v>100</v>
      </c>
    </row>
    <row r="14" spans="1:321" x14ac:dyDescent="0.25">
      <c r="A14" s="20">
        <v>11</v>
      </c>
      <c r="B14" s="18">
        <f>IF(AND('Graph-outputs'!$BT$1&gt;12, 'Graph-outputs'!$BT$1&lt;19), A14*5-5, "")</f>
        <v>50</v>
      </c>
      <c r="C14" s="3"/>
      <c r="E14" s="12" t="s">
        <v>139</v>
      </c>
      <c r="F14" s="3">
        <v>0</v>
      </c>
      <c r="G14" s="36">
        <f>G$4*(1-EXP(-G$5*$F14))^G$6</f>
        <v>0</v>
      </c>
      <c r="H14" s="36">
        <f>H$4*(1-EXP(-H$5*$F14))^H$6</f>
        <v>0</v>
      </c>
      <c r="I14" s="36">
        <f>I$4*(1-EXP(-I$5*$F14))^I$6</f>
        <v>0</v>
      </c>
      <c r="J14" s="36">
        <f>J$4*(1-EXP(-J$5*$F14))^J$6</f>
        <v>0</v>
      </c>
      <c r="K14" s="36">
        <f>K$4*(1-EXP(-K$5*$F14))^K$6</f>
        <v>0</v>
      </c>
      <c r="L14" s="37"/>
      <c r="M14" s="36">
        <f t="shared" ref="M14:N29" si="4">M$4*(1-EXP(-M$5*$F14))^M$6</f>
        <v>0</v>
      </c>
      <c r="N14" s="38">
        <f t="shared" si="4"/>
        <v>0</v>
      </c>
      <c r="O14" s="38">
        <f>IF(Settings!$I$6&gt;69, 0.2*(N14), 0)</f>
        <v>0</v>
      </c>
      <c r="P14" s="39">
        <f t="shared" ref="P14:R30" si="5">P$4*(1-EXP(-P$5*$F14))^P$6</f>
        <v>0</v>
      </c>
      <c r="Q14" s="39">
        <f t="shared" si="5"/>
        <v>0</v>
      </c>
      <c r="R14" s="39">
        <f t="shared" si="5"/>
        <v>0</v>
      </c>
      <c r="S14" s="40">
        <f>S$8*(S$4*(1-EXP(-S$5*F14))^S$6)</f>
        <v>0</v>
      </c>
      <c r="T14" s="40">
        <f>T$8*(T$4*(1-EXP(-T$5*F14))^T$6)</f>
        <v>0</v>
      </c>
      <c r="U14" s="41">
        <f>(U$7/100*$H14)+((100-U$7)/100*$N14)</f>
        <v>0</v>
      </c>
      <c r="V14" s="41">
        <f>(V$7/100*$H14)+((100-V$7)/100*$O14)</f>
        <v>0</v>
      </c>
      <c r="W14" s="42">
        <f>$W$7/100*(($W$4*(1-EXP(-$W$5*F14))^$W$6)) + ((100-$W$7)/100*N14)</f>
        <v>0</v>
      </c>
      <c r="X14" s="42">
        <f>$X$7/100*(($X$4*(1-EXP(-$X$5*F14))^$X$6)) + ((100-$X$7)/100*O14)</f>
        <v>0</v>
      </c>
      <c r="Y14"/>
      <c r="Z14" s="37">
        <f>Z$4*(1-EXP(-Z$5*$F14))^Z$6</f>
        <v>0</v>
      </c>
      <c r="AA14" s="37">
        <f>AA$4*(1-EXP(-AA$5*$F14))^AA$6</f>
        <v>0</v>
      </c>
      <c r="AC14" s="3">
        <v>0</v>
      </c>
      <c r="AD14" s="55">
        <f>147.2*(101-AC158)/(59.5+AC158)</f>
        <v>9.7807308970099669</v>
      </c>
      <c r="AE14" s="58">
        <f>0.208*EXP(0.05039*AC14)*91.9*(EXP(-0.1386*$AD$14)*(1+($AD$14^5.31/(4.93*10^7))))</f>
        <v>4.9458521066739074</v>
      </c>
      <c r="AF14" s="12" t="s">
        <v>139</v>
      </c>
      <c r="AG14" s="3">
        <f>AE14</f>
        <v>4.9458521066739074</v>
      </c>
      <c r="AH14" s="36">
        <f>AH$4*(1-EXP(-AH$5*$AG14))^AH$6</f>
        <v>0.26801315552922778</v>
      </c>
      <c r="AI14" s="36">
        <f t="shared" ref="AI14:AL29" si="6">AI$4*(1-EXP(-AI$5*$AG14))^AI$6</f>
        <v>5.1668599337897323</v>
      </c>
      <c r="AJ14" s="36">
        <f t="shared" si="6"/>
        <v>0.84300057308549536</v>
      </c>
      <c r="AK14" s="36">
        <f t="shared" si="6"/>
        <v>5.4503497821536948</v>
      </c>
      <c r="AL14" s="36">
        <f t="shared" si="6"/>
        <v>0.21686271714321542</v>
      </c>
      <c r="AM14" s="37"/>
      <c r="AN14" s="36">
        <f>AN$4*(1-EXP(-AN$5*$AG14))^AN$6</f>
        <v>0.88227741464730136</v>
      </c>
      <c r="AO14" s="38">
        <f>AO$4*(1-EXP(-AO$5*$AG14))^AO$6</f>
        <v>0.85743838155273511</v>
      </c>
      <c r="AP14" s="38">
        <f>IF(Settings!$I$6&gt;69, 0.2*(AO14), 0)</f>
        <v>0</v>
      </c>
      <c r="AQ14" s="39">
        <f>AQ$4*(1-EXP(-AQ$5*$AG14))^AQ$6</f>
        <v>5.6389638705733285</v>
      </c>
      <c r="AR14" s="39">
        <f t="shared" ref="AR14:AS29" si="7">AR$4*(1-EXP(-AR$5*$AG14))^AR$6</f>
        <v>2.4788516414090984</v>
      </c>
      <c r="AS14" s="39">
        <f t="shared" si="7"/>
        <v>1.6831576057147284</v>
      </c>
      <c r="AT14" s="40">
        <f>AT$8*(AT$4*(1-EXP(-AT$5*AG14))^AT$6)</f>
        <v>3.7128172181984214</v>
      </c>
      <c r="AU14" s="40">
        <f>AU$8*(AU$4*(1-EXP(-AU$5*AG14))^AU$6)</f>
        <v>3.2900820658945609</v>
      </c>
      <c r="AV14" s="41">
        <f>(AV$7/100*$AI14)+((100-AV$7)/100*$AO14)</f>
        <v>3.6585623905067832</v>
      </c>
      <c r="AW14" s="41">
        <f>(AW$7/100*$AI14)+((100-AW$7)/100*$AP14)</f>
        <v>3.3584589569633261</v>
      </c>
      <c r="AX14" s="42">
        <f>$W$7/100*(($W$4*(1-EXP(-$W$5*AG14))^$W$6)) + ((100-$W$7)/100*AO14)</f>
        <v>11.275208007233577</v>
      </c>
      <c r="AY14" s="42">
        <f>$X$7/100*(($X$4*(1-EXP(-$X$5*AG14))^$X$6)) + ((100-$X$7)/100*AP14)</f>
        <v>5.1842774743982289</v>
      </c>
      <c r="AZ14"/>
      <c r="BA14" s="37">
        <f>BA$4*(1-EXP(-BA$5*$AG14))^BA$6</f>
        <v>1.046761060785157</v>
      </c>
      <c r="BB14" s="37">
        <f>BB$4*(1-EXP(-BB$5*$AG14))^BB$6</f>
        <v>13.075697767317445</v>
      </c>
    </row>
    <row r="15" spans="1:321" x14ac:dyDescent="0.25">
      <c r="A15" s="20">
        <v>12</v>
      </c>
      <c r="B15" s="18">
        <f>IF(AND('Graph-outputs'!$BT$1&gt;12, 'Graph-outputs'!$BT$1&lt;19), A15*5-5, "")</f>
        <v>55</v>
      </c>
      <c r="C15" s="3"/>
      <c r="F15" s="3">
        <v>1</v>
      </c>
      <c r="G15" s="36">
        <f t="shared" ref="G15:M65" si="8">G$4*(1-EXP(-G$5*$F15))^G$6</f>
        <v>3.5177807348999953E-4</v>
      </c>
      <c r="H15" s="36">
        <f t="shared" si="8"/>
        <v>0.51003808295335251</v>
      </c>
      <c r="I15" s="36">
        <f t="shared" si="8"/>
        <v>9.0099960398749498E-3</v>
      </c>
      <c r="J15" s="36">
        <f t="shared" si="8"/>
        <v>0.53972656790043683</v>
      </c>
      <c r="K15" s="36">
        <f t="shared" si="8"/>
        <v>6.1640101102491984E-4</v>
      </c>
      <c r="L15" s="37"/>
      <c r="M15" s="36">
        <f t="shared" si="4"/>
        <v>4.0606903871490387E-2</v>
      </c>
      <c r="N15" s="38">
        <f t="shared" si="4"/>
        <v>7.1426128133741412E-2</v>
      </c>
      <c r="O15" s="38">
        <f>IF(Settings!$I$6&gt;69, 0.2*(N15), 0)</f>
        <v>0</v>
      </c>
      <c r="P15" s="39">
        <f t="shared" si="5"/>
        <v>0.76081898804409598</v>
      </c>
      <c r="Q15" s="39">
        <f t="shared" si="5"/>
        <v>0.18899756581748212</v>
      </c>
      <c r="R15" s="39">
        <f t="shared" si="5"/>
        <v>1.6692842574263751E-2</v>
      </c>
      <c r="S15" s="40">
        <f t="shared" ref="S15:S78" si="9">S$8*(S$4*(1-EXP(-S$5*F15))^S$6)</f>
        <v>0.4309048501444126</v>
      </c>
      <c r="T15" s="40">
        <f t="shared" ref="T15:T78" si="10">T$8*(T$4*(1-EXP(-T$5*F15))^T$6)</f>
        <v>0.24383405530937349</v>
      </c>
      <c r="U15" s="41">
        <f t="shared" ref="U15:U78" si="11">(U$7/100*$H15)+((100-U$7)/100*$N15)</f>
        <v>0.35652389876648866</v>
      </c>
      <c r="V15" s="41">
        <f t="shared" ref="V15:V78" si="12">(V$7/100*$H15)+((100-V$7)/100*$O15)</f>
        <v>0.33152475391967917</v>
      </c>
      <c r="W15" s="42">
        <f t="shared" ref="W15:W78" si="13">$W$7/100*(($W$4*(1-EXP(-$W$5*F15))^$W$6)) + ((100-$W$7)/100*N15)</f>
        <v>1.3900309733972864</v>
      </c>
      <c r="X15" s="42">
        <f t="shared" ref="X15:X78" si="14">$X$7/100*(($X$4*(1-EXP(-$X$5*F15))^$X$6)) + ((100-$X$7)/100*O15)</f>
        <v>0.54628316921056741</v>
      </c>
      <c r="Z15" s="37">
        <f t="shared" ref="Z15:AA30" si="15">Z$4*(1-EXP(-Z$5*$F15))^Z$6</f>
        <v>1.3634000165197738E-2</v>
      </c>
      <c r="AA15" s="37">
        <f t="shared" si="15"/>
        <v>2.9091098317398489</v>
      </c>
      <c r="AC15" s="3">
        <v>1</v>
      </c>
      <c r="AE15" s="58">
        <f t="shared" ref="AE15:AE54" si="16">0.208*EXP(0.05039*AC15)*91.9*(EXP(-0.1386*$AD$14)*(1+($AD$14^5.31/(4.93*10^7))))</f>
        <v>5.2014595403979236</v>
      </c>
      <c r="AG15" s="3">
        <f t="shared" ref="AG15:AG78" si="17">AE15</f>
        <v>5.2014595403979236</v>
      </c>
      <c r="AH15" s="36">
        <f t="shared" ref="AH15:AL46" si="18">AH$4*(1-EXP(-AH$5*$AG15))^AH$6</f>
        <v>0.32457307354844833</v>
      </c>
      <c r="AI15" s="36">
        <f t="shared" si="6"/>
        <v>5.5432053399517525</v>
      </c>
      <c r="AJ15" s="36">
        <f t="shared" si="6"/>
        <v>0.9646378915409265</v>
      </c>
      <c r="AK15" s="36">
        <f t="shared" si="6"/>
        <v>5.8461710776881715</v>
      </c>
      <c r="AL15" s="36">
        <f t="shared" si="6"/>
        <v>0.25654101759701731</v>
      </c>
      <c r="AM15" s="37"/>
      <c r="AN15" s="36">
        <f t="shared" ref="AN15:AO46" si="19">AN$4*(1-EXP(-AN$5*$AG15))^AN$6</f>
        <v>0.96844481041974939</v>
      </c>
      <c r="AO15" s="38">
        <f t="shared" si="19"/>
        <v>0.92511892112741445</v>
      </c>
      <c r="AP15" s="38">
        <f>IF(Settings!$I$6&gt;69, 0.2*(AO15), 0)</f>
        <v>0</v>
      </c>
      <c r="AQ15" s="39">
        <f t="shared" ref="AQ15:AS46" si="20">AQ$4*(1-EXP(-AQ$5*$AG15))^AQ$6</f>
        <v>5.9918290574367337</v>
      </c>
      <c r="AR15" s="39">
        <f t="shared" si="7"/>
        <v>2.6759228482625681</v>
      </c>
      <c r="AS15" s="39">
        <f t="shared" si="7"/>
        <v>1.9162793978651311</v>
      </c>
      <c r="AT15" s="40">
        <f t="shared" ref="AT15:AT78" si="21">AT$8*(AT$4*(1-EXP(-AT$5*AG15))^AT$6)</f>
        <v>3.9627396040718423</v>
      </c>
      <c r="AU15" s="40">
        <f t="shared" ref="AU15:AU78" si="22">AU$8*(AU$4*(1-EXP(-AU$5*AG15))^AU$6)</f>
        <v>3.5579912466382861</v>
      </c>
      <c r="AV15" s="41">
        <f t="shared" ref="AV15:AV78" si="23">(AV$7/100*$AI15)+((100-AV$7)/100*$AO15)</f>
        <v>3.9268750933632339</v>
      </c>
      <c r="AW15" s="41">
        <f t="shared" ref="AW15:AW78" si="24">(AW$7/100*$AI15)+((100-AW$7)/100*$AP15)</f>
        <v>3.603083470968639</v>
      </c>
      <c r="AX15" s="42">
        <f t="shared" ref="AX15:AX78" si="25">$W$7/100*(($W$4*(1-EXP(-$W$5*AG15))^$W$6)) + ((100-$W$7)/100*AO15)</f>
        <v>11.986953343165924</v>
      </c>
      <c r="AY15" s="42">
        <f t="shared" ref="AY15:AY78" si="26">$X$7/100*(($X$4*(1-EXP(-$X$5*AG15))^$X$6)) + ((100-$X$7)/100*AP15)</f>
        <v>5.5446135147586455</v>
      </c>
      <c r="BA15" s="37">
        <f t="shared" ref="BA15:BB30" si="27">BA$4*(1-EXP(-BA$5*$AG15))^BA$6</f>
        <v>1.1832526204368274</v>
      </c>
      <c r="BB15" s="37">
        <f t="shared" si="27"/>
        <v>13.668039104459098</v>
      </c>
    </row>
    <row r="16" spans="1:321" x14ac:dyDescent="0.25">
      <c r="A16" s="20">
        <v>13</v>
      </c>
      <c r="B16" s="18">
        <f>IF(AND('Graph-outputs'!$BT$1&gt;12, 'Graph-outputs'!$BT$1&lt;19), A16*5-5, "")</f>
        <v>60</v>
      </c>
      <c r="C16" s="3"/>
      <c r="F16" s="3">
        <v>2</v>
      </c>
      <c r="G16" s="36">
        <f t="shared" si="8"/>
        <v>6.8946888077848221E-3</v>
      </c>
      <c r="H16" s="36">
        <f t="shared" si="8"/>
        <v>1.4126254437158439</v>
      </c>
      <c r="I16" s="36">
        <f t="shared" si="8"/>
        <v>6.7485676344697779E-2</v>
      </c>
      <c r="J16" s="36">
        <f t="shared" si="8"/>
        <v>1.4936370347295422</v>
      </c>
      <c r="K16" s="36">
        <f t="shared" si="8"/>
        <v>8.5999788192824504E-3</v>
      </c>
      <c r="L16" s="37"/>
      <c r="M16" s="36">
        <f t="shared" si="4"/>
        <v>0.15758500277734394</v>
      </c>
      <c r="N16" s="38">
        <f t="shared" si="4"/>
        <v>0.21256479874165896</v>
      </c>
      <c r="O16" s="38">
        <f>IF(Settings!$I$6&gt;69, 0.2*(N16), 0)</f>
        <v>0</v>
      </c>
      <c r="P16" s="39">
        <f t="shared" si="5"/>
        <v>1.8378012036397395</v>
      </c>
      <c r="Q16" s="39">
        <f t="shared" si="5"/>
        <v>0.59185518118015357</v>
      </c>
      <c r="R16" s="39">
        <f t="shared" si="5"/>
        <v>0.134714698020406</v>
      </c>
      <c r="S16" s="40">
        <f t="shared" si="9"/>
        <v>1.1129412019636216</v>
      </c>
      <c r="T16" s="40">
        <f t="shared" si="10"/>
        <v>0.76919798868305922</v>
      </c>
      <c r="U16" s="41">
        <f t="shared" si="11"/>
        <v>0.99260421797487919</v>
      </c>
      <c r="V16" s="41">
        <f t="shared" si="12"/>
        <v>0.91820653841529853</v>
      </c>
      <c r="W16" s="42">
        <f t="shared" si="13"/>
        <v>3.5373319777514816</v>
      </c>
      <c r="X16" s="42">
        <f t="shared" si="14"/>
        <v>1.4794138226548159</v>
      </c>
      <c r="Z16" s="37">
        <f t="shared" si="15"/>
        <v>9.6970575488937172E-2</v>
      </c>
      <c r="AA16" s="37">
        <f t="shared" si="15"/>
        <v>5.6771709965942723</v>
      </c>
      <c r="AC16" s="3">
        <v>2</v>
      </c>
      <c r="AE16" s="58">
        <f t="shared" si="16"/>
        <v>5.4702770658848543</v>
      </c>
      <c r="AG16" s="3">
        <f t="shared" si="17"/>
        <v>5.4702770658848543</v>
      </c>
      <c r="AH16" s="36">
        <f t="shared" si="18"/>
        <v>0.3923964583743314</v>
      </c>
      <c r="AI16" s="36">
        <f t="shared" si="6"/>
        <v>5.9453830135232257</v>
      </c>
      <c r="AJ16" s="36">
        <f t="shared" si="6"/>
        <v>1.1029302694913756</v>
      </c>
      <c r="AK16" s="36">
        <f t="shared" si="6"/>
        <v>6.2690104990920572</v>
      </c>
      <c r="AL16" s="36">
        <f t="shared" si="6"/>
        <v>0.30298788921753234</v>
      </c>
      <c r="AM16" s="37"/>
      <c r="AN16" s="36">
        <f t="shared" si="19"/>
        <v>1.0626221424697055</v>
      </c>
      <c r="AO16" s="38">
        <f t="shared" si="19"/>
        <v>0.99790686613639612</v>
      </c>
      <c r="AP16" s="38">
        <f>IF(Settings!$I$6&gt;69, 0.2*(AO16), 0)</f>
        <v>0</v>
      </c>
      <c r="AQ16" s="39">
        <f t="shared" si="20"/>
        <v>6.3652353447312393</v>
      </c>
      <c r="AR16" s="39">
        <f t="shared" si="7"/>
        <v>2.8873488054159906</v>
      </c>
      <c r="AS16" s="39">
        <f t="shared" si="7"/>
        <v>2.1784153185929669</v>
      </c>
      <c r="AT16" s="40">
        <f t="shared" si="21"/>
        <v>4.2283380039248506</v>
      </c>
      <c r="AU16" s="40">
        <f t="shared" si="22"/>
        <v>3.8462959212514907</v>
      </c>
      <c r="AV16" s="41">
        <f t="shared" si="23"/>
        <v>4.2137663619378358</v>
      </c>
      <c r="AW16" s="41">
        <f t="shared" si="24"/>
        <v>3.8644989587900969</v>
      </c>
      <c r="AX16" s="42">
        <f t="shared" si="25"/>
        <v>12.737716614312877</v>
      </c>
      <c r="AY16" s="42">
        <f t="shared" si="26"/>
        <v>5.9278172878010622</v>
      </c>
      <c r="BA16" s="37">
        <f t="shared" si="27"/>
        <v>1.3357154382910628</v>
      </c>
      <c r="BB16" s="37">
        <f t="shared" si="27"/>
        <v>14.282928129537485</v>
      </c>
    </row>
    <row r="17" spans="1:257" x14ac:dyDescent="0.25">
      <c r="A17" s="20">
        <v>14</v>
      </c>
      <c r="B17" s="18">
        <f>IF(AND('Graph-outputs'!$BT$1&gt;12, 'Graph-outputs'!$BT$1&lt;19), A17*5-5, "")</f>
        <v>65</v>
      </c>
      <c r="C17" s="3"/>
      <c r="F17" s="3">
        <v>3</v>
      </c>
      <c r="G17" s="36">
        <f t="shared" si="8"/>
        <v>3.708699327152537E-2</v>
      </c>
      <c r="H17" s="36">
        <f t="shared" si="8"/>
        <v>2.5414788679119087</v>
      </c>
      <c r="I17" s="36">
        <f t="shared" si="8"/>
        <v>0.21335181875294662</v>
      </c>
      <c r="J17" s="36">
        <f t="shared" si="8"/>
        <v>2.6850652353685223</v>
      </c>
      <c r="K17" s="36">
        <f t="shared" si="8"/>
        <v>3.8025859908331197E-2</v>
      </c>
      <c r="L17" s="37"/>
      <c r="M17" s="36">
        <f t="shared" si="4"/>
        <v>0.34404855448808425</v>
      </c>
      <c r="N17" s="38">
        <f t="shared" si="4"/>
        <v>0.39925904945784124</v>
      </c>
      <c r="O17" s="38">
        <f>IF(Settings!$I$6&gt;69, 0.2*(N17), 0)</f>
        <v>0</v>
      </c>
      <c r="P17" s="39">
        <f t="shared" si="5"/>
        <v>3.0544769783250607</v>
      </c>
      <c r="Q17" s="39">
        <f t="shared" si="5"/>
        <v>1.136833413211968</v>
      </c>
      <c r="R17" s="39">
        <f t="shared" si="5"/>
        <v>0.43380092882561982</v>
      </c>
      <c r="S17" s="40">
        <f t="shared" si="9"/>
        <v>1.9217527424705865</v>
      </c>
      <c r="T17" s="40">
        <f t="shared" si="10"/>
        <v>1.4882003933571533</v>
      </c>
      <c r="U17" s="41">
        <f t="shared" si="11"/>
        <v>1.7917019314529852</v>
      </c>
      <c r="V17" s="41">
        <f t="shared" si="12"/>
        <v>1.6519612641427408</v>
      </c>
      <c r="W17" s="42">
        <f t="shared" si="13"/>
        <v>6.0145957484151902</v>
      </c>
      <c r="X17" s="42">
        <f t="shared" si="14"/>
        <v>2.6178188313319115</v>
      </c>
      <c r="Z17" s="37">
        <f t="shared" si="15"/>
        <v>0.2914300877637202</v>
      </c>
      <c r="AA17" s="37">
        <f t="shared" si="15"/>
        <v>8.3110222622897751</v>
      </c>
      <c r="AC17" s="3">
        <v>3</v>
      </c>
      <c r="AE17" s="58">
        <f t="shared" si="16"/>
        <v>5.7529873961600746</v>
      </c>
      <c r="AG17" s="3">
        <f t="shared" si="17"/>
        <v>5.7529873961600746</v>
      </c>
      <c r="AH17" s="36">
        <f t="shared" si="18"/>
        <v>0.47354418795297648</v>
      </c>
      <c r="AI17" s="36">
        <f t="shared" si="6"/>
        <v>6.3749628757238153</v>
      </c>
      <c r="AJ17" s="36">
        <f t="shared" si="6"/>
        <v>1.2599765090008692</v>
      </c>
      <c r="AK17" s="36">
        <f t="shared" si="6"/>
        <v>6.7204904569154804</v>
      </c>
      <c r="AL17" s="36">
        <f t="shared" si="6"/>
        <v>0.35723918730021442</v>
      </c>
      <c r="AM17" s="37"/>
      <c r="AN17" s="36">
        <f t="shared" si="19"/>
        <v>1.1654913480287035</v>
      </c>
      <c r="AO17" s="38">
        <f t="shared" si="19"/>
        <v>1.0761559539588499</v>
      </c>
      <c r="AP17" s="38">
        <f>IF(Settings!$I$6&gt;69, 0.2*(AO17), 0)</f>
        <v>0</v>
      </c>
      <c r="AQ17" s="39">
        <f t="shared" si="20"/>
        <v>6.760196889994444</v>
      </c>
      <c r="AR17" s="39">
        <f t="shared" si="7"/>
        <v>3.1139970983059722</v>
      </c>
      <c r="AS17" s="39">
        <f t="shared" si="7"/>
        <v>2.4725351049120667</v>
      </c>
      <c r="AT17" s="40">
        <f t="shared" si="21"/>
        <v>4.5104547252502183</v>
      </c>
      <c r="AU17" s="40">
        <f t="shared" si="22"/>
        <v>4.1563533677459956</v>
      </c>
      <c r="AV17" s="41">
        <f t="shared" si="23"/>
        <v>4.5203804531060774</v>
      </c>
      <c r="AW17" s="41">
        <f t="shared" si="24"/>
        <v>4.1437258692204804</v>
      </c>
      <c r="AX17" s="42">
        <f t="shared" si="25"/>
        <v>13.528937391808329</v>
      </c>
      <c r="AY17" s="42">
        <f t="shared" si="26"/>
        <v>6.3350673140006597</v>
      </c>
      <c r="BA17" s="37">
        <f t="shared" si="27"/>
        <v>1.5056755574693743</v>
      </c>
      <c r="BB17" s="37">
        <f t="shared" si="27"/>
        <v>14.92079342529909</v>
      </c>
    </row>
    <row r="18" spans="1:257" x14ac:dyDescent="0.25">
      <c r="A18" s="20">
        <v>15</v>
      </c>
      <c r="B18" s="18">
        <f>IF(AND('Graph-outputs'!$BT$1&gt;12, 'Graph-outputs'!$BT$1&lt;19), A18*5-5, "")</f>
        <v>70</v>
      </c>
      <c r="C18" s="3"/>
      <c r="F18" s="3">
        <v>4</v>
      </c>
      <c r="G18" s="36">
        <f t="shared" si="8"/>
        <v>0.11760529580402691</v>
      </c>
      <c r="H18" s="36">
        <f t="shared" si="8"/>
        <v>3.8323075360981926</v>
      </c>
      <c r="I18" s="36">
        <f t="shared" si="8"/>
        <v>0.47395528589229752</v>
      </c>
      <c r="J18" s="36">
        <f t="shared" si="8"/>
        <v>4.0455950805696457</v>
      </c>
      <c r="K18" s="36">
        <f t="shared" si="8"/>
        <v>0.10513621401825406</v>
      </c>
      <c r="L18" s="37"/>
      <c r="M18" s="36">
        <f t="shared" si="4"/>
        <v>0.5935903765923749</v>
      </c>
      <c r="N18" s="38">
        <f t="shared" si="4"/>
        <v>0.62116262236262365</v>
      </c>
      <c r="O18" s="38">
        <f>IF(Settings!$I$6&gt;69, 0.2*(N18), 0)</f>
        <v>0</v>
      </c>
      <c r="P18" s="39">
        <f t="shared" si="5"/>
        <v>4.3563060759637935</v>
      </c>
      <c r="Q18" s="39">
        <f t="shared" si="5"/>
        <v>1.7878737406658707</v>
      </c>
      <c r="R18" s="39">
        <f t="shared" si="5"/>
        <v>0.96000016498749952</v>
      </c>
      <c r="S18" s="40">
        <f t="shared" si="9"/>
        <v>2.8142193003251252</v>
      </c>
      <c r="T18" s="40">
        <f t="shared" si="10"/>
        <v>2.3572233136804095</v>
      </c>
      <c r="U18" s="41">
        <f t="shared" si="11"/>
        <v>2.7084068162907435</v>
      </c>
      <c r="V18" s="41">
        <f t="shared" si="12"/>
        <v>2.4909998984638251</v>
      </c>
      <c r="W18" s="42">
        <f t="shared" si="13"/>
        <v>8.6721820460674213</v>
      </c>
      <c r="X18" s="42">
        <f t="shared" si="14"/>
        <v>3.8919847295422327</v>
      </c>
      <c r="Z18" s="37">
        <f t="shared" si="15"/>
        <v>0.61611824798882608</v>
      </c>
      <c r="AA18" s="37">
        <f t="shared" si="15"/>
        <v>10.817170817779029</v>
      </c>
      <c r="AC18" s="3">
        <v>4</v>
      </c>
      <c r="AE18" s="58">
        <f t="shared" si="16"/>
        <v>6.0503085276582826</v>
      </c>
      <c r="AG18" s="3">
        <f t="shared" si="17"/>
        <v>6.0503085276582826</v>
      </c>
      <c r="AH18" s="36">
        <f t="shared" si="18"/>
        <v>0.57040616990615167</v>
      </c>
      <c r="AI18" s="36">
        <f t="shared" si="6"/>
        <v>6.8335839307103505</v>
      </c>
      <c r="AJ18" s="36">
        <f t="shared" si="6"/>
        <v>1.4381035694113549</v>
      </c>
      <c r="AK18" s="36">
        <f t="shared" si="6"/>
        <v>7.2023020799203525</v>
      </c>
      <c r="AL18" s="36">
        <f t="shared" si="6"/>
        <v>0.42046131185786556</v>
      </c>
      <c r="AM18" s="37"/>
      <c r="AN18" s="36">
        <f t="shared" si="19"/>
        <v>1.277782768620725</v>
      </c>
      <c r="AO18" s="38">
        <f t="shared" si="19"/>
        <v>1.1602401340852539</v>
      </c>
      <c r="AP18" s="38">
        <f>IF(Settings!$I$6&gt;69, 0.2*(AO18), 0)</f>
        <v>0</v>
      </c>
      <c r="AQ18" s="39">
        <f t="shared" si="20"/>
        <v>7.1777561644461931</v>
      </c>
      <c r="AR18" s="39">
        <f t="shared" si="7"/>
        <v>3.356763385947918</v>
      </c>
      <c r="AS18" s="39">
        <f t="shared" si="7"/>
        <v>2.8017893136253909</v>
      </c>
      <c r="AT18" s="40">
        <f t="shared" si="21"/>
        <v>4.8099597954209861</v>
      </c>
      <c r="AU18" s="40">
        <f t="shared" si="22"/>
        <v>4.4895841759977744</v>
      </c>
      <c r="AV18" s="41">
        <f t="shared" si="23"/>
        <v>4.8479136018915669</v>
      </c>
      <c r="AW18" s="41">
        <f t="shared" si="24"/>
        <v>4.4418295549617284</v>
      </c>
      <c r="AX18" s="42">
        <f t="shared" si="25"/>
        <v>14.362022627887862</v>
      </c>
      <c r="AY18" s="42">
        <f t="shared" si="26"/>
        <v>6.7675681323447776</v>
      </c>
      <c r="BA18" s="37">
        <f t="shared" si="27"/>
        <v>1.6947415491805986</v>
      </c>
      <c r="BB18" s="37">
        <f t="shared" si="27"/>
        <v>15.582025064694209</v>
      </c>
    </row>
    <row r="19" spans="1:257" x14ac:dyDescent="0.25">
      <c r="A19" s="20">
        <v>16</v>
      </c>
      <c r="B19" s="18">
        <f>IF(AND('Graph-outputs'!$BT$1&gt;12, 'Graph-outputs'!$BT$1&lt;19), A19*5-5, "")</f>
        <v>75</v>
      </c>
      <c r="C19" s="3"/>
      <c r="F19" s="3">
        <v>5</v>
      </c>
      <c r="G19" s="36">
        <f t="shared" si="8"/>
        <v>0.27937434115814597</v>
      </c>
      <c r="H19" s="36">
        <f t="shared" si="8"/>
        <v>5.2460721757261108</v>
      </c>
      <c r="I19" s="36">
        <f t="shared" si="8"/>
        <v>0.86797240727820391</v>
      </c>
      <c r="J19" s="36">
        <f t="shared" si="8"/>
        <v>5.5336727257984384</v>
      </c>
      <c r="K19" s="36">
        <f t="shared" si="8"/>
        <v>0.22491129040110366</v>
      </c>
      <c r="L19" s="37"/>
      <c r="M19" s="36">
        <f t="shared" si="4"/>
        <v>0.90025139154772904</v>
      </c>
      <c r="N19" s="38">
        <f t="shared" si="4"/>
        <v>0.87164783739623675</v>
      </c>
      <c r="O19" s="38">
        <f>IF(Settings!$I$6&gt;69, 0.2*(N19), 0)</f>
        <v>0</v>
      </c>
      <c r="P19" s="39">
        <f t="shared" si="5"/>
        <v>5.7135238734016305</v>
      </c>
      <c r="Q19" s="39">
        <f t="shared" si="5"/>
        <v>2.5202631011057806</v>
      </c>
      <c r="R19" s="39">
        <f t="shared" si="5"/>
        <v>1.7312178753020611</v>
      </c>
      <c r="S19" s="40">
        <f t="shared" si="9"/>
        <v>3.7655360143325654</v>
      </c>
      <c r="T19" s="40">
        <f t="shared" si="10"/>
        <v>3.346312563984001</v>
      </c>
      <c r="U19" s="41">
        <f t="shared" si="11"/>
        <v>3.7150236573106548</v>
      </c>
      <c r="V19" s="41">
        <f t="shared" si="12"/>
        <v>3.409946914221972</v>
      </c>
      <c r="W19" s="42">
        <f t="shared" si="13"/>
        <v>11.425775853015519</v>
      </c>
      <c r="X19" s="42">
        <f t="shared" si="14"/>
        <v>5.2602630803182224</v>
      </c>
      <c r="Z19" s="37">
        <f t="shared" si="15"/>
        <v>1.0749762699763432</v>
      </c>
      <c r="AA19" s="37">
        <f t="shared" si="15"/>
        <v>13.20180834989204</v>
      </c>
      <c r="AC19" s="3">
        <v>5</v>
      </c>
      <c r="AE19" s="58">
        <f t="shared" si="16"/>
        <v>6.3629955637114666</v>
      </c>
      <c r="AG19" s="3">
        <f t="shared" si="17"/>
        <v>6.3629955637114666</v>
      </c>
      <c r="AH19" s="36">
        <f t="shared" si="18"/>
        <v>0.68574147897872006</v>
      </c>
      <c r="AI19" s="36">
        <f t="shared" si="6"/>
        <v>7.3229537146236563</v>
      </c>
      <c r="AJ19" s="36">
        <f t="shared" si="6"/>
        <v>1.6398841322523288</v>
      </c>
      <c r="AK19" s="36">
        <f t="shared" si="6"/>
        <v>7.7162041989360048</v>
      </c>
      <c r="AL19" s="36">
        <f t="shared" si="6"/>
        <v>0.49396116197845352</v>
      </c>
      <c r="AM19" s="37"/>
      <c r="AN19" s="36">
        <f t="shared" si="19"/>
        <v>1.4002770713353354</v>
      </c>
      <c r="AO19" s="38">
        <f t="shared" si="19"/>
        <v>1.2505541263142974</v>
      </c>
      <c r="AP19" s="38">
        <f>IF(Settings!$I$6&gt;69, 0.2*(AO19), 0)</f>
        <v>0</v>
      </c>
      <c r="AQ19" s="39">
        <f t="shared" si="20"/>
        <v>7.6189818908916243</v>
      </c>
      <c r="AR19" s="39">
        <f t="shared" si="7"/>
        <v>3.6165686758462763</v>
      </c>
      <c r="AS19" s="39">
        <f t="shared" si="7"/>
        <v>3.1694958029815954</v>
      </c>
      <c r="AT19" s="40">
        <f t="shared" si="21"/>
        <v>5.1277495150109971</v>
      </c>
      <c r="AU19" s="40">
        <f t="shared" si="22"/>
        <v>4.8474712704014955</v>
      </c>
      <c r="AV19" s="41">
        <f t="shared" si="23"/>
        <v>5.1976138587153802</v>
      </c>
      <c r="AW19" s="41">
        <f t="shared" si="24"/>
        <v>4.7599199145053763</v>
      </c>
      <c r="AX19" s="42">
        <f t="shared" si="25"/>
        <v>15.238333451048655</v>
      </c>
      <c r="AY19" s="42">
        <f t="shared" si="26"/>
        <v>7.2265459233457152</v>
      </c>
      <c r="BA19" s="37">
        <f t="shared" si="27"/>
        <v>1.9045967321643333</v>
      </c>
      <c r="BB19" s="37">
        <f t="shared" si="27"/>
        <v>16.266968650248867</v>
      </c>
    </row>
    <row r="20" spans="1:257" x14ac:dyDescent="0.25">
      <c r="A20" s="20">
        <v>17</v>
      </c>
      <c r="B20" s="18">
        <f>IF(AND('Graph-outputs'!$BT$1&gt;12, 'Graph-outputs'!$BT$1&lt;19), A20*5-5, "")</f>
        <v>80</v>
      </c>
      <c r="C20" s="3"/>
      <c r="F20" s="3">
        <v>6</v>
      </c>
      <c r="G20" s="36">
        <f t="shared" si="8"/>
        <v>0.55315781483338489</v>
      </c>
      <c r="H20" s="36">
        <f t="shared" si="8"/>
        <v>6.7555100892042548</v>
      </c>
      <c r="I20" s="36">
        <f t="shared" si="8"/>
        <v>1.4070245469659555</v>
      </c>
      <c r="J20" s="36">
        <f t="shared" si="8"/>
        <v>7.1202940979402332</v>
      </c>
      <c r="K20" s="36">
        <f t="shared" si="8"/>
        <v>0.40931165902449146</v>
      </c>
      <c r="L20" s="37"/>
      <c r="M20" s="36">
        <f t="shared" si="4"/>
        <v>1.258492038100824</v>
      </c>
      <c r="N20" s="38">
        <f t="shared" si="4"/>
        <v>1.145887332099065</v>
      </c>
      <c r="O20" s="38">
        <f>IF(Settings!$I$6&gt;69, 0.2*(N20), 0)</f>
        <v>0</v>
      </c>
      <c r="P20" s="39">
        <f t="shared" si="5"/>
        <v>7.1069582615173097</v>
      </c>
      <c r="Q20" s="39">
        <f t="shared" si="5"/>
        <v>3.3153834119042882</v>
      </c>
      <c r="R20" s="39">
        <f t="shared" si="5"/>
        <v>2.7446638693522205</v>
      </c>
      <c r="S20" s="40">
        <f t="shared" si="9"/>
        <v>4.7590912633620732</v>
      </c>
      <c r="T20" s="40">
        <f t="shared" si="10"/>
        <v>4.4327029481874565</v>
      </c>
      <c r="U20" s="41">
        <f t="shared" si="11"/>
        <v>4.7921421242174382</v>
      </c>
      <c r="V20" s="41">
        <f t="shared" si="12"/>
        <v>4.3910815579827656</v>
      </c>
      <c r="W20" s="42">
        <f t="shared" si="13"/>
        <v>14.221025531269877</v>
      </c>
      <c r="X20" s="42">
        <f t="shared" si="14"/>
        <v>6.6941042470524925</v>
      </c>
      <c r="Z20" s="37">
        <f t="shared" si="15"/>
        <v>1.6620217147437528</v>
      </c>
      <c r="AA20" s="37">
        <f t="shared" si="15"/>
        <v>15.470826340508289</v>
      </c>
      <c r="AC20" s="3">
        <v>6</v>
      </c>
      <c r="AE20" s="58">
        <f t="shared" si="16"/>
        <v>6.6918426322768392</v>
      </c>
      <c r="AG20" s="3">
        <f t="shared" si="17"/>
        <v>6.6918426322768392</v>
      </c>
      <c r="AH20" s="36">
        <f t="shared" si="18"/>
        <v>0.82272018351745746</v>
      </c>
      <c r="AI20" s="36">
        <f t="shared" si="6"/>
        <v>7.8448471215228555</v>
      </c>
      <c r="AJ20" s="36">
        <f t="shared" si="6"/>
        <v>1.8681540173331539</v>
      </c>
      <c r="AK20" s="36">
        <f t="shared" si="6"/>
        <v>8.2640216395618449</v>
      </c>
      <c r="AL20" s="36">
        <f t="shared" si="6"/>
        <v>0.57919526908587371</v>
      </c>
      <c r="AM20" s="37"/>
      <c r="AN20" s="36">
        <f t="shared" si="19"/>
        <v>1.533806984738044</v>
      </c>
      <c r="AO20" s="38">
        <f t="shared" si="19"/>
        <v>1.3475139005742189</v>
      </c>
      <c r="AP20" s="38">
        <f>IF(Settings!$I$6&gt;69, 0.2*(AO20), 0)</f>
        <v>0</v>
      </c>
      <c r="AQ20" s="39">
        <f t="shared" si="20"/>
        <v>8.084966509405815</v>
      </c>
      <c r="AR20" s="39">
        <f t="shared" si="7"/>
        <v>3.8943559257978984</v>
      </c>
      <c r="AS20" s="39">
        <f t="shared" si="7"/>
        <v>3.579120068921978</v>
      </c>
      <c r="AT20" s="40">
        <f t="shared" si="21"/>
        <v>5.4647446028437274</v>
      </c>
      <c r="AU20" s="40">
        <f t="shared" si="22"/>
        <v>5.2315581985200934</v>
      </c>
      <c r="AV20" s="41">
        <f t="shared" si="23"/>
        <v>5.5707804941908332</v>
      </c>
      <c r="AW20" s="41">
        <f t="shared" si="24"/>
        <v>5.0991506289898565</v>
      </c>
      <c r="AX20" s="42">
        <f t="shared" si="25"/>
        <v>16.159170602817731</v>
      </c>
      <c r="AY20" s="42">
        <f t="shared" si="26"/>
        <v>7.7132433101269928</v>
      </c>
      <c r="BA20" s="37">
        <f t="shared" si="27"/>
        <v>2.1369884408151707</v>
      </c>
      <c r="BB20" s="37">
        <f t="shared" si="27"/>
        <v>16.975918948239126</v>
      </c>
    </row>
    <row r="21" spans="1:257" x14ac:dyDescent="0.25">
      <c r="A21" s="20">
        <v>18</v>
      </c>
      <c r="B21" s="18">
        <f>IF(AND('Graph-outputs'!$BT$1&gt;12, 'Graph-outputs'!$BT$1&lt;19), A21*5-5, "")</f>
        <v>85</v>
      </c>
      <c r="C21" s="3"/>
      <c r="F21" s="3">
        <v>7</v>
      </c>
      <c r="G21" s="36">
        <f t="shared" si="8"/>
        <v>0.96635636479223141</v>
      </c>
      <c r="H21" s="36">
        <f t="shared" si="8"/>
        <v>8.3401422282260622</v>
      </c>
      <c r="I21" s="36">
        <f t="shared" si="8"/>
        <v>2.0970430048445432</v>
      </c>
      <c r="J21" s="36">
        <f t="shared" si="8"/>
        <v>8.7836948910320416</v>
      </c>
      <c r="K21" s="36">
        <f t="shared" si="8"/>
        <v>0.66658616215934308</v>
      </c>
      <c r="L21" s="37"/>
      <c r="M21" s="36">
        <f t="shared" si="4"/>
        <v>1.6631654367048678</v>
      </c>
      <c r="N21" s="38">
        <f t="shared" si="4"/>
        <v>1.440120346497709</v>
      </c>
      <c r="O21" s="38">
        <f>IF(Settings!$I$6&gt;69, 0.2*(N21), 0)</f>
        <v>0</v>
      </c>
      <c r="P21" s="39">
        <f t="shared" si="5"/>
        <v>8.523149868227323</v>
      </c>
      <c r="Q21" s="39">
        <f t="shared" si="5"/>
        <v>4.1585381238125043</v>
      </c>
      <c r="R21" s="39">
        <f t="shared" si="5"/>
        <v>3.9834783054645739</v>
      </c>
      <c r="S21" s="40">
        <f t="shared" si="9"/>
        <v>5.7828460255591203</v>
      </c>
      <c r="T21" s="40">
        <f t="shared" si="10"/>
        <v>5.5981867086487975</v>
      </c>
      <c r="U21" s="41">
        <f t="shared" si="11"/>
        <v>5.9251345696211386</v>
      </c>
      <c r="V21" s="41">
        <f t="shared" si="12"/>
        <v>5.4210924483469407</v>
      </c>
      <c r="W21" s="42">
        <f t="shared" si="13"/>
        <v>17.020554806424151</v>
      </c>
      <c r="X21" s="42">
        <f t="shared" si="14"/>
        <v>8.1725511638457355</v>
      </c>
      <c r="Z21" s="37">
        <f t="shared" si="15"/>
        <v>2.3651464884979148</v>
      </c>
      <c r="AA21" s="37">
        <f t="shared" si="15"/>
        <v>17.629830622042924</v>
      </c>
      <c r="AC21" s="3">
        <v>7</v>
      </c>
      <c r="AE21" s="58">
        <f t="shared" si="16"/>
        <v>7.0376849027752071</v>
      </c>
      <c r="AG21" s="3">
        <f t="shared" si="17"/>
        <v>7.0376849027752071</v>
      </c>
      <c r="AH21" s="36">
        <f t="shared" si="18"/>
        <v>0.98496599211824631</v>
      </c>
      <c r="AI21" s="36">
        <f t="shared" si="6"/>
        <v>8.4011045157418298</v>
      </c>
      <c r="AJ21" s="36">
        <f t="shared" si="6"/>
        <v>2.1260290559696151</v>
      </c>
      <c r="AK21" s="36">
        <f t="shared" si="6"/>
        <v>8.8476427277976057</v>
      </c>
      <c r="AL21" s="36">
        <f t="shared" si="6"/>
        <v>0.67777761537015768</v>
      </c>
      <c r="AM21" s="37"/>
      <c r="AN21" s="36">
        <f t="shared" si="19"/>
        <v>1.6792587914783252</v>
      </c>
      <c r="AO21" s="38">
        <f t="shared" si="19"/>
        <v>1.45155706020758</v>
      </c>
      <c r="AP21" s="38">
        <f>IF(Settings!$I$6&gt;69, 0.2*(AO21), 0)</f>
        <v>0</v>
      </c>
      <c r="AQ21" s="39">
        <f t="shared" si="20"/>
        <v>8.5768231216481077</v>
      </c>
      <c r="AR21" s="39">
        <f t="shared" si="7"/>
        <v>4.1910859014806077</v>
      </c>
      <c r="AS21" s="39">
        <f t="shared" si="7"/>
        <v>4.0342486024661586</v>
      </c>
      <c r="AT21" s="40">
        <f t="shared" si="21"/>
        <v>5.8218878863632959</v>
      </c>
      <c r="AU21" s="40">
        <f t="shared" si="22"/>
        <v>5.6434465790424442</v>
      </c>
      <c r="AV21" s="41">
        <f t="shared" si="23"/>
        <v>5.9687629063048426</v>
      </c>
      <c r="AW21" s="41">
        <f t="shared" si="24"/>
        <v>5.4607179352321893</v>
      </c>
      <c r="AX21" s="42">
        <f t="shared" si="25"/>
        <v>17.125758491165374</v>
      </c>
      <c r="AY21" s="42">
        <f t="shared" si="26"/>
        <v>8.2289132642152296</v>
      </c>
      <c r="BA21" s="37">
        <f t="shared" si="27"/>
        <v>2.3937139781435879</v>
      </c>
      <c r="BB21" s="37">
        <f t="shared" si="27"/>
        <v>17.709113124159849</v>
      </c>
    </row>
    <row r="22" spans="1:257" x14ac:dyDescent="0.25">
      <c r="A22" s="20">
        <v>19</v>
      </c>
      <c r="B22" s="18">
        <f>IF(AND('Graph-outputs'!$BT$1&gt;12, 'Graph-outputs'!$BT$1&lt;19), A22*5-5, "")</f>
        <v>90</v>
      </c>
      <c r="C22" s="3"/>
      <c r="F22" s="3">
        <v>8</v>
      </c>
      <c r="G22" s="36">
        <f t="shared" si="8"/>
        <v>1.5410179737705523</v>
      </c>
      <c r="H22" s="36">
        <f t="shared" si="8"/>
        <v>9.983885455050439</v>
      </c>
      <c r="I22" s="36">
        <f t="shared" si="8"/>
        <v>2.9394188564904957</v>
      </c>
      <c r="J22" s="36">
        <f t="shared" si="8"/>
        <v>10.506807947025166</v>
      </c>
      <c r="K22" s="36">
        <f t="shared" si="8"/>
        <v>1.0012304817020146</v>
      </c>
      <c r="L22" s="37"/>
      <c r="M22" s="36">
        <f t="shared" si="4"/>
        <v>2.1094922032691397</v>
      </c>
      <c r="N22" s="38">
        <f t="shared" si="4"/>
        <v>1.7512938885880787</v>
      </c>
      <c r="O22" s="38">
        <f>IF(Settings!$I$6&gt;69, 0.2*(N22), 0)</f>
        <v>0</v>
      </c>
      <c r="P22" s="39">
        <f t="shared" si="5"/>
        <v>9.9521428450359419</v>
      </c>
      <c r="Q22" s="39">
        <f t="shared" si="5"/>
        <v>5.03781087301717</v>
      </c>
      <c r="R22" s="39">
        <f t="shared" si="5"/>
        <v>5.4220421741494835</v>
      </c>
      <c r="S22" s="40">
        <f t="shared" si="9"/>
        <v>6.8276464092393603</v>
      </c>
      <c r="T22" s="40">
        <f t="shared" si="10"/>
        <v>6.827756718503152</v>
      </c>
      <c r="U22" s="41">
        <f t="shared" si="11"/>
        <v>7.1024784067886131</v>
      </c>
      <c r="V22" s="41">
        <f t="shared" si="12"/>
        <v>6.4895255457827856</v>
      </c>
      <c r="W22" s="42">
        <f t="shared" si="13"/>
        <v>19.797760123520298</v>
      </c>
      <c r="X22" s="42">
        <f t="shared" si="14"/>
        <v>9.6795848587343229</v>
      </c>
      <c r="Z22" s="37">
        <f t="shared" si="15"/>
        <v>3.1688300130025975</v>
      </c>
      <c r="AA22" s="37">
        <f t="shared" si="15"/>
        <v>19.684155227207885</v>
      </c>
      <c r="AC22" s="3">
        <v>8</v>
      </c>
      <c r="AE22" s="58">
        <f t="shared" si="16"/>
        <v>7.4014007071619208</v>
      </c>
      <c r="AG22" s="3">
        <f t="shared" si="17"/>
        <v>7.4014007071619208</v>
      </c>
      <c r="AH22" s="36">
        <f t="shared" si="18"/>
        <v>1.1765985460919606</v>
      </c>
      <c r="AI22" s="36">
        <f t="shared" si="6"/>
        <v>8.9936290330315263</v>
      </c>
      <c r="AJ22" s="36">
        <f t="shared" si="6"/>
        <v>2.4169209413090513</v>
      </c>
      <c r="AK22" s="36">
        <f t="shared" si="6"/>
        <v>9.4690159056188499</v>
      </c>
      <c r="AL22" s="36">
        <f t="shared" si="6"/>
        <v>0.79148555223803019</v>
      </c>
      <c r="AM22" s="37"/>
      <c r="AN22" s="36">
        <f t="shared" si="19"/>
        <v>1.8375735116549361</v>
      </c>
      <c r="AO22" s="38">
        <f t="shared" si="19"/>
        <v>1.5631431083951095</v>
      </c>
      <c r="AP22" s="38">
        <f>IF(Settings!$I$6&gt;69, 0.2*(AO22), 0)</f>
        <v>0</v>
      </c>
      <c r="AQ22" s="39">
        <f t="shared" si="20"/>
        <v>9.0956818625114835</v>
      </c>
      <c r="AR22" s="39">
        <f t="shared" si="7"/>
        <v>4.5077322176658194</v>
      </c>
      <c r="AS22" s="39">
        <f t="shared" si="7"/>
        <v>4.5385544680279857</v>
      </c>
      <c r="AT22" s="40">
        <f t="shared" si="21"/>
        <v>6.2001414885704849</v>
      </c>
      <c r="AU22" s="40">
        <f t="shared" si="22"/>
        <v>6.0847925948336776</v>
      </c>
      <c r="AV22" s="41">
        <f t="shared" si="23"/>
        <v>6.3929589594087801</v>
      </c>
      <c r="AW22" s="41">
        <f t="shared" si="24"/>
        <v>5.845858871470492</v>
      </c>
      <c r="AX22" s="42">
        <f t="shared" si="25"/>
        <v>18.139227854634807</v>
      </c>
      <c r="AY22" s="42">
        <f t="shared" si="26"/>
        <v>8.7748120427468521</v>
      </c>
      <c r="BA22" s="37">
        <f t="shared" si="27"/>
        <v>2.6766029090903336</v>
      </c>
      <c r="BB22" s="37">
        <f t="shared" si="27"/>
        <v>18.466723592591855</v>
      </c>
    </row>
    <row r="23" spans="1:257" x14ac:dyDescent="0.25">
      <c r="A23" s="20">
        <v>20</v>
      </c>
      <c r="B23" s="18">
        <f>IF(AND('Graph-outputs'!$BT$1&gt;12, 'Graph-outputs'!$BT$1&lt;19), A23*5-5, "")</f>
        <v>95</v>
      </c>
      <c r="C23" s="3"/>
      <c r="F23" s="3">
        <v>9</v>
      </c>
      <c r="G23" s="36">
        <f t="shared" si="8"/>
        <v>2.2928597254866991</v>
      </c>
      <c r="H23" s="36">
        <f t="shared" si="8"/>
        <v>11.673730066535926</v>
      </c>
      <c r="I23" s="36">
        <f t="shared" si="8"/>
        <v>3.9319685199167447</v>
      </c>
      <c r="J23" s="36">
        <f t="shared" si="8"/>
        <v>12.275853186267677</v>
      </c>
      <c r="K23" s="36">
        <f t="shared" si="8"/>
        <v>1.4143164358477631</v>
      </c>
      <c r="L23" s="37"/>
      <c r="M23" s="36">
        <f t="shared" si="4"/>
        <v>2.5930368118849123</v>
      </c>
      <c r="N23" s="38">
        <f t="shared" si="4"/>
        <v>2.0768604319004385</v>
      </c>
      <c r="O23" s="38">
        <f>IF(Settings!$I$6&gt;69, 0.2*(N23), 0)</f>
        <v>0</v>
      </c>
      <c r="P23" s="39">
        <f t="shared" si="5"/>
        <v>11.386315380207481</v>
      </c>
      <c r="Q23" s="39">
        <f t="shared" si="5"/>
        <v>5.9433775439841057</v>
      </c>
      <c r="R23" s="39">
        <f t="shared" si="5"/>
        <v>7.0300081901949136</v>
      </c>
      <c r="S23" s="40">
        <f t="shared" si="9"/>
        <v>7.8863085026735069</v>
      </c>
      <c r="T23" s="40">
        <f t="shared" si="10"/>
        <v>8.1088029886018056</v>
      </c>
      <c r="U23" s="41">
        <f t="shared" si="11"/>
        <v>8.3148256944135053</v>
      </c>
      <c r="V23" s="41">
        <f t="shared" si="12"/>
        <v>7.5879245432483522</v>
      </c>
      <c r="W23" s="42">
        <f t="shared" si="13"/>
        <v>22.533371853946043</v>
      </c>
      <c r="X23" s="42">
        <f t="shared" si="14"/>
        <v>11.202641395561583</v>
      </c>
      <c r="Z23" s="37">
        <f t="shared" si="15"/>
        <v>4.0560416138516313</v>
      </c>
      <c r="AA23" s="37">
        <f t="shared" si="15"/>
        <v>21.638875567265007</v>
      </c>
      <c r="AC23" s="3">
        <v>9</v>
      </c>
      <c r="AE23" s="58">
        <f t="shared" si="16"/>
        <v>7.7839137706172403</v>
      </c>
      <c r="AG23" s="3">
        <f t="shared" si="17"/>
        <v>7.7839137706172403</v>
      </c>
      <c r="AH23" s="36">
        <f t="shared" si="18"/>
        <v>1.4022738337060217</v>
      </c>
      <c r="AI23" s="36">
        <f t="shared" si="6"/>
        <v>9.624382965843564</v>
      </c>
      <c r="AJ23" s="36">
        <f t="shared" si="6"/>
        <v>2.7445514812254874</v>
      </c>
      <c r="AK23" s="36">
        <f t="shared" si="6"/>
        <v>10.130145346751211</v>
      </c>
      <c r="AL23" s="36">
        <f t="shared" si="6"/>
        <v>0.92226314103587703</v>
      </c>
      <c r="AM23" s="37"/>
      <c r="AN23" s="36">
        <f t="shared" si="19"/>
        <v>2.0097477025262878</v>
      </c>
      <c r="AO23" s="38">
        <f t="shared" si="19"/>
        <v>1.6827535751087526</v>
      </c>
      <c r="AP23" s="38">
        <f>IF(Settings!$I$6&gt;69, 0.2*(AO23), 0)</f>
        <v>0</v>
      </c>
      <c r="AQ23" s="39">
        <f t="shared" si="20"/>
        <v>9.6426856460608121</v>
      </c>
      <c r="AR23" s="39">
        <f t="shared" si="7"/>
        <v>4.8452754911685672</v>
      </c>
      <c r="AS23" s="39">
        <f t="shared" si="7"/>
        <v>5.0957543774332299</v>
      </c>
      <c r="AT23" s="40">
        <f t="shared" si="21"/>
        <v>6.6004834607590341</v>
      </c>
      <c r="AU23" s="40">
        <f t="shared" si="22"/>
        <v>6.5573024099523973</v>
      </c>
      <c r="AV23" s="41">
        <f t="shared" si="23"/>
        <v>6.8448126790863801</v>
      </c>
      <c r="AW23" s="41">
        <f t="shared" si="24"/>
        <v>6.2558489277983167</v>
      </c>
      <c r="AX23" s="42">
        <f t="shared" si="25"/>
        <v>19.200597054368359</v>
      </c>
      <c r="AY23" s="42">
        <f t="shared" si="26"/>
        <v>9.3521910853117625</v>
      </c>
      <c r="BA23" s="37">
        <f t="shared" si="27"/>
        <v>2.987495387464612</v>
      </c>
      <c r="BB23" s="37">
        <f t="shared" si="27"/>
        <v>19.248850502263736</v>
      </c>
      <c r="CQ23" s="51"/>
    </row>
    <row r="24" spans="1:257" x14ac:dyDescent="0.25">
      <c r="A24" s="20">
        <v>21</v>
      </c>
      <c r="B24" s="18">
        <f>IF(AND('Graph-outputs'!$BT$1&gt;12, 'Graph-outputs'!$BT$1&lt;19), A24*5-5, "")</f>
        <v>100</v>
      </c>
      <c r="C24" s="3"/>
      <c r="F24" s="3">
        <v>10</v>
      </c>
      <c r="G24" s="36">
        <f t="shared" si="8"/>
        <v>3.2310525880727958</v>
      </c>
      <c r="H24" s="36">
        <f t="shared" si="8"/>
        <v>13.398932158177313</v>
      </c>
      <c r="I24" s="36">
        <f t="shared" si="8"/>
        <v>5.0697416539291851</v>
      </c>
      <c r="J24" s="36">
        <f t="shared" si="8"/>
        <v>14.079475378683352</v>
      </c>
      <c r="K24" s="36">
        <f t="shared" si="8"/>
        <v>1.9040073337663097</v>
      </c>
      <c r="L24" s="37"/>
      <c r="M24" s="36">
        <f t="shared" si="4"/>
        <v>3.1096854131059932</v>
      </c>
      <c r="N24" s="38">
        <f t="shared" si="4"/>
        <v>2.4146525099687635</v>
      </c>
      <c r="O24" s="38">
        <f>IF(Settings!$I$6&gt;69, 0.2*(N24), 0)</f>
        <v>0</v>
      </c>
      <c r="P24" s="39">
        <f t="shared" si="5"/>
        <v>12.81969309339661</v>
      </c>
      <c r="Q24" s="39">
        <f t="shared" si="5"/>
        <v>6.8670521146091765</v>
      </c>
      <c r="R24" s="39">
        <f t="shared" si="5"/>
        <v>8.7752371628757473</v>
      </c>
      <c r="S24" s="40">
        <f t="shared" si="9"/>
        <v>8.9530695911270168</v>
      </c>
      <c r="T24" s="40">
        <f t="shared" si="10"/>
        <v>9.4305907882475992</v>
      </c>
      <c r="U24" s="41">
        <f t="shared" si="11"/>
        <v>9.5544342813043208</v>
      </c>
      <c r="V24" s="41">
        <f t="shared" si="12"/>
        <v>8.7093059028152542</v>
      </c>
      <c r="W24" s="42">
        <f t="shared" si="13"/>
        <v>25.213352368836304</v>
      </c>
      <c r="X24" s="42">
        <f t="shared" si="14"/>
        <v>12.731698245827198</v>
      </c>
      <c r="Z24" s="37">
        <f t="shared" si="15"/>
        <v>5.0095412502866683</v>
      </c>
      <c r="AA24" s="37">
        <f t="shared" si="15"/>
        <v>23.498820971329422</v>
      </c>
      <c r="AC24" s="3">
        <v>10</v>
      </c>
      <c r="AE24" s="58">
        <f t="shared" si="16"/>
        <v>8.1861955575214029</v>
      </c>
      <c r="AG24" s="3">
        <f t="shared" si="17"/>
        <v>8.1861955575214029</v>
      </c>
      <c r="AH24" s="36">
        <f t="shared" si="18"/>
        <v>1.6672208130081445</v>
      </c>
      <c r="AI24" s="36">
        <f t="shared" si="6"/>
        <v>10.295383121448808</v>
      </c>
      <c r="AJ24" s="36">
        <f t="shared" si="6"/>
        <v>3.1129645773046954</v>
      </c>
      <c r="AK24" s="36">
        <f t="shared" si="6"/>
        <v>10.83308545664444</v>
      </c>
      <c r="AL24" s="36">
        <f t="shared" si="6"/>
        <v>1.0722211491885008</v>
      </c>
      <c r="AM24" s="37"/>
      <c r="AN24" s="36">
        <f t="shared" si="19"/>
        <v>2.1968337913053295</v>
      </c>
      <c r="AO24" s="38">
        <f t="shared" si="19"/>
        <v>1.8108919795937521</v>
      </c>
      <c r="AP24" s="38">
        <f>IF(Settings!$I$6&gt;69, 0.2*(AO24), 0)</f>
        <v>0</v>
      </c>
      <c r="AQ24" s="39">
        <f t="shared" si="20"/>
        <v>10.218985231477037</v>
      </c>
      <c r="AR24" s="39">
        <f t="shared" si="7"/>
        <v>5.2046965355667663</v>
      </c>
      <c r="AS24" s="39">
        <f t="shared" si="7"/>
        <v>5.7095566593542291</v>
      </c>
      <c r="AT24" s="40">
        <f t="shared" si="21"/>
        <v>7.023903808744123</v>
      </c>
      <c r="AU24" s="40">
        <f t="shared" si="22"/>
        <v>7.0627263835347431</v>
      </c>
      <c r="AV24" s="41">
        <f t="shared" si="23"/>
        <v>7.3258112217995386</v>
      </c>
      <c r="AW24" s="41">
        <f t="shared" si="24"/>
        <v>6.6919990289417255</v>
      </c>
      <c r="AX24" s="42">
        <f t="shared" si="25"/>
        <v>20.310752038734002</v>
      </c>
      <c r="AY24" s="42">
        <f t="shared" si="26"/>
        <v>9.9622878019078325</v>
      </c>
      <c r="BA24" s="37">
        <f t="shared" si="27"/>
        <v>3.3282162693163948</v>
      </c>
      <c r="BB24" s="37">
        <f t="shared" si="27"/>
        <v>20.055513885952536</v>
      </c>
      <c r="CQ24" s="51"/>
    </row>
    <row r="25" spans="1:257" x14ac:dyDescent="0.25">
      <c r="A25" s="20">
        <v>22</v>
      </c>
      <c r="C25" s="3"/>
      <c r="F25" s="3">
        <v>11</v>
      </c>
      <c r="G25" s="36">
        <f t="shared" si="8"/>
        <v>4.3585364505326929</v>
      </c>
      <c r="H25" s="36">
        <f t="shared" si="8"/>
        <v>15.150484488077087</v>
      </c>
      <c r="I25" s="36">
        <f t="shared" si="8"/>
        <v>6.3456943604488991</v>
      </c>
      <c r="J25" s="36">
        <f t="shared" si="8"/>
        <v>15.908178536992427</v>
      </c>
      <c r="K25" s="36">
        <f t="shared" si="8"/>
        <v>2.4661410926145901</v>
      </c>
      <c r="L25" s="37"/>
      <c r="M25" s="36">
        <f t="shared" si="4"/>
        <v>3.6556250199432547</v>
      </c>
      <c r="N25" s="38">
        <f t="shared" si="4"/>
        <v>2.7627994698309766</v>
      </c>
      <c r="O25" s="38">
        <f>IF(Settings!$I$6&gt;69, 0.2*(N25), 0)</f>
        <v>0</v>
      </c>
      <c r="P25" s="39">
        <f t="shared" si="5"/>
        <v>14.247514870258627</v>
      </c>
      <c r="Q25" s="39">
        <f t="shared" si="5"/>
        <v>7.801966928874644</v>
      </c>
      <c r="R25" s="39">
        <f t="shared" si="5"/>
        <v>10.6258520455154</v>
      </c>
      <c r="S25" s="40">
        <f t="shared" si="9"/>
        <v>10.023234450858652</v>
      </c>
      <c r="T25" s="40">
        <f t="shared" si="10"/>
        <v>10.783898478398477</v>
      </c>
      <c r="U25" s="41">
        <f t="shared" si="11"/>
        <v>10.814794731690949</v>
      </c>
      <c r="V25" s="41">
        <f t="shared" si="12"/>
        <v>9.8478149172501066</v>
      </c>
      <c r="W25" s="42">
        <f t="shared" si="13"/>
        <v>27.827519936418298</v>
      </c>
      <c r="X25" s="42">
        <f t="shared" si="14"/>
        <v>14.258670756876052</v>
      </c>
      <c r="Z25" s="37">
        <f t="shared" si="15"/>
        <v>6.0127376060406439</v>
      </c>
      <c r="AA25" s="37">
        <f t="shared" si="15"/>
        <v>25.268586617702788</v>
      </c>
      <c r="AC25" s="3">
        <v>11</v>
      </c>
      <c r="AE25" s="58">
        <f t="shared" si="16"/>
        <v>8.6092677386724414</v>
      </c>
      <c r="AG25" s="3">
        <f t="shared" si="17"/>
        <v>8.6092677386724414</v>
      </c>
      <c r="AH25" s="36">
        <f t="shared" si="18"/>
        <v>1.9772719106725103</v>
      </c>
      <c r="AI25" s="36">
        <f t="shared" si="6"/>
        <v>11.008695035490744</v>
      </c>
      <c r="AJ25" s="36">
        <f t="shared" si="6"/>
        <v>3.5265351457451048</v>
      </c>
      <c r="AK25" s="36">
        <f t="shared" si="6"/>
        <v>11.579934135158853</v>
      </c>
      <c r="AL25" s="36">
        <f t="shared" si="6"/>
        <v>1.2436328553653935</v>
      </c>
      <c r="AM25" s="37"/>
      <c r="AN25" s="36">
        <f t="shared" si="19"/>
        <v>2.3999398486856656</v>
      </c>
      <c r="AO25" s="38">
        <f t="shared" si="19"/>
        <v>1.9480836009087938</v>
      </c>
      <c r="AP25" s="38">
        <f>IF(Settings!$I$6&gt;69, 0.2*(AO25), 0)</f>
        <v>0</v>
      </c>
      <c r="AQ25" s="39">
        <f t="shared" si="20"/>
        <v>10.82573355414303</v>
      </c>
      <c r="AR25" s="39">
        <f t="shared" si="7"/>
        <v>5.5869685316326194</v>
      </c>
      <c r="AS25" s="39">
        <f t="shared" si="7"/>
        <v>6.3835997066413261</v>
      </c>
      <c r="AT25" s="40">
        <f t="shared" si="21"/>
        <v>7.4713998593346513</v>
      </c>
      <c r="AU25" s="40">
        <f t="shared" si="22"/>
        <v>7.6028519487793407</v>
      </c>
      <c r="AV25" s="41">
        <f t="shared" si="23"/>
        <v>7.8374810333870615</v>
      </c>
      <c r="AW25" s="41">
        <f t="shared" si="24"/>
        <v>7.1556517730689837</v>
      </c>
      <c r="AX25" s="42">
        <f t="shared" si="25"/>
        <v>21.470425057478803</v>
      </c>
      <c r="AY25" s="42">
        <f t="shared" si="26"/>
        <v>10.606315188800671</v>
      </c>
      <c r="BA25" s="37">
        <f t="shared" si="27"/>
        <v>3.7005448501031761</v>
      </c>
      <c r="BB25" s="37">
        <f t="shared" si="27"/>
        <v>20.886645514933925</v>
      </c>
    </row>
    <row r="26" spans="1:257" x14ac:dyDescent="0.25">
      <c r="A26" s="20">
        <v>23</v>
      </c>
      <c r="C26" s="3"/>
      <c r="F26" s="3">
        <v>12</v>
      </c>
      <c r="G26" s="36">
        <f t="shared" si="8"/>
        <v>5.6726709742267465</v>
      </c>
      <c r="H26" s="36">
        <f t="shared" si="8"/>
        <v>16.920750877794394</v>
      </c>
      <c r="I26" s="36">
        <f t="shared" si="8"/>
        <v>7.7512475108002556</v>
      </c>
      <c r="J26" s="36">
        <f t="shared" si="8"/>
        <v>17.753934653284446</v>
      </c>
      <c r="K26" s="36">
        <f t="shared" si="8"/>
        <v>3.0948085180380716</v>
      </c>
      <c r="L26" s="37"/>
      <c r="M26" s="36">
        <f t="shared" si="4"/>
        <v>4.2273239789819907</v>
      </c>
      <c r="N26" s="38">
        <f t="shared" si="4"/>
        <v>3.1196692655047129</v>
      </c>
      <c r="O26" s="38">
        <f>IF(Settings!$I$6&gt;69, 0.2*(N26), 0)</f>
        <v>0</v>
      </c>
      <c r="P26" s="39">
        <f t="shared" si="5"/>
        <v>15.665942505639201</v>
      </c>
      <c r="Q26" s="39">
        <f t="shared" si="5"/>
        <v>8.7423366947251804</v>
      </c>
      <c r="R26" s="39">
        <f t="shared" si="5"/>
        <v>12.551606251772798</v>
      </c>
      <c r="S26" s="40">
        <f t="shared" si="9"/>
        <v>11.092934615709376</v>
      </c>
      <c r="T26" s="40">
        <f t="shared" si="10"/>
        <v>12.160753402342285</v>
      </c>
      <c r="U26" s="41">
        <f t="shared" si="11"/>
        <v>12.090372313493006</v>
      </c>
      <c r="V26" s="41">
        <f t="shared" si="12"/>
        <v>10.998488070566356</v>
      </c>
      <c r="W26" s="42">
        <f t="shared" si="13"/>
        <v>30.368601102808956</v>
      </c>
      <c r="X26" s="42">
        <f t="shared" si="14"/>
        <v>15.776992054554343</v>
      </c>
      <c r="Z26" s="37">
        <f t="shared" si="15"/>
        <v>7.0502239689474173</v>
      </c>
      <c r="AA26" s="37">
        <f t="shared" si="15"/>
        <v>26.952544886713817</v>
      </c>
      <c r="AC26" s="3">
        <v>12</v>
      </c>
      <c r="AE26" s="58">
        <f t="shared" si="16"/>
        <v>9.0542047860126846</v>
      </c>
      <c r="AG26" s="3">
        <f t="shared" si="17"/>
        <v>9.0542047860126846</v>
      </c>
      <c r="AH26" s="36">
        <f t="shared" si="18"/>
        <v>2.3388846295265933</v>
      </c>
      <c r="AI26" s="36">
        <f t="shared" si="6"/>
        <v>11.766425918312533</v>
      </c>
      <c r="AJ26" s="36">
        <f t="shared" si="6"/>
        <v>3.9899740850915331</v>
      </c>
      <c r="AK26" s="36">
        <f t="shared" si="6"/>
        <v>12.372824676053053</v>
      </c>
      <c r="AL26" s="36">
        <f t="shared" si="6"/>
        <v>1.4389247549079562</v>
      </c>
      <c r="AM26" s="37"/>
      <c r="AN26" s="36">
        <f t="shared" si="19"/>
        <v>2.6202287015846792</v>
      </c>
      <c r="AO26" s="38">
        <f t="shared" si="19"/>
        <v>2.094875026534377</v>
      </c>
      <c r="AP26" s="38">
        <f>IF(Settings!$I$6&gt;69, 0.2*(AO26), 0)</f>
        <v>0</v>
      </c>
      <c r="AQ26" s="39">
        <f t="shared" si="20"/>
        <v>11.464079267241397</v>
      </c>
      <c r="AR26" s="39">
        <f t="shared" si="7"/>
        <v>5.9930481137015059</v>
      </c>
      <c r="AS26" s="39">
        <f t="shared" si="7"/>
        <v>7.1213807314502464</v>
      </c>
      <c r="AT26" s="40">
        <f t="shared" si="21"/>
        <v>7.9439709136244625</v>
      </c>
      <c r="AU26" s="40">
        <f t="shared" si="22"/>
        <v>8.1794950223466625</v>
      </c>
      <c r="AV26" s="41">
        <f t="shared" si="23"/>
        <v>8.381383106190178</v>
      </c>
      <c r="AW26" s="41">
        <f t="shared" si="24"/>
        <v>7.648176846903147</v>
      </c>
      <c r="AX26" s="42">
        <f t="shared" si="25"/>
        <v>22.680172239465904</v>
      </c>
      <c r="AY26" s="42">
        <f t="shared" si="26"/>
        <v>11.285450216829982</v>
      </c>
      <c r="BA26" s="37">
        <f t="shared" si="27"/>
        <v>4.1061801753619607</v>
      </c>
      <c r="BB26" s="37">
        <f t="shared" si="27"/>
        <v>21.742080509024852</v>
      </c>
    </row>
    <row r="27" spans="1:257" x14ac:dyDescent="0.25">
      <c r="A27" s="20">
        <v>24</v>
      </c>
      <c r="C27" s="3"/>
      <c r="F27" s="3">
        <v>13</v>
      </c>
      <c r="G27" s="36">
        <f t="shared" si="8"/>
        <v>7.1660708357668508</v>
      </c>
      <c r="H27" s="36">
        <f t="shared" si="8"/>
        <v>18.703202868170742</v>
      </c>
      <c r="I27" s="36">
        <f t="shared" si="8"/>
        <v>9.2767472814367391</v>
      </c>
      <c r="J27" s="36">
        <f t="shared" si="8"/>
        <v>19.609901554276455</v>
      </c>
      <c r="K27" s="36">
        <f t="shared" si="8"/>
        <v>3.7828851168496085</v>
      </c>
      <c r="L27" s="37"/>
      <c r="M27" s="36">
        <f t="shared" si="4"/>
        <v>4.8215136489680557</v>
      </c>
      <c r="N27" s="38">
        <f t="shared" si="4"/>
        <v>3.4838260643746048</v>
      </c>
      <c r="O27" s="38">
        <f>IF(Settings!$I$6&gt;69, 0.2*(N27), 0)</f>
        <v>0</v>
      </c>
      <c r="P27" s="39">
        <f t="shared" si="5"/>
        <v>17.071857824317391</v>
      </c>
      <c r="Q27" s="39">
        <f t="shared" si="5"/>
        <v>9.6832779211139055</v>
      </c>
      <c r="R27" s="39">
        <f t="shared" si="5"/>
        <v>14.524733656511787</v>
      </c>
      <c r="S27" s="40">
        <f t="shared" si="9"/>
        <v>12.1589574065981</v>
      </c>
      <c r="T27" s="40">
        <f t="shared" si="10"/>
        <v>13.554231768525515</v>
      </c>
      <c r="U27" s="41">
        <f t="shared" si="11"/>
        <v>13.376420986842094</v>
      </c>
      <c r="V27" s="41">
        <f t="shared" si="12"/>
        <v>12.157081864310982</v>
      </c>
      <c r="W27" s="42">
        <f t="shared" si="13"/>
        <v>32.83155262962007</v>
      </c>
      <c r="X27" s="42">
        <f t="shared" si="14"/>
        <v>17.281308542565668</v>
      </c>
      <c r="Z27" s="37">
        <f t="shared" si="15"/>
        <v>8.1080826689914183</v>
      </c>
      <c r="AA27" s="37">
        <f t="shared" si="15"/>
        <v>28.554856163114522</v>
      </c>
      <c r="AC27" s="3">
        <v>13</v>
      </c>
      <c r="AE27" s="58">
        <f t="shared" si="16"/>
        <v>9.5221367014538032</v>
      </c>
      <c r="AG27" s="3">
        <f t="shared" si="17"/>
        <v>9.5221367014538032</v>
      </c>
      <c r="AH27" s="36">
        <f t="shared" si="18"/>
        <v>2.7591510685899259</v>
      </c>
      <c r="AI27" s="36">
        <f t="shared" si="6"/>
        <v>12.57071620727856</v>
      </c>
      <c r="AJ27" s="36">
        <f t="shared" si="6"/>
        <v>4.5083282850795907</v>
      </c>
      <c r="AK27" s="36">
        <f t="shared" si="6"/>
        <v>13.213916174349883</v>
      </c>
      <c r="AL27" s="36">
        <f t="shared" si="6"/>
        <v>1.6606612205701463</v>
      </c>
      <c r="AM27" s="37"/>
      <c r="AN27" s="36">
        <f t="shared" si="19"/>
        <v>2.8589162745878314</v>
      </c>
      <c r="AO27" s="38">
        <f t="shared" si="19"/>
        <v>2.251833446534782</v>
      </c>
      <c r="AP27" s="38">
        <f>IF(Settings!$I$6&gt;69, 0.2*(AO27), 0)</f>
        <v>0</v>
      </c>
      <c r="AQ27" s="39">
        <f t="shared" si="20"/>
        <v>12.135159440466646</v>
      </c>
      <c r="AR27" s="39">
        <f t="shared" si="7"/>
        <v>6.4238653212595853</v>
      </c>
      <c r="AS27" s="39">
        <f t="shared" si="7"/>
        <v>7.9261749751439874</v>
      </c>
      <c r="AT27" s="40">
        <f t="shared" si="21"/>
        <v>8.4426121344441825</v>
      </c>
      <c r="AU27" s="40">
        <f t="shared" si="22"/>
        <v>8.7944898088085193</v>
      </c>
      <c r="AV27" s="41">
        <f t="shared" si="23"/>
        <v>8.9591072410182377</v>
      </c>
      <c r="AW27" s="41">
        <f t="shared" si="24"/>
        <v>8.1709655347310637</v>
      </c>
      <c r="AX27" s="42">
        <f t="shared" si="25"/>
        <v>23.940350190187445</v>
      </c>
      <c r="AY27" s="42">
        <f t="shared" si="26"/>
        <v>12.000820947255519</v>
      </c>
      <c r="BA27" s="37">
        <f t="shared" si="27"/>
        <v>4.5467020167838612</v>
      </c>
      <c r="BB27" s="37">
        <f t="shared" si="27"/>
        <v>22.621548765883869</v>
      </c>
    </row>
    <row r="28" spans="1:257" x14ac:dyDescent="0.25">
      <c r="A28" s="20">
        <v>25</v>
      </c>
      <c r="B28" s="2"/>
      <c r="C28" s="3"/>
      <c r="F28" s="3">
        <v>14</v>
      </c>
      <c r="G28" s="36">
        <f t="shared" si="8"/>
        <v>8.8275137746323189</v>
      </c>
      <c r="H28" s="36">
        <f t="shared" si="8"/>
        <v>20.492223576980003</v>
      </c>
      <c r="I28" s="36">
        <f t="shared" si="8"/>
        <v>10.911842613659864</v>
      </c>
      <c r="J28" s="36">
        <f t="shared" si="8"/>
        <v>21.470212541254003</v>
      </c>
      <c r="K28" s="36">
        <f t="shared" si="8"/>
        <v>4.5224953692376975</v>
      </c>
      <c r="L28" s="37"/>
      <c r="M28" s="36">
        <f t="shared" si="4"/>
        <v>5.4351712138522181</v>
      </c>
      <c r="N28" s="38">
        <f t="shared" si="4"/>
        <v>3.8539983376445845</v>
      </c>
      <c r="O28" s="38">
        <f>IF(Settings!$I$6&gt;69, 0.2*(N28), 0)</f>
        <v>0</v>
      </c>
      <c r="P28" s="39">
        <f t="shared" si="5"/>
        <v>18.462715847695719</v>
      </c>
      <c r="Q28" s="39">
        <f t="shared" si="5"/>
        <v>10.620666883903553</v>
      </c>
      <c r="R28" s="39">
        <f t="shared" si="5"/>
        <v>16.520416571591696</v>
      </c>
      <c r="S28" s="40">
        <f t="shared" si="9"/>
        <v>13.218620288034307</v>
      </c>
      <c r="T28" s="40">
        <f t="shared" si="10"/>
        <v>14.958302371158405</v>
      </c>
      <c r="U28" s="41">
        <f t="shared" si="11"/>
        <v>14.668844743212606</v>
      </c>
      <c r="V28" s="41">
        <f t="shared" si="12"/>
        <v>13.319945325037002</v>
      </c>
      <c r="W28" s="42">
        <f t="shared" si="13"/>
        <v>35.213061674795718</v>
      </c>
      <c r="X28" s="42">
        <f t="shared" si="14"/>
        <v>18.767251989056817</v>
      </c>
      <c r="Z28" s="37">
        <f t="shared" si="15"/>
        <v>9.1740261097170439</v>
      </c>
      <c r="AA28" s="37">
        <f t="shared" si="15"/>
        <v>30.079479114720474</v>
      </c>
      <c r="AC28" s="3">
        <v>14</v>
      </c>
      <c r="AE28" s="58">
        <f t="shared" si="16"/>
        <v>10.014251886730682</v>
      </c>
      <c r="AG28" s="3">
        <f>AE28</f>
        <v>10.014251886730682</v>
      </c>
      <c r="AH28" s="36">
        <f t="shared" si="18"/>
        <v>3.2457917653604555</v>
      </c>
      <c r="AI28" s="36">
        <f t="shared" si="6"/>
        <v>13.423729595696969</v>
      </c>
      <c r="AJ28" s="36">
        <f t="shared" si="6"/>
        <v>5.086974565080399</v>
      </c>
      <c r="AK28" s="36">
        <f t="shared" si="6"/>
        <v>14.105382311458333</v>
      </c>
      <c r="AL28" s="36">
        <f t="shared" si="6"/>
        <v>1.9115221739963892</v>
      </c>
      <c r="AM28" s="37"/>
      <c r="AN28" s="36">
        <f t="shared" si="19"/>
        <v>3.1172690410209478</v>
      </c>
      <c r="AO28" s="38">
        <f t="shared" si="19"/>
        <v>2.4195456582813963</v>
      </c>
      <c r="AP28" s="38">
        <f>IF(Settings!$I$6&gt;69, 0.2*(AO28), 0)</f>
        <v>0</v>
      </c>
      <c r="AQ28" s="39">
        <f t="shared" si="20"/>
        <v>12.840091364883603</v>
      </c>
      <c r="AR28" s="39">
        <f t="shared" si="7"/>
        <v>6.8803123772784156</v>
      </c>
      <c r="AS28" s="39">
        <f t="shared" si="7"/>
        <v>8.8009459089176296</v>
      </c>
      <c r="AT28" s="40">
        <f t="shared" si="21"/>
        <v>8.9683076172278771</v>
      </c>
      <c r="AU28" s="40">
        <f t="shared" si="22"/>
        <v>9.4496768669130926</v>
      </c>
      <c r="AV28" s="41">
        <f t="shared" si="23"/>
        <v>9.5722652176015188</v>
      </c>
      <c r="AW28" s="41">
        <f t="shared" si="24"/>
        <v>8.7254242372030308</v>
      </c>
      <c r="AX28" s="42">
        <f t="shared" si="25"/>
        <v>25.251091812342892</v>
      </c>
      <c r="AY28" s="42">
        <f t="shared" si="26"/>
        <v>12.753492343983106</v>
      </c>
      <c r="BA28" s="37">
        <f t="shared" si="27"/>
        <v>5.0235277785139232</v>
      </c>
      <c r="BB28" s="37">
        <f t="shared" si="27"/>
        <v>23.524666287139617</v>
      </c>
    </row>
    <row r="29" spans="1:257" x14ac:dyDescent="0.25">
      <c r="A29" s="20">
        <v>26</v>
      </c>
      <c r="C29" s="3"/>
      <c r="F29" s="3">
        <v>15</v>
      </c>
      <c r="G29" s="36">
        <f t="shared" si="8"/>
        <v>10.642843534040084</v>
      </c>
      <c r="H29" s="36">
        <f t="shared" si="8"/>
        <v>22.28295754868239</v>
      </c>
      <c r="I29" s="36">
        <f t="shared" si="8"/>
        <v>12.645792257304329</v>
      </c>
      <c r="J29" s="36">
        <f t="shared" si="8"/>
        <v>23.329815208797775</v>
      </c>
      <c r="K29" s="36">
        <f t="shared" si="8"/>
        <v>5.3054016606116399</v>
      </c>
      <c r="L29" s="37"/>
      <c r="M29" s="36">
        <f t="shared" si="4"/>
        <v>6.0655035616495301</v>
      </c>
      <c r="N29" s="38">
        <f t="shared" si="4"/>
        <v>4.2290541830964665</v>
      </c>
      <c r="O29" s="38">
        <f>IF(Settings!$I$6&gt;69, 0.2*(N29), 0)</f>
        <v>0</v>
      </c>
      <c r="P29" s="39">
        <f t="shared" si="5"/>
        <v>19.836435414721144</v>
      </c>
      <c r="Q29" s="39">
        <f t="shared" si="5"/>
        <v>11.551025434128061</v>
      </c>
      <c r="R29" s="39">
        <f t="shared" si="5"/>
        <v>18.516979455587446</v>
      </c>
      <c r="S29" s="40">
        <f t="shared" si="9"/>
        <v>14.269675917808428</v>
      </c>
      <c r="T29" s="40">
        <f t="shared" si="10"/>
        <v>16.367701552652605</v>
      </c>
      <c r="U29" s="41">
        <f t="shared" si="11"/>
        <v>15.964091370727317</v>
      </c>
      <c r="V29" s="41">
        <f t="shared" si="12"/>
        <v>14.483922406643554</v>
      </c>
      <c r="W29" s="42">
        <f t="shared" si="13"/>
        <v>37.511168641679468</v>
      </c>
      <c r="X29" s="42">
        <f t="shared" si="14"/>
        <v>20.231264459040634</v>
      </c>
      <c r="Z29" s="37">
        <f t="shared" si="15"/>
        <v>10.237425050530156</v>
      </c>
      <c r="AA29" s="37">
        <f t="shared" si="15"/>
        <v>31.530180472689544</v>
      </c>
      <c r="AC29" s="3">
        <v>15</v>
      </c>
      <c r="AE29" s="58">
        <f t="shared" si="16"/>
        <v>10.531800161572754</v>
      </c>
      <c r="AG29" s="3">
        <f t="shared" si="17"/>
        <v>10.531800161572754</v>
      </c>
      <c r="AH29" s="36">
        <f t="shared" si="18"/>
        <v>3.8071299473901652</v>
      </c>
      <c r="AI29" s="36">
        <f t="shared" si="6"/>
        <v>14.327641408252715</v>
      </c>
      <c r="AJ29" s="36">
        <f t="shared" si="6"/>
        <v>5.7316063355025131</v>
      </c>
      <c r="AK29" s="36">
        <f t="shared" si="6"/>
        <v>15.049398388997449</v>
      </c>
      <c r="AL29" s="36">
        <f t="shared" si="6"/>
        <v>2.194272871617605</v>
      </c>
      <c r="AM29" s="37"/>
      <c r="AN29" s="36">
        <f t="shared" si="19"/>
        <v>3.3966004568154156</v>
      </c>
      <c r="AO29" s="38">
        <f t="shared" si="19"/>
        <v>2.5986167443803829</v>
      </c>
      <c r="AP29" s="38">
        <f>IF(Settings!$I$6&gt;69, 0.2*(AO29), 0)</f>
        <v>0</v>
      </c>
      <c r="AQ29" s="39">
        <f t="shared" si="20"/>
        <v>13.579963416813413</v>
      </c>
      <c r="AR29" s="39">
        <f t="shared" si="7"/>
        <v>7.3632312706847003</v>
      </c>
      <c r="AS29" s="39">
        <f t="shared" si="7"/>
        <v>9.748247420368525</v>
      </c>
      <c r="AT29" s="40">
        <f t="shared" si="21"/>
        <v>9.5220225968284087</v>
      </c>
      <c r="AU29" s="40">
        <f t="shared" si="22"/>
        <v>10.146889309994403</v>
      </c>
      <c r="AV29" s="41">
        <f t="shared" si="23"/>
        <v>10.222482775897399</v>
      </c>
      <c r="AW29" s="41">
        <f t="shared" si="24"/>
        <v>9.3129669153642656</v>
      </c>
      <c r="AX29" s="42">
        <f t="shared" si="25"/>
        <v>26.612281604605254</v>
      </c>
      <c r="AY29" s="42">
        <f t="shared" si="26"/>
        <v>13.544450768352684</v>
      </c>
      <c r="BA29" s="37">
        <f t="shared" si="27"/>
        <v>5.5378658015148181</v>
      </c>
      <c r="BB29" s="37">
        <f t="shared" si="27"/>
        <v>24.450926494064326</v>
      </c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51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51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</row>
    <row r="30" spans="1:257" x14ac:dyDescent="0.25">
      <c r="A30" s="20">
        <v>27</v>
      </c>
      <c r="C30" s="3"/>
      <c r="F30" s="3">
        <v>16</v>
      </c>
      <c r="G30" s="36">
        <f t="shared" si="8"/>
        <v>12.595816669853894</v>
      </c>
      <c r="H30" s="36">
        <f t="shared" si="8"/>
        <v>24.071193158823732</v>
      </c>
      <c r="I30" s="36">
        <f t="shared" si="8"/>
        <v>14.467712278899473</v>
      </c>
      <c r="J30" s="36">
        <f t="shared" si="8"/>
        <v>25.184345109690391</v>
      </c>
      <c r="K30" s="36">
        <f t="shared" si="8"/>
        <v>6.1233183054585849</v>
      </c>
      <c r="L30" s="37"/>
      <c r="M30" s="36">
        <f t="shared" ref="M30:N84" si="28">M$4*(1-EXP(-M$5*$F30))^M$6</f>
        <v>6.7099321645779026</v>
      </c>
      <c r="N30" s="38">
        <f t="shared" si="28"/>
        <v>4.6079818043996132</v>
      </c>
      <c r="O30" s="38">
        <f>IF(Settings!$I$6&gt;69, 0.2*(N30), 0)</f>
        <v>0</v>
      </c>
      <c r="P30" s="39">
        <f t="shared" si="5"/>
        <v>21.191315723285221</v>
      </c>
      <c r="Q30" s="39">
        <f>Q$4*(1-EXP(-Q$5*$F30))^Q$6</f>
        <v>12.47142757980199</v>
      </c>
      <c r="R30" s="39">
        <f>R$4*(1-EXP(-R$5*$F30))^R$6</f>
        <v>20.495891712475967</v>
      </c>
      <c r="S30" s="40">
        <f t="shared" si="9"/>
        <v>15.310238705809169</v>
      </c>
      <c r="T30" s="40">
        <f t="shared" si="10"/>
        <v>17.777831172940239</v>
      </c>
      <c r="U30" s="41">
        <f t="shared" si="11"/>
        <v>17.259069184775292</v>
      </c>
      <c r="V30" s="41">
        <f t="shared" si="12"/>
        <v>15.646275553235427</v>
      </c>
      <c r="W30" s="42">
        <f t="shared" si="13"/>
        <v>39.724977245064537</v>
      </c>
      <c r="X30" s="42">
        <f t="shared" si="14"/>
        <v>21.670460956504932</v>
      </c>
      <c r="Z30" s="37">
        <f t="shared" si="15"/>
        <v>11.289261558756806</v>
      </c>
      <c r="AA30" s="37">
        <f t="shared" si="15"/>
        <v>32.910544337602175</v>
      </c>
      <c r="AC30" s="3">
        <v>16</v>
      </c>
      <c r="AE30" s="58">
        <f t="shared" si="16"/>
        <v>11.076095937857938</v>
      </c>
      <c r="AG30" s="3">
        <f t="shared" si="17"/>
        <v>11.076095937857938</v>
      </c>
      <c r="AH30" s="36">
        <f t="shared" si="18"/>
        <v>4.4520420734013451</v>
      </c>
      <c r="AI30" s="36">
        <f t="shared" si="18"/>
        <v>15.284625194547688</v>
      </c>
      <c r="AJ30" s="36">
        <f t="shared" si="18"/>
        <v>6.4482116981469986</v>
      </c>
      <c r="AK30" s="36">
        <f t="shared" si="18"/>
        <v>16.048126486111943</v>
      </c>
      <c r="AL30" s="36">
        <f t="shared" si="18"/>
        <v>2.5117250165506015</v>
      </c>
      <c r="AM30" s="37"/>
      <c r="AN30" s="36">
        <f t="shared" si="19"/>
        <v>3.6982662437859464</v>
      </c>
      <c r="AO30" s="38">
        <f t="shared" si="19"/>
        <v>2.7896683842755761</v>
      </c>
      <c r="AP30" s="38">
        <f>IF(Settings!$I$6&gt;69, 0.2*(AO30), 0)</f>
        <v>0</v>
      </c>
      <c r="AQ30" s="39">
        <f t="shared" si="20"/>
        <v>14.355824939136205</v>
      </c>
      <c r="AR30" s="39">
        <f t="shared" si="20"/>
        <v>7.8734001402336187</v>
      </c>
      <c r="AS30" s="39">
        <f t="shared" si="20"/>
        <v>10.77011950430855</v>
      </c>
      <c r="AT30" s="40">
        <f t="shared" si="21"/>
        <v>10.104694747704713</v>
      </c>
      <c r="AU30" s="40">
        <f t="shared" si="22"/>
        <v>10.887937022538477</v>
      </c>
      <c r="AV30" s="41">
        <f t="shared" si="23"/>
        <v>10.91139031095245</v>
      </c>
      <c r="AW30" s="41">
        <f t="shared" si="24"/>
        <v>9.9350063764559984</v>
      </c>
      <c r="AX30" s="42">
        <f t="shared" si="25"/>
        <v>28.023530749814718</v>
      </c>
      <c r="AY30" s="42">
        <f t="shared" si="26"/>
        <v>14.374587163990725</v>
      </c>
      <c r="BA30" s="37">
        <f t="shared" si="27"/>
        <v>6.0906657642958688</v>
      </c>
      <c r="BB30" s="37">
        <f t="shared" si="27"/>
        <v>25.399691641803809</v>
      </c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EB30" s="12"/>
      <c r="EE30" s="13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</row>
    <row r="31" spans="1:257" x14ac:dyDescent="0.25">
      <c r="A31" s="20">
        <v>28</v>
      </c>
      <c r="C31" s="3"/>
      <c r="F31" s="3">
        <v>17</v>
      </c>
      <c r="G31" s="36">
        <f t="shared" si="8"/>
        <v>14.668862759659405</v>
      </c>
      <c r="H31" s="36">
        <f t="shared" si="8"/>
        <v>25.853268726465551</v>
      </c>
      <c r="I31" s="36">
        <f t="shared" si="8"/>
        <v>16.36677337454665</v>
      </c>
      <c r="J31" s="36">
        <f t="shared" si="8"/>
        <v>27.030024822823734</v>
      </c>
      <c r="K31" s="36">
        <f t="shared" si="8"/>
        <v>6.9681558917847486</v>
      </c>
      <c r="L31" s="37"/>
      <c r="M31" s="36">
        <f t="shared" si="28"/>
        <v>7.3660788998030817</v>
      </c>
      <c r="N31" s="38">
        <f t="shared" si="28"/>
        <v>4.9898737710914247</v>
      </c>
      <c r="O31" s="38">
        <f>IF(Settings!$I$6&gt;69, 0.2*(N31), 0)</f>
        <v>0</v>
      </c>
      <c r="P31" s="39">
        <f t="shared" ref="P31:R84" si="29">P$4*(1-EXP(-P$5*$F31))^P$6</f>
        <v>22.525971346835828</v>
      </c>
      <c r="Q31" s="39">
        <f t="shared" si="29"/>
        <v>13.379421983122118</v>
      </c>
      <c r="R31" s="39">
        <f t="shared" si="29"/>
        <v>22.441642865596648</v>
      </c>
      <c r="S31" s="40">
        <f t="shared" si="9"/>
        <v>16.338726888369099</v>
      </c>
      <c r="T31" s="40">
        <f t="shared" si="10"/>
        <v>19.184673994489337</v>
      </c>
      <c r="U31" s="41">
        <f t="shared" si="11"/>
        <v>18.551080492084605</v>
      </c>
      <c r="V31" s="41">
        <f t="shared" si="12"/>
        <v>16.804624672202607</v>
      </c>
      <c r="W31" s="42">
        <f t="shared" si="13"/>
        <v>41.854428279055206</v>
      </c>
      <c r="X31" s="42">
        <f t="shared" si="14"/>
        <v>23.082519744507277</v>
      </c>
      <c r="Z31" s="37">
        <f t="shared" ref="Z31:AA84" si="30">Z$4*(1-EXP(-Z$5*$F31))^Z$6</f>
        <v>12.32203400297508</v>
      </c>
      <c r="AA31" s="37">
        <f t="shared" si="30"/>
        <v>34.223981034334884</v>
      </c>
      <c r="AC31" s="3">
        <v>17</v>
      </c>
      <c r="AE31" s="58">
        <f t="shared" si="16"/>
        <v>11.648521557810575</v>
      </c>
      <c r="AG31" s="3">
        <f t="shared" si="17"/>
        <v>11.648521557810575</v>
      </c>
      <c r="AH31" s="36">
        <f t="shared" si="18"/>
        <v>5.1898805048040995</v>
      </c>
      <c r="AI31" s="36">
        <f t="shared" si="18"/>
        <v>16.296837416938963</v>
      </c>
      <c r="AJ31" s="36">
        <f t="shared" si="18"/>
        <v>7.2430416503972497</v>
      </c>
      <c r="AK31" s="36">
        <f t="shared" si="18"/>
        <v>17.103698622253003</v>
      </c>
      <c r="AL31" s="36">
        <f t="shared" si="18"/>
        <v>2.8666885870332797</v>
      </c>
      <c r="AM31" s="37"/>
      <c r="AN31" s="36">
        <f t="shared" si="19"/>
        <v>4.0236583841110853</v>
      </c>
      <c r="AO31" s="38">
        <f t="shared" si="19"/>
        <v>2.9933367581135397</v>
      </c>
      <c r="AP31" s="38">
        <f>IF(Settings!$I$6&gt;69, 0.2*(AO31), 0)</f>
        <v>0</v>
      </c>
      <c r="AQ31" s="39">
        <f t="shared" si="20"/>
        <v>15.168675105823306</v>
      </c>
      <c r="AR31" s="39">
        <f t="shared" si="20"/>
        <v>8.4115184813318304</v>
      </c>
      <c r="AS31" s="39">
        <f t="shared" si="20"/>
        <v>11.867979550523438</v>
      </c>
      <c r="AT31" s="40">
        <f t="shared" si="21"/>
        <v>10.717224541661441</v>
      </c>
      <c r="AU31" s="40">
        <f t="shared" si="22"/>
        <v>11.674588789457069</v>
      </c>
      <c r="AV31" s="41">
        <f t="shared" si="23"/>
        <v>11.640612186350065</v>
      </c>
      <c r="AW31" s="41">
        <f t="shared" si="24"/>
        <v>10.592944321010327</v>
      </c>
      <c r="AX31" s="42">
        <f t="shared" si="25"/>
        <v>29.484152363522291</v>
      </c>
      <c r="AY31" s="42">
        <f t="shared" si="26"/>
        <v>15.244678964891323</v>
      </c>
      <c r="BA31" s="37">
        <f t="shared" ref="BA31:BB84" si="31">BA$4*(1-EXP(-BA$5*$AG31))^BA$6</f>
        <v>6.6825671311520676</v>
      </c>
      <c r="BB31" s="37">
        <f t="shared" si="31"/>
        <v>26.370184458472362</v>
      </c>
    </row>
    <row r="32" spans="1:257" x14ac:dyDescent="0.25">
      <c r="A32" s="20">
        <v>29</v>
      </c>
      <c r="C32" s="3"/>
      <c r="F32" s="3">
        <v>18</v>
      </c>
      <c r="G32" s="36">
        <f t="shared" si="8"/>
        <v>16.843742669459438</v>
      </c>
      <c r="H32" s="36">
        <f t="shared" si="8"/>
        <v>27.62599631747327</v>
      </c>
      <c r="I32" s="36">
        <f t="shared" si="8"/>
        <v>18.332355995367045</v>
      </c>
      <c r="J32" s="36">
        <f t="shared" si="8"/>
        <v>28.86358199607341</v>
      </c>
      <c r="K32" s="36">
        <f t="shared" si="8"/>
        <v>7.8322036727975624</v>
      </c>
      <c r="L32" s="37"/>
      <c r="M32" s="36">
        <f t="shared" si="28"/>
        <v>8.031752753750272</v>
      </c>
      <c r="N32" s="38">
        <f t="shared" si="28"/>
        <v>5.3739141176350049</v>
      </c>
      <c r="O32" s="38">
        <f>IF(Settings!$I$6&gt;69, 0.2*(N32), 0)</f>
        <v>0</v>
      </c>
      <c r="P32" s="39">
        <f t="shared" si="29"/>
        <v>23.839280755485788</v>
      </c>
      <c r="Q32" s="39">
        <f t="shared" si="29"/>
        <v>14.2729669238994</v>
      </c>
      <c r="R32" s="39">
        <f t="shared" si="29"/>
        <v>24.341537310862392</v>
      </c>
      <c r="S32" s="40">
        <f t="shared" si="9"/>
        <v>17.353816074790412</v>
      </c>
      <c r="T32" s="40">
        <f t="shared" si="10"/>
        <v>20.584722562602462</v>
      </c>
      <c r="U32" s="41">
        <f t="shared" si="11"/>
        <v>19.837767547529875</v>
      </c>
      <c r="V32" s="41">
        <f t="shared" si="12"/>
        <v>17.956897606357625</v>
      </c>
      <c r="W32" s="42">
        <f t="shared" si="13"/>
        <v>43.900120966642874</v>
      </c>
      <c r="X32" s="42">
        <f t="shared" si="14"/>
        <v>24.46559347205886</v>
      </c>
      <c r="Z32" s="37">
        <f t="shared" si="30"/>
        <v>13.329633867407763</v>
      </c>
      <c r="AA32" s="37">
        <f t="shared" si="30"/>
        <v>35.473735537603709</v>
      </c>
      <c r="AC32" s="3">
        <v>18</v>
      </c>
      <c r="AE32" s="58">
        <f t="shared" si="16"/>
        <v>12.250530804721352</v>
      </c>
      <c r="AG32" s="3">
        <f t="shared" si="17"/>
        <v>12.250530804721352</v>
      </c>
      <c r="AH32" s="36">
        <f t="shared" si="18"/>
        <v>6.0303643331063679</v>
      </c>
      <c r="AI32" s="36">
        <f t="shared" si="18"/>
        <v>17.366400116942593</v>
      </c>
      <c r="AJ32" s="36">
        <f t="shared" si="18"/>
        <v>8.1225670430534773</v>
      </c>
      <c r="AK32" s="36">
        <f t="shared" si="18"/>
        <v>18.218197818532644</v>
      </c>
      <c r="AL32" s="36">
        <f t="shared" si="18"/>
        <v>3.2619140318838697</v>
      </c>
      <c r="AM32" s="37"/>
      <c r="AN32" s="36">
        <f t="shared" si="19"/>
        <v>4.3741976852712856</v>
      </c>
      <c r="AO32" s="38">
        <f t="shared" si="19"/>
        <v>3.2102699999743636</v>
      </c>
      <c r="AP32" s="38">
        <f>IF(Settings!$I$6&gt;69, 0.2*(AO32), 0)</f>
        <v>0</v>
      </c>
      <c r="AQ32" s="39">
        <f t="shared" si="20"/>
        <v>16.019450745120441</v>
      </c>
      <c r="AR32" s="39">
        <f t="shared" si="20"/>
        <v>8.9781912263485157</v>
      </c>
      <c r="AS32" s="39">
        <f t="shared" si="20"/>
        <v>13.042511927593802</v>
      </c>
      <c r="AT32" s="40">
        <f t="shared" si="21"/>
        <v>11.360464636218795</v>
      </c>
      <c r="AU32" s="40">
        <f t="shared" si="22"/>
        <v>12.50855225478699</v>
      </c>
      <c r="AV32" s="41">
        <f t="shared" si="23"/>
        <v>12.411754576003712</v>
      </c>
      <c r="AW32" s="41">
        <f t="shared" si="24"/>
        <v>11.288160076012685</v>
      </c>
      <c r="AX32" s="42">
        <f t="shared" si="25"/>
        <v>30.993137336021501</v>
      </c>
      <c r="AY32" s="42">
        <f t="shared" si="26"/>
        <v>16.155370790206106</v>
      </c>
      <c r="BA32" s="37">
        <f t="shared" si="31"/>
        <v>7.313846866406954</v>
      </c>
      <c r="BB32" s="37">
        <f t="shared" si="31"/>
        <v>27.361480153504534</v>
      </c>
    </row>
    <row r="33" spans="1:95" x14ac:dyDescent="0.25">
      <c r="A33" s="20">
        <v>30</v>
      </c>
      <c r="C33" s="3"/>
      <c r="F33" s="3">
        <v>19</v>
      </c>
      <c r="G33" s="36">
        <f t="shared" si="8"/>
        <v>19.102100232718083</v>
      </c>
      <c r="H33" s="36">
        <f t="shared" si="8"/>
        <v>29.386599029597114</v>
      </c>
      <c r="I33" s="36">
        <f t="shared" si="8"/>
        <v>20.354170141597773</v>
      </c>
      <c r="J33" s="36">
        <f t="shared" si="8"/>
        <v>30.682181863991843</v>
      </c>
      <c r="K33" s="36">
        <f t="shared" si="8"/>
        <v>8.7082587324282947</v>
      </c>
      <c r="L33" s="37"/>
      <c r="M33" s="36">
        <f t="shared" si="28"/>
        <v>8.7049373563595704</v>
      </c>
      <c r="N33" s="38">
        <f t="shared" si="28"/>
        <v>5.7593676191993746</v>
      </c>
      <c r="O33" s="38">
        <f>IF(Settings!$I$6&gt;69, 0.2*(N33), 0)</f>
        <v>0</v>
      </c>
      <c r="P33" s="39">
        <f t="shared" si="29"/>
        <v>25.130344925556997</v>
      </c>
      <c r="Q33" s="39">
        <f t="shared" si="29"/>
        <v>15.150375211083594</v>
      </c>
      <c r="R33" s="39">
        <f t="shared" si="29"/>
        <v>26.185443208823735</v>
      </c>
      <c r="S33" s="40">
        <f t="shared" si="9"/>
        <v>18.354401459490276</v>
      </c>
      <c r="T33" s="40">
        <f t="shared" si="10"/>
        <v>21.974918754627346</v>
      </c>
      <c r="U33" s="41">
        <f t="shared" si="11"/>
        <v>21.117068035957907</v>
      </c>
      <c r="V33" s="41">
        <f t="shared" si="12"/>
        <v>19.101289369238124</v>
      </c>
      <c r="W33" s="42">
        <f t="shared" si="13"/>
        <v>45.863170525741715</v>
      </c>
      <c r="X33" s="42">
        <f t="shared" si="14"/>
        <v>25.818236266291549</v>
      </c>
      <c r="Z33" s="37">
        <f t="shared" si="30"/>
        <v>14.307208460475719</v>
      </c>
      <c r="AA33" s="37">
        <f t="shared" si="30"/>
        <v>36.662895488993847</v>
      </c>
      <c r="AC33" s="3">
        <v>19</v>
      </c>
      <c r="AE33" s="58">
        <f t="shared" si="16"/>
        <v>12.883652595105344</v>
      </c>
      <c r="AG33" s="3">
        <f t="shared" si="17"/>
        <v>12.883652595105344</v>
      </c>
      <c r="AH33" s="36">
        <f t="shared" si="18"/>
        <v>6.9834348559974737</v>
      </c>
      <c r="AI33" s="36">
        <f t="shared" si="18"/>
        <v>18.49538145665251</v>
      </c>
      <c r="AJ33" s="36">
        <f t="shared" si="18"/>
        <v>9.0934229735821024</v>
      </c>
      <c r="AK33" s="36">
        <f t="shared" si="18"/>
        <v>19.393636966501969</v>
      </c>
      <c r="AL33" s="36">
        <f t="shared" si="18"/>
        <v>3.7000248316529296</v>
      </c>
      <c r="AM33" s="37"/>
      <c r="AN33" s="36">
        <f t="shared" si="19"/>
        <v>4.7513247751183139</v>
      </c>
      <c r="AO33" s="38">
        <f t="shared" si="19"/>
        <v>3.4411251566201058</v>
      </c>
      <c r="AP33" s="38">
        <f>IF(Settings!$I$6&gt;69, 0.2*(AO33), 0)</f>
        <v>0</v>
      </c>
      <c r="AQ33" s="39">
        <f t="shared" si="20"/>
        <v>16.909013108873644</v>
      </c>
      <c r="AR33" s="39">
        <f t="shared" si="20"/>
        <v>9.5739117828887448</v>
      </c>
      <c r="AS33" s="39">
        <f t="shared" si="20"/>
        <v>14.293559173506845</v>
      </c>
      <c r="AT33" s="40">
        <f t="shared" si="21"/>
        <v>12.035208278006813</v>
      </c>
      <c r="AU33" s="40">
        <f t="shared" si="22"/>
        <v>13.391451653117736</v>
      </c>
      <c r="AV33" s="41">
        <f t="shared" si="23"/>
        <v>13.226391751641168</v>
      </c>
      <c r="AW33" s="41">
        <f t="shared" si="24"/>
        <v>12.021997946824131</v>
      </c>
      <c r="AX33" s="42">
        <f t="shared" si="25"/>
        <v>32.549131264361009</v>
      </c>
      <c r="AY33" s="42">
        <f t="shared" si="26"/>
        <v>17.107154024433918</v>
      </c>
      <c r="BA33" s="37">
        <f t="shared" si="31"/>
        <v>7.9843679040595772</v>
      </c>
      <c r="BB33" s="37">
        <f t="shared" si="31"/>
        <v>28.372498958231958</v>
      </c>
    </row>
    <row r="34" spans="1:95" x14ac:dyDescent="0.25">
      <c r="A34" s="20">
        <v>31</v>
      </c>
      <c r="C34" s="3"/>
      <c r="F34" s="3">
        <v>20</v>
      </c>
      <c r="G34" s="36">
        <f t="shared" si="8"/>
        <v>21.425909917426157</v>
      </c>
      <c r="H34" s="36">
        <f t="shared" si="8"/>
        <v>31.132658742345956</v>
      </c>
      <c r="I34" s="36">
        <f t="shared" si="8"/>
        <v>22.422345686484917</v>
      </c>
      <c r="J34" s="36">
        <f t="shared" si="8"/>
        <v>32.483371011963357</v>
      </c>
      <c r="K34" s="36">
        <f t="shared" si="8"/>
        <v>9.589710709387143</v>
      </c>
      <c r="L34" s="37"/>
      <c r="M34" s="36">
        <f t="shared" si="28"/>
        <v>9.3837792948756586</v>
      </c>
      <c r="N34" s="38">
        <f t="shared" si="28"/>
        <v>6.1455707669456672</v>
      </c>
      <c r="O34" s="38">
        <f>IF(Settings!$I$6&gt;69, 0.2*(N34), 0)</f>
        <v>0</v>
      </c>
      <c r="P34" s="39">
        <f t="shared" si="29"/>
        <v>26.398453630128714</v>
      </c>
      <c r="Q34" s="39">
        <f t="shared" si="29"/>
        <v>16.010267158981193</v>
      </c>
      <c r="R34" s="39">
        <f t="shared" si="29"/>
        <v>27.965520287049991</v>
      </c>
      <c r="S34" s="40">
        <f t="shared" si="9"/>
        <v>19.339566702797192</v>
      </c>
      <c r="T34" s="40">
        <f t="shared" si="10"/>
        <v>23.352601910466735</v>
      </c>
      <c r="U34" s="41">
        <f t="shared" si="11"/>
        <v>22.387177950955856</v>
      </c>
      <c r="V34" s="41">
        <f t="shared" si="12"/>
        <v>20.236228182524872</v>
      </c>
      <c r="W34" s="42">
        <f t="shared" si="13"/>
        <v>47.745093742999465</v>
      </c>
      <c r="X34" s="42">
        <f t="shared" si="14"/>
        <v>27.139343293646075</v>
      </c>
      <c r="Z34" s="37">
        <f t="shared" si="30"/>
        <v>15.251019327063375</v>
      </c>
      <c r="AA34" s="37">
        <f t="shared" si="30"/>
        <v>37.794398825282329</v>
      </c>
      <c r="AC34" s="3">
        <v>20</v>
      </c>
      <c r="AE34" s="58">
        <f t="shared" si="16"/>
        <v>13.549494861675118</v>
      </c>
      <c r="AG34" s="3">
        <f t="shared" si="17"/>
        <v>13.549494861675118</v>
      </c>
      <c r="AH34" s="36">
        <f t="shared" si="18"/>
        <v>8.0590730009542213</v>
      </c>
      <c r="AI34" s="36">
        <f t="shared" si="18"/>
        <v>19.685774048576864</v>
      </c>
      <c r="AJ34" s="36">
        <f t="shared" si="18"/>
        <v>10.162339387461911</v>
      </c>
      <c r="AK34" s="36">
        <f t="shared" si="18"/>
        <v>20.631935434241747</v>
      </c>
      <c r="AL34" s="36">
        <f t="shared" si="18"/>
        <v>4.1834408634682552</v>
      </c>
      <c r="AM34" s="37"/>
      <c r="AN34" s="36">
        <f t="shared" si="19"/>
        <v>5.1564893908615712</v>
      </c>
      <c r="AO34" s="38">
        <f t="shared" si="19"/>
        <v>3.6865646076426364</v>
      </c>
      <c r="AP34" s="38">
        <f>IF(Settings!$I$6&gt;69, 0.2*(AO34), 0)</f>
        <v>0</v>
      </c>
      <c r="AQ34" s="39">
        <f t="shared" si="20"/>
        <v>17.838133590301393</v>
      </c>
      <c r="AR34" s="39">
        <f t="shared" si="20"/>
        <v>10.199044153488369</v>
      </c>
      <c r="AS34" s="39">
        <f t="shared" si="20"/>
        <v>15.620018686207503</v>
      </c>
      <c r="AT34" s="40">
        <f t="shared" si="21"/>
        <v>12.742176719594031</v>
      </c>
      <c r="AU34" s="40">
        <f t="shared" si="22"/>
        <v>14.32480329083422</v>
      </c>
      <c r="AV34" s="41">
        <f t="shared" si="23"/>
        <v>14.086050744249885</v>
      </c>
      <c r="AW34" s="41">
        <f t="shared" si="24"/>
        <v>12.795753131574962</v>
      </c>
      <c r="AX34" s="42">
        <f t="shared" si="25"/>
        <v>34.150413033538605</v>
      </c>
      <c r="AY34" s="42">
        <f t="shared" si="26"/>
        <v>18.100345421943445</v>
      </c>
      <c r="BA34" s="37">
        <f t="shared" si="31"/>
        <v>8.6935301225660275</v>
      </c>
      <c r="BB34" s="37">
        <f t="shared" si="31"/>
        <v>29.401999380339696</v>
      </c>
    </row>
    <row r="35" spans="1:95" x14ac:dyDescent="0.25">
      <c r="A35" s="20">
        <v>32</v>
      </c>
      <c r="C35" s="3"/>
      <c r="F35" s="3">
        <v>21</v>
      </c>
      <c r="G35" s="36">
        <f t="shared" si="8"/>
        <v>23.797827632726456</v>
      </c>
      <c r="H35" s="36">
        <f t="shared" si="8"/>
        <v>32.862072122255618</v>
      </c>
      <c r="I35" s="36">
        <f t="shared" si="8"/>
        <v>24.527498232349743</v>
      </c>
      <c r="J35" s="36">
        <f t="shared" si="8"/>
        <v>34.265030020607945</v>
      </c>
      <c r="K35" s="36">
        <f t="shared" si="8"/>
        <v>10.470590362311079</v>
      </c>
      <c r="L35" s="37"/>
      <c r="M35" s="36">
        <f t="shared" si="28"/>
        <v>10.066577159784188</v>
      </c>
      <c r="N35" s="38">
        <f t="shared" si="28"/>
        <v>6.5319240916786541</v>
      </c>
      <c r="O35" s="38">
        <f>IF(Settings!$I$6&gt;69, 0.2*(N35), 0)</f>
        <v>0</v>
      </c>
      <c r="P35" s="39">
        <f t="shared" si="29"/>
        <v>27.643057676129793</v>
      </c>
      <c r="Q35" s="39">
        <f t="shared" si="29"/>
        <v>16.851530189534007</v>
      </c>
      <c r="R35" s="39">
        <f t="shared" si="29"/>
        <v>29.675943851364739</v>
      </c>
      <c r="S35" s="40">
        <f t="shared" si="9"/>
        <v>20.308558028232493</v>
      </c>
      <c r="T35" s="40">
        <f t="shared" si="10"/>
        <v>24.715463969234623</v>
      </c>
      <c r="U35" s="41">
        <f t="shared" si="11"/>
        <v>23.646520311553683</v>
      </c>
      <c r="V35" s="41">
        <f t="shared" si="12"/>
        <v>21.360346879466153</v>
      </c>
      <c r="W35" s="42">
        <f t="shared" si="13"/>
        <v>49.547716501375589</v>
      </c>
      <c r="X35" s="42">
        <f t="shared" si="14"/>
        <v>28.42810021031282</v>
      </c>
      <c r="Z35" s="37">
        <f t="shared" si="30"/>
        <v>16.158303011930894</v>
      </c>
      <c r="AA35" s="37">
        <f t="shared" si="30"/>
        <v>38.871041036900081</v>
      </c>
      <c r="AC35" s="3">
        <v>21</v>
      </c>
      <c r="AE35" s="58">
        <f t="shared" si="16"/>
        <v>14.249748636990411</v>
      </c>
      <c r="AG35" s="3">
        <f t="shared" si="17"/>
        <v>14.249748636990411</v>
      </c>
      <c r="AH35" s="36">
        <f t="shared" si="18"/>
        <v>9.2670771876469864</v>
      </c>
      <c r="AI35" s="36">
        <f t="shared" si="18"/>
        <v>20.939471009710527</v>
      </c>
      <c r="AJ35" s="36">
        <f t="shared" si="18"/>
        <v>11.336056822602377</v>
      </c>
      <c r="AK35" s="36">
        <f t="shared" si="18"/>
        <v>21.93489336669202</v>
      </c>
      <c r="AL35" s="36">
        <f t="shared" si="18"/>
        <v>4.7142935350128941</v>
      </c>
      <c r="AM35" s="37"/>
      <c r="AN35" s="36">
        <f t="shared" si="19"/>
        <v>5.5911378343719234</v>
      </c>
      <c r="AO35" s="38">
        <f t="shared" si="19"/>
        <v>3.9472519034741946</v>
      </c>
      <c r="AP35" s="38">
        <f>IF(Settings!$I$6&gt;69, 0.2*(AO35), 0)</f>
        <v>0</v>
      </c>
      <c r="AQ35" s="39">
        <f t="shared" si="20"/>
        <v>18.807478410337882</v>
      </c>
      <c r="AR35" s="39">
        <f t="shared" si="20"/>
        <v>10.853804304162768</v>
      </c>
      <c r="AS35" s="39">
        <f t="shared" si="20"/>
        <v>17.019749318956261</v>
      </c>
      <c r="AT35" s="40">
        <f t="shared" si="21"/>
        <v>13.48200566514476</v>
      </c>
      <c r="AU35" s="40">
        <f t="shared" si="22"/>
        <v>15.309988795982051</v>
      </c>
      <c r="AV35" s="41">
        <f t="shared" si="23"/>
        <v>14.99219432252781</v>
      </c>
      <c r="AW35" s="41">
        <f t="shared" si="24"/>
        <v>13.610656156311842</v>
      </c>
      <c r="AX35" s="42">
        <f t="shared" si="25"/>
        <v>35.794875665919719</v>
      </c>
      <c r="AY35" s="42">
        <f t="shared" si="26"/>
        <v>19.135064920034392</v>
      </c>
      <c r="BA35" s="37">
        <f t="shared" si="31"/>
        <v>9.440225807061644</v>
      </c>
      <c r="BB35" s="37">
        <f t="shared" si="31"/>
        <v>30.44857237216824</v>
      </c>
    </row>
    <row r="36" spans="1:95" x14ac:dyDescent="0.25">
      <c r="A36" s="20">
        <v>33</v>
      </c>
      <c r="C36" s="3"/>
      <c r="F36" s="3">
        <v>22</v>
      </c>
      <c r="G36" s="36">
        <f t="shared" si="8"/>
        <v>26.201454447932306</v>
      </c>
      <c r="H36" s="36">
        <f t="shared" si="8"/>
        <v>34.573013234556313</v>
      </c>
      <c r="I36" s="36">
        <f t="shared" si="8"/>
        <v>26.660774760572799</v>
      </c>
      <c r="J36" s="36">
        <f t="shared" si="8"/>
        <v>36.025333222851032</v>
      </c>
      <c r="K36" s="36">
        <f t="shared" si="8"/>
        <v>11.345589453493993</v>
      </c>
      <c r="L36" s="37"/>
      <c r="M36" s="36">
        <f t="shared" si="28"/>
        <v>10.751771278349402</v>
      </c>
      <c r="N36" s="38">
        <f t="shared" si="28"/>
        <v>6.9178855726243098</v>
      </c>
      <c r="O36" s="38">
        <f>IF(Settings!$I$6&gt;69, 0.2*(N36), 0)</f>
        <v>0</v>
      </c>
      <c r="P36" s="39">
        <f t="shared" si="29"/>
        <v>28.863745813732827</v>
      </c>
      <c r="Q36" s="39">
        <f t="shared" si="29"/>
        <v>17.673283941318999</v>
      </c>
      <c r="R36" s="39">
        <f t="shared" si="29"/>
        <v>31.312636674983775</v>
      </c>
      <c r="S36" s="40">
        <f t="shared" si="9"/>
        <v>21.260762459754069</v>
      </c>
      <c r="T36" s="40">
        <f t="shared" si="10"/>
        <v>26.061510400946897</v>
      </c>
      <c r="U36" s="41">
        <f t="shared" si="11"/>
        <v>24.893718552880113</v>
      </c>
      <c r="V36" s="41">
        <f t="shared" si="12"/>
        <v>22.472458602461604</v>
      </c>
      <c r="W36" s="42">
        <f t="shared" si="13"/>
        <v>51.273098714629356</v>
      </c>
      <c r="X36" s="42">
        <f t="shared" si="14"/>
        <v>29.683940561881542</v>
      </c>
      <c r="Z36" s="37">
        <f t="shared" si="30"/>
        <v>17.027138497254757</v>
      </c>
      <c r="AA36" s="37">
        <f t="shared" si="30"/>
        <v>39.895482074466436</v>
      </c>
      <c r="AC36" s="3">
        <v>22</v>
      </c>
      <c r="AE36" s="58">
        <f t="shared" si="16"/>
        <v>14.986192348155662</v>
      </c>
      <c r="AG36" s="3">
        <f t="shared" si="17"/>
        <v>14.986192348155662</v>
      </c>
      <c r="AH36" s="36">
        <f t="shared" si="18"/>
        <v>10.616801730857667</v>
      </c>
      <c r="AI36" s="36">
        <f t="shared" si="18"/>
        <v>22.258239704251267</v>
      </c>
      <c r="AJ36" s="36">
        <f t="shared" si="18"/>
        <v>12.621226477823885</v>
      </c>
      <c r="AK36" s="36">
        <f t="shared" si="18"/>
        <v>23.304163670889004</v>
      </c>
      <c r="AL36" s="36">
        <f t="shared" si="18"/>
        <v>5.294334257931931</v>
      </c>
      <c r="AM36" s="37"/>
      <c r="AN36" s="36">
        <f t="shared" si="19"/>
        <v>6.0566984801912165</v>
      </c>
      <c r="AO36" s="38">
        <f t="shared" si="19"/>
        <v>4.2238469793467024</v>
      </c>
      <c r="AP36" s="38">
        <f>IF(Settings!$I$6&gt;69, 0.2*(AO36), 0)</f>
        <v>0</v>
      </c>
      <c r="AQ36" s="39">
        <f t="shared" si="20"/>
        <v>19.817592313756411</v>
      </c>
      <c r="AR36" s="39">
        <f t="shared" si="20"/>
        <v>11.538240997932421</v>
      </c>
      <c r="AS36" s="39">
        <f t="shared" si="20"/>
        <v>18.489492679060572</v>
      </c>
      <c r="AT36" s="40">
        <f t="shared" si="21"/>
        <v>14.25523078050027</v>
      </c>
      <c r="AU36" s="40">
        <f t="shared" si="22"/>
        <v>16.348226205871899</v>
      </c>
      <c r="AV36" s="41">
        <f t="shared" si="23"/>
        <v>15.946202250534668</v>
      </c>
      <c r="AW36" s="41">
        <f t="shared" si="24"/>
        <v>14.467855807763323</v>
      </c>
      <c r="AX36" s="42">
        <f t="shared" si="25"/>
        <v>37.4800101122404</v>
      </c>
      <c r="AY36" s="42">
        <f t="shared" si="26"/>
        <v>20.211212894865774</v>
      </c>
      <c r="BA36" s="37">
        <f t="shared" si="31"/>
        <v>10.222801766362268</v>
      </c>
      <c r="BB36" s="37">
        <f t="shared" si="31"/>
        <v>31.510636630172002</v>
      </c>
      <c r="CQ36" s="51"/>
    </row>
    <row r="37" spans="1:95" x14ac:dyDescent="0.25">
      <c r="A37" s="20">
        <v>34</v>
      </c>
      <c r="C37" s="3"/>
      <c r="F37" s="3">
        <v>23</v>
      </c>
      <c r="G37" s="36">
        <f t="shared" si="8"/>
        <v>28.621524217121664</v>
      </c>
      <c r="H37" s="36">
        <f t="shared" si="8"/>
        <v>36.263901509475701</v>
      </c>
      <c r="I37" s="36">
        <f t="shared" si="8"/>
        <v>28.813882699072131</v>
      </c>
      <c r="J37" s="36">
        <f t="shared" si="8"/>
        <v>37.762714230683848</v>
      </c>
      <c r="K37" s="36">
        <f t="shared" si="8"/>
        <v>12.210058490174058</v>
      </c>
      <c r="L37" s="37"/>
      <c r="M37" s="36">
        <f t="shared" si="28"/>
        <v>11.437934093880097</v>
      </c>
      <c r="N37" s="38">
        <f t="shared" si="28"/>
        <v>7.3029649306747766</v>
      </c>
      <c r="O37" s="38">
        <f>IF(Settings!$I$6&gt;69, 0.2*(N37), 0)</f>
        <v>0</v>
      </c>
      <c r="P37" s="39">
        <f t="shared" si="29"/>
        <v>30.060225365488858</v>
      </c>
      <c r="Q37" s="39">
        <f t="shared" si="29"/>
        <v>18.474850000141977</v>
      </c>
      <c r="R37" s="39">
        <f t="shared" si="29"/>
        <v>32.873016252400532</v>
      </c>
      <c r="S37" s="40">
        <f t="shared" si="9"/>
        <v>22.195689387099268</v>
      </c>
      <c r="T37" s="40">
        <f t="shared" si="10"/>
        <v>27.389025986282132</v>
      </c>
      <c r="U37" s="41">
        <f t="shared" si="11"/>
        <v>26.12757370689538</v>
      </c>
      <c r="V37" s="41">
        <f t="shared" si="12"/>
        <v>23.571535981159208</v>
      </c>
      <c r="W37" s="42">
        <f t="shared" si="13"/>
        <v>52.923473199076781</v>
      </c>
      <c r="X37" s="42">
        <f t="shared" si="14"/>
        <v>30.906509648417291</v>
      </c>
      <c r="Z37" s="37">
        <f t="shared" si="30"/>
        <v>17.856323947284878</v>
      </c>
      <c r="AA37" s="37">
        <f t="shared" si="30"/>
        <v>40.870252920459095</v>
      </c>
      <c r="AC37" s="3">
        <v>23</v>
      </c>
      <c r="AE37" s="58">
        <f t="shared" si="16"/>
        <v>15.760696333472486</v>
      </c>
      <c r="AG37" s="3">
        <f t="shared" si="17"/>
        <v>15.760696333472486</v>
      </c>
      <c r="AH37" s="36">
        <f t="shared" si="18"/>
        <v>12.116857921301513</v>
      </c>
      <c r="AI37" s="36">
        <f t="shared" si="18"/>
        <v>23.643693174821887</v>
      </c>
      <c r="AJ37" s="36">
        <f t="shared" si="18"/>
        <v>14.024294127557008</v>
      </c>
      <c r="AK37" s="36">
        <f t="shared" si="18"/>
        <v>24.741221717892287</v>
      </c>
      <c r="AL37" s="36">
        <f t="shared" si="18"/>
        <v>5.9248384933912863</v>
      </c>
      <c r="AM37" s="37"/>
      <c r="AN37" s="36">
        <f t="shared" si="19"/>
        <v>6.5545652429038075</v>
      </c>
      <c r="AO37" s="38">
        <f t="shared" si="19"/>
        <v>4.5170007061576838</v>
      </c>
      <c r="AP37" s="38">
        <f>IF(Settings!$I$6&gt;69, 0.2*(AO37), 0)</f>
        <v>0</v>
      </c>
      <c r="AQ37" s="39">
        <f t="shared" si="20"/>
        <v>20.868881340843107</v>
      </c>
      <c r="AR37" s="39">
        <f t="shared" si="20"/>
        <v>12.252216362326681</v>
      </c>
      <c r="AS37" s="39">
        <f t="shared" si="20"/>
        <v>20.024814153328233</v>
      </c>
      <c r="AT37" s="40">
        <f t="shared" si="21"/>
        <v>15.062272326906612</v>
      </c>
      <c r="AU37" s="40">
        <f t="shared" si="22"/>
        <v>17.440539020948833</v>
      </c>
      <c r="AV37" s="41">
        <f t="shared" si="23"/>
        <v>16.949350810789415</v>
      </c>
      <c r="AW37" s="41">
        <f t="shared" si="24"/>
        <v>15.368400563634227</v>
      </c>
      <c r="AX37" s="42">
        <f t="shared" si="25"/>
        <v>39.202892703240622</v>
      </c>
      <c r="AY37" s="42">
        <f t="shared" si="26"/>
        <v>21.328447149151028</v>
      </c>
      <c r="BA37" s="37">
        <f t="shared" si="31"/>
        <v>11.039030387979059</v>
      </c>
      <c r="BB37" s="37">
        <f t="shared" si="31"/>
        <v>32.586435258510058</v>
      </c>
    </row>
    <row r="38" spans="1:95" x14ac:dyDescent="0.25">
      <c r="A38" s="20">
        <v>35</v>
      </c>
      <c r="C38" s="3"/>
      <c r="F38" s="3">
        <v>24</v>
      </c>
      <c r="G38" s="36">
        <f t="shared" si="8"/>
        <v>31.044026353511445</v>
      </c>
      <c r="H38" s="36">
        <f t="shared" si="8"/>
        <v>37.933374098393095</v>
      </c>
      <c r="I38" s="36">
        <f t="shared" si="8"/>
        <v>30.979105481499861</v>
      </c>
      <c r="J38" s="36">
        <f t="shared" si="8"/>
        <v>39.475836195603279</v>
      </c>
      <c r="K38" s="36">
        <f t="shared" si="8"/>
        <v>13.059987898522195</v>
      </c>
      <c r="L38" s="37"/>
      <c r="M38" s="36">
        <f t="shared" si="28"/>
        <v>12.123761151364643</v>
      </c>
      <c r="N38" s="38">
        <f t="shared" si="28"/>
        <v>7.686718650836907</v>
      </c>
      <c r="O38" s="38">
        <f>IF(Settings!$I$6&gt;69, 0.2*(N38), 0)</f>
        <v>0</v>
      </c>
      <c r="P38" s="39">
        <f t="shared" si="29"/>
        <v>31.232305851921428</v>
      </c>
      <c r="Q38" s="39">
        <f t="shared" si="29"/>
        <v>19.255725541246555</v>
      </c>
      <c r="R38" s="39">
        <f t="shared" si="29"/>
        <v>34.355761845436554</v>
      </c>
      <c r="S38" s="40">
        <f t="shared" si="9"/>
        <v>23.112954837462073</v>
      </c>
      <c r="T38" s="40">
        <f t="shared" si="10"/>
        <v>28.696544692795388</v>
      </c>
      <c r="U38" s="41">
        <f t="shared" si="11"/>
        <v>27.34704469174843</v>
      </c>
      <c r="V38" s="41">
        <f t="shared" si="12"/>
        <v>24.656693163955513</v>
      </c>
      <c r="W38" s="42">
        <f t="shared" si="13"/>
        <v>54.501195797803767</v>
      </c>
      <c r="X38" s="42">
        <f t="shared" si="14"/>
        <v>32.095633702923891</v>
      </c>
      <c r="Z38" s="37">
        <f t="shared" si="30"/>
        <v>18.645264181373246</v>
      </c>
      <c r="AA38" s="37">
        <f t="shared" si="30"/>
        <v>41.797761842255589</v>
      </c>
      <c r="AC38" s="3">
        <v>24</v>
      </c>
      <c r="AE38" s="58">
        <f t="shared" si="16"/>
        <v>16.575227592518086</v>
      </c>
      <c r="AG38" s="3">
        <f t="shared" si="17"/>
        <v>16.575227592518086</v>
      </c>
      <c r="AH38" s="36">
        <f t="shared" si="18"/>
        <v>13.774782356584909</v>
      </c>
      <c r="AI38" s="36">
        <f t="shared" si="18"/>
        <v>25.097259305045405</v>
      </c>
      <c r="AJ38" s="36">
        <f t="shared" si="18"/>
        <v>15.551367850735369</v>
      </c>
      <c r="AK38" s="36">
        <f t="shared" si="18"/>
        <v>26.247332842283061</v>
      </c>
      <c r="AL38" s="36">
        <f t="shared" si="18"/>
        <v>6.6065082924366312</v>
      </c>
      <c r="AM38" s="37"/>
      <c r="AN38" s="36">
        <f t="shared" si="19"/>
        <v>7.0860789379937659</v>
      </c>
      <c r="AO38" s="38">
        <f t="shared" si="19"/>
        <v>4.8273487435469606</v>
      </c>
      <c r="AP38" s="38">
        <f>IF(Settings!$I$6&gt;69, 0.2*(AO38), 0)</f>
        <v>0</v>
      </c>
      <c r="AQ38" s="39">
        <f t="shared" si="20"/>
        <v>21.961594768596946</v>
      </c>
      <c r="AR38" s="39">
        <f t="shared" si="20"/>
        <v>12.995386516094328</v>
      </c>
      <c r="AS38" s="39">
        <f t="shared" si="20"/>
        <v>21.620068688203435</v>
      </c>
      <c r="AT38" s="40">
        <f t="shared" si="21"/>
        <v>15.903419004819838</v>
      </c>
      <c r="AU38" s="40">
        <f t="shared" si="22"/>
        <v>18.58772342227342</v>
      </c>
      <c r="AV38" s="41">
        <f t="shared" si="23"/>
        <v>18.00279060852095</v>
      </c>
      <c r="AW38" s="41">
        <f t="shared" si="24"/>
        <v>16.313218548279515</v>
      </c>
      <c r="AX38" s="42">
        <f t="shared" si="25"/>
        <v>40.960177014507586</v>
      </c>
      <c r="AY38" s="42">
        <f t="shared" si="26"/>
        <v>22.486159978871392</v>
      </c>
      <c r="BA38" s="37">
        <f t="shared" si="31"/>
        <v>11.886091938948388</v>
      </c>
      <c r="BB38" s="37">
        <f t="shared" si="31"/>
        <v>33.674034042899002</v>
      </c>
    </row>
    <row r="39" spans="1:95" x14ac:dyDescent="0.25">
      <c r="A39" s="20">
        <v>36</v>
      </c>
      <c r="C39" s="3"/>
      <c r="F39" s="3">
        <v>25</v>
      </c>
      <c r="G39" s="36">
        <f t="shared" si="8"/>
        <v>33.456274607906323</v>
      </c>
      <c r="H39" s="36">
        <f t="shared" si="8"/>
        <v>39.580261865968083</v>
      </c>
      <c r="I39" s="36">
        <f t="shared" si="8"/>
        <v>33.149307199981671</v>
      </c>
      <c r="J39" s="36">
        <f t="shared" si="8"/>
        <v>41.163565992472023</v>
      </c>
      <c r="K39" s="36">
        <f t="shared" si="8"/>
        <v>13.891977282087206</v>
      </c>
      <c r="L39" s="37"/>
      <c r="M39" s="36">
        <f t="shared" si="28"/>
        <v>12.808062652479125</v>
      </c>
      <c r="N39" s="38">
        <f t="shared" si="28"/>
        <v>8.0687456121076977</v>
      </c>
      <c r="O39" s="38">
        <f>IF(Settings!$I$6&gt;69, 0.2*(N39), 0)</f>
        <v>0</v>
      </c>
      <c r="P39" s="39">
        <f t="shared" si="29"/>
        <v>32.379885056615251</v>
      </c>
      <c r="Q39" s="39">
        <f t="shared" si="29"/>
        <v>20.015560306430316</v>
      </c>
      <c r="R39" s="39">
        <f t="shared" si="29"/>
        <v>35.760603551060164</v>
      </c>
      <c r="S39" s="40">
        <f t="shared" si="9"/>
        <v>24.012267970673896</v>
      </c>
      <c r="T39" s="40">
        <f t="shared" si="10"/>
        <v>29.982823042938019</v>
      </c>
      <c r="U39" s="41">
        <f t="shared" si="11"/>
        <v>28.55123117711695</v>
      </c>
      <c r="V39" s="41">
        <f t="shared" si="12"/>
        <v>25.727170212879255</v>
      </c>
      <c r="W39" s="42">
        <f t="shared" si="13"/>
        <v>56.008704654187184</v>
      </c>
      <c r="X39" s="42">
        <f t="shared" si="14"/>
        <v>33.251293476580237</v>
      </c>
      <c r="Z39" s="37">
        <f t="shared" si="30"/>
        <v>19.39386944339094</v>
      </c>
      <c r="AA39" s="37">
        <f t="shared" si="30"/>
        <v>42.680300341994993</v>
      </c>
      <c r="AC39" s="3">
        <v>25</v>
      </c>
      <c r="AE39" s="58">
        <f t="shared" si="16"/>
        <v>17.431854781713245</v>
      </c>
      <c r="AG39" s="3">
        <f t="shared" si="17"/>
        <v>17.431854781713245</v>
      </c>
      <c r="AH39" s="36">
        <f t="shared" si="18"/>
        <v>15.596679860642116</v>
      </c>
      <c r="AI39" s="36">
        <f t="shared" si="18"/>
        <v>26.620147807416149</v>
      </c>
      <c r="AJ39" s="36">
        <f t="shared" si="18"/>
        <v>17.208070098635488</v>
      </c>
      <c r="AK39" s="36">
        <f t="shared" si="18"/>
        <v>27.823517777690551</v>
      </c>
      <c r="AL39" s="36">
        <f t="shared" si="18"/>
        <v>7.3393769305351046</v>
      </c>
      <c r="AM39" s="37"/>
      <c r="AN39" s="36">
        <f t="shared" si="19"/>
        <v>7.6525065058687947</v>
      </c>
      <c r="AO39" s="38">
        <f t="shared" si="19"/>
        <v>5.1555046665466184</v>
      </c>
      <c r="AP39" s="38">
        <f>IF(Settings!$I$6&gt;69, 0.2*(AO39), 0)</f>
        <v>0</v>
      </c>
      <c r="AQ39" s="39">
        <f t="shared" si="20"/>
        <v>23.095806347374854</v>
      </c>
      <c r="AR39" s="39">
        <f t="shared" si="20"/>
        <v>13.767182638729281</v>
      </c>
      <c r="AS39" s="39">
        <f t="shared" si="20"/>
        <v>23.268396089591441</v>
      </c>
      <c r="AT39" s="40">
        <f t="shared" si="21"/>
        <v>16.778811125084072</v>
      </c>
      <c r="AU39" s="40">
        <f t="shared" si="22"/>
        <v>19.79031392823001</v>
      </c>
      <c r="AV39" s="41">
        <f t="shared" si="23"/>
        <v>19.107522708111816</v>
      </c>
      <c r="AW39" s="41">
        <f t="shared" si="24"/>
        <v>17.303096074820498</v>
      </c>
      <c r="AX39" s="42">
        <f t="shared" si="25"/>
        <v>42.748090914606593</v>
      </c>
      <c r="AY39" s="42">
        <f t="shared" si="26"/>
        <v>23.683455727405725</v>
      </c>
      <c r="BA39" s="37">
        <f t="shared" si="31"/>
        <v>12.760570332339801</v>
      </c>
      <c r="BB39" s="37">
        <f t="shared" si="31"/>
        <v>34.771321590544424</v>
      </c>
    </row>
    <row r="40" spans="1:95" x14ac:dyDescent="0.25">
      <c r="A40" s="20">
        <v>37</v>
      </c>
      <c r="C40" s="3"/>
      <c r="F40" s="3">
        <v>26</v>
      </c>
      <c r="G40" s="36">
        <f t="shared" si="8"/>
        <v>35.846931918753882</v>
      </c>
      <c r="H40" s="36">
        <f t="shared" si="8"/>
        <v>41.203568421788226</v>
      </c>
      <c r="I40" s="36">
        <f t="shared" si="8"/>
        <v>35.317928547450542</v>
      </c>
      <c r="J40" s="36">
        <f t="shared" si="8"/>
        <v>42.824951685162581</v>
      </c>
      <c r="K40" s="36">
        <f t="shared" si="8"/>
        <v>14.703196570468874</v>
      </c>
      <c r="L40" s="37"/>
      <c r="M40" s="36">
        <f t="shared" si="28"/>
        <v>13.489755545195734</v>
      </c>
      <c r="N40" s="38">
        <f t="shared" si="28"/>
        <v>8.4486832280823396</v>
      </c>
      <c r="O40" s="38">
        <f>IF(Settings!$I$6&gt;69, 0.2*(N40), 0)</f>
        <v>0</v>
      </c>
      <c r="P40" s="39">
        <f t="shared" si="29"/>
        <v>33.502937096408488</v>
      </c>
      <c r="Q40" s="39">
        <f t="shared" si="29"/>
        <v>20.754136442363201</v>
      </c>
      <c r="R40" s="39">
        <f t="shared" si="29"/>
        <v>37.088134077023788</v>
      </c>
      <c r="S40" s="40">
        <f t="shared" si="9"/>
        <v>24.893419418204406</v>
      </c>
      <c r="T40" s="40">
        <f t="shared" si="10"/>
        <v>31.246816481543547</v>
      </c>
      <c r="U40" s="41">
        <f t="shared" si="11"/>
        <v>29.739358603991167</v>
      </c>
      <c r="V40" s="41">
        <f t="shared" si="12"/>
        <v>26.78231947416235</v>
      </c>
      <c r="W40" s="42">
        <f t="shared" si="13"/>
        <v>57.4484869693243</v>
      </c>
      <c r="X40" s="42">
        <f t="shared" si="14"/>
        <v>34.373601508568818</v>
      </c>
      <c r="Z40" s="37">
        <f t="shared" si="30"/>
        <v>20.102465449240682</v>
      </c>
      <c r="AA40" s="37">
        <f t="shared" si="30"/>
        <v>43.520048817959719</v>
      </c>
      <c r="AC40" s="3">
        <v>26</v>
      </c>
      <c r="AE40" s="58">
        <f t="shared" si="16"/>
        <v>18.332753468067196</v>
      </c>
      <c r="AG40" s="3">
        <f t="shared" si="17"/>
        <v>18.332753468067196</v>
      </c>
      <c r="AH40" s="36">
        <f t="shared" si="18"/>
        <v>17.586851310887834</v>
      </c>
      <c r="AI40" s="36">
        <f t="shared" si="18"/>
        <v>28.213315190087169</v>
      </c>
      <c r="AJ40" s="36">
        <f t="shared" si="18"/>
        <v>18.999375295845081</v>
      </c>
      <c r="AK40" s="36">
        <f t="shared" si="18"/>
        <v>29.470516233208617</v>
      </c>
      <c r="AL40" s="36">
        <f t="shared" si="18"/>
        <v>8.1227198485287246</v>
      </c>
      <c r="AM40" s="37"/>
      <c r="AN40" s="36">
        <f t="shared" si="19"/>
        <v>8.2550181131924614</v>
      </c>
      <c r="AO40" s="38">
        <f t="shared" si="19"/>
        <v>5.5020523451840804</v>
      </c>
      <c r="AP40" s="38">
        <f>IF(Settings!$I$6&gt;69, 0.2*(AO40), 0)</f>
        <v>0</v>
      </c>
      <c r="AQ40" s="39">
        <f t="shared" si="20"/>
        <v>24.271394994580195</v>
      </c>
      <c r="AR40" s="39">
        <f t="shared" si="20"/>
        <v>14.566792925354141</v>
      </c>
      <c r="AS40" s="39">
        <f t="shared" si="20"/>
        <v>24.961750038338966</v>
      </c>
      <c r="AT40" s="40">
        <f t="shared" si="21"/>
        <v>17.688423259271207</v>
      </c>
      <c r="AU40" s="40">
        <f t="shared" si="22"/>
        <v>21.048547853475043</v>
      </c>
      <c r="AV40" s="41">
        <f t="shared" si="23"/>
        <v>20.264373194371089</v>
      </c>
      <c r="AW40" s="41">
        <f t="shared" si="24"/>
        <v>18.33865487355666</v>
      </c>
      <c r="AX40" s="42">
        <f t="shared" si="25"/>
        <v>44.562439563896525</v>
      </c>
      <c r="AY40" s="42">
        <f t="shared" si="26"/>
        <v>24.919129298073095</v>
      </c>
      <c r="BA40" s="37">
        <f t="shared" si="31"/>
        <v>13.658464360683064</v>
      </c>
      <c r="BB40" s="37">
        <f t="shared" si="31"/>
        <v>35.876011597117582</v>
      </c>
    </row>
    <row r="41" spans="1:95" x14ac:dyDescent="0.25">
      <c r="A41" s="20">
        <v>38</v>
      </c>
      <c r="C41" s="3"/>
      <c r="F41" s="3">
        <v>27</v>
      </c>
      <c r="G41" s="36">
        <f t="shared" si="8"/>
        <v>38.206000394791921</v>
      </c>
      <c r="H41" s="36">
        <f t="shared" si="8"/>
        <v>42.802451714248747</v>
      </c>
      <c r="I41" s="36">
        <f t="shared" si="8"/>
        <v>37.478975897514132</v>
      </c>
      <c r="J41" s="36">
        <f t="shared" si="8"/>
        <v>44.459202760089433</v>
      </c>
      <c r="K41" s="36">
        <f t="shared" si="8"/>
        <v>15.491342113202187</v>
      </c>
      <c r="L41" s="37"/>
      <c r="M41" s="36">
        <f t="shared" si="28"/>
        <v>14.167856115308366</v>
      </c>
      <c r="N41" s="38">
        <f t="shared" si="28"/>
        <v>8.8262040206500441</v>
      </c>
      <c r="O41" s="38">
        <f>IF(Settings!$I$6&gt;69, 0.2*(N41), 0)</f>
        <v>0</v>
      </c>
      <c r="P41" s="39">
        <f t="shared" si="29"/>
        <v>34.601502153946086</v>
      </c>
      <c r="Q41" s="39">
        <f t="shared" si="29"/>
        <v>21.471350807147196</v>
      </c>
      <c r="R41" s="39">
        <f t="shared" si="29"/>
        <v>38.339642859276651</v>
      </c>
      <c r="S41" s="40">
        <f t="shared" si="9"/>
        <v>25.756271163978301</v>
      </c>
      <c r="T41" s="40">
        <f t="shared" si="10"/>
        <v>32.487658337490856</v>
      </c>
      <c r="U41" s="41">
        <f t="shared" si="11"/>
        <v>30.910765021489201</v>
      </c>
      <c r="V41" s="41">
        <f t="shared" si="12"/>
        <v>27.821593614261687</v>
      </c>
      <c r="W41" s="42">
        <f t="shared" si="13"/>
        <v>58.823051911969721</v>
      </c>
      <c r="X41" s="42">
        <f t="shared" si="14"/>
        <v>35.462782498900992</v>
      </c>
      <c r="Z41" s="37">
        <f t="shared" si="30"/>
        <v>20.77171430501458</v>
      </c>
      <c r="AA41" s="37">
        <f t="shared" si="30"/>
        <v>44.319081951464163</v>
      </c>
      <c r="AC41" s="3">
        <v>27</v>
      </c>
      <c r="AE41" s="58">
        <f t="shared" si="16"/>
        <v>19.280211654442091</v>
      </c>
      <c r="AG41" s="3">
        <f t="shared" si="17"/>
        <v>19.280211654442091</v>
      </c>
      <c r="AH41" s="36">
        <f t="shared" si="18"/>
        <v>19.747419719245507</v>
      </c>
      <c r="AI41" s="36">
        <f t="shared" si="18"/>
        <v>29.877427924749178</v>
      </c>
      <c r="AJ41" s="36">
        <f t="shared" si="18"/>
        <v>20.929434946110788</v>
      </c>
      <c r="AK41" s="36">
        <f t="shared" si="18"/>
        <v>31.188748890919047</v>
      </c>
      <c r="AL41" s="36">
        <f t="shared" si="18"/>
        <v>8.9549766023393182</v>
      </c>
      <c r="AM41" s="37"/>
      <c r="AN41" s="36">
        <f t="shared" si="19"/>
        <v>8.8946621997049302</v>
      </c>
      <c r="AO41" s="38">
        <f t="shared" si="19"/>
        <v>5.8675375666421017</v>
      </c>
      <c r="AP41" s="38">
        <f>IF(Settings!$I$6&gt;69, 0.2*(AO41), 0)</f>
        <v>0</v>
      </c>
      <c r="AQ41" s="39">
        <f t="shared" si="20"/>
        <v>25.488025146284244</v>
      </c>
      <c r="AR41" s="39">
        <f t="shared" si="20"/>
        <v>15.393145926958315</v>
      </c>
      <c r="AS41" s="39">
        <f t="shared" si="20"/>
        <v>26.690964118120068</v>
      </c>
      <c r="AT41" s="40">
        <f t="shared" si="21"/>
        <v>18.632046558934931</v>
      </c>
      <c r="AU41" s="40">
        <f t="shared" si="22"/>
        <v>22.362329028901836</v>
      </c>
      <c r="AV41" s="41">
        <f t="shared" si="23"/>
        <v>21.473966299411703</v>
      </c>
      <c r="AW41" s="41">
        <f t="shared" si="24"/>
        <v>19.420328151086967</v>
      </c>
      <c r="AX41" s="42">
        <f t="shared" si="25"/>
        <v>46.398615104294009</v>
      </c>
      <c r="AY41" s="42">
        <f t="shared" si="26"/>
        <v>26.191646158386089</v>
      </c>
      <c r="BA41" s="37">
        <f t="shared" si="31"/>
        <v>14.57521603533085</v>
      </c>
      <c r="BB41" s="37">
        <f t="shared" si="31"/>
        <v>36.98564750118171</v>
      </c>
    </row>
    <row r="42" spans="1:95" x14ac:dyDescent="0.25">
      <c r="A42" s="20">
        <v>39</v>
      </c>
      <c r="C42" s="3"/>
      <c r="F42" s="3">
        <v>28</v>
      </c>
      <c r="G42" s="36">
        <f t="shared" si="8"/>
        <v>40.52478438989553</v>
      </c>
      <c r="H42" s="36">
        <f t="shared" si="8"/>
        <v>44.376207800757115</v>
      </c>
      <c r="I42" s="36">
        <f t="shared" si="8"/>
        <v>39.627005071541248</v>
      </c>
      <c r="J42" s="36">
        <f t="shared" si="8"/>
        <v>46.065672711761351</v>
      </c>
      <c r="K42" s="36">
        <f t="shared" si="8"/>
        <v>16.254590123623441</v>
      </c>
      <c r="L42" s="37"/>
      <c r="M42" s="36">
        <f t="shared" si="28"/>
        <v>14.841473049158228</v>
      </c>
      <c r="N42" s="38">
        <f t="shared" si="28"/>
        <v>9.2010125637846087</v>
      </c>
      <c r="O42" s="38">
        <f>IF(Settings!$I$6&gt;69, 0.2*(N42), 0)</f>
        <v>0</v>
      </c>
      <c r="P42" s="39">
        <f t="shared" si="29"/>
        <v>35.675677599286402</v>
      </c>
      <c r="Q42" s="39">
        <f t="shared" si="29"/>
        <v>22.167199416266193</v>
      </c>
      <c r="R42" s="39">
        <f t="shared" si="29"/>
        <v>39.516971467868785</v>
      </c>
      <c r="S42" s="40">
        <f t="shared" si="9"/>
        <v>26.600747724271329</v>
      </c>
      <c r="T42" s="40">
        <f t="shared" si="10"/>
        <v>33.704641042607527</v>
      </c>
      <c r="U42" s="41">
        <f t="shared" si="11"/>
        <v>32.064889467816741</v>
      </c>
      <c r="V42" s="41">
        <f t="shared" si="12"/>
        <v>28.844535070492125</v>
      </c>
      <c r="W42" s="42">
        <f t="shared" si="13"/>
        <v>60.13490860759525</v>
      </c>
      <c r="X42" s="42">
        <f t="shared" si="14"/>
        <v>36.51915631120648</v>
      </c>
      <c r="Z42" s="37">
        <f t="shared" si="30"/>
        <v>21.402545643368576</v>
      </c>
      <c r="AA42" s="37">
        <f t="shared" si="30"/>
        <v>45.079373832559199</v>
      </c>
      <c r="AC42" s="3">
        <v>28</v>
      </c>
      <c r="AE42" s="58">
        <f t="shared" si="16"/>
        <v>20.276635590369683</v>
      </c>
      <c r="AG42" s="3">
        <f t="shared" si="17"/>
        <v>20.276635590369683</v>
      </c>
      <c r="AH42" s="36">
        <f t="shared" si="18"/>
        <v>22.077970766235222</v>
      </c>
      <c r="AI42" s="36">
        <f t="shared" si="18"/>
        <v>31.612824115276279</v>
      </c>
      <c r="AJ42" s="36">
        <f t="shared" si="18"/>
        <v>23.001393088197045</v>
      </c>
      <c r="AK42" s="36">
        <f t="shared" si="18"/>
        <v>32.978278188894372</v>
      </c>
      <c r="AL42" s="36">
        <f t="shared" si="18"/>
        <v>9.833688827454786</v>
      </c>
      <c r="AM42" s="37"/>
      <c r="AN42" s="36">
        <f t="shared" si="19"/>
        <v>9.5723386027914632</v>
      </c>
      <c r="AO42" s="38">
        <f t="shared" si="19"/>
        <v>6.2524589022506074</v>
      </c>
      <c r="AP42" s="38">
        <f>IF(Settings!$I$6&gt;69, 0.2*(AO42), 0)</f>
        <v>0</v>
      </c>
      <c r="AQ42" s="39">
        <f t="shared" si="20"/>
        <v>26.745127010298692</v>
      </c>
      <c r="AR42" s="39">
        <f t="shared" si="20"/>
        <v>16.244895829470551</v>
      </c>
      <c r="AS42" s="39">
        <f t="shared" si="20"/>
        <v>28.445856918996856</v>
      </c>
      <c r="AT42" s="40">
        <f t="shared" si="21"/>
        <v>19.609270974644794</v>
      </c>
      <c r="AU42" s="40">
        <f t="shared" si="22"/>
        <v>23.731191344228119</v>
      </c>
      <c r="AV42" s="41">
        <f t="shared" si="23"/>
        <v>22.736696290717294</v>
      </c>
      <c r="AW42" s="41">
        <f t="shared" si="24"/>
        <v>20.548335674929582</v>
      </c>
      <c r="AX42" s="42">
        <f t="shared" si="25"/>
        <v>48.251613724466935</v>
      </c>
      <c r="AY42" s="42">
        <f t="shared" si="26"/>
        <v>27.499124429138405</v>
      </c>
      <c r="BA42" s="37">
        <f t="shared" si="31"/>
        <v>15.505757159655271</v>
      </c>
      <c r="BB42" s="37">
        <f t="shared" si="31"/>
        <v>38.097609778945959</v>
      </c>
    </row>
    <row r="43" spans="1:95" x14ac:dyDescent="0.25">
      <c r="A43" s="20">
        <v>40</v>
      </c>
      <c r="C43" s="3"/>
      <c r="F43" s="3">
        <v>29</v>
      </c>
      <c r="G43" s="36">
        <f t="shared" si="8"/>
        <v>42.795833518758627</v>
      </c>
      <c r="H43" s="36">
        <f t="shared" si="8"/>
        <v>45.924256479259306</v>
      </c>
      <c r="I43" s="36">
        <f t="shared" si="8"/>
        <v>41.757101087491392</v>
      </c>
      <c r="J43" s="36">
        <f t="shared" si="8"/>
        <v>47.643843640605937</v>
      </c>
      <c r="K43" s="36">
        <f t="shared" si="8"/>
        <v>16.991549325522449</v>
      </c>
      <c r="L43" s="37"/>
      <c r="M43" s="36">
        <f t="shared" si="28"/>
        <v>15.509800938690219</v>
      </c>
      <c r="N43" s="38">
        <f t="shared" si="28"/>
        <v>9.5728427458381979</v>
      </c>
      <c r="O43" s="38">
        <f>IF(Settings!$I$6&gt;69, 0.2*(N43), 0)</f>
        <v>0</v>
      </c>
      <c r="P43" s="39">
        <f t="shared" si="29"/>
        <v>36.725610280496056</v>
      </c>
      <c r="Q43" s="39">
        <f t="shared" si="29"/>
        <v>22.841763750573378</v>
      </c>
      <c r="R43" s="39">
        <f t="shared" si="29"/>
        <v>40.622388828087942</v>
      </c>
      <c r="S43" s="40">
        <f t="shared" si="9"/>
        <v>27.42682842971227</v>
      </c>
      <c r="T43" s="40">
        <f t="shared" si="10"/>
        <v>34.897199325192567</v>
      </c>
      <c r="U43" s="41">
        <f t="shared" si="11"/>
        <v>33.20126167256192</v>
      </c>
      <c r="V43" s="41">
        <f t="shared" si="12"/>
        <v>29.850766711518549</v>
      </c>
      <c r="W43" s="42">
        <f t="shared" si="13"/>
        <v>61.386548334741661</v>
      </c>
      <c r="X43" s="42">
        <f t="shared" si="14"/>
        <v>37.543123217287182</v>
      </c>
      <c r="Z43" s="37">
        <f t="shared" si="30"/>
        <v>21.996097184849638</v>
      </c>
      <c r="AA43" s="37">
        <f t="shared" si="30"/>
        <v>45.802802837216149</v>
      </c>
      <c r="AC43" s="3">
        <v>29</v>
      </c>
      <c r="AE43" s="58">
        <f t="shared" si="16"/>
        <v>21.324555883177815</v>
      </c>
      <c r="AG43" s="3">
        <f t="shared" si="17"/>
        <v>21.324555883177815</v>
      </c>
      <c r="AH43" s="36">
        <f t="shared" si="18"/>
        <v>24.575226402644049</v>
      </c>
      <c r="AI43" s="36">
        <f t="shared" si="18"/>
        <v>33.419474053024281</v>
      </c>
      <c r="AJ43" s="36">
        <f t="shared" si="18"/>
        <v>25.217195894389786</v>
      </c>
      <c r="AK43" s="36">
        <f t="shared" si="18"/>
        <v>34.838768346494618</v>
      </c>
      <c r="AL43" s="36">
        <f t="shared" si="18"/>
        <v>10.755459277803103</v>
      </c>
      <c r="AM43" s="37"/>
      <c r="AN43" s="36">
        <f t="shared" si="19"/>
        <v>10.288769966340558</v>
      </c>
      <c r="AO43" s="38">
        <f t="shared" si="19"/>
        <v>6.6572578369244226</v>
      </c>
      <c r="AP43" s="38">
        <f>IF(Settings!$I$6&gt;69, 0.2*(AO43), 0)</f>
        <v>0</v>
      </c>
      <c r="AQ43" s="39">
        <f t="shared" si="20"/>
        <v>28.04187700972188</v>
      </c>
      <c r="AR43" s="39">
        <f t="shared" si="20"/>
        <v>17.120410271709204</v>
      </c>
      <c r="AS43" s="39">
        <f t="shared" si="20"/>
        <v>30.21537673311402</v>
      </c>
      <c r="AT43" s="40">
        <f t="shared" si="21"/>
        <v>20.619467649411455</v>
      </c>
      <c r="AU43" s="40">
        <f t="shared" si="22"/>
        <v>25.154262782778396</v>
      </c>
      <c r="AV43" s="41">
        <f t="shared" si="23"/>
        <v>24.052698377389333</v>
      </c>
      <c r="AW43" s="41">
        <f t="shared" si="24"/>
        <v>21.722658134465785</v>
      </c>
      <c r="AX43" s="42">
        <f t="shared" si="25"/>
        <v>50.116060696600947</v>
      </c>
      <c r="AY43" s="42">
        <f t="shared" si="26"/>
        <v>28.839319706161366</v>
      </c>
      <c r="BA43" s="37">
        <f t="shared" si="31"/>
        <v>16.444574608560416</v>
      </c>
      <c r="BB43" s="37">
        <f t="shared" si="31"/>
        <v>39.20912611643233</v>
      </c>
    </row>
    <row r="44" spans="1:95" x14ac:dyDescent="0.25">
      <c r="C44" s="3"/>
      <c r="F44" s="3">
        <v>30</v>
      </c>
      <c r="G44" s="36">
        <f t="shared" si="8"/>
        <v>45.012871397019474</v>
      </c>
      <c r="H44" s="36">
        <f t="shared" si="8"/>
        <v>47.446128521704793</v>
      </c>
      <c r="I44" s="36">
        <f t="shared" si="8"/>
        <v>43.86485496705648</v>
      </c>
      <c r="J44" s="36">
        <f t="shared" si="8"/>
        <v>49.193312583077279</v>
      </c>
      <c r="K44" s="36">
        <f t="shared" si="8"/>
        <v>17.701214194839189</v>
      </c>
      <c r="L44" s="37"/>
      <c r="M44" s="36">
        <f t="shared" si="28"/>
        <v>16.172114201709078</v>
      </c>
      <c r="N44" s="38">
        <f t="shared" si="28"/>
        <v>9.9414553077145893</v>
      </c>
      <c r="O44" s="38">
        <f>IF(Settings!$I$6&gt;69, 0.2*(N44), 0)</f>
        <v>0</v>
      </c>
      <c r="P44" s="39">
        <f t="shared" si="29"/>
        <v>37.751489804452312</v>
      </c>
      <c r="Q44" s="39">
        <f t="shared" si="29"/>
        <v>23.495198690769719</v>
      </c>
      <c r="R44" s="39">
        <f t="shared" si="29"/>
        <v>41.658484556289977</v>
      </c>
      <c r="S44" s="40">
        <f t="shared" si="9"/>
        <v>28.234540648144574</v>
      </c>
      <c r="T44" s="40">
        <f t="shared" si="10"/>
        <v>36.064895139173153</v>
      </c>
      <c r="U44" s="41">
        <f t="shared" si="11"/>
        <v>34.319492896808221</v>
      </c>
      <c r="V44" s="41">
        <f t="shared" si="12"/>
        <v>30.839983539108115</v>
      </c>
      <c r="W44" s="42">
        <f t="shared" si="13"/>
        <v>62.580430215875964</v>
      </c>
      <c r="X44" s="42">
        <f t="shared" si="14"/>
        <v>38.535151062252019</v>
      </c>
      <c r="Z44" s="37">
        <f t="shared" si="30"/>
        <v>22.553663864113378</v>
      </c>
      <c r="AA44" s="37">
        <f t="shared" si="30"/>
        <v>46.491156268039539</v>
      </c>
      <c r="AC44" s="3">
        <v>30</v>
      </c>
      <c r="AE44" s="58">
        <f t="shared" si="16"/>
        <v>22.426633924947051</v>
      </c>
      <c r="AG44" s="3">
        <f t="shared" si="17"/>
        <v>22.426633924947051</v>
      </c>
      <c r="AH44" s="36">
        <f t="shared" si="18"/>
        <v>27.232771818085943</v>
      </c>
      <c r="AI44" s="36">
        <f t="shared" si="18"/>
        <v>35.296940138980389</v>
      </c>
      <c r="AJ44" s="36">
        <f t="shared" si="18"/>
        <v>27.577400193559672</v>
      </c>
      <c r="AK44" s="36">
        <f t="shared" si="18"/>
        <v>36.769445188552801</v>
      </c>
      <c r="AL44" s="36">
        <f t="shared" si="18"/>
        <v>11.715936744619292</v>
      </c>
      <c r="AM44" s="37"/>
      <c r="AN44" s="36">
        <f t="shared" si="19"/>
        <v>11.044471724688391</v>
      </c>
      <c r="AO44" s="38">
        <f t="shared" si="19"/>
        <v>7.0823081968553563</v>
      </c>
      <c r="AP44" s="38">
        <f>IF(Settings!$I$6&gt;69, 0.2*(AO44), 0)</f>
        <v>0</v>
      </c>
      <c r="AQ44" s="39">
        <f t="shared" si="20"/>
        <v>29.377178753685669</v>
      </c>
      <c r="AR44" s="39">
        <f t="shared" si="20"/>
        <v>18.017761338521851</v>
      </c>
      <c r="AS44" s="39">
        <f t="shared" si="20"/>
        <v>31.987784548494197</v>
      </c>
      <c r="AT44" s="40">
        <f t="shared" si="21"/>
        <v>21.66177180674697</v>
      </c>
      <c r="AU44" s="40">
        <f t="shared" si="22"/>
        <v>26.630230728488037</v>
      </c>
      <c r="AV44" s="41">
        <f t="shared" si="23"/>
        <v>25.421818959236628</v>
      </c>
      <c r="AW44" s="41">
        <f t="shared" si="24"/>
        <v>22.943011090337254</v>
      </c>
      <c r="AX44" s="42">
        <f t="shared" si="25"/>
        <v>51.986243856698927</v>
      </c>
      <c r="AY44" s="42">
        <f t="shared" si="26"/>
        <v>30.209613309093157</v>
      </c>
      <c r="BA44" s="37">
        <f t="shared" si="31"/>
        <v>17.385794003426327</v>
      </c>
      <c r="BB44" s="37">
        <f t="shared" si="31"/>
        <v>40.317284670781248</v>
      </c>
    </row>
    <row r="45" spans="1:95" x14ac:dyDescent="0.25">
      <c r="C45" s="1"/>
      <c r="F45" s="3">
        <v>31</v>
      </c>
      <c r="G45" s="36">
        <f t="shared" si="8"/>
        <v>47.170714904134627</v>
      </c>
      <c r="H45" s="36">
        <f t="shared" si="8"/>
        <v>48.941454294136904</v>
      </c>
      <c r="I45" s="36">
        <f t="shared" si="8"/>
        <v>45.94633849183576</v>
      </c>
      <c r="J45" s="36">
        <f t="shared" si="8"/>
        <v>50.713779341443868</v>
      </c>
      <c r="K45" s="36">
        <f t="shared" si="8"/>
        <v>18.382919810384184</v>
      </c>
      <c r="L45" s="37"/>
      <c r="M45" s="36">
        <f t="shared" si="28"/>
        <v>16.827761391838319</v>
      </c>
      <c r="N45" s="38">
        <f t="shared" si="28"/>
        <v>10.30663562142181</v>
      </c>
      <c r="O45" s="38">
        <f>IF(Settings!$I$6&gt;69, 0.2*(N45), 0)</f>
        <v>0</v>
      </c>
      <c r="P45" s="39">
        <f t="shared" si="29"/>
        <v>38.753542661411778</v>
      </c>
      <c r="Q45" s="39">
        <f t="shared" si="29"/>
        <v>24.127721877092476</v>
      </c>
      <c r="R45" s="39">
        <f t="shared" si="29"/>
        <v>42.628078618795925</v>
      </c>
      <c r="S45" s="40">
        <f t="shared" si="9"/>
        <v>29.023953815277707</v>
      </c>
      <c r="T45" s="40">
        <f t="shared" si="10"/>
        <v>37.207404125321467</v>
      </c>
      <c r="U45" s="41">
        <f t="shared" si="11"/>
        <v>35.419267758686622</v>
      </c>
      <c r="V45" s="41">
        <f t="shared" si="12"/>
        <v>31.811945291188987</v>
      </c>
      <c r="W45" s="42">
        <f t="shared" si="13"/>
        <v>63.718969816614489</v>
      </c>
      <c r="X45" s="42">
        <f t="shared" si="14"/>
        <v>39.495764082523358</v>
      </c>
      <c r="Z45" s="37">
        <f t="shared" si="30"/>
        <v>23.076654645708675</v>
      </c>
      <c r="AA45" s="37">
        <f t="shared" si="30"/>
        <v>47.146134769974267</v>
      </c>
      <c r="AC45" s="3">
        <v>31</v>
      </c>
      <c r="AD45" s="1"/>
      <c r="AE45" s="58">
        <f t="shared" si="16"/>
        <v>23.585668651620018</v>
      </c>
      <c r="AG45" s="3">
        <f t="shared" si="17"/>
        <v>23.585668651620018</v>
      </c>
      <c r="AH45" s="36">
        <f t="shared" si="18"/>
        <v>30.04085673068996</v>
      </c>
      <c r="AI45" s="36">
        <f t="shared" si="18"/>
        <v>37.244336754311128</v>
      </c>
      <c r="AJ45" s="36">
        <f t="shared" si="18"/>
        <v>30.080986687934438</v>
      </c>
      <c r="AK45" s="36">
        <f t="shared" si="18"/>
        <v>38.769056430692864</v>
      </c>
      <c r="AL45" s="36">
        <f t="shared" si="18"/>
        <v>12.709831055371939</v>
      </c>
      <c r="AM45" s="37"/>
      <c r="AN45" s="36">
        <f t="shared" si="19"/>
        <v>11.839721045940738</v>
      </c>
      <c r="AO45" s="38">
        <f t="shared" si="19"/>
        <v>7.5279049324529455</v>
      </c>
      <c r="AP45" s="38">
        <f>IF(Settings!$I$6&gt;69, 0.2*(AO45), 0)</f>
        <v>0</v>
      </c>
      <c r="AQ45" s="39">
        <f t="shared" si="20"/>
        <v>30.749644921005004</v>
      </c>
      <c r="AR45" s="39">
        <f t="shared" si="20"/>
        <v>18.934720387657812</v>
      </c>
      <c r="AS45" s="39">
        <f t="shared" si="20"/>
        <v>33.750872052684883</v>
      </c>
      <c r="AT45" s="40">
        <f t="shared" si="21"/>
        <v>22.735066500117753</v>
      </c>
      <c r="AU45" s="40">
        <f t="shared" si="22"/>
        <v>28.157309434661087</v>
      </c>
      <c r="AV45" s="41">
        <f t="shared" si="23"/>
        <v>26.843585616660764</v>
      </c>
      <c r="AW45" s="41">
        <f t="shared" si="24"/>
        <v>24.208818890302233</v>
      </c>
      <c r="AX45" s="42">
        <f t="shared" si="25"/>
        <v>53.856155837985256</v>
      </c>
      <c r="AY45" s="42">
        <f t="shared" si="26"/>
        <v>31.607004686290306</v>
      </c>
      <c r="BA45" s="37">
        <f t="shared" si="31"/>
        <v>18.323280589537937</v>
      </c>
      <c r="BB45" s="37">
        <f t="shared" si="31"/>
        <v>41.419050596254841</v>
      </c>
    </row>
    <row r="46" spans="1:95" x14ac:dyDescent="0.25">
      <c r="C46" s="1"/>
      <c r="F46" s="3">
        <v>32</v>
      </c>
      <c r="G46" s="36">
        <f t="shared" si="8"/>
        <v>49.26518787989086</v>
      </c>
      <c r="H46" s="36">
        <f t="shared" si="8"/>
        <v>50.409953583342187</v>
      </c>
      <c r="I46" s="36">
        <f t="shared" si="8"/>
        <v>47.99807764109422</v>
      </c>
      <c r="J46" s="36">
        <f t="shared" si="8"/>
        <v>52.205035618583878</v>
      </c>
      <c r="K46" s="36">
        <f t="shared" si="8"/>
        <v>19.036299021487483</v>
      </c>
      <c r="L46" s="37"/>
      <c r="M46" s="36">
        <f t="shared" si="28"/>
        <v>17.476159874221711</v>
      </c>
      <c r="N46" s="38">
        <f t="shared" si="28"/>
        <v>10.668191679215376</v>
      </c>
      <c r="O46" s="38">
        <f>IF(Settings!$I$6&gt;69, 0.2*(N46), 0)</f>
        <v>0</v>
      </c>
      <c r="P46" s="39">
        <f t="shared" si="29"/>
        <v>39.73202707248074</v>
      </c>
      <c r="Q46" s="39">
        <f t="shared" si="29"/>
        <v>24.739604321263649</v>
      </c>
      <c r="R46" s="39">
        <f t="shared" si="29"/>
        <v>43.534145524931908</v>
      </c>
      <c r="S46" s="40">
        <f t="shared" si="9"/>
        <v>29.795174162489634</v>
      </c>
      <c r="T46" s="40">
        <f t="shared" si="10"/>
        <v>38.324503429964288</v>
      </c>
      <c r="U46" s="41">
        <f t="shared" si="11"/>
        <v>36.500336916897801</v>
      </c>
      <c r="V46" s="41">
        <f t="shared" si="12"/>
        <v>32.766469829172422</v>
      </c>
      <c r="W46" s="42">
        <f t="shared" si="13"/>
        <v>64.804530168857866</v>
      </c>
      <c r="X46" s="42">
        <f t="shared" si="14"/>
        <v>40.425533152067977</v>
      </c>
      <c r="Z46" s="37">
        <f t="shared" si="30"/>
        <v>23.566556173690113</v>
      </c>
      <c r="AA46" s="37">
        <f t="shared" si="30"/>
        <v>47.76935653191638</v>
      </c>
      <c r="AC46" s="3">
        <v>32</v>
      </c>
      <c r="AD46" s="1"/>
      <c r="AE46" s="58">
        <f t="shared" si="16"/>
        <v>24.804603651429346</v>
      </c>
      <c r="AG46" s="3">
        <f t="shared" si="17"/>
        <v>24.804603651429346</v>
      </c>
      <c r="AH46" s="36">
        <f t="shared" si="18"/>
        <v>32.98629130156386</v>
      </c>
      <c r="AI46" s="36">
        <f t="shared" si="18"/>
        <v>39.260290767631062</v>
      </c>
      <c r="AJ46" s="36">
        <f t="shared" si="18"/>
        <v>32.725184562473494</v>
      </c>
      <c r="AK46" s="36">
        <f t="shared" si="18"/>
        <v>40.835833197465838</v>
      </c>
      <c r="AL46" s="36">
        <f t="shared" si="18"/>
        <v>13.730961372990933</v>
      </c>
      <c r="AM46" s="37"/>
      <c r="AN46" s="36">
        <f t="shared" si="19"/>
        <v>12.674525220354132</v>
      </c>
      <c r="AO46" s="38">
        <f t="shared" si="19"/>
        <v>7.9942523377697237</v>
      </c>
      <c r="AP46" s="38">
        <f>IF(Settings!$I$6&gt;69, 0.2*(AO46), 0)</f>
        <v>0</v>
      </c>
      <c r="AQ46" s="39">
        <f t="shared" si="20"/>
        <v>32.157580491466454</v>
      </c>
      <c r="AR46" s="39">
        <f t="shared" si="20"/>
        <v>19.86875737310989</v>
      </c>
      <c r="AS46" s="39">
        <f t="shared" si="20"/>
        <v>35.492209289109397</v>
      </c>
      <c r="AT46" s="40">
        <f t="shared" si="21"/>
        <v>23.837967636644048</v>
      </c>
      <c r="AU46" s="40">
        <f t="shared" si="22"/>
        <v>29.733210648285386</v>
      </c>
      <c r="AV46" s="41">
        <f t="shared" si="23"/>
        <v>28.317177317179596</v>
      </c>
      <c r="AW46" s="41">
        <f t="shared" si="24"/>
        <v>25.519188998960193</v>
      </c>
      <c r="AX46" s="42">
        <f t="shared" si="25"/>
        <v>55.719545165357623</v>
      </c>
      <c r="AY46" s="42">
        <f t="shared" si="26"/>
        <v>33.028108724183006</v>
      </c>
      <c r="BA46" s="37">
        <f t="shared" si="31"/>
        <v>19.250755184580534</v>
      </c>
      <c r="BB46" s="37">
        <f t="shared" si="31"/>
        <v>42.511285962417119</v>
      </c>
    </row>
    <row r="47" spans="1:95" x14ac:dyDescent="0.25">
      <c r="C47" s="1"/>
      <c r="F47" s="3">
        <v>33</v>
      </c>
      <c r="G47" s="36">
        <f t="shared" si="8"/>
        <v>51.293032383192021</v>
      </c>
      <c r="H47" s="36">
        <f t="shared" si="8"/>
        <v>51.851426478426916</v>
      </c>
      <c r="I47" s="36">
        <f t="shared" si="8"/>
        <v>50.017025309322342</v>
      </c>
      <c r="J47" s="36">
        <f t="shared" si="8"/>
        <v>53.666955293738248</v>
      </c>
      <c r="K47" s="36">
        <f t="shared" si="8"/>
        <v>19.661242396539237</v>
      </c>
      <c r="L47" s="37"/>
      <c r="M47" s="36">
        <f t="shared" si="28"/>
        <v>18.116790844452133</v>
      </c>
      <c r="N47" s="38">
        <f t="shared" si="28"/>
        <v>11.025952268161667</v>
      </c>
      <c r="O47" s="38">
        <f>IF(Settings!$I$6&gt;69, 0.2*(N47), 0)</f>
        <v>0</v>
      </c>
      <c r="P47" s="39">
        <f t="shared" si="29"/>
        <v>40.687228459526914</v>
      </c>
      <c r="Q47" s="39">
        <f t="shared" si="29"/>
        <v>25.331162121359029</v>
      </c>
      <c r="R47" s="39">
        <f t="shared" si="29"/>
        <v>44.379751330274054</v>
      </c>
      <c r="S47" s="40">
        <f t="shared" si="9"/>
        <v>30.54834004915644</v>
      </c>
      <c r="T47" s="40">
        <f t="shared" si="10"/>
        <v>39.416060730582558</v>
      </c>
      <c r="U47" s="41">
        <f t="shared" si="11"/>
        <v>37.56251050483408</v>
      </c>
      <c r="V47" s="41">
        <f t="shared" si="12"/>
        <v>33.703427210977495</v>
      </c>
      <c r="W47" s="42">
        <f t="shared" si="13"/>
        <v>65.839414815637681</v>
      </c>
      <c r="X47" s="42">
        <f t="shared" si="14"/>
        <v>41.325067267180259</v>
      </c>
      <c r="Z47" s="37">
        <f t="shared" si="30"/>
        <v>24.024902441473326</v>
      </c>
      <c r="AA47" s="37">
        <f t="shared" si="30"/>
        <v>48.362361284608163</v>
      </c>
      <c r="AC47" s="3">
        <v>33</v>
      </c>
      <c r="AD47" s="1"/>
      <c r="AE47" s="58">
        <f t="shared" si="16"/>
        <v>26.08653464069765</v>
      </c>
      <c r="AG47" s="3">
        <f t="shared" si="17"/>
        <v>26.08653464069765</v>
      </c>
      <c r="AH47" s="36">
        <f t="shared" ref="AH47:AL84" si="32">AH$4*(1-EXP(-AH$5*$AG47))^AH$6</f>
        <v>36.052454805144059</v>
      </c>
      <c r="AI47" s="36">
        <f t="shared" si="32"/>
        <v>41.342903477285823</v>
      </c>
      <c r="AJ47" s="36">
        <f t="shared" si="32"/>
        <v>35.505314991753629</v>
      </c>
      <c r="AK47" s="36">
        <f t="shared" si="32"/>
        <v>42.967453655470671</v>
      </c>
      <c r="AL47" s="36">
        <f t="shared" si="32"/>
        <v>14.772339667244164</v>
      </c>
      <c r="AM47" s="37"/>
      <c r="AN47" s="36">
        <f t="shared" ref="AN47:AO84" si="33">AN$4*(1-EXP(-AN$5*$AG47))^AN$6</f>
        <v>13.548590086684092</v>
      </c>
      <c r="AO47" s="38">
        <f t="shared" si="33"/>
        <v>8.4814518149140614</v>
      </c>
      <c r="AP47" s="38">
        <f>IF(Settings!$I$6&gt;69, 0.2*(AO47), 0)</f>
        <v>0</v>
      </c>
      <c r="AQ47" s="39">
        <f t="shared" ref="AQ47:AS84" si="34">AQ$4*(1-EXP(-AQ$5*$AG47))^AQ$6</f>
        <v>33.598967807065634</v>
      </c>
      <c r="AR47" s="39">
        <f t="shared" si="34"/>
        <v>20.817045309708174</v>
      </c>
      <c r="AS47" s="39">
        <f t="shared" si="34"/>
        <v>37.199414598937942</v>
      </c>
      <c r="AT47" s="40">
        <f t="shared" si="21"/>
        <v>24.96881073196727</v>
      </c>
      <c r="AU47" s="40">
        <f t="shared" si="22"/>
        <v>31.355118477604737</v>
      </c>
      <c r="AV47" s="41">
        <f t="shared" si="23"/>
        <v>29.841395395455706</v>
      </c>
      <c r="AW47" s="41">
        <f t="shared" si="24"/>
        <v>26.872887260235785</v>
      </c>
      <c r="AX47" s="42">
        <f t="shared" si="25"/>
        <v>57.569976078639769</v>
      </c>
      <c r="AY47" s="42">
        <f t="shared" si="26"/>
        <v>34.469158708767331</v>
      </c>
      <c r="BA47" s="37">
        <f t="shared" si="31"/>
        <v>20.161922126046239</v>
      </c>
      <c r="BB47" s="37">
        <f t="shared" si="31"/>
        <v>43.590773131102416</v>
      </c>
    </row>
    <row r="48" spans="1:95" x14ac:dyDescent="0.25">
      <c r="C48" s="1"/>
      <c r="F48" s="3">
        <v>34</v>
      </c>
      <c r="G48" s="36">
        <f t="shared" si="8"/>
        <v>53.251819964582332</v>
      </c>
      <c r="H48" s="36">
        <f t="shared" si="8"/>
        <v>53.265745178814313</v>
      </c>
      <c r="I48" s="36">
        <f t="shared" si="8"/>
        <v>52.000533787993959</v>
      </c>
      <c r="J48" s="36">
        <f t="shared" si="8"/>
        <v>55.099485700098299</v>
      </c>
      <c r="K48" s="36">
        <f t="shared" si="8"/>
        <v>20.257861225039374</v>
      </c>
      <c r="L48" s="37"/>
      <c r="M48" s="36">
        <f t="shared" si="28"/>
        <v>18.749194669570745</v>
      </c>
      <c r="N48" s="38">
        <f t="shared" si="28"/>
        <v>11.379765308714802</v>
      </c>
      <c r="O48" s="38">
        <f>IF(Settings!$I$6&gt;69, 0.2*(N48), 0)</f>
        <v>0</v>
      </c>
      <c r="P48" s="39">
        <f t="shared" si="29"/>
        <v>41.619455453487355</v>
      </c>
      <c r="Q48" s="39">
        <f t="shared" si="29"/>
        <v>25.902749150078531</v>
      </c>
      <c r="R48" s="39">
        <f t="shared" si="29"/>
        <v>45.168001830302877</v>
      </c>
      <c r="S48" s="40">
        <f t="shared" si="9"/>
        <v>31.283617821469978</v>
      </c>
      <c r="T48" s="40">
        <f t="shared" si="10"/>
        <v>40.482024337656199</v>
      </c>
      <c r="U48" s="41">
        <f t="shared" si="11"/>
        <v>38.605652224279481</v>
      </c>
      <c r="V48" s="41">
        <f t="shared" si="12"/>
        <v>34.622734366229302</v>
      </c>
      <c r="W48" s="42">
        <f t="shared" si="13"/>
        <v>66.825862542460257</v>
      </c>
      <c r="X48" s="42">
        <f t="shared" si="14"/>
        <v>42.195006108775551</v>
      </c>
      <c r="Z48" s="37">
        <f t="shared" si="30"/>
        <v>24.453249724146318</v>
      </c>
      <c r="AA48" s="37">
        <f t="shared" si="30"/>
        <v>48.926614104694536</v>
      </c>
      <c r="AC48" s="3">
        <v>34</v>
      </c>
      <c r="AD48" s="1"/>
      <c r="AE48" s="58">
        <f t="shared" si="16"/>
        <v>27.434717325995447</v>
      </c>
      <c r="AG48" s="3">
        <f t="shared" si="17"/>
        <v>27.434717325995447</v>
      </c>
      <c r="AH48" s="36">
        <f t="shared" si="32"/>
        <v>39.219431372798979</v>
      </c>
      <c r="AI48" s="36">
        <f t="shared" si="32"/>
        <v>43.489714897178992</v>
      </c>
      <c r="AJ48" s="36">
        <f t="shared" si="32"/>
        <v>38.414661656525318</v>
      </c>
      <c r="AK48" s="36">
        <f t="shared" si="32"/>
        <v>45.1610097516377</v>
      </c>
      <c r="AL48" s="36">
        <f t="shared" si="32"/>
        <v>15.826289553060844</v>
      </c>
      <c r="AM48" s="37"/>
      <c r="AN48" s="36">
        <f t="shared" si="33"/>
        <v>14.461289199591</v>
      </c>
      <c r="AO48" s="38">
        <f t="shared" si="33"/>
        <v>8.9894893220936911</v>
      </c>
      <c r="AP48" s="38">
        <f>IF(Settings!$I$6&gt;69, 0.2*(AO48), 0)</f>
        <v>0</v>
      </c>
      <c r="AQ48" s="39">
        <f t="shared" si="34"/>
        <v>35.071453989760712</v>
      </c>
      <c r="AR48" s="39">
        <f t="shared" si="34"/>
        <v>21.776470479635925</v>
      </c>
      <c r="AS48" s="39">
        <f t="shared" si="34"/>
        <v>38.860437679987349</v>
      </c>
      <c r="AT48" s="40">
        <f t="shared" si="21"/>
        <v>26.125639893303106</v>
      </c>
      <c r="AU48" s="40">
        <f t="shared" si="22"/>
        <v>33.019669668187113</v>
      </c>
      <c r="AV48" s="41">
        <f t="shared" si="23"/>
        <v>31.414635945899136</v>
      </c>
      <c r="AW48" s="41">
        <f t="shared" si="24"/>
        <v>28.268314683166345</v>
      </c>
      <c r="AX48" s="42">
        <f t="shared" si="25"/>
        <v>59.400896676435977</v>
      </c>
      <c r="AY48" s="42">
        <f t="shared" si="26"/>
        <v>35.926015662236431</v>
      </c>
      <c r="BA48" s="37">
        <f t="shared" si="31"/>
        <v>21.050605265734728</v>
      </c>
      <c r="BB48" s="37">
        <f t="shared" si="31"/>
        <v>44.654241584580433</v>
      </c>
    </row>
    <row r="49" spans="1:97" x14ac:dyDescent="0.25">
      <c r="C49" s="1"/>
      <c r="F49" s="3">
        <v>35</v>
      </c>
      <c r="G49" s="36">
        <f t="shared" si="8"/>
        <v>55.13986482704</v>
      </c>
      <c r="H49" s="36">
        <f t="shared" si="8"/>
        <v>54.652846619105041</v>
      </c>
      <c r="I49" s="36">
        <f t="shared" si="8"/>
        <v>53.946327399727721</v>
      </c>
      <c r="J49" s="36">
        <f t="shared" si="8"/>
        <v>56.502639785545128</v>
      </c>
      <c r="K49" s="36">
        <f t="shared" si="8"/>
        <v>20.826453698318449</v>
      </c>
      <c r="L49" s="37"/>
      <c r="M49" s="36">
        <f t="shared" si="28"/>
        <v>19.372966531257365</v>
      </c>
      <c r="N49" s="38">
        <f t="shared" si="28"/>
        <v>11.729496338991895</v>
      </c>
      <c r="O49" s="38">
        <f>IF(Settings!$I$6&gt;69, 0.2*(N49), 0)</f>
        <v>0</v>
      </c>
      <c r="P49" s="39">
        <f t="shared" si="29"/>
        <v>42.529036370330878</v>
      </c>
      <c r="Q49" s="39">
        <f t="shared" si="29"/>
        <v>26.454750603645827</v>
      </c>
      <c r="R49" s="39">
        <f t="shared" si="29"/>
        <v>45.902000451221603</v>
      </c>
      <c r="S49" s="40">
        <f t="shared" si="9"/>
        <v>32.001198131603054</v>
      </c>
      <c r="T49" s="40">
        <f t="shared" si="10"/>
        <v>41.522414258853075</v>
      </c>
      <c r="U49" s="41">
        <f t="shared" si="11"/>
        <v>39.629674021065441</v>
      </c>
      <c r="V49" s="41">
        <f t="shared" si="12"/>
        <v>35.524350302418277</v>
      </c>
      <c r="W49" s="42">
        <f t="shared" si="13"/>
        <v>67.766043514820069</v>
      </c>
      <c r="X49" s="42">
        <f t="shared" si="14"/>
        <v>43.036013544758973</v>
      </c>
      <c r="Z49" s="37">
        <f t="shared" si="30"/>
        <v>24.853156078488485</v>
      </c>
      <c r="AA49" s="37">
        <f t="shared" si="30"/>
        <v>49.463509034339246</v>
      </c>
      <c r="AC49" s="3">
        <v>35</v>
      </c>
      <c r="AD49" s="1"/>
      <c r="AE49" s="58">
        <f t="shared" si="16"/>
        <v>28.852575672624699</v>
      </c>
      <c r="AG49" s="3">
        <f t="shared" si="17"/>
        <v>28.852575672624699</v>
      </c>
      <c r="AH49" s="36">
        <f t="shared" si="32"/>
        <v>42.464281685598081</v>
      </c>
      <c r="AI49" s="36">
        <f t="shared" si="32"/>
        <v>45.697671401480541</v>
      </c>
      <c r="AJ49" s="36">
        <f t="shared" si="32"/>
        <v>41.444376710175995</v>
      </c>
      <c r="AK49" s="36">
        <f t="shared" si="32"/>
        <v>47.412978148101232</v>
      </c>
      <c r="AL49" s="36">
        <f t="shared" si="32"/>
        <v>16.884598762056953</v>
      </c>
      <c r="AM49" s="37"/>
      <c r="AN49" s="36">
        <f t="shared" si="33"/>
        <v>15.411634550561224</v>
      </c>
      <c r="AO49" s="38">
        <f t="shared" si="33"/>
        <v>9.5182226766461238</v>
      </c>
      <c r="AP49" s="38">
        <f>IF(Settings!$I$6&gt;69, 0.2*(AO49), 0)</f>
        <v>0</v>
      </c>
      <c r="AQ49" s="39">
        <f t="shared" si="34"/>
        <v>36.572341281060993</v>
      </c>
      <c r="AR49" s="39">
        <f t="shared" si="34"/>
        <v>22.743648907615388</v>
      </c>
      <c r="AS49" s="39">
        <f t="shared" si="34"/>
        <v>40.463845156240261</v>
      </c>
      <c r="AT49" s="40">
        <f t="shared" si="21"/>
        <v>27.306199561553392</v>
      </c>
      <c r="AU49" s="40">
        <f t="shared" si="22"/>
        <v>34.722940507187985</v>
      </c>
      <c r="AV49" s="41">
        <f t="shared" si="23"/>
        <v>33.034864347788492</v>
      </c>
      <c r="AW49" s="41">
        <f t="shared" si="24"/>
        <v>29.703486410962352</v>
      </c>
      <c r="AX49" s="42">
        <f t="shared" si="25"/>
        <v>61.205714665943191</v>
      </c>
      <c r="AY49" s="42">
        <f t="shared" si="26"/>
        <v>37.394184724742367</v>
      </c>
      <c r="BA49" s="37">
        <f t="shared" si="31"/>
        <v>21.91088730933167</v>
      </c>
      <c r="BB49" s="37">
        <f t="shared" si="31"/>
        <v>45.698398109701458</v>
      </c>
    </row>
    <row r="50" spans="1:97" x14ac:dyDescent="0.25">
      <c r="C50" s="1"/>
      <c r="F50" s="3">
        <v>36</v>
      </c>
      <c r="G50" s="36">
        <f t="shared" si="8"/>
        <v>56.95614026522842</v>
      </c>
      <c r="H50" s="36">
        <f t="shared" si="8"/>
        <v>56.01272581688167</v>
      </c>
      <c r="I50" s="36">
        <f t="shared" si="8"/>
        <v>55.852475592000246</v>
      </c>
      <c r="J50" s="36">
        <f t="shared" si="8"/>
        <v>57.876489054740951</v>
      </c>
      <c r="K50" s="36">
        <f t="shared" si="8"/>
        <v>21.367474282788496</v>
      </c>
      <c r="L50" s="37"/>
      <c r="M50" s="36">
        <f t="shared" si="28"/>
        <v>19.987752352533608</v>
      </c>
      <c r="N50" s="38">
        <f t="shared" si="28"/>
        <v>12.075027128987475</v>
      </c>
      <c r="O50" s="38">
        <f>IF(Settings!$I$6&gt;69, 0.2*(N50), 0)</f>
        <v>0</v>
      </c>
      <c r="P50" s="39">
        <f t="shared" si="29"/>
        <v>43.416316094796208</v>
      </c>
      <c r="Q50" s="39">
        <f t="shared" si="29"/>
        <v>26.987577312801591</v>
      </c>
      <c r="R50" s="39">
        <f t="shared" si="29"/>
        <v>46.584814481745092</v>
      </c>
      <c r="S50" s="40">
        <f t="shared" si="9"/>
        <v>32.701292660857099</v>
      </c>
      <c r="T50" s="40">
        <f t="shared" si="10"/>
        <v>42.537314125804819</v>
      </c>
      <c r="U50" s="41">
        <f t="shared" si="11"/>
        <v>40.634531276118707</v>
      </c>
      <c r="V50" s="41">
        <f t="shared" si="12"/>
        <v>36.408271780973088</v>
      </c>
      <c r="W50" s="42">
        <f t="shared" si="13"/>
        <v>68.662056586776629</v>
      </c>
      <c r="X50" s="42">
        <f t="shared" si="14"/>
        <v>43.848771954632127</v>
      </c>
      <c r="Z50" s="37">
        <f t="shared" si="30"/>
        <v>25.226164781720684</v>
      </c>
      <c r="AA50" s="37">
        <f t="shared" si="30"/>
        <v>49.974372525343277</v>
      </c>
      <c r="AC50" s="3">
        <v>36</v>
      </c>
      <c r="AD50" s="1"/>
      <c r="AE50" s="58">
        <f t="shared" si="16"/>
        <v>30.343710600427304</v>
      </c>
      <c r="AG50" s="3">
        <f t="shared" si="17"/>
        <v>30.343710600427304</v>
      </c>
      <c r="AH50" s="36">
        <f t="shared" si="32"/>
        <v>45.761452596842652</v>
      </c>
      <c r="AI50" s="36">
        <f t="shared" si="32"/>
        <v>47.96309784244184</v>
      </c>
      <c r="AJ50" s="36">
        <f t="shared" si="32"/>
        <v>44.583430603326036</v>
      </c>
      <c r="AK50" s="36">
        <f t="shared" si="32"/>
        <v>49.719196534460075</v>
      </c>
      <c r="AL50" s="36">
        <f t="shared" si="32"/>
        <v>17.938701447182645</v>
      </c>
      <c r="AM50" s="37"/>
      <c r="AN50" s="36">
        <f t="shared" si="33"/>
        <v>16.398249758637462</v>
      </c>
      <c r="AO50" s="38">
        <f t="shared" si="33"/>
        <v>10.06736891921727</v>
      </c>
      <c r="AP50" s="38">
        <f>IF(Settings!$I$6&gt;69, 0.2*(AO50), 0)</f>
        <v>0</v>
      </c>
      <c r="AQ50" s="39">
        <f t="shared" si="34"/>
        <v>38.098580899482805</v>
      </c>
      <c r="AR50" s="39">
        <f t="shared" si="34"/>
        <v>23.714949524791656</v>
      </c>
      <c r="AS50" s="39">
        <f t="shared" si="34"/>
        <v>41.999097122325125</v>
      </c>
      <c r="AT50" s="40">
        <f t="shared" si="21"/>
        <v>28.507929568377296</v>
      </c>
      <c r="AU50" s="40">
        <f t="shared" si="22"/>
        <v>36.460441599573009</v>
      </c>
      <c r="AV50" s="41">
        <f t="shared" si="23"/>
        <v>34.699592719313245</v>
      </c>
      <c r="AW50" s="41">
        <f t="shared" si="24"/>
        <v>31.176013597587197</v>
      </c>
      <c r="AX50" s="42">
        <f t="shared" si="25"/>
        <v>62.977879675174407</v>
      </c>
      <c r="AY50" s="42">
        <f t="shared" si="26"/>
        <v>38.868839166009636</v>
      </c>
      <c r="BA50" s="37">
        <f t="shared" si="31"/>
        <v>22.737247246229863</v>
      </c>
      <c r="BB50" s="37">
        <f t="shared" si="31"/>
        <v>46.719960142243579</v>
      </c>
      <c r="CQ50" s="51"/>
    </row>
    <row r="51" spans="1:97" x14ac:dyDescent="0.25">
      <c r="C51" s="1"/>
      <c r="F51" s="3">
        <v>37</v>
      </c>
      <c r="G51" s="36">
        <f t="shared" si="8"/>
        <v>58.700199372471765</v>
      </c>
      <c r="H51" s="36">
        <f t="shared" si="8"/>
        <v>57.345429862527034</v>
      </c>
      <c r="I51" s="36">
        <f t="shared" si="8"/>
        <v>57.717366729478108</v>
      </c>
      <c r="J51" s="36">
        <f t="shared" si="8"/>
        <v>59.221157204807312</v>
      </c>
      <c r="K51" s="36">
        <f t="shared" si="8"/>
        <v>21.881506217693399</v>
      </c>
      <c r="L51" s="37"/>
      <c r="M51" s="36">
        <f t="shared" si="28"/>
        <v>20.593244990429646</v>
      </c>
      <c r="N51" s="38">
        <f t="shared" si="28"/>
        <v>12.416254411095849</v>
      </c>
      <c r="O51" s="38">
        <f>IF(Settings!$I$6&gt;69, 0.2*(N51), 0)</f>
        <v>0</v>
      </c>
      <c r="P51" s="39">
        <f t="shared" si="29"/>
        <v>44.281653320953843</v>
      </c>
      <c r="Q51" s="39">
        <f t="shared" si="29"/>
        <v>27.501660729522396</v>
      </c>
      <c r="R51" s="39">
        <f t="shared" si="29"/>
        <v>47.219448428935216</v>
      </c>
      <c r="S51" s="40">
        <f t="shared" si="9"/>
        <v>33.384131198512264</v>
      </c>
      <c r="T51" s="40">
        <f t="shared" si="10"/>
        <v>43.526863895734749</v>
      </c>
      <c r="U51" s="41">
        <f t="shared" si="11"/>
        <v>41.620218454526118</v>
      </c>
      <c r="V51" s="41">
        <f t="shared" si="12"/>
        <v>37.274529410642572</v>
      </c>
      <c r="W51" s="42">
        <f t="shared" si="13"/>
        <v>69.515927582933102</v>
      </c>
      <c r="X51" s="42">
        <f t="shared" si="14"/>
        <v>44.633977274871548</v>
      </c>
      <c r="Z51" s="37">
        <f t="shared" si="30"/>
        <v>25.573791145413669</v>
      </c>
      <c r="AA51" s="37">
        <f t="shared" si="30"/>
        <v>50.460466716274695</v>
      </c>
      <c r="AC51" s="3">
        <v>37</v>
      </c>
      <c r="AD51" s="1"/>
      <c r="AE51" s="58">
        <f t="shared" si="16"/>
        <v>31.911909129003085</v>
      </c>
      <c r="AG51" s="3">
        <f t="shared" si="17"/>
        <v>31.911909129003085</v>
      </c>
      <c r="AH51" s="36">
        <f t="shared" si="32"/>
        <v>49.083318663641904</v>
      </c>
      <c r="AI51" s="36">
        <f t="shared" si="32"/>
        <v>50.281675341206835</v>
      </c>
      <c r="AJ51" s="36">
        <f t="shared" si="32"/>
        <v>47.818613707666557</v>
      </c>
      <c r="AK51" s="36">
        <f t="shared" si="32"/>
        <v>52.074846569828637</v>
      </c>
      <c r="AL51" s="36">
        <f t="shared" si="32"/>
        <v>18.979884461267662</v>
      </c>
      <c r="AM51" s="37"/>
      <c r="AN51" s="36">
        <f t="shared" si="33"/>
        <v>17.419346739904181</v>
      </c>
      <c r="AO51" s="38">
        <f t="shared" si="33"/>
        <v>10.636491981459834</v>
      </c>
      <c r="AP51" s="38">
        <f>IF(Settings!$I$6&gt;69, 0.2*(AO51), 0)</f>
        <v>0</v>
      </c>
      <c r="AQ51" s="39">
        <f t="shared" si="34"/>
        <v>39.646771031740641</v>
      </c>
      <c r="AR51" s="39">
        <f t="shared" si="34"/>
        <v>24.686524299863809</v>
      </c>
      <c r="AS51" s="39">
        <f t="shared" si="34"/>
        <v>43.456802827107111</v>
      </c>
      <c r="AT51" s="40">
        <f t="shared" si="21"/>
        <v>29.727964077462651</v>
      </c>
      <c r="AU51" s="40">
        <f t="shared" si="22"/>
        <v>38.227121746080471</v>
      </c>
      <c r="AV51" s="41">
        <f t="shared" si="23"/>
        <v>36.405861165295384</v>
      </c>
      <c r="AW51" s="41">
        <f t="shared" si="24"/>
        <v>32.683088971784443</v>
      </c>
      <c r="AX51" s="42">
        <f t="shared" si="25"/>
        <v>64.710970743652098</v>
      </c>
      <c r="AY51" s="42">
        <f t="shared" si="26"/>
        <v>40.344852490662959</v>
      </c>
      <c r="BA51" s="37">
        <f t="shared" si="31"/>
        <v>23.524690320350476</v>
      </c>
      <c r="BB51" s="37">
        <f t="shared" si="31"/>
        <v>47.715691963388295</v>
      </c>
      <c r="CQ51" s="51"/>
    </row>
    <row r="52" spans="1:97" x14ac:dyDescent="0.25">
      <c r="C52" s="1"/>
      <c r="F52" s="3">
        <v>38</v>
      </c>
      <c r="G52" s="36">
        <f t="shared" si="8"/>
        <v>60.372100677509842</v>
      </c>
      <c r="H52" s="36">
        <f t="shared" si="8"/>
        <v>58.651052480984809</v>
      </c>
      <c r="I52" s="36">
        <f t="shared" si="8"/>
        <v>59.53968276706437</v>
      </c>
      <c r="J52" s="36">
        <f t="shared" si="8"/>
        <v>60.536814378565346</v>
      </c>
      <c r="K52" s="36">
        <f t="shared" si="8"/>
        <v>22.369237011080969</v>
      </c>
      <c r="L52" s="37"/>
      <c r="M52" s="36">
        <f t="shared" si="28"/>
        <v>21.189180678127212</v>
      </c>
      <c r="N52" s="38">
        <f t="shared" si="28"/>
        <v>12.753088715092215</v>
      </c>
      <c r="O52" s="38">
        <f>IF(Settings!$I$6&gt;69, 0.2*(N52), 0)</f>
        <v>0</v>
      </c>
      <c r="P52" s="39">
        <f t="shared" si="29"/>
        <v>45.125418106022614</v>
      </c>
      <c r="Q52" s="39">
        <f t="shared" si="29"/>
        <v>27.997448513549234</v>
      </c>
      <c r="R52" s="39">
        <f t="shared" si="29"/>
        <v>47.808823417067146</v>
      </c>
      <c r="S52" s="40">
        <f t="shared" si="9"/>
        <v>34.049959034828163</v>
      </c>
      <c r="T52" s="40">
        <f t="shared" si="10"/>
        <v>44.491253250484249</v>
      </c>
      <c r="U52" s="41">
        <f t="shared" si="11"/>
        <v>42.586765162922397</v>
      </c>
      <c r="V52" s="41">
        <f t="shared" si="12"/>
        <v>38.123184112640125</v>
      </c>
      <c r="W52" s="42">
        <f t="shared" si="13"/>
        <v>70.329608387299743</v>
      </c>
      <c r="X52" s="42">
        <f t="shared" si="14"/>
        <v>45.392334677366478</v>
      </c>
      <c r="Z52" s="37">
        <f t="shared" si="30"/>
        <v>25.897512203965071</v>
      </c>
      <c r="AA52" s="37">
        <f t="shared" si="30"/>
        <v>50.922992550706269</v>
      </c>
      <c r="AC52" s="3">
        <v>38</v>
      </c>
      <c r="AD52" s="1"/>
      <c r="AE52" s="58">
        <f t="shared" si="16"/>
        <v>33.561153995563402</v>
      </c>
      <c r="AG52" s="3">
        <f t="shared" si="17"/>
        <v>33.561153995563402</v>
      </c>
      <c r="AH52" s="36">
        <f t="shared" si="32"/>
        <v>52.400840975709691</v>
      </c>
      <c r="AI52" s="36">
        <f t="shared" si="32"/>
        <v>52.648426017876133</v>
      </c>
      <c r="AJ52" s="36">
        <f t="shared" si="32"/>
        <v>51.1345967164294</v>
      </c>
      <c r="AK52" s="36">
        <f t="shared" si="32"/>
        <v>54.474444754311648</v>
      </c>
      <c r="AL52" s="36">
        <f t="shared" si="32"/>
        <v>19.999509864457593</v>
      </c>
      <c r="AM52" s="37"/>
      <c r="AN52" s="36">
        <f t="shared" si="33"/>
        <v>18.472706939610191</v>
      </c>
      <c r="AO52" s="38">
        <f t="shared" si="33"/>
        <v>11.224990936315711</v>
      </c>
      <c r="AP52" s="38">
        <f>IF(Settings!$I$6&gt;69, 0.2*(AO52), 0)</f>
        <v>0</v>
      </c>
      <c r="AQ52" s="39">
        <f t="shared" si="34"/>
        <v>41.213159579395381</v>
      </c>
      <c r="AR52" s="39">
        <f t="shared" si="34"/>
        <v>25.654345439210111</v>
      </c>
      <c r="AS52" s="39">
        <f t="shared" si="34"/>
        <v>44.828944069761832</v>
      </c>
      <c r="AT52" s="40">
        <f t="shared" si="21"/>
        <v>30.963134977824602</v>
      </c>
      <c r="AU52" s="40">
        <f t="shared" si="22"/>
        <v>40.017382093014611</v>
      </c>
      <c r="AV52" s="41">
        <f t="shared" si="23"/>
        <v>38.150223739329988</v>
      </c>
      <c r="AW52" s="41">
        <f t="shared" si="24"/>
        <v>34.22147691161949</v>
      </c>
      <c r="AX52" s="42">
        <f t="shared" si="25"/>
        <v>66.398787269637225</v>
      </c>
      <c r="AY52" s="42">
        <f t="shared" si="26"/>
        <v>41.816838942302191</v>
      </c>
      <c r="BA52" s="37">
        <f t="shared" si="31"/>
        <v>24.268865004077206</v>
      </c>
      <c r="BB52" s="37">
        <f t="shared" si="31"/>
        <v>48.682443318257313</v>
      </c>
    </row>
    <row r="53" spans="1:97" ht="15" customHeight="1" x14ac:dyDescent="0.25">
      <c r="A53" s="62"/>
      <c r="C53" s="1"/>
      <c r="F53" s="3">
        <v>39</v>
      </c>
      <c r="G53" s="36">
        <f t="shared" si="8"/>
        <v>61.972339109956195</v>
      </c>
      <c r="H53" s="36">
        <f t="shared" si="8"/>
        <v>59.929729104518913</v>
      </c>
      <c r="I53" s="36">
        <f t="shared" si="8"/>
        <v>61.318374938283334</v>
      </c>
      <c r="J53" s="36">
        <f t="shared" si="8"/>
        <v>61.823671969192773</v>
      </c>
      <c r="K53" s="36">
        <f t="shared" si="8"/>
        <v>22.83143676823742</v>
      </c>
      <c r="L53" s="37"/>
      <c r="M53" s="36">
        <f t="shared" si="28"/>
        <v>21.775335701089634</v>
      </c>
      <c r="N53" s="38">
        <f t="shared" si="28"/>
        <v>13.085453297224827</v>
      </c>
      <c r="O53" s="38">
        <f>IF(Settings!$I$6&gt;69, 0.2*(N53), 0)</f>
        <v>0</v>
      </c>
      <c r="P53" s="39">
        <f t="shared" si="29"/>
        <v>45.947989700014844</v>
      </c>
      <c r="Q53" s="39">
        <f t="shared" si="29"/>
        <v>28.475400651827911</v>
      </c>
      <c r="R53" s="39">
        <f t="shared" si="29"/>
        <v>48.355761677463597</v>
      </c>
      <c r="S53" s="40">
        <f t="shared" si="9"/>
        <v>34.69903463227503</v>
      </c>
      <c r="T53" s="40">
        <f t="shared" si="10"/>
        <v>45.430715624321373</v>
      </c>
      <c r="U53" s="41">
        <f t="shared" si="11"/>
        <v>43.534232571965987</v>
      </c>
      <c r="V53" s="41">
        <f t="shared" si="12"/>
        <v>38.954323917937295</v>
      </c>
      <c r="W53" s="42">
        <f t="shared" si="13"/>
        <v>71.104976698536561</v>
      </c>
      <c r="X53" s="42">
        <f t="shared" si="14"/>
        <v>46.124554804823113</v>
      </c>
      <c r="Z53" s="37">
        <f t="shared" si="30"/>
        <v>26.198758836322213</v>
      </c>
      <c r="AA53" s="37">
        <f t="shared" si="30"/>
        <v>51.363092744264883</v>
      </c>
      <c r="AC53" s="3">
        <v>39</v>
      </c>
      <c r="AD53" s="1"/>
      <c r="AE53" s="58">
        <f t="shared" si="16"/>
        <v>35.295633769846724</v>
      </c>
      <c r="AG53" s="3">
        <f t="shared" si="17"/>
        <v>35.295633769846724</v>
      </c>
      <c r="AH53" s="36">
        <f t="shared" si="32"/>
        <v>55.68432014463238</v>
      </c>
      <c r="AI53" s="36">
        <f t="shared" si="32"/>
        <v>55.05770596739287</v>
      </c>
      <c r="AJ53" s="36">
        <f t="shared" si="32"/>
        <v>54.514055299068282</v>
      </c>
      <c r="AK53" s="36">
        <f t="shared" si="32"/>
        <v>56.911842545218562</v>
      </c>
      <c r="AL53" s="36">
        <f t="shared" si="32"/>
        <v>20.989244375919419</v>
      </c>
      <c r="AM53" s="37"/>
      <c r="AN53" s="36">
        <f t="shared" si="33"/>
        <v>19.555668260763149</v>
      </c>
      <c r="AO53" s="38">
        <f t="shared" si="33"/>
        <v>11.83208914594176</v>
      </c>
      <c r="AP53" s="38">
        <f>IF(Settings!$I$6&gt;69, 0.2*(AO53), 0)</f>
        <v>0</v>
      </c>
      <c r="AQ53" s="39">
        <f t="shared" si="34"/>
        <v>42.793652271263902</v>
      </c>
      <c r="AR53" s="39">
        <f t="shared" si="34"/>
        <v>26.614249546854506</v>
      </c>
      <c r="AS53" s="39">
        <f t="shared" si="34"/>
        <v>46.109056027908807</v>
      </c>
      <c r="AT53" s="40">
        <f t="shared" si="21"/>
        <v>32.209980277610953</v>
      </c>
      <c r="AU53" s="40">
        <f t="shared" si="22"/>
        <v>41.825101611345943</v>
      </c>
      <c r="AV53" s="41">
        <f t="shared" si="23"/>
        <v>39.928740079884982</v>
      </c>
      <c r="AW53" s="41">
        <f t="shared" si="24"/>
        <v>35.787508878805369</v>
      </c>
      <c r="AX53" s="42">
        <f t="shared" si="25"/>
        <v>68.035441372972258</v>
      </c>
      <c r="AY53" s="42">
        <f t="shared" si="26"/>
        <v>43.279202513508316</v>
      </c>
      <c r="BA53" s="37">
        <f t="shared" si="31"/>
        <v>24.966161781886672</v>
      </c>
      <c r="BB53" s="37">
        <f t="shared" si="31"/>
        <v>49.617189897732821</v>
      </c>
      <c r="BN53" s="79"/>
      <c r="BO53" s="81"/>
      <c r="BP53" s="79"/>
      <c r="BQ53" s="80"/>
      <c r="CE53" s="79"/>
      <c r="CF53" s="81"/>
      <c r="CR53" s="79"/>
      <c r="CS53" s="81"/>
    </row>
    <row r="54" spans="1:97" x14ac:dyDescent="0.25">
      <c r="C54" s="1"/>
      <c r="F54" s="3">
        <v>40</v>
      </c>
      <c r="G54" s="36">
        <f t="shared" si="8"/>
        <v>63.501782485163226</v>
      </c>
      <c r="H54" s="36">
        <f t="shared" si="8"/>
        <v>61.181632403245665</v>
      </c>
      <c r="I54" s="36">
        <f t="shared" si="8"/>
        <v>63.052640554260343</v>
      </c>
      <c r="J54" s="36">
        <f t="shared" si="8"/>
        <v>63.081977918508507</v>
      </c>
      <c r="K54" s="36">
        <f t="shared" si="8"/>
        <v>23.268939162039821</v>
      </c>
      <c r="L54" s="37"/>
      <c r="M54" s="36">
        <f t="shared" si="28"/>
        <v>22.351523292627874</v>
      </c>
      <c r="N54" s="38">
        <f t="shared" si="28"/>
        <v>13.413283154342237</v>
      </c>
      <c r="O54" s="38">
        <f>IF(Settings!$I$6&gt;69, 0.2*(N54), 0)</f>
        <v>0</v>
      </c>
      <c r="P54" s="39">
        <f t="shared" si="29"/>
        <v>46.749754618922026</v>
      </c>
      <c r="Q54" s="39">
        <f t="shared" si="29"/>
        <v>28.935986051777498</v>
      </c>
      <c r="R54" s="39">
        <f t="shared" si="29"/>
        <v>48.862975297082386</v>
      </c>
      <c r="S54" s="40">
        <f t="shared" si="9"/>
        <v>35.33162754381587</v>
      </c>
      <c r="T54" s="40">
        <f t="shared" si="10"/>
        <v>46.345522799553635</v>
      </c>
      <c r="U54" s="41">
        <f t="shared" si="11"/>
        <v>44.462710166129462</v>
      </c>
      <c r="V54" s="41">
        <f t="shared" si="12"/>
        <v>39.76806106210968</v>
      </c>
      <c r="W54" s="42">
        <f t="shared" si="13"/>
        <v>71.843836332869685</v>
      </c>
      <c r="X54" s="42">
        <f t="shared" si="14"/>
        <v>46.83135049690668</v>
      </c>
      <c r="Z54" s="37">
        <f t="shared" si="30"/>
        <v>26.478909934437972</v>
      </c>
      <c r="AA54" s="37">
        <f t="shared" si="30"/>
        <v>51.78185460782295</v>
      </c>
      <c r="AC54" s="3">
        <v>40</v>
      </c>
      <c r="AD54" s="1"/>
      <c r="AE54" s="58">
        <f t="shared" si="16"/>
        <v>37.119753491784877</v>
      </c>
      <c r="AG54" s="3">
        <f t="shared" si="17"/>
        <v>37.119753491784877</v>
      </c>
      <c r="AH54" s="36">
        <f t="shared" si="32"/>
        <v>58.904212601678374</v>
      </c>
      <c r="AI54" s="36">
        <f t="shared" si="32"/>
        <v>57.503207794796147</v>
      </c>
      <c r="AJ54" s="36">
        <f t="shared" si="32"/>
        <v>57.937862443014545</v>
      </c>
      <c r="AK54" s="36">
        <f t="shared" si="32"/>
        <v>59.380237009944835</v>
      </c>
      <c r="AL54" s="36">
        <f t="shared" si="32"/>
        <v>21.941285453374327</v>
      </c>
      <c r="AM54" s="37"/>
      <c r="AN54" s="36">
        <f t="shared" si="33"/>
        <v>20.665118840233934</v>
      </c>
      <c r="AO54" s="38">
        <f t="shared" si="33"/>
        <v>12.456824656183485</v>
      </c>
      <c r="AP54" s="38">
        <f>IF(Settings!$I$6&gt;69, 0.2*(AO54), 0)</f>
        <v>0</v>
      </c>
      <c r="AQ54" s="39">
        <f t="shared" si="34"/>
        <v>44.383826719842503</v>
      </c>
      <c r="AR54" s="39">
        <f t="shared" si="34"/>
        <v>27.561988393499391</v>
      </c>
      <c r="AS54" s="39">
        <f t="shared" si="34"/>
        <v>47.292357087001044</v>
      </c>
      <c r="AT54" s="40">
        <f t="shared" si="21"/>
        <v>33.464758006462382</v>
      </c>
      <c r="AU54" s="40">
        <f t="shared" si="22"/>
        <v>43.643674790816526</v>
      </c>
      <c r="AV54" s="41">
        <f t="shared" si="23"/>
        <v>41.736973696281716</v>
      </c>
      <c r="AW54" s="41">
        <f t="shared" si="24"/>
        <v>37.377085066617497</v>
      </c>
      <c r="AX54" s="42">
        <f t="shared" si="25"/>
        <v>69.615449351470062</v>
      </c>
      <c r="AY54" s="42">
        <f t="shared" si="26"/>
        <v>44.726194332786847</v>
      </c>
      <c r="BA54" s="37">
        <f t="shared" si="31"/>
        <v>25.613789230177986</v>
      </c>
      <c r="BB54" s="37">
        <f t="shared" si="31"/>
        <v>50.517074993365092</v>
      </c>
    </row>
    <row r="55" spans="1:97" x14ac:dyDescent="0.25">
      <c r="C55" s="1"/>
      <c r="F55" s="3">
        <v>41</v>
      </c>
      <c r="G55" s="36">
        <f t="shared" si="8"/>
        <v>64.961613537444578</v>
      </c>
      <c r="H55" s="36">
        <f t="shared" si="8"/>
        <v>62.406968226770346</v>
      </c>
      <c r="I55" s="36">
        <f t="shared" si="8"/>
        <v>64.741900976093305</v>
      </c>
      <c r="J55" s="36">
        <f t="shared" si="8"/>
        <v>64.312012458203696</v>
      </c>
      <c r="K55" s="36">
        <f t="shared" si="8"/>
        <v>23.68262484123527</v>
      </c>
      <c r="L55" s="37"/>
      <c r="M55" s="36">
        <f t="shared" si="28"/>
        <v>22.917590735234125</v>
      </c>
      <c r="N55" s="38">
        <f t="shared" si="28"/>
        <v>13.73652411506265</v>
      </c>
      <c r="O55" s="38">
        <f>IF(Settings!$I$6&gt;69, 0.2*(N55), 0)</f>
        <v>0</v>
      </c>
      <c r="P55" s="39">
        <f t="shared" si="29"/>
        <v>47.531104933475177</v>
      </c>
      <c r="Q55" s="39">
        <f t="shared" si="29"/>
        <v>29.379679556098903</v>
      </c>
      <c r="R55" s="39">
        <f t="shared" si="29"/>
        <v>49.333058503272852</v>
      </c>
      <c r="S55" s="40">
        <f t="shared" si="9"/>
        <v>35.948016551069983</v>
      </c>
      <c r="T55" s="40">
        <f t="shared" si="10"/>
        <v>47.23598001559585</v>
      </c>
      <c r="U55" s="41">
        <f t="shared" si="11"/>
        <v>45.372312787672655</v>
      </c>
      <c r="V55" s="41">
        <f t="shared" si="12"/>
        <v>40.564529347400729</v>
      </c>
      <c r="W55" s="42">
        <f t="shared" si="13"/>
        <v>72.547917974310565</v>
      </c>
      <c r="X55" s="42">
        <f t="shared" si="14"/>
        <v>47.513433949305337</v>
      </c>
      <c r="Z55" s="37">
        <f t="shared" si="30"/>
        <v>26.739288281951801</v>
      </c>
      <c r="AA55" s="37">
        <f t="shared" si="30"/>
        <v>52.180312733807114</v>
      </c>
      <c r="AC55" s="3">
        <v>41</v>
      </c>
      <c r="AD55" s="1"/>
      <c r="AE55" s="59">
        <f>0.208*12*(1-EXP(-0.0818*(AC55-28)))*91.9*(EXP(-0.1386*$AD$14)*(1+($AD$14^5.31/(4.93*10^7))))</f>
        <v>38.85778775562828</v>
      </c>
      <c r="AG55" s="3">
        <f t="shared" si="17"/>
        <v>38.85778775562828</v>
      </c>
      <c r="AH55" s="36">
        <f t="shared" si="32"/>
        <v>61.749107487249148</v>
      </c>
      <c r="AI55" s="36">
        <f t="shared" si="32"/>
        <v>59.749523028817435</v>
      </c>
      <c r="AJ55" s="36">
        <f t="shared" si="32"/>
        <v>61.06811675924434</v>
      </c>
      <c r="AK55" s="36">
        <f t="shared" si="32"/>
        <v>61.642412665643526</v>
      </c>
      <c r="AL55" s="36">
        <f t="shared" si="32"/>
        <v>22.767232631787412</v>
      </c>
      <c r="AM55" s="37"/>
      <c r="AN55" s="36">
        <f t="shared" si="33"/>
        <v>21.692581275826289</v>
      </c>
      <c r="AO55" s="38">
        <f t="shared" si="33"/>
        <v>13.038462186210472</v>
      </c>
      <c r="AP55" s="38">
        <f>IF(Settings!$I$6&gt;69, 0.2*(AO55), 0)</f>
        <v>0</v>
      </c>
      <c r="AQ55" s="39">
        <f t="shared" si="34"/>
        <v>45.832288072319116</v>
      </c>
      <c r="AR55" s="39">
        <f t="shared" si="34"/>
        <v>28.40850023793103</v>
      </c>
      <c r="AS55" s="39">
        <f t="shared" si="34"/>
        <v>48.280465062515802</v>
      </c>
      <c r="AT55" s="40">
        <f t="shared" si="21"/>
        <v>34.607739846526457</v>
      </c>
      <c r="AU55" s="40">
        <f t="shared" si="22"/>
        <v>45.298623083761861</v>
      </c>
      <c r="AV55" s="41">
        <f t="shared" si="23"/>
        <v>43.400651733905001</v>
      </c>
      <c r="AW55" s="41">
        <f t="shared" si="24"/>
        <v>38.837189968731337</v>
      </c>
      <c r="AX55" s="42">
        <f t="shared" si="25"/>
        <v>70.996977735923068</v>
      </c>
      <c r="AY55" s="42">
        <f t="shared" si="26"/>
        <v>46.021991433485603</v>
      </c>
      <c r="BA55" s="37">
        <f t="shared" si="31"/>
        <v>26.157236008874662</v>
      </c>
      <c r="BB55" s="37">
        <f t="shared" si="31"/>
        <v>51.301831286807186</v>
      </c>
    </row>
    <row r="56" spans="1:97" x14ac:dyDescent="0.25">
      <c r="C56" s="1"/>
      <c r="F56" s="3">
        <v>42</v>
      </c>
      <c r="G56" s="36">
        <f t="shared" si="8"/>
        <v>66.353277407697419</v>
      </c>
      <c r="H56" s="36">
        <f t="shared" si="8"/>
        <v>63.605971915859243</v>
      </c>
      <c r="I56" s="36">
        <f t="shared" si="8"/>
        <v>66.385780796824676</v>
      </c>
      <c r="J56" s="36">
        <f t="shared" si="8"/>
        <v>65.514084249410246</v>
      </c>
      <c r="K56" s="36">
        <f t="shared" si="8"/>
        <v>24.073407067802769</v>
      </c>
      <c r="L56" s="37"/>
      <c r="M56" s="36">
        <f t="shared" si="28"/>
        <v>23.473416654843575</v>
      </c>
      <c r="N56" s="38">
        <f t="shared" si="28"/>
        <v>14.055132000919135</v>
      </c>
      <c r="O56" s="38">
        <f>IF(Settings!$I$6&gt;69, 0.2*(N56), 0)</f>
        <v>0</v>
      </c>
      <c r="P56" s="39">
        <f t="shared" si="29"/>
        <v>48.292436749165134</v>
      </c>
      <c r="Q56" s="39">
        <f t="shared" si="29"/>
        <v>29.806959332765931</v>
      </c>
      <c r="R56" s="39">
        <f t="shared" si="29"/>
        <v>49.768482861136924</v>
      </c>
      <c r="S56" s="40">
        <f t="shared" si="9"/>
        <v>36.548487998597643</v>
      </c>
      <c r="T56" s="40">
        <f t="shared" si="10"/>
        <v>48.102421542925647</v>
      </c>
      <c r="U56" s="41">
        <f t="shared" si="11"/>
        <v>46.263177945630204</v>
      </c>
      <c r="V56" s="41">
        <f t="shared" si="12"/>
        <v>41.343881745308508</v>
      </c>
      <c r="W56" s="42">
        <f t="shared" si="13"/>
        <v>73.218880287267837</v>
      </c>
      <c r="X56" s="42">
        <f t="shared" si="14"/>
        <v>48.17151425510778</v>
      </c>
      <c r="Z56" s="37">
        <f t="shared" si="30"/>
        <v>26.981157851711092</v>
      </c>
      <c r="AA56" s="37">
        <f t="shared" si="30"/>
        <v>52.559451552260654</v>
      </c>
      <c r="AC56" s="3">
        <v>42</v>
      </c>
      <c r="AD56" s="1"/>
      <c r="AE56" s="59">
        <f t="shared" ref="AE56:AE84" si="35">0.208*12*(1-EXP(-0.0818*(AC56-28)))*91.9*(EXP(-0.1386*$AD$14)*(1+($AD$14^5.31/(4.93*10^7))))</f>
        <v>40.467341024247702</v>
      </c>
      <c r="AG56" s="3">
        <f t="shared" si="17"/>
        <v>40.467341024247702</v>
      </c>
      <c r="AH56" s="36">
        <f t="shared" si="32"/>
        <v>64.192603414511197</v>
      </c>
      <c r="AI56" s="36">
        <f t="shared" si="32"/>
        <v>61.757575188518423</v>
      </c>
      <c r="AJ56" s="36">
        <f t="shared" si="32"/>
        <v>63.847730261162638</v>
      </c>
      <c r="AK56" s="36">
        <f t="shared" si="32"/>
        <v>63.660324199499136</v>
      </c>
      <c r="AL56" s="36">
        <f t="shared" si="32"/>
        <v>23.46518085031175</v>
      </c>
      <c r="AM56" s="37"/>
      <c r="AN56" s="36">
        <f t="shared" si="33"/>
        <v>22.61733754281699</v>
      </c>
      <c r="AO56" s="38">
        <f t="shared" si="33"/>
        <v>13.564920994169192</v>
      </c>
      <c r="AP56" s="38">
        <f>IF(Settings!$I$6&gt;69, 0.2*(AO56), 0)</f>
        <v>0</v>
      </c>
      <c r="AQ56" s="39">
        <f t="shared" si="34"/>
        <v>47.117428577113486</v>
      </c>
      <c r="AR56" s="39">
        <f t="shared" si="34"/>
        <v>29.145415646725684</v>
      </c>
      <c r="AS56" s="39">
        <f t="shared" si="34"/>
        <v>49.087132599611849</v>
      </c>
      <c r="AT56" s="40">
        <f t="shared" si="21"/>
        <v>35.621690986491437</v>
      </c>
      <c r="AU56" s="40">
        <f t="shared" si="22"/>
        <v>46.764681025213044</v>
      </c>
      <c r="AV56" s="41">
        <f t="shared" si="23"/>
        <v>44.890146220496192</v>
      </c>
      <c r="AW56" s="41">
        <f t="shared" si="24"/>
        <v>40.142423872536973</v>
      </c>
      <c r="AX56" s="42">
        <f t="shared" si="25"/>
        <v>72.177108628353395</v>
      </c>
      <c r="AY56" s="42">
        <f t="shared" si="26"/>
        <v>47.153148660235999</v>
      </c>
      <c r="BA56" s="37">
        <f t="shared" si="31"/>
        <v>26.602978123758284</v>
      </c>
      <c r="BB56" s="37">
        <f t="shared" si="31"/>
        <v>51.970536503649342</v>
      </c>
    </row>
    <row r="57" spans="1:97" x14ac:dyDescent="0.25">
      <c r="C57" s="1"/>
      <c r="F57" s="3">
        <v>43</v>
      </c>
      <c r="G57" s="36">
        <f t="shared" si="8"/>
        <v>67.678434400666788</v>
      </c>
      <c r="H57" s="36">
        <f t="shared" si="8"/>
        <v>64.778904947882651</v>
      </c>
      <c r="I57" s="36">
        <f t="shared" si="8"/>
        <v>67.984088247615702</v>
      </c>
      <c r="J57" s="36">
        <f t="shared" si="8"/>
        <v>66.688526881211885</v>
      </c>
      <c r="K57" s="36">
        <f t="shared" si="8"/>
        <v>24.442219376077489</v>
      </c>
      <c r="L57" s="37"/>
      <c r="M57" s="36">
        <f t="shared" si="28"/>
        <v>24.018908495965011</v>
      </c>
      <c r="N57" s="38">
        <f t="shared" si="28"/>
        <v>14.369071851211</v>
      </c>
      <c r="O57" s="38">
        <f>IF(Settings!$I$6&gt;69, 0.2*(N57), 0)</f>
        <v>0</v>
      </c>
      <c r="P57" s="39">
        <f t="shared" si="29"/>
        <v>49.034148856309727</v>
      </c>
      <c r="Q57" s="39">
        <f t="shared" si="29"/>
        <v>30.218304599033395</v>
      </c>
      <c r="R57" s="39">
        <f t="shared" si="29"/>
        <v>50.171594848448663</v>
      </c>
      <c r="S57" s="40">
        <f t="shared" si="9"/>
        <v>37.133334303457382</v>
      </c>
      <c r="T57" s="40">
        <f t="shared" si="10"/>
        <v>48.945206678419481</v>
      </c>
      <c r="U57" s="41">
        <f t="shared" si="11"/>
        <v>47.135463364047574</v>
      </c>
      <c r="V57" s="41">
        <f t="shared" si="12"/>
        <v>42.106288216123723</v>
      </c>
      <c r="W57" s="42">
        <f t="shared" si="13"/>
        <v>73.858311319715398</v>
      </c>
      <c r="X57" s="42">
        <f t="shared" si="14"/>
        <v>48.806295284084065</v>
      </c>
      <c r="Z57" s="37">
        <f t="shared" si="30"/>
        <v>27.205722271099848</v>
      </c>
      <c r="AA57" s="37">
        <f t="shared" si="30"/>
        <v>52.920207762974911</v>
      </c>
      <c r="AC57" s="3">
        <v>43</v>
      </c>
      <c r="AD57" s="1"/>
      <c r="AE57" s="59">
        <f t="shared" si="35"/>
        <v>41.95047391357199</v>
      </c>
      <c r="AG57" s="3">
        <f t="shared" si="17"/>
        <v>41.95047391357199</v>
      </c>
      <c r="AH57" s="36">
        <f t="shared" si="32"/>
        <v>66.285933521166555</v>
      </c>
      <c r="AI57" s="36">
        <f t="shared" si="32"/>
        <v>63.547205821354865</v>
      </c>
      <c r="AJ57" s="36">
        <f t="shared" si="32"/>
        <v>66.305437596369032</v>
      </c>
      <c r="AK57" s="36">
        <f t="shared" si="32"/>
        <v>65.45520347431308</v>
      </c>
      <c r="AL57" s="36">
        <f t="shared" si="32"/>
        <v>24.054577993140594</v>
      </c>
      <c r="AM57" s="37"/>
      <c r="AN57" s="36">
        <f t="shared" si="33"/>
        <v>23.446131349542132</v>
      </c>
      <c r="AO57" s="38">
        <f t="shared" si="33"/>
        <v>14.039462216434378</v>
      </c>
      <c r="AP57" s="38">
        <f>IF(Settings!$I$6&gt;69, 0.2*(AO57), 0)</f>
        <v>0</v>
      </c>
      <c r="AQ57" s="39">
        <f t="shared" si="34"/>
        <v>48.255196037120228</v>
      </c>
      <c r="AR57" s="39">
        <f t="shared" si="34"/>
        <v>29.786176827462381</v>
      </c>
      <c r="AS57" s="39">
        <f t="shared" si="34"/>
        <v>49.747697337293026</v>
      </c>
      <c r="AT57" s="40">
        <f t="shared" si="21"/>
        <v>36.5191191898329</v>
      </c>
      <c r="AU57" s="40">
        <f t="shared" si="22"/>
        <v>48.060069926714768</v>
      </c>
      <c r="AV57" s="41">
        <f t="shared" si="23"/>
        <v>46.219495559632691</v>
      </c>
      <c r="AW57" s="41">
        <f t="shared" si="24"/>
        <v>41.30568378388066</v>
      </c>
      <c r="AX57" s="42">
        <f t="shared" si="25"/>
        <v>73.186405086065449</v>
      </c>
      <c r="AY57" s="42">
        <f t="shared" si="26"/>
        <v>48.139476269605481</v>
      </c>
      <c r="BA57" s="37">
        <f t="shared" si="31"/>
        <v>26.969595969792874</v>
      </c>
      <c r="BB57" s="37">
        <f t="shared" si="31"/>
        <v>52.541114481758882</v>
      </c>
    </row>
    <row r="58" spans="1:97" x14ac:dyDescent="0.25">
      <c r="F58" s="3">
        <v>44</v>
      </c>
      <c r="G58" s="36">
        <f t="shared" si="8"/>
        <v>68.93891776252066</v>
      </c>
      <c r="H58" s="36">
        <f t="shared" si="8"/>
        <v>65.926051883902275</v>
      </c>
      <c r="I58" s="36">
        <f t="shared" si="8"/>
        <v>69.53679682533317</v>
      </c>
      <c r="J58" s="36">
        <f t="shared" si="8"/>
        <v>67.835695693197096</v>
      </c>
      <c r="K58" s="36">
        <f t="shared" si="8"/>
        <v>24.79000505244036</v>
      </c>
      <c r="L58" s="37"/>
      <c r="M58" s="36">
        <f t="shared" si="28"/>
        <v>24.554000166353354</v>
      </c>
      <c r="N58" s="38">
        <f t="shared" si="28"/>
        <v>14.678317205979726</v>
      </c>
      <c r="O58" s="38">
        <f>IF(Settings!$I$6&gt;69, 0.2*(N58), 0)</f>
        <v>0</v>
      </c>
      <c r="P58" s="39">
        <f t="shared" si="29"/>
        <v>49.756641531599172</v>
      </c>
      <c r="Q58" s="39">
        <f t="shared" si="29"/>
        <v>30.614193642854374</v>
      </c>
      <c r="R58" s="39">
        <f t="shared" si="29"/>
        <v>50.544615351530545</v>
      </c>
      <c r="S58" s="40">
        <f t="shared" si="9"/>
        <v>37.702852621684819</v>
      </c>
      <c r="T58" s="40">
        <f t="shared" si="10"/>
        <v>49.764716123008689</v>
      </c>
      <c r="U58" s="41">
        <f t="shared" si="11"/>
        <v>47.989344746629385</v>
      </c>
      <c r="V58" s="41">
        <f t="shared" si="12"/>
        <v>42.85193372453648</v>
      </c>
      <c r="W58" s="42">
        <f t="shared" si="13"/>
        <v>74.467730136159318</v>
      </c>
      <c r="X58" s="42">
        <f t="shared" si="14"/>
        <v>49.418473860810614</v>
      </c>
      <c r="Z58" s="37">
        <f t="shared" si="30"/>
        <v>27.414124239951608</v>
      </c>
      <c r="AA58" s="37">
        <f t="shared" si="30"/>
        <v>53.263472649698329</v>
      </c>
      <c r="AC58" s="3">
        <v>44</v>
      </c>
      <c r="AD58"/>
      <c r="AE58" s="59">
        <f t="shared" si="35"/>
        <v>43.317115956604354</v>
      </c>
      <c r="AG58" s="3">
        <f t="shared" si="17"/>
        <v>43.317115956604354</v>
      </c>
      <c r="AH58" s="36">
        <f t="shared" si="32"/>
        <v>68.0850652335685</v>
      </c>
      <c r="AI58" s="36">
        <f t="shared" si="32"/>
        <v>65.14546146865348</v>
      </c>
      <c r="AJ58" s="36">
        <f t="shared" si="32"/>
        <v>68.4814112382887</v>
      </c>
      <c r="AK58" s="36">
        <f t="shared" si="32"/>
        <v>67.055248099118202</v>
      </c>
      <c r="AL58" s="36">
        <f t="shared" si="32"/>
        <v>24.554739518153323</v>
      </c>
      <c r="AM58" s="37"/>
      <c r="AN58" s="36">
        <f t="shared" si="33"/>
        <v>24.189723153242308</v>
      </c>
      <c r="AO58" s="38">
        <f t="shared" si="33"/>
        <v>14.467647828400979</v>
      </c>
      <c r="AP58" s="38">
        <f>IF(Settings!$I$6&gt;69, 0.2*(AO58), 0)</f>
        <v>0</v>
      </c>
      <c r="AQ58" s="39">
        <f t="shared" si="34"/>
        <v>49.265324780008562</v>
      </c>
      <c r="AR58" s="39">
        <f t="shared" si="34"/>
        <v>30.34549820231106</v>
      </c>
      <c r="AS58" s="39">
        <f t="shared" si="34"/>
        <v>50.293041679828463</v>
      </c>
      <c r="AT58" s="40">
        <f t="shared" si="21"/>
        <v>37.315583079622492</v>
      </c>
      <c r="AU58" s="40">
        <f t="shared" si="22"/>
        <v>49.207587789660145</v>
      </c>
      <c r="AV58" s="41">
        <f t="shared" si="23"/>
        <v>47.408226694565101</v>
      </c>
      <c r="AW58" s="41">
        <f t="shared" si="24"/>
        <v>42.34454995462476</v>
      </c>
      <c r="AX58" s="42">
        <f t="shared" si="25"/>
        <v>74.054747029311869</v>
      </c>
      <c r="AY58" s="42">
        <f t="shared" si="26"/>
        <v>49.002841296602618</v>
      </c>
      <c r="BA58" s="37">
        <f t="shared" si="31"/>
        <v>27.273507234358597</v>
      </c>
      <c r="BB58" s="37">
        <f t="shared" si="31"/>
        <v>53.030915279286056</v>
      </c>
    </row>
    <row r="59" spans="1:97" x14ac:dyDescent="0.25">
      <c r="F59" s="3">
        <v>45</v>
      </c>
      <c r="G59" s="36">
        <f t="shared" si="8"/>
        <v>70.136696186001146</v>
      </c>
      <c r="H59" s="36">
        <f t="shared" si="8"/>
        <v>67.047717588858518</v>
      </c>
      <c r="I59" s="36">
        <f t="shared" si="8"/>
        <v>71.044028124925234</v>
      </c>
      <c r="J59" s="36">
        <f t="shared" si="8"/>
        <v>68.955964891044502</v>
      </c>
      <c r="K59" s="36">
        <f t="shared" si="8"/>
        <v>25.117708243694771</v>
      </c>
      <c r="L59" s="37"/>
      <c r="M59" s="36">
        <f t="shared" si="28"/>
        <v>25.078649840586738</v>
      </c>
      <c r="N59" s="38">
        <f t="shared" si="28"/>
        <v>14.98284944212417</v>
      </c>
      <c r="O59" s="38">
        <f>IF(Settings!$I$6&gt;69, 0.2*(N59), 0)</f>
        <v>0</v>
      </c>
      <c r="P59" s="39">
        <f t="shared" si="29"/>
        <v>50.460315474815154</v>
      </c>
      <c r="Q59" s="39">
        <f t="shared" si="29"/>
        <v>30.995102109111194</v>
      </c>
      <c r="R59" s="39">
        <f t="shared" si="29"/>
        <v>50.88964069448874</v>
      </c>
      <c r="S59" s="40">
        <f t="shared" si="9"/>
        <v>38.257343655492406</v>
      </c>
      <c r="T59" s="40">
        <f t="shared" si="10"/>
        <v>50.561348706517464</v>
      </c>
      <c r="U59" s="41">
        <f t="shared" si="11"/>
        <v>48.8250137375015</v>
      </c>
      <c r="V59" s="41">
        <f t="shared" si="12"/>
        <v>43.581016432758041</v>
      </c>
      <c r="W59" s="42">
        <f t="shared" si="13"/>
        <v>75.048588629053498</v>
      </c>
      <c r="X59" s="42">
        <f t="shared" si="14"/>
        <v>50.008738207215231</v>
      </c>
      <c r="Z59" s="37">
        <f t="shared" si="30"/>
        <v>27.60744571739524</v>
      </c>
      <c r="AA59" s="37">
        <f t="shared" si="30"/>
        <v>53.590094282140775</v>
      </c>
      <c r="AC59" s="3">
        <v>45</v>
      </c>
      <c r="AD59"/>
      <c r="AE59" s="59">
        <f t="shared" si="35"/>
        <v>44.576416783406593</v>
      </c>
      <c r="AG59" s="3">
        <f t="shared" si="17"/>
        <v>44.576416783406593</v>
      </c>
      <c r="AH59" s="36">
        <f t="shared" si="32"/>
        <v>69.636861501919313</v>
      </c>
      <c r="AI59" s="36">
        <f t="shared" si="32"/>
        <v>66.575689256862603</v>
      </c>
      <c r="AJ59" s="36">
        <f t="shared" si="32"/>
        <v>70.411128680931384</v>
      </c>
      <c r="AK59" s="36">
        <f t="shared" si="32"/>
        <v>68.484696866461974</v>
      </c>
      <c r="AL59" s="36">
        <f t="shared" si="32"/>
        <v>24.981289973405634</v>
      </c>
      <c r="AM59" s="37"/>
      <c r="AN59" s="36">
        <f t="shared" si="33"/>
        <v>24.857693547283507</v>
      </c>
      <c r="AO59" s="38">
        <f t="shared" si="33"/>
        <v>14.854430965983687</v>
      </c>
      <c r="AP59" s="38">
        <f>IF(Settings!$I$6&gt;69, 0.2*(AO59), 0)</f>
        <v>0</v>
      </c>
      <c r="AQ59" s="39">
        <f t="shared" si="34"/>
        <v>50.164522704155125</v>
      </c>
      <c r="AR59" s="39">
        <f t="shared" si="34"/>
        <v>30.835554150123347</v>
      </c>
      <c r="AS59" s="39">
        <f t="shared" si="34"/>
        <v>50.746782014855299</v>
      </c>
      <c r="AT59" s="40">
        <f t="shared" si="21"/>
        <v>38.024285690110993</v>
      </c>
      <c r="AU59" s="40">
        <f t="shared" si="22"/>
        <v>50.226675082622521</v>
      </c>
      <c r="AV59" s="41">
        <f t="shared" si="23"/>
        <v>48.473248855054983</v>
      </c>
      <c r="AW59" s="41">
        <f t="shared" si="24"/>
        <v>43.274198016960696</v>
      </c>
      <c r="AX59" s="42">
        <f t="shared" si="25"/>
        <v>74.805942951487353</v>
      </c>
      <c r="AY59" s="42">
        <f t="shared" si="26"/>
        <v>49.761343677966408</v>
      </c>
      <c r="BA59" s="37">
        <f t="shared" si="31"/>
        <v>27.527332096457815</v>
      </c>
      <c r="BB59" s="37">
        <f t="shared" si="31"/>
        <v>53.453721972332758</v>
      </c>
    </row>
    <row r="60" spans="1:97" x14ac:dyDescent="0.25">
      <c r="F60" s="3">
        <v>46</v>
      </c>
      <c r="G60" s="36">
        <f t="shared" si="8"/>
        <v>71.27384072387963</v>
      </c>
      <c r="H60" s="36">
        <f t="shared" si="8"/>
        <v>68.144224699422097</v>
      </c>
      <c r="I60" s="36">
        <f t="shared" si="8"/>
        <v>72.506035849122526</v>
      </c>
      <c r="J60" s="36">
        <f t="shared" si="8"/>
        <v>70.049724927512756</v>
      </c>
      <c r="K60" s="36">
        <f t="shared" si="8"/>
        <v>25.426266513664039</v>
      </c>
      <c r="L60" s="37"/>
      <c r="M60" s="36">
        <f t="shared" si="28"/>
        <v>25.592837912558185</v>
      </c>
      <c r="N60" s="38">
        <f t="shared" si="28"/>
        <v>15.282657158189254</v>
      </c>
      <c r="O60" s="38">
        <f>IF(Settings!$I$6&gt;69, 0.2*(N60), 0)</f>
        <v>0</v>
      </c>
      <c r="P60" s="39">
        <f t="shared" si="29"/>
        <v>51.145570866366818</v>
      </c>
      <c r="Q60" s="39">
        <f t="shared" si="29"/>
        <v>31.36150152160419</v>
      </c>
      <c r="R60" s="39">
        <f t="shared" si="29"/>
        <v>51.208644874516843</v>
      </c>
      <c r="S60" s="40">
        <f t="shared" si="9"/>
        <v>38.797110586849556</v>
      </c>
      <c r="T60" s="40">
        <f t="shared" si="10"/>
        <v>51.335518428011909</v>
      </c>
      <c r="U60" s="41">
        <f t="shared" si="11"/>
        <v>49.642676059990606</v>
      </c>
      <c r="V60" s="41">
        <f t="shared" si="12"/>
        <v>44.293746054624364</v>
      </c>
      <c r="W60" s="42">
        <f t="shared" si="13"/>
        <v>75.602273465315292</v>
      </c>
      <c r="X60" s="42">
        <f t="shared" si="14"/>
        <v>50.577766619147361</v>
      </c>
      <c r="Z60" s="37">
        <f t="shared" si="30"/>
        <v>27.786708721655966</v>
      </c>
      <c r="AA60" s="37">
        <f t="shared" si="30"/>
        <v>53.90087961121327</v>
      </c>
      <c r="AC60" s="3">
        <v>46</v>
      </c>
      <c r="AD60"/>
      <c r="AE60" s="59">
        <f t="shared" si="35"/>
        <v>45.736807377615186</v>
      </c>
      <c r="AG60" s="3">
        <f t="shared" si="17"/>
        <v>45.736807377615186</v>
      </c>
      <c r="AH60" s="36">
        <f t="shared" si="32"/>
        <v>70.980312468755159</v>
      </c>
      <c r="AI60" s="36">
        <f t="shared" si="32"/>
        <v>67.858052797308915</v>
      </c>
      <c r="AJ60" s="36">
        <f t="shared" si="32"/>
        <v>72.125612248998834</v>
      </c>
      <c r="AK60" s="36">
        <f t="shared" si="32"/>
        <v>69.764403241418833</v>
      </c>
      <c r="AL60" s="36">
        <f t="shared" si="32"/>
        <v>25.346860374055844</v>
      </c>
      <c r="AM60" s="37"/>
      <c r="AN60" s="36">
        <f t="shared" si="33"/>
        <v>25.458522077071478</v>
      </c>
      <c r="AO60" s="38">
        <f t="shared" si="33"/>
        <v>15.204208453287581</v>
      </c>
      <c r="AP60" s="38">
        <f>IF(Settings!$I$6&gt;69, 0.2*(AO60), 0)</f>
        <v>0</v>
      </c>
      <c r="AQ60" s="39">
        <f t="shared" si="34"/>
        <v>50.966980167164628</v>
      </c>
      <c r="AR60" s="39">
        <f t="shared" si="34"/>
        <v>31.2664484408878</v>
      </c>
      <c r="AS60" s="39">
        <f t="shared" si="34"/>
        <v>51.127102172350433</v>
      </c>
      <c r="AT60" s="40">
        <f t="shared" si="21"/>
        <v>38.656458492212579</v>
      </c>
      <c r="AU60" s="40">
        <f t="shared" si="22"/>
        <v>51.133916949591388</v>
      </c>
      <c r="AV60" s="41">
        <f t="shared" si="23"/>
        <v>49.429207276901451</v>
      </c>
      <c r="AW60" s="41">
        <f t="shared" si="24"/>
        <v>44.107734318250799</v>
      </c>
      <c r="AX60" s="42">
        <f t="shared" si="25"/>
        <v>75.459107097172975</v>
      </c>
      <c r="AY60" s="42">
        <f t="shared" si="26"/>
        <v>50.430023938248404</v>
      </c>
      <c r="BA60" s="37">
        <f t="shared" si="31"/>
        <v>27.740836044533108</v>
      </c>
      <c r="BB60" s="37">
        <f t="shared" si="31"/>
        <v>53.820574935209308</v>
      </c>
    </row>
    <row r="61" spans="1:97" x14ac:dyDescent="0.25">
      <c r="F61" s="3">
        <v>47</v>
      </c>
      <c r="G61" s="36">
        <f t="shared" si="8"/>
        <v>72.352495778150654</v>
      </c>
      <c r="H61" s="36">
        <f t="shared" si="8"/>
        <v>69.215911316786304</v>
      </c>
      <c r="I61" s="36">
        <f t="shared" si="8"/>
        <v>73.923190959668304</v>
      </c>
      <c r="J61" s="36">
        <f t="shared" si="8"/>
        <v>71.117380124156441</v>
      </c>
      <c r="K61" s="36">
        <f t="shared" si="8"/>
        <v>25.716604680199417</v>
      </c>
      <c r="L61" s="37"/>
      <c r="M61" s="36">
        <f t="shared" si="28"/>
        <v>26.096565087500636</v>
      </c>
      <c r="N61" s="38">
        <f t="shared" si="28"/>
        <v>15.57773560381607</v>
      </c>
      <c r="O61" s="38">
        <f>IF(Settings!$I$6&gt;69, 0.2*(N61), 0)</f>
        <v>0</v>
      </c>
      <c r="P61" s="39">
        <f t="shared" si="29"/>
        <v>51.81280653296686</v>
      </c>
      <c r="Q61" s="39">
        <f t="shared" si="29"/>
        <v>31.713858014872578</v>
      </c>
      <c r="R61" s="39">
        <f t="shared" si="29"/>
        <v>51.503482728381648</v>
      </c>
      <c r="S61" s="40">
        <f t="shared" si="9"/>
        <v>39.322458124715716</v>
      </c>
      <c r="T61" s="40">
        <f t="shared" si="10"/>
        <v>52.08765178306863</v>
      </c>
      <c r="U61" s="41">
        <f t="shared" si="11"/>
        <v>50.442549817246721</v>
      </c>
      <c r="V61" s="41">
        <f t="shared" si="12"/>
        <v>44.990342355911096</v>
      </c>
      <c r="W61" s="42">
        <f t="shared" si="13"/>
        <v>76.130108131408093</v>
      </c>
      <c r="X61" s="42">
        <f t="shared" si="14"/>
        <v>51.126226350089041</v>
      </c>
      <c r="Z61" s="37">
        <f t="shared" si="30"/>
        <v>27.952876610968016</v>
      </c>
      <c r="AA61" s="37">
        <f t="shared" si="30"/>
        <v>54.196596462679679</v>
      </c>
      <c r="AC61" s="3">
        <v>47</v>
      </c>
      <c r="AD61"/>
      <c r="AE61" s="59">
        <f t="shared" si="35"/>
        <v>46.806056521639796</v>
      </c>
      <c r="AG61" s="3">
        <f t="shared" si="17"/>
        <v>46.806056521639796</v>
      </c>
      <c r="AH61" s="36">
        <f t="shared" si="32"/>
        <v>72.147766801001779</v>
      </c>
      <c r="AI61" s="36">
        <f t="shared" si="32"/>
        <v>69.009988406371818</v>
      </c>
      <c r="AJ61" s="36">
        <f t="shared" si="32"/>
        <v>73.651827883173652</v>
      </c>
      <c r="AK61" s="36">
        <f t="shared" si="32"/>
        <v>70.912336410139076</v>
      </c>
      <c r="AL61" s="36">
        <f t="shared" si="32"/>
        <v>25.661676688907466</v>
      </c>
      <c r="AM61" s="37"/>
      <c r="AN61" s="36">
        <f t="shared" si="33"/>
        <v>25.999687501557606</v>
      </c>
      <c r="AO61" s="38">
        <f t="shared" si="33"/>
        <v>15.520876743176744</v>
      </c>
      <c r="AP61" s="38">
        <f>IF(Settings!$I$6&gt;69, 0.2*(AO61), 0)</f>
        <v>0</v>
      </c>
      <c r="AQ61" s="39">
        <f t="shared" si="34"/>
        <v>51.684790329572728</v>
      </c>
      <c r="AR61" s="39">
        <f t="shared" si="34"/>
        <v>31.646596702775817</v>
      </c>
      <c r="AS61" s="39">
        <f t="shared" si="34"/>
        <v>51.448106360010669</v>
      </c>
      <c r="AT61" s="40">
        <f t="shared" si="21"/>
        <v>39.221683116344281</v>
      </c>
      <c r="AU61" s="40">
        <f t="shared" si="22"/>
        <v>51.943482469892267</v>
      </c>
      <c r="AV61" s="41">
        <f t="shared" si="23"/>
        <v>50.288799324253539</v>
      </c>
      <c r="AW61" s="41">
        <f t="shared" si="24"/>
        <v>44.856492464141681</v>
      </c>
      <c r="AX61" s="42">
        <f t="shared" si="25"/>
        <v>76.029698365125697</v>
      </c>
      <c r="AY61" s="42">
        <f t="shared" si="26"/>
        <v>51.021432897073758</v>
      </c>
      <c r="BA61" s="37">
        <f t="shared" si="31"/>
        <v>27.921629572350444</v>
      </c>
      <c r="BB61" s="37">
        <f t="shared" si="31"/>
        <v>54.140387043102656</v>
      </c>
    </row>
    <row r="62" spans="1:97" x14ac:dyDescent="0.25">
      <c r="F62" s="3">
        <v>48</v>
      </c>
      <c r="G62" s="36">
        <f t="shared" si="8"/>
        <v>73.374853829327094</v>
      </c>
      <c r="H62" s="36">
        <f t="shared" si="8"/>
        <v>70.263128904047832</v>
      </c>
      <c r="I62" s="36">
        <f t="shared" si="8"/>
        <v>75.295967928046835</v>
      </c>
      <c r="J62" s="36">
        <f t="shared" si="8"/>
        <v>72.159346511670591</v>
      </c>
      <c r="K62" s="36">
        <f t="shared" si="8"/>
        <v>25.989629778041358</v>
      </c>
      <c r="L62" s="37"/>
      <c r="M62" s="36">
        <f t="shared" si="8"/>
        <v>26.589850604736462</v>
      </c>
      <c r="N62" s="38">
        <f t="shared" si="28"/>
        <v>15.868086150239353</v>
      </c>
      <c r="O62" s="38">
        <f>IF(Settings!$I$6&gt;69, 0.2*(N62), 0)</f>
        <v>0</v>
      </c>
      <c r="P62" s="39">
        <f t="shared" si="29"/>
        <v>52.462419210225839</v>
      </c>
      <c r="Q62" s="39">
        <f t="shared" si="29"/>
        <v>32.052631252694553</v>
      </c>
      <c r="R62" s="39">
        <f t="shared" si="29"/>
        <v>51.775893800503937</v>
      </c>
      <c r="S62" s="40">
        <f t="shared" si="9"/>
        <v>39.833691654604131</v>
      </c>
      <c r="T62" s="40">
        <f t="shared" si="10"/>
        <v>52.81818535210877</v>
      </c>
      <c r="U62" s="41">
        <f t="shared" si="11"/>
        <v>51.224863940214867</v>
      </c>
      <c r="V62" s="41">
        <f t="shared" si="12"/>
        <v>45.671033787631096</v>
      </c>
      <c r="W62" s="42">
        <f t="shared" si="13"/>
        <v>76.633355046269529</v>
      </c>
      <c r="X62" s="42">
        <f t="shared" si="14"/>
        <v>51.654772678193389</v>
      </c>
      <c r="Z62" s="37">
        <f t="shared" si="30"/>
        <v>28.106855734703082</v>
      </c>
      <c r="AA62" s="37">
        <f t="shared" si="30"/>
        <v>54.477975434145883</v>
      </c>
      <c r="AC62" s="3">
        <v>48</v>
      </c>
      <c r="AD62"/>
      <c r="AE62" s="59">
        <f t="shared" si="35"/>
        <v>47.791322808443105</v>
      </c>
      <c r="AG62" s="3">
        <f t="shared" si="17"/>
        <v>47.791322808443105</v>
      </c>
      <c r="AH62" s="36">
        <f t="shared" si="32"/>
        <v>73.1660500558622</v>
      </c>
      <c r="AI62" s="36">
        <f t="shared" si="32"/>
        <v>70.046601040863806</v>
      </c>
      <c r="AJ62" s="36">
        <f t="shared" si="32"/>
        <v>75.013138173419648</v>
      </c>
      <c r="AK62" s="36">
        <f t="shared" si="32"/>
        <v>71.94401204064927</v>
      </c>
      <c r="AL62" s="36">
        <f t="shared" si="32"/>
        <v>25.934041134712682</v>
      </c>
      <c r="AM62" s="37"/>
      <c r="AN62" s="36">
        <f t="shared" si="33"/>
        <v>26.487773746804294</v>
      </c>
      <c r="AO62" s="38">
        <f t="shared" si="33"/>
        <v>15.80788670986561</v>
      </c>
      <c r="AP62" s="38">
        <f>IF(Settings!$I$6&gt;69, 0.2*(AO62), 0)</f>
        <v>0</v>
      </c>
      <c r="AQ62" s="39">
        <f t="shared" si="34"/>
        <v>52.32829544232122</v>
      </c>
      <c r="AR62" s="39">
        <f t="shared" si="34"/>
        <v>31.983036098924657</v>
      </c>
      <c r="AS62" s="39">
        <f t="shared" si="34"/>
        <v>51.720817595613859</v>
      </c>
      <c r="AT62" s="40">
        <f t="shared" si="21"/>
        <v>39.728159148931084</v>
      </c>
      <c r="AU62" s="40">
        <f t="shared" si="22"/>
        <v>52.667501243245887</v>
      </c>
      <c r="AV62" s="41">
        <f t="shared" si="23"/>
        <v>51.063051025014438</v>
      </c>
      <c r="AW62" s="41">
        <f t="shared" si="24"/>
        <v>45.530290676561478</v>
      </c>
      <c r="AX62" s="42">
        <f t="shared" si="25"/>
        <v>76.530308800627878</v>
      </c>
      <c r="AY62" s="42">
        <f t="shared" si="26"/>
        <v>51.546089402455422</v>
      </c>
      <c r="BA62" s="37">
        <f t="shared" si="31"/>
        <v>28.075687403940577</v>
      </c>
      <c r="BB62" s="37">
        <f t="shared" si="31"/>
        <v>54.420407089398793</v>
      </c>
    </row>
    <row r="63" spans="1:97" x14ac:dyDescent="0.25">
      <c r="F63" s="3">
        <v>49</v>
      </c>
      <c r="G63" s="36">
        <f t="shared" si="8"/>
        <v>74.343133574860403</v>
      </c>
      <c r="H63" s="36">
        <f t="shared" si="8"/>
        <v>71.286240369905954</v>
      </c>
      <c r="I63" s="36">
        <f t="shared" si="8"/>
        <v>76.624932039183818</v>
      </c>
      <c r="J63" s="36">
        <f t="shared" si="8"/>
        <v>73.176049869033648</v>
      </c>
      <c r="K63" s="36">
        <f t="shared" si="8"/>
        <v>26.246227006342842</v>
      </c>
      <c r="L63" s="37"/>
      <c r="M63" s="36">
        <f t="shared" si="8"/>
        <v>27.072730582880393</v>
      </c>
      <c r="N63" s="38">
        <f t="shared" si="28"/>
        <v>16.153715798568626</v>
      </c>
      <c r="O63" s="38">
        <f>IF(Settings!$I$6&gt;69, 0.2*(N63), 0)</f>
        <v>0</v>
      </c>
      <c r="P63" s="39">
        <f t="shared" si="29"/>
        <v>53.094802892207696</v>
      </c>
      <c r="Q63" s="39">
        <f t="shared" si="29"/>
        <v>32.378273512575333</v>
      </c>
      <c r="R63" s="39">
        <f t="shared" si="29"/>
        <v>52.027506722017336</v>
      </c>
      <c r="S63" s="40">
        <f t="shared" si="9"/>
        <v>40.331116480381269</v>
      </c>
      <c r="T63" s="40">
        <f t="shared" si="10"/>
        <v>53.527563626386758</v>
      </c>
      <c r="U63" s="41">
        <f t="shared" si="11"/>
        <v>51.989856769937887</v>
      </c>
      <c r="V63" s="41">
        <f t="shared" si="12"/>
        <v>46.336056240438872</v>
      </c>
      <c r="W63" s="42">
        <f t="shared" si="13"/>
        <v>77.11321771632403</v>
      </c>
      <c r="X63" s="42">
        <f t="shared" si="14"/>
        <v>52.164048135525988</v>
      </c>
      <c r="Z63" s="37">
        <f t="shared" si="30"/>
        <v>28.24949736192363</v>
      </c>
      <c r="AA63" s="37">
        <f t="shared" si="30"/>
        <v>54.745711700073144</v>
      </c>
      <c r="AC63" s="3">
        <v>49</v>
      </c>
      <c r="AD63"/>
      <c r="AE63" s="59">
        <f t="shared" si="35"/>
        <v>48.699202568119411</v>
      </c>
      <c r="AG63" s="3">
        <f t="shared" si="17"/>
        <v>48.699202568119411</v>
      </c>
      <c r="AH63" s="36">
        <f t="shared" si="32"/>
        <v>74.057431716192852</v>
      </c>
      <c r="AI63" s="36">
        <f t="shared" si="32"/>
        <v>70.9810040254049</v>
      </c>
      <c r="AJ63" s="36">
        <f t="shared" si="32"/>
        <v>76.229753405405688</v>
      </c>
      <c r="AK63" s="36">
        <f t="shared" si="32"/>
        <v>72.87285905125907</v>
      </c>
      <c r="AL63" s="36">
        <f t="shared" si="32"/>
        <v>26.170719013365424</v>
      </c>
      <c r="AM63" s="37"/>
      <c r="AN63" s="36">
        <f t="shared" si="33"/>
        <v>26.928572980161213</v>
      </c>
      <c r="AO63" s="38">
        <f t="shared" si="33"/>
        <v>16.068294950117455</v>
      </c>
      <c r="AP63" s="38">
        <f>IF(Settings!$I$6&gt;69, 0.2*(AO63), 0)</f>
        <v>0</v>
      </c>
      <c r="AQ63" s="39">
        <f t="shared" si="34"/>
        <v>52.906371952027762</v>
      </c>
      <c r="AR63" s="39">
        <f t="shared" si="34"/>
        <v>32.281675381738552</v>
      </c>
      <c r="AS63" s="39">
        <f t="shared" si="34"/>
        <v>51.953916631551579</v>
      </c>
      <c r="AT63" s="40">
        <f t="shared" si="21"/>
        <v>40.182926321345661</v>
      </c>
      <c r="AU63" s="40">
        <f t="shared" si="22"/>
        <v>53.316382403124258</v>
      </c>
      <c r="AV63" s="41">
        <f t="shared" si="23"/>
        <v>51.761555849054297</v>
      </c>
      <c r="AW63" s="41">
        <f t="shared" si="24"/>
        <v>46.137652616513186</v>
      </c>
      <c r="AX63" s="42">
        <f t="shared" si="25"/>
        <v>76.971265944919594</v>
      </c>
      <c r="AY63" s="42">
        <f t="shared" si="26"/>
        <v>52.012848155737736</v>
      </c>
      <c r="BA63" s="37">
        <f t="shared" si="31"/>
        <v>28.207734816508154</v>
      </c>
      <c r="BB63" s="37">
        <f t="shared" si="31"/>
        <v>54.666571940412688</v>
      </c>
    </row>
    <row r="64" spans="1:97" x14ac:dyDescent="0.25">
      <c r="F64" s="3">
        <v>50</v>
      </c>
      <c r="G64" s="36">
        <f t="shared" si="8"/>
        <v>75.259561156061139</v>
      </c>
      <c r="H64" s="36">
        <f t="shared" si="8"/>
        <v>72.285618322242328</v>
      </c>
      <c r="I64" s="36">
        <f t="shared" si="8"/>
        <v>77.910727698539617</v>
      </c>
      <c r="J64" s="36">
        <f t="shared" si="8"/>
        <v>74.167923943614994</v>
      </c>
      <c r="K64" s="36">
        <f t="shared" si="8"/>
        <v>26.487256532791381</v>
      </c>
      <c r="L64" s="37"/>
      <c r="M64" s="36">
        <f t="shared" si="8"/>
        <v>27.54525647973038</v>
      </c>
      <c r="N64" s="38">
        <f t="shared" si="28"/>
        <v>16.434636722898532</v>
      </c>
      <c r="O64" s="38">
        <f>IF(Settings!$I$6&gt;69, 0.2*(N64), 0)</f>
        <v>0</v>
      </c>
      <c r="P64" s="39">
        <f t="shared" si="29"/>
        <v>53.710348259091354</v>
      </c>
      <c r="Q64" s="39">
        <f t="shared" si="29"/>
        <v>32.691228917719698</v>
      </c>
      <c r="R64" s="39">
        <f t="shared" si="29"/>
        <v>52.259843943563773</v>
      </c>
      <c r="S64" s="40">
        <f t="shared" si="9"/>
        <v>40.815037149282148</v>
      </c>
      <c r="T64" s="40">
        <f t="shared" si="10"/>
        <v>54.216237050407443</v>
      </c>
      <c r="U64" s="41">
        <f t="shared" si="11"/>
        <v>52.737774762472</v>
      </c>
      <c r="V64" s="41">
        <f t="shared" si="12"/>
        <v>46.985651909457516</v>
      </c>
      <c r="W64" s="42">
        <f t="shared" si="13"/>
        <v>77.57084291105582</v>
      </c>
      <c r="X64" s="42">
        <f t="shared" si="14"/>
        <v>52.654681880749223</v>
      </c>
      <c r="Z64" s="37">
        <f t="shared" si="30"/>
        <v>28.381599810154547</v>
      </c>
      <c r="AA64" s="37">
        <f t="shared" si="30"/>
        <v>55.000466729275018</v>
      </c>
      <c r="AC64" s="3">
        <v>50</v>
      </c>
      <c r="AD64"/>
      <c r="AE64" s="59">
        <f t="shared" si="35"/>
        <v>49.535774030139265</v>
      </c>
      <c r="AG64" s="3">
        <f t="shared" si="17"/>
        <v>49.535774030139265</v>
      </c>
      <c r="AH64" s="36">
        <f t="shared" si="32"/>
        <v>74.840438465344121</v>
      </c>
      <c r="AI64" s="36">
        <f t="shared" si="32"/>
        <v>71.824608559048343</v>
      </c>
      <c r="AJ64" s="36">
        <f t="shared" si="32"/>
        <v>77.319152489861651</v>
      </c>
      <c r="AK64" s="36">
        <f t="shared" si="32"/>
        <v>73.710530123601345</v>
      </c>
      <c r="AL64" s="36">
        <f t="shared" si="32"/>
        <v>26.377246692327923</v>
      </c>
      <c r="AM64" s="37"/>
      <c r="AN64" s="36">
        <f t="shared" si="33"/>
        <v>27.327181468240592</v>
      </c>
      <c r="AO64" s="38">
        <f t="shared" si="33"/>
        <v>16.304810540298863</v>
      </c>
      <c r="AP64" s="38">
        <f>IF(Settings!$I$6&gt;69, 0.2*(AO64), 0)</f>
        <v>0</v>
      </c>
      <c r="AQ64" s="39">
        <f t="shared" si="34"/>
        <v>53.426665405519252</v>
      </c>
      <c r="AR64" s="39">
        <f t="shared" si="34"/>
        <v>32.547496703789534</v>
      </c>
      <c r="AS64" s="39">
        <f t="shared" si="34"/>
        <v>52.154291320807175</v>
      </c>
      <c r="AT64" s="40">
        <f t="shared" si="21"/>
        <v>40.592048645604699</v>
      </c>
      <c r="AU64" s="40">
        <f t="shared" si="22"/>
        <v>53.899082954282825</v>
      </c>
      <c r="AV64" s="41">
        <f t="shared" si="23"/>
        <v>52.392679252486026</v>
      </c>
      <c r="AW64" s="41">
        <f t="shared" si="24"/>
        <v>46.685995563381425</v>
      </c>
      <c r="AX64" s="42">
        <f t="shared" si="25"/>
        <v>77.36109608687994</v>
      </c>
      <c r="AY64" s="42">
        <f t="shared" si="26"/>
        <v>52.429195740583218</v>
      </c>
      <c r="BA64" s="37">
        <f t="shared" si="31"/>
        <v>28.321536326269705</v>
      </c>
      <c r="BB64" s="37">
        <f t="shared" si="31"/>
        <v>54.883776378806886</v>
      </c>
    </row>
    <row r="65" spans="6:54" x14ac:dyDescent="0.25">
      <c r="F65" s="3">
        <v>51</v>
      </c>
      <c r="G65" s="36">
        <f t="shared" si="8"/>
        <v>76.126354167292035</v>
      </c>
      <c r="H65" s="36">
        <f t="shared" si="8"/>
        <v>73.261643476762899</v>
      </c>
      <c r="I65" s="36">
        <f t="shared" ref="H65:M78" si="36">I$4*(1-EXP(-I$5*$F65))^I$6</f>
        <v>79.154067691145897</v>
      </c>
      <c r="J65" s="36">
        <f t="shared" si="36"/>
        <v>75.135408836176993</v>
      </c>
      <c r="K65" s="36">
        <f t="shared" si="36"/>
        <v>26.713551038904349</v>
      </c>
      <c r="L65" s="37"/>
      <c r="M65" s="36">
        <f t="shared" si="36"/>
        <v>28.007493659555927</v>
      </c>
      <c r="N65" s="38">
        <f t="shared" si="28"/>
        <v>16.710865845567859</v>
      </c>
      <c r="O65" s="38">
        <f>IF(Settings!$I$6&gt;69, 0.2*(N65), 0)</f>
        <v>0</v>
      </c>
      <c r="P65" s="39">
        <f t="shared" si="29"/>
        <v>54.309442175047295</v>
      </c>
      <c r="Q65" s="39">
        <f t="shared" si="29"/>
        <v>32.991932799933828</v>
      </c>
      <c r="R65" s="39">
        <f t="shared" si="29"/>
        <v>52.474326693043196</v>
      </c>
      <c r="S65" s="40">
        <f t="shared" si="9"/>
        <v>41.285756852067138</v>
      </c>
      <c r="T65" s="40">
        <f t="shared" si="10"/>
        <v>54.88466026150261</v>
      </c>
      <c r="U65" s="41">
        <f t="shared" si="11"/>
        <v>53.468871305844637</v>
      </c>
      <c r="V65" s="41">
        <f t="shared" si="12"/>
        <v>47.620068259895888</v>
      </c>
      <c r="W65" s="42">
        <f t="shared" si="13"/>
        <v>78.007322841238178</v>
      </c>
      <c r="X65" s="42">
        <f t="shared" si="14"/>
        <v>53.127289198569798</v>
      </c>
      <c r="Z65" s="37">
        <f t="shared" si="30"/>
        <v>28.503910710529649</v>
      </c>
      <c r="AA65" s="37">
        <f t="shared" si="30"/>
        <v>55.242869919141299</v>
      </c>
      <c r="AC65" s="3">
        <v>51</v>
      </c>
      <c r="AD65"/>
      <c r="AE65" s="59">
        <f t="shared" si="35"/>
        <v>50.306638016924872</v>
      </c>
      <c r="AG65" s="3">
        <f t="shared" si="17"/>
        <v>50.306638016924872</v>
      </c>
      <c r="AH65" s="36">
        <f t="shared" si="32"/>
        <v>75.530527078795942</v>
      </c>
      <c r="AI65" s="36">
        <f t="shared" si="32"/>
        <v>72.587369454898905</v>
      </c>
      <c r="AJ65" s="36">
        <f t="shared" si="32"/>
        <v>78.296461631894772</v>
      </c>
      <c r="AK65" s="36">
        <f t="shared" si="32"/>
        <v>74.467163778257287</v>
      </c>
      <c r="AL65" s="36">
        <f t="shared" si="32"/>
        <v>26.558175661033815</v>
      </c>
      <c r="AM65" s="37"/>
      <c r="AN65" s="36">
        <f t="shared" si="33"/>
        <v>27.688086346120105</v>
      </c>
      <c r="AO65" s="38">
        <f t="shared" si="33"/>
        <v>16.51983693476679</v>
      </c>
      <c r="AP65" s="38">
        <f>IF(Settings!$I$6&gt;69, 0.2*(AO65), 0)</f>
        <v>0</v>
      </c>
      <c r="AQ65" s="39">
        <f t="shared" si="34"/>
        <v>53.895784308076152</v>
      </c>
      <c r="AR65" s="39">
        <f t="shared" si="34"/>
        <v>32.784718653174828</v>
      </c>
      <c r="AS65" s="39">
        <f t="shared" si="34"/>
        <v>52.327447347457039</v>
      </c>
      <c r="AT65" s="40">
        <f t="shared" si="21"/>
        <v>40.960767049624948</v>
      </c>
      <c r="AU65" s="40">
        <f t="shared" si="22"/>
        <v>54.423332595448343</v>
      </c>
      <c r="AV65" s="41">
        <f t="shared" si="23"/>
        <v>52.963733072852662</v>
      </c>
      <c r="AW65" s="41">
        <f t="shared" si="24"/>
        <v>47.181790145684289</v>
      </c>
      <c r="AX65" s="42">
        <f t="shared" si="25"/>
        <v>77.706882958661254</v>
      </c>
      <c r="AY65" s="42">
        <f t="shared" si="26"/>
        <v>52.801489450675582</v>
      </c>
      <c r="BA65" s="37">
        <f t="shared" si="31"/>
        <v>28.420112574263115</v>
      </c>
      <c r="BB65" s="37">
        <f t="shared" si="31"/>
        <v>55.076081518810433</v>
      </c>
    </row>
    <row r="66" spans="6:54" x14ac:dyDescent="0.25">
      <c r="F66" s="3">
        <v>52</v>
      </c>
      <c r="G66" s="36">
        <f t="shared" ref="G66:M84" si="37">G$4*(1-EXP(-G$5*$F66))^G$6</f>
        <v>76.945708158322972</v>
      </c>
      <c r="H66" s="36">
        <f t="shared" si="36"/>
        <v>74.214703207316418</v>
      </c>
      <c r="I66" s="36">
        <f t="shared" si="36"/>
        <v>80.355723340231037</v>
      </c>
      <c r="J66" s="36">
        <f t="shared" si="36"/>
        <v>76.078949536264091</v>
      </c>
      <c r="K66" s="36">
        <f t="shared" si="36"/>
        <v>26.925913903054671</v>
      </c>
      <c r="L66" s="37"/>
      <c r="M66" s="36">
        <f t="shared" si="36"/>
        <v>28.4595200609401</v>
      </c>
      <c r="N66" s="38">
        <f t="shared" si="28"/>
        <v>16.982424442130021</v>
      </c>
      <c r="O66" s="38">
        <f>IF(Settings!$I$6&gt;69, 0.2*(N66), 0)</f>
        <v>0</v>
      </c>
      <c r="P66" s="39">
        <f t="shared" si="29"/>
        <v>54.89246724928271</v>
      </c>
      <c r="Q66" s="39">
        <f t="shared" si="29"/>
        <v>33.28081117863816</v>
      </c>
      <c r="R66" s="39">
        <f t="shared" si="29"/>
        <v>52.672280053701712</v>
      </c>
      <c r="S66" s="40">
        <f t="shared" si="9"/>
        <v>41.743576891078582</v>
      </c>
      <c r="T66" s="40">
        <f t="shared" si="10"/>
        <v>55.533290509056556</v>
      </c>
      <c r="U66" s="41">
        <f t="shared" si="11"/>
        <v>54.183405639501181</v>
      </c>
      <c r="V66" s="41">
        <f t="shared" si="12"/>
        <v>48.239557084755674</v>
      </c>
      <c r="W66" s="42">
        <f t="shared" si="13"/>
        <v>78.423697325007481</v>
      </c>
      <c r="X66" s="42">
        <f t="shared" si="14"/>
        <v>53.582471111105932</v>
      </c>
      <c r="Z66" s="37">
        <f t="shared" si="30"/>
        <v>28.617129356885052</v>
      </c>
      <c r="AA66" s="37">
        <f t="shared" si="30"/>
        <v>55.473520150626157</v>
      </c>
      <c r="AC66" s="3">
        <v>52</v>
      </c>
      <c r="AD66"/>
      <c r="AE66" s="59">
        <f t="shared" si="35"/>
        <v>51.016955441198782</v>
      </c>
      <c r="AG66" s="3">
        <f t="shared" si="17"/>
        <v>51.016955441198782</v>
      </c>
      <c r="AH66" s="36">
        <f t="shared" si="32"/>
        <v>76.140635870464365</v>
      </c>
      <c r="AI66" s="36">
        <f t="shared" si="32"/>
        <v>73.277993315618062</v>
      </c>
      <c r="AJ66" s="36">
        <f t="shared" si="32"/>
        <v>79.174787434722901</v>
      </c>
      <c r="AK66" s="36">
        <f t="shared" si="32"/>
        <v>75.15160527246411</v>
      </c>
      <c r="AL66" s="36">
        <f t="shared" si="32"/>
        <v>26.717265624302527</v>
      </c>
      <c r="AM66" s="37"/>
      <c r="AN66" s="36">
        <f t="shared" si="33"/>
        <v>28.015242826012283</v>
      </c>
      <c r="AO66" s="38">
        <f t="shared" si="33"/>
        <v>16.715509099458234</v>
      </c>
      <c r="AP66" s="38">
        <f>IF(Settings!$I$6&gt;69, 0.2*(AO66), 0)</f>
        <v>0</v>
      </c>
      <c r="AQ66" s="39">
        <f t="shared" si="34"/>
        <v>54.319460465267696</v>
      </c>
      <c r="AR66" s="39">
        <f t="shared" si="34"/>
        <v>32.996928223880275</v>
      </c>
      <c r="AS66" s="39">
        <f t="shared" si="34"/>
        <v>52.477817224235316</v>
      </c>
      <c r="AT66" s="40">
        <f t="shared" si="21"/>
        <v>41.293626050224212</v>
      </c>
      <c r="AU66" s="40">
        <f t="shared" si="22"/>
        <v>54.895821733398243</v>
      </c>
      <c r="AV66" s="41">
        <f t="shared" si="23"/>
        <v>53.481123839962123</v>
      </c>
      <c r="AW66" s="41">
        <f t="shared" si="24"/>
        <v>47.63069565515174</v>
      </c>
      <c r="AX66" s="42">
        <f t="shared" si="25"/>
        <v>78.014547347844953</v>
      </c>
      <c r="AY66" s="42">
        <f t="shared" si="26"/>
        <v>53.135150554299635</v>
      </c>
      <c r="BA66" s="37">
        <f t="shared" si="31"/>
        <v>28.505904248504848</v>
      </c>
      <c r="BB66" s="37">
        <f t="shared" si="31"/>
        <v>55.246876994748298</v>
      </c>
    </row>
    <row r="67" spans="6:54" x14ac:dyDescent="0.25">
      <c r="F67" s="3">
        <v>53</v>
      </c>
      <c r="G67" s="36">
        <f t="shared" si="37"/>
        <v>77.719785359536118</v>
      </c>
      <c r="H67" s="36">
        <f t="shared" si="36"/>
        <v>75.145190225777483</v>
      </c>
      <c r="I67" s="36">
        <f t="shared" si="36"/>
        <v>81.516515512957071</v>
      </c>
      <c r="J67" s="36">
        <f t="shared" si="36"/>
        <v>76.998994594859724</v>
      </c>
      <c r="K67" s="36">
        <f t="shared" si="36"/>
        <v>27.125117929002698</v>
      </c>
      <c r="L67" s="37"/>
      <c r="M67" s="36">
        <f t="shared" si="36"/>
        <v>28.901424958751051</v>
      </c>
      <c r="N67" s="38">
        <f t="shared" si="28"/>
        <v>17.249337773814517</v>
      </c>
      <c r="O67" s="38">
        <f>IF(Settings!$I$6&gt;69, 0.2*(N67), 0)</f>
        <v>0</v>
      </c>
      <c r="P67" s="39">
        <f t="shared" si="29"/>
        <v>55.459801453952224</v>
      </c>
      <c r="Q67" s="39">
        <f t="shared" si="29"/>
        <v>33.558280342723457</v>
      </c>
      <c r="R67" s="39">
        <f t="shared" si="29"/>
        <v>52.854938078378993</v>
      </c>
      <c r="S67" s="40">
        <f t="shared" si="9"/>
        <v>42.18879620969124</v>
      </c>
      <c r="T67" s="40">
        <f t="shared" si="10"/>
        <v>56.162586237451364</v>
      </c>
      <c r="U67" s="41">
        <f t="shared" si="11"/>
        <v>54.881641867590446</v>
      </c>
      <c r="V67" s="41">
        <f t="shared" si="12"/>
        <v>48.844373646755365</v>
      </c>
      <c r="W67" s="42">
        <f t="shared" si="13"/>
        <v>78.820955929615195</v>
      </c>
      <c r="X67" s="42">
        <f t="shared" si="14"/>
        <v>54.020814087953887</v>
      </c>
      <c r="Z67" s="37">
        <f t="shared" si="30"/>
        <v>28.72190909608776</v>
      </c>
      <c r="AA67" s="37">
        <f t="shared" si="30"/>
        <v>55.692987267842589</v>
      </c>
      <c r="AC67" s="3">
        <v>53</v>
      </c>
      <c r="AD67"/>
      <c r="AE67" s="59">
        <f t="shared" si="35"/>
        <v>51.671481858149477</v>
      </c>
      <c r="AG67" s="3">
        <f t="shared" si="17"/>
        <v>51.671481858149477</v>
      </c>
      <c r="AH67" s="36">
        <f t="shared" si="32"/>
        <v>76.68163422346116</v>
      </c>
      <c r="AI67" s="36">
        <f t="shared" si="32"/>
        <v>73.904114774604679</v>
      </c>
      <c r="AJ67" s="36">
        <f t="shared" si="32"/>
        <v>79.965505790395284</v>
      </c>
      <c r="AK67" s="36">
        <f t="shared" si="32"/>
        <v>75.771592765189141</v>
      </c>
      <c r="AL67" s="36">
        <f t="shared" si="32"/>
        <v>26.857637341788518</v>
      </c>
      <c r="AM67" s="37"/>
      <c r="AN67" s="36">
        <f t="shared" si="33"/>
        <v>28.312142137835707</v>
      </c>
      <c r="AO67" s="38">
        <f t="shared" si="33"/>
        <v>16.893726186670857</v>
      </c>
      <c r="AP67" s="38">
        <f>IF(Settings!$I$6&gt;69, 0.2*(AO67), 0)</f>
        <v>0</v>
      </c>
      <c r="AQ67" s="39">
        <f t="shared" si="34"/>
        <v>54.702681954023546</v>
      </c>
      <c r="AR67" s="39">
        <f t="shared" si="34"/>
        <v>33.187187923051837</v>
      </c>
      <c r="AS67" s="39">
        <f t="shared" si="34"/>
        <v>52.608994286564652</v>
      </c>
      <c r="AT67" s="40">
        <f t="shared" si="21"/>
        <v>41.594579072693065</v>
      </c>
      <c r="AU67" s="40">
        <f t="shared" si="22"/>
        <v>55.322358646725746</v>
      </c>
      <c r="AV67" s="41">
        <f t="shared" si="23"/>
        <v>53.950478768827843</v>
      </c>
      <c r="AW67" s="41">
        <f t="shared" si="24"/>
        <v>48.037674603493045</v>
      </c>
      <c r="AX67" s="42">
        <f t="shared" si="25"/>
        <v>78.289066508924833</v>
      </c>
      <c r="AY67" s="42">
        <f t="shared" si="26"/>
        <v>53.434821224704429</v>
      </c>
      <c r="BA67" s="37">
        <f t="shared" si="31"/>
        <v>28.580896763945709</v>
      </c>
      <c r="BB67" s="37">
        <f t="shared" si="31"/>
        <v>55.399008085335993</v>
      </c>
    </row>
    <row r="68" spans="6:54" x14ac:dyDescent="0.25">
      <c r="F68" s="3">
        <v>54</v>
      </c>
      <c r="G68" s="36">
        <f t="shared" si="37"/>
        <v>78.450705379326706</v>
      </c>
      <c r="H68" s="36">
        <f t="shared" si="36"/>
        <v>76.053501380514476</v>
      </c>
      <c r="I68" s="36">
        <f t="shared" si="36"/>
        <v>82.637306421291342</v>
      </c>
      <c r="J68" s="36">
        <f t="shared" si="36"/>
        <v>77.895994922426738</v>
      </c>
      <c r="K68" s="36">
        <f t="shared" si="36"/>
        <v>27.311904538107008</v>
      </c>
      <c r="L68" s="37"/>
      <c r="M68" s="36">
        <f t="shared" si="36"/>
        <v>29.333307814213143</v>
      </c>
      <c r="N68" s="38">
        <f t="shared" si="28"/>
        <v>17.511634745452731</v>
      </c>
      <c r="O68" s="38">
        <f>IF(Settings!$I$6&gt;69, 0.2*(N68), 0)</f>
        <v>0</v>
      </c>
      <c r="P68" s="39">
        <f t="shared" si="29"/>
        <v>56.011817793285921</v>
      </c>
      <c r="Q68" s="39">
        <f t="shared" si="29"/>
        <v>33.824746523367502</v>
      </c>
      <c r="R68" s="39">
        <f t="shared" si="29"/>
        <v>53.023448872943391</v>
      </c>
      <c r="S68" s="40">
        <f t="shared" si="9"/>
        <v>42.621710977302683</v>
      </c>
      <c r="T68" s="40">
        <f t="shared" si="10"/>
        <v>56.773005818229294</v>
      </c>
      <c r="U68" s="41">
        <f t="shared" si="11"/>
        <v>55.563848058242868</v>
      </c>
      <c r="V68" s="41">
        <f t="shared" si="12"/>
        <v>49.434775897334411</v>
      </c>
      <c r="W68" s="42">
        <f t="shared" si="13"/>
        <v>79.200040078946813</v>
      </c>
      <c r="X68" s="42">
        <f t="shared" si="14"/>
        <v>54.442889843170789</v>
      </c>
      <c r="Z68" s="37">
        <f t="shared" si="30"/>
        <v>28.818859725125897</v>
      </c>
      <c r="AA68" s="37">
        <f t="shared" si="30"/>
        <v>55.901813485918382</v>
      </c>
      <c r="AC68" s="3">
        <v>54</v>
      </c>
      <c r="AD68"/>
      <c r="AE68" s="59">
        <f t="shared" si="35"/>
        <v>52.274599303739727</v>
      </c>
      <c r="AG68" s="3">
        <f t="shared" si="17"/>
        <v>52.274599303739727</v>
      </c>
      <c r="AH68" s="36">
        <f t="shared" si="32"/>
        <v>77.162688123866204</v>
      </c>
      <c r="AI68" s="36">
        <f t="shared" si="32"/>
        <v>74.472445748252909</v>
      </c>
      <c r="AJ68" s="36">
        <f t="shared" si="32"/>
        <v>80.678510158131004</v>
      </c>
      <c r="AK68" s="36">
        <f t="shared" si="32"/>
        <v>76.333914323457023</v>
      </c>
      <c r="AL68" s="36">
        <f t="shared" si="32"/>
        <v>26.981893822879556</v>
      </c>
      <c r="AM68" s="37"/>
      <c r="AN68" s="36">
        <f t="shared" si="33"/>
        <v>28.581870880261711</v>
      </c>
      <c r="AO68" s="38">
        <f t="shared" si="33"/>
        <v>17.056180153489738</v>
      </c>
      <c r="AP68" s="38">
        <f>IF(Settings!$I$6&gt;69, 0.2*(AO68), 0)</f>
        <v>0</v>
      </c>
      <c r="AQ68" s="39">
        <f t="shared" si="34"/>
        <v>55.049803717454893</v>
      </c>
      <c r="AR68" s="39">
        <f t="shared" si="34"/>
        <v>33.35812296864907</v>
      </c>
      <c r="AS68" s="39">
        <f t="shared" si="34"/>
        <v>52.72391108412836</v>
      </c>
      <c r="AT68" s="40">
        <f t="shared" si="21"/>
        <v>41.86707621683685</v>
      </c>
      <c r="AU68" s="40">
        <f t="shared" si="22"/>
        <v>55.708000935655825</v>
      </c>
      <c r="AV68" s="41">
        <f t="shared" si="23"/>
        <v>54.376752790085796</v>
      </c>
      <c r="AW68" s="41">
        <f t="shared" si="24"/>
        <v>48.407089736364391</v>
      </c>
      <c r="AX68" s="42">
        <f t="shared" si="25"/>
        <v>78.534647452197603</v>
      </c>
      <c r="AY68" s="42">
        <f t="shared" si="26"/>
        <v>53.704492436217173</v>
      </c>
      <c r="BA68" s="37">
        <f t="shared" si="31"/>
        <v>28.646715713431767</v>
      </c>
      <c r="BB68" s="37">
        <f t="shared" si="31"/>
        <v>55.534876038726715</v>
      </c>
    </row>
    <row r="69" spans="6:54" x14ac:dyDescent="0.25">
      <c r="F69" s="3">
        <v>55</v>
      </c>
      <c r="G69" s="36">
        <f t="shared" si="37"/>
        <v>79.140537642942078</v>
      </c>
      <c r="H69" s="36">
        <f t="shared" si="36"/>
        <v>76.940036563475104</v>
      </c>
      <c r="I69" s="36">
        <f t="shared" si="36"/>
        <v>83.718992167030294</v>
      </c>
      <c r="J69" s="36">
        <f t="shared" si="36"/>
        <v>78.770402701550864</v>
      </c>
      <c r="K69" s="36">
        <f t="shared" si="36"/>
        <v>27.486983352942232</v>
      </c>
      <c r="L69" s="37"/>
      <c r="M69" s="36">
        <f t="shared" si="36"/>
        <v>29.755277207418771</v>
      </c>
      <c r="N69" s="38">
        <f t="shared" si="28"/>
        <v>17.769347587014476</v>
      </c>
      <c r="O69" s="38">
        <f>IF(Settings!$I$6&gt;69, 0.2*(N69), 0)</f>
        <v>0</v>
      </c>
      <c r="P69" s="39">
        <f t="shared" si="29"/>
        <v>56.548884018865337</v>
      </c>
      <c r="Q69" s="39">
        <f t="shared" si="29"/>
        <v>34.080605647169556</v>
      </c>
      <c r="R69" s="39">
        <f t="shared" si="29"/>
        <v>53.178879596371978</v>
      </c>
      <c r="S69" s="40">
        <f t="shared" si="9"/>
        <v>43.042614224588363</v>
      </c>
      <c r="T69" s="40">
        <f t="shared" si="10"/>
        <v>57.365006418256499</v>
      </c>
      <c r="U69" s="41">
        <f t="shared" si="11"/>
        <v>56.230295421713883</v>
      </c>
      <c r="V69" s="41">
        <f t="shared" si="12"/>
        <v>50.011023766258816</v>
      </c>
      <c r="W69" s="42">
        <f t="shared" si="13"/>
        <v>79.561845118825261</v>
      </c>
      <c r="X69" s="42">
        <f t="shared" si="14"/>
        <v>54.849255208665426</v>
      </c>
      <c r="Z69" s="37">
        <f t="shared" si="30"/>
        <v>28.908549867446506</v>
      </c>
      <c r="AA69" s="37">
        <f t="shared" si="30"/>
        <v>56.100514730592025</v>
      </c>
      <c r="AC69" s="3">
        <v>55</v>
      </c>
      <c r="AD69"/>
      <c r="AE69" s="59">
        <f t="shared" si="35"/>
        <v>52.830345632314121</v>
      </c>
      <c r="AG69" s="3">
        <f t="shared" si="17"/>
        <v>52.830345632314121</v>
      </c>
      <c r="AH69" s="36">
        <f t="shared" si="32"/>
        <v>77.591557210422181</v>
      </c>
      <c r="AI69" s="36">
        <f t="shared" si="32"/>
        <v>74.988901957673647</v>
      </c>
      <c r="AJ69" s="36">
        <f t="shared" si="32"/>
        <v>81.322423717835122</v>
      </c>
      <c r="AK69" s="36">
        <f t="shared" si="32"/>
        <v>76.844540512630473</v>
      </c>
      <c r="AL69" s="36">
        <f t="shared" si="32"/>
        <v>27.092216690234608</v>
      </c>
      <c r="AM69" s="37"/>
      <c r="AN69" s="36">
        <f t="shared" si="33"/>
        <v>28.82716262572189</v>
      </c>
      <c r="AO69" s="38">
        <f t="shared" si="33"/>
        <v>17.204380755933869</v>
      </c>
      <c r="AP69" s="38">
        <f>IF(Settings!$I$6&gt;69, 0.2*(AO69), 0)</f>
        <v>0</v>
      </c>
      <c r="AQ69" s="39">
        <f t="shared" si="34"/>
        <v>55.364639834373456</v>
      </c>
      <c r="AR69" s="39">
        <f t="shared" si="34"/>
        <v>33.511992519512916</v>
      </c>
      <c r="AS69" s="39">
        <f t="shared" si="34"/>
        <v>52.824976304288526</v>
      </c>
      <c r="AT69" s="40">
        <f t="shared" si="21"/>
        <v>42.114137585400947</v>
      </c>
      <c r="AU69" s="40">
        <f t="shared" si="22"/>
        <v>56.057165605106903</v>
      </c>
      <c r="AV69" s="41">
        <f t="shared" si="23"/>
        <v>54.764319537064722</v>
      </c>
      <c r="AW69" s="41">
        <f t="shared" si="24"/>
        <v>48.742786272487869</v>
      </c>
      <c r="AX69" s="42">
        <f t="shared" si="25"/>
        <v>78.754864669122668</v>
      </c>
      <c r="AY69" s="42">
        <f t="shared" si="26"/>
        <v>53.94760859732208</v>
      </c>
      <c r="BA69" s="37">
        <f t="shared" si="31"/>
        <v>28.70470042186945</v>
      </c>
      <c r="BB69" s="37">
        <f t="shared" si="31"/>
        <v>55.656517766710529</v>
      </c>
    </row>
    <row r="70" spans="6:54" x14ac:dyDescent="0.25">
      <c r="F70" s="3">
        <v>56</v>
      </c>
      <c r="G70" s="36">
        <f t="shared" si="37"/>
        <v>79.791295361660659</v>
      </c>
      <c r="H70" s="36">
        <f t="shared" si="36"/>
        <v>77.805197716825575</v>
      </c>
      <c r="I70" s="36">
        <f t="shared" si="36"/>
        <v>84.762495981370151</v>
      </c>
      <c r="J70" s="36">
        <f t="shared" si="36"/>
        <v>79.622670404393048</v>
      </c>
      <c r="K70" s="36">
        <f t="shared" si="36"/>
        <v>27.651032108765602</v>
      </c>
      <c r="L70" s="37"/>
      <c r="M70" s="36">
        <f t="shared" si="36"/>
        <v>30.167449846969681</v>
      </c>
      <c r="N70" s="38">
        <f t="shared" si="28"/>
        <v>18.022511557057687</v>
      </c>
      <c r="O70" s="38">
        <f>IF(Settings!$I$6&gt;69, 0.2*(N70), 0)</f>
        <v>0</v>
      </c>
      <c r="P70" s="39">
        <f t="shared" si="29"/>
        <v>57.071362386490762</v>
      </c>
      <c r="Q70" s="39">
        <f t="shared" si="29"/>
        <v>34.326243160069197</v>
      </c>
      <c r="R70" s="39">
        <f t="shared" si="29"/>
        <v>53.322221336974252</v>
      </c>
      <c r="S70" s="40">
        <f t="shared" si="9"/>
        <v>43.451795524260781</v>
      </c>
      <c r="T70" s="40">
        <f t="shared" si="10"/>
        <v>57.939042991836615</v>
      </c>
      <c r="U70" s="41">
        <f t="shared" si="11"/>
        <v>56.881257560906818</v>
      </c>
      <c r="V70" s="41">
        <f t="shared" si="12"/>
        <v>50.573378515936625</v>
      </c>
      <c r="W70" s="42">
        <f t="shared" si="13"/>
        <v>79.907222333758043</v>
      </c>
      <c r="X70" s="42">
        <f t="shared" si="14"/>
        <v>55.240452074622226</v>
      </c>
      <c r="Z70" s="37">
        <f t="shared" si="30"/>
        <v>28.991509306882175</v>
      </c>
      <c r="AA70" s="37">
        <f t="shared" si="30"/>
        <v>56.289581912858019</v>
      </c>
      <c r="AC70" s="3">
        <v>56</v>
      </c>
      <c r="AD70"/>
      <c r="AE70" s="59">
        <f t="shared" si="35"/>
        <v>53.342441549920437</v>
      </c>
      <c r="AG70" s="3">
        <f t="shared" si="17"/>
        <v>53.342441549920437</v>
      </c>
      <c r="AH70" s="36">
        <f t="shared" si="32"/>
        <v>77.974836338207254</v>
      </c>
      <c r="AI70" s="36">
        <f t="shared" si="32"/>
        <v>75.458710340726057</v>
      </c>
      <c r="AJ70" s="36">
        <f t="shared" si="32"/>
        <v>81.904780029977758</v>
      </c>
      <c r="AK70" s="36">
        <f t="shared" si="32"/>
        <v>77.308736565022173</v>
      </c>
      <c r="AL70" s="36">
        <f t="shared" si="32"/>
        <v>27.190443055546247</v>
      </c>
      <c r="AM70" s="37"/>
      <c r="AN70" s="36">
        <f t="shared" si="33"/>
        <v>29.050442661546796</v>
      </c>
      <c r="AO70" s="38">
        <f t="shared" si="33"/>
        <v>17.339677343187752</v>
      </c>
      <c r="AP70" s="38">
        <f>IF(Settings!$I$6&gt;69, 0.2*(AO70), 0)</f>
        <v>0</v>
      </c>
      <c r="AQ70" s="39">
        <f t="shared" si="34"/>
        <v>55.650540747678228</v>
      </c>
      <c r="AR70" s="39">
        <f t="shared" si="34"/>
        <v>33.650748070629007</v>
      </c>
      <c r="AS70" s="39">
        <f t="shared" si="34"/>
        <v>52.914180573727783</v>
      </c>
      <c r="AT70" s="40">
        <f t="shared" si="21"/>
        <v>42.338414722436816</v>
      </c>
      <c r="AU70" s="40">
        <f t="shared" si="22"/>
        <v>56.373721418276205</v>
      </c>
      <c r="AV70" s="41">
        <f t="shared" si="23"/>
        <v>55.117048791587656</v>
      </c>
      <c r="AW70" s="41">
        <f t="shared" si="24"/>
        <v>49.048161721471942</v>
      </c>
      <c r="AX70" s="42">
        <f t="shared" si="25"/>
        <v>78.952770262523458</v>
      </c>
      <c r="AY70" s="42">
        <f t="shared" si="26"/>
        <v>54.167153487109097</v>
      </c>
      <c r="BA70" s="37">
        <f t="shared" si="31"/>
        <v>28.755960996774387</v>
      </c>
      <c r="BB70" s="37">
        <f t="shared" si="31"/>
        <v>55.765669546783677</v>
      </c>
    </row>
    <row r="71" spans="6:54" x14ac:dyDescent="0.25">
      <c r="F71" s="3">
        <v>57</v>
      </c>
      <c r="G71" s="36">
        <f t="shared" si="37"/>
        <v>80.404930840289424</v>
      </c>
      <c r="H71" s="36">
        <f t="shared" si="36"/>
        <v>78.649387930891862</v>
      </c>
      <c r="I71" s="36">
        <f t="shared" si="36"/>
        <v>85.768762111085735</v>
      </c>
      <c r="J71" s="36">
        <f t="shared" si="36"/>
        <v>80.453249906041179</v>
      </c>
      <c r="K71" s="36">
        <f t="shared" si="36"/>
        <v>27.804696837173282</v>
      </c>
      <c r="L71" s="37"/>
      <c r="M71" s="36">
        <f t="shared" si="36"/>
        <v>30.56994965176451</v>
      </c>
      <c r="N71" s="38">
        <f t="shared" si="28"/>
        <v>18.27116466653364</v>
      </c>
      <c r="O71" s="38">
        <f>IF(Settings!$I$6&gt;69, 0.2*(N71), 0)</f>
        <v>0</v>
      </c>
      <c r="P71" s="39">
        <f t="shared" si="29"/>
        <v>57.579609450538349</v>
      </c>
      <c r="Q71" s="39">
        <f t="shared" si="29"/>
        <v>34.562033913510525</v>
      </c>
      <c r="R71" s="39">
        <f t="shared" si="29"/>
        <v>53.454393834259321</v>
      </c>
      <c r="S71" s="40">
        <f t="shared" si="9"/>
        <v>43.849540713031814</v>
      </c>
      <c r="T71" s="40">
        <f t="shared" si="10"/>
        <v>58.495567385777157</v>
      </c>
      <c r="U71" s="41">
        <f t="shared" si="11"/>
        <v>57.517009788366479</v>
      </c>
      <c r="V71" s="41">
        <f t="shared" si="12"/>
        <v>51.122102155079709</v>
      </c>
      <c r="W71" s="42">
        <f t="shared" si="13"/>
        <v>80.23698091018764</v>
      </c>
      <c r="X71" s="42">
        <f t="shared" si="14"/>
        <v>55.617007388590338</v>
      </c>
      <c r="Z71" s="37">
        <f t="shared" si="30"/>
        <v>29.068231262413228</v>
      </c>
      <c r="AA71" s="37">
        <f t="shared" si="30"/>
        <v>56.46948214181085</v>
      </c>
      <c r="AC71" s="3">
        <v>57</v>
      </c>
      <c r="AD71"/>
      <c r="AE71" s="59">
        <f t="shared" si="35"/>
        <v>53.814315524332059</v>
      </c>
      <c r="AG71" s="3">
        <f t="shared" si="17"/>
        <v>53.814315524332059</v>
      </c>
      <c r="AH71" s="36">
        <f t="shared" si="32"/>
        <v>78.318152336343587</v>
      </c>
      <c r="AI71" s="36">
        <f t="shared" si="32"/>
        <v>75.886500408422535</v>
      </c>
      <c r="AJ71" s="36">
        <f t="shared" si="32"/>
        <v>82.432176593637109</v>
      </c>
      <c r="AK71" s="36">
        <f t="shared" si="32"/>
        <v>77.731157469415933</v>
      </c>
      <c r="AL71" s="36">
        <f t="shared" si="32"/>
        <v>27.278127078772954</v>
      </c>
      <c r="AM71" s="37"/>
      <c r="AN71" s="36">
        <f t="shared" si="33"/>
        <v>29.253866719142692</v>
      </c>
      <c r="AO71" s="38">
        <f t="shared" si="33"/>
        <v>17.463277849009806</v>
      </c>
      <c r="AP71" s="38">
        <f>IF(Settings!$I$6&gt;69, 0.2*(AO71), 0)</f>
        <v>0</v>
      </c>
      <c r="AQ71" s="39">
        <f t="shared" si="34"/>
        <v>55.910458115752064</v>
      </c>
      <c r="AR71" s="39">
        <f t="shared" si="34"/>
        <v>33.776081503583868</v>
      </c>
      <c r="AS71" s="39">
        <f t="shared" si="34"/>
        <v>52.993178753034449</v>
      </c>
      <c r="AT71" s="40">
        <f t="shared" si="21"/>
        <v>42.542242241921606</v>
      </c>
      <c r="AU71" s="40">
        <f t="shared" si="22"/>
        <v>56.661066542324249</v>
      </c>
      <c r="AV71" s="41">
        <f t="shared" si="23"/>
        <v>55.438372512628078</v>
      </c>
      <c r="AW71" s="41">
        <f t="shared" si="24"/>
        <v>49.326225265474648</v>
      </c>
      <c r="AX71" s="42">
        <f t="shared" si="25"/>
        <v>79.130982532111375</v>
      </c>
      <c r="AY71" s="42">
        <f t="shared" si="26"/>
        <v>54.365721114535745</v>
      </c>
      <c r="BA71" s="37">
        <f t="shared" si="31"/>
        <v>28.801422862689694</v>
      </c>
      <c r="BB71" s="37">
        <f t="shared" si="31"/>
        <v>55.863818245869787</v>
      </c>
    </row>
    <row r="72" spans="6:54" x14ac:dyDescent="0.25">
      <c r="F72" s="3">
        <v>58</v>
      </c>
      <c r="G72" s="36">
        <f t="shared" si="37"/>
        <v>80.983331949210466</v>
      </c>
      <c r="H72" s="36">
        <f t="shared" si="36"/>
        <v>79.473010625878388</v>
      </c>
      <c r="I72" s="36">
        <f t="shared" si="36"/>
        <v>86.738750305258392</v>
      </c>
      <c r="J72" s="36">
        <f t="shared" si="36"/>
        <v>81.262591685645532</v>
      </c>
      <c r="K72" s="36">
        <f t="shared" si="36"/>
        <v>27.948592273405637</v>
      </c>
      <c r="L72" s="37"/>
      <c r="M72" s="36">
        <f t="shared" si="36"/>
        <v>30.962906900256108</v>
      </c>
      <c r="N72" s="38">
        <f t="shared" si="28"/>
        <v>18.515347421516299</v>
      </c>
      <c r="O72" s="38">
        <f>IF(Settings!$I$6&gt;69, 0.2*(N72), 0)</f>
        <v>0</v>
      </c>
      <c r="P72" s="39">
        <f t="shared" si="29"/>
        <v>58.073975892110354</v>
      </c>
      <c r="Q72" s="39">
        <f t="shared" si="29"/>
        <v>34.7883421052043</v>
      </c>
      <c r="R72" s="39">
        <f t="shared" si="29"/>
        <v>53.576250024209195</v>
      </c>
      <c r="S72" s="40">
        <f t="shared" si="9"/>
        <v>44.23613165088706</v>
      </c>
      <c r="T72" s="40">
        <f t="shared" si="10"/>
        <v>59.03502754736737</v>
      </c>
      <c r="U72" s="41">
        <f t="shared" si="11"/>
        <v>58.13782850435166</v>
      </c>
      <c r="V72" s="41">
        <f t="shared" si="12"/>
        <v>51.657456906820954</v>
      </c>
      <c r="W72" s="42">
        <f t="shared" si="13"/>
        <v>80.551889842493424</v>
      </c>
      <c r="X72" s="42">
        <f t="shared" si="14"/>
        <v>55.979433205768153</v>
      </c>
      <c r="Z72" s="37">
        <f t="shared" si="30"/>
        <v>29.139174591104211</v>
      </c>
      <c r="AA72" s="37">
        <f t="shared" si="30"/>
        <v>56.640659878684033</v>
      </c>
      <c r="AC72" s="3">
        <v>58</v>
      </c>
      <c r="AD72"/>
      <c r="AE72" s="59">
        <f t="shared" si="35"/>
        <v>54.249126738543261</v>
      </c>
      <c r="AG72" s="3">
        <f t="shared" si="17"/>
        <v>54.249126738543261</v>
      </c>
      <c r="AH72" s="36">
        <f t="shared" si="32"/>
        <v>78.62632463124126</v>
      </c>
      <c r="AI72" s="36">
        <f t="shared" si="32"/>
        <v>76.276382108698911</v>
      </c>
      <c r="AJ72" s="36">
        <f t="shared" si="32"/>
        <v>82.910405279012167</v>
      </c>
      <c r="AK72" s="36">
        <f t="shared" si="32"/>
        <v>78.115928767768636</v>
      </c>
      <c r="AL72" s="36">
        <f t="shared" si="32"/>
        <v>27.356589460634666</v>
      </c>
      <c r="AM72" s="37"/>
      <c r="AN72" s="36">
        <f t="shared" si="33"/>
        <v>29.439354478112243</v>
      </c>
      <c r="AO72" s="38">
        <f t="shared" si="33"/>
        <v>17.576265341137923</v>
      </c>
      <c r="AP72" s="38">
        <f>IF(Settings!$I$6&gt;69, 0.2*(AO72), 0)</f>
        <v>0</v>
      </c>
      <c r="AQ72" s="39">
        <f t="shared" si="34"/>
        <v>56.146999450939809</v>
      </c>
      <c r="AR72" s="39">
        <f t="shared" si="34"/>
        <v>33.889464773655298</v>
      </c>
      <c r="AS72" s="39">
        <f t="shared" si="34"/>
        <v>53.063354361197369</v>
      </c>
      <c r="AT72" s="40">
        <f t="shared" si="21"/>
        <v>42.727681345312511</v>
      </c>
      <c r="AU72" s="40">
        <f t="shared" si="22"/>
        <v>56.922193985437723</v>
      </c>
      <c r="AV72" s="41">
        <f t="shared" si="23"/>
        <v>55.731341240052572</v>
      </c>
      <c r="AW72" s="41">
        <f t="shared" si="24"/>
        <v>49.579648370654297</v>
      </c>
      <c r="AX72" s="42">
        <f t="shared" si="25"/>
        <v>79.291757637750919</v>
      </c>
      <c r="AY72" s="42">
        <f t="shared" si="26"/>
        <v>54.545574376201671</v>
      </c>
      <c r="BA72" s="37">
        <f t="shared" si="31"/>
        <v>28.841861744158138</v>
      </c>
      <c r="BB72" s="37">
        <f t="shared" si="31"/>
        <v>55.9522427458921</v>
      </c>
    </row>
    <row r="73" spans="6:54" x14ac:dyDescent="0.25">
      <c r="F73" s="3">
        <v>59</v>
      </c>
      <c r="G73" s="36">
        <f t="shared" si="37"/>
        <v>81.528319604461899</v>
      </c>
      <c r="H73" s="36">
        <f t="shared" si="36"/>
        <v>80.276468810496112</v>
      </c>
      <c r="I73" s="36">
        <f t="shared" si="36"/>
        <v>87.673430858524085</v>
      </c>
      <c r="J73" s="36">
        <f t="shared" si="36"/>
        <v>82.051144107938711</v>
      </c>
      <c r="K73" s="36">
        <f t="shared" si="36"/>
        <v>28.083302445143669</v>
      </c>
      <c r="L73" s="37"/>
      <c r="M73" s="36">
        <f t="shared" si="36"/>
        <v>31.346457442791795</v>
      </c>
      <c r="N73" s="38">
        <f t="shared" si="28"/>
        <v>18.755102583538871</v>
      </c>
      <c r="O73" s="38">
        <f>IF(Settings!$I$6&gt;69, 0.2*(N73), 0)</f>
        <v>0</v>
      </c>
      <c r="P73" s="39">
        <f t="shared" si="29"/>
        <v>58.55480637764299</v>
      </c>
      <c r="Q73" s="39">
        <f t="shared" si="29"/>
        <v>35.005521267640745</v>
      </c>
      <c r="R73" s="39">
        <f t="shared" si="29"/>
        <v>53.68858039250663</v>
      </c>
      <c r="S73" s="40">
        <f t="shared" si="9"/>
        <v>44.611846014148512</v>
      </c>
      <c r="T73" s="40">
        <f t="shared" si="10"/>
        <v>59.557866826094241</v>
      </c>
      <c r="U73" s="41">
        <f t="shared" si="11"/>
        <v>58.743990631061074</v>
      </c>
      <c r="V73" s="41">
        <f t="shared" si="12"/>
        <v>52.179704726822472</v>
      </c>
      <c r="W73" s="42">
        <f t="shared" si="13"/>
        <v>80.852679779002486</v>
      </c>
      <c r="X73" s="42">
        <f t="shared" si="14"/>
        <v>56.328226783814081</v>
      </c>
      <c r="Z73" s="37">
        <f t="shared" si="30"/>
        <v>29.204765909948989</v>
      </c>
      <c r="AA73" s="37">
        <f t="shared" si="30"/>
        <v>56.803538034935343</v>
      </c>
      <c r="AC73" s="3">
        <v>59</v>
      </c>
      <c r="AD73"/>
      <c r="AE73" s="59">
        <f t="shared" si="35"/>
        <v>54.649786241410681</v>
      </c>
      <c r="AG73" s="3">
        <f t="shared" si="17"/>
        <v>54.649786241410681</v>
      </c>
      <c r="AH73" s="36">
        <f t="shared" si="32"/>
        <v>78.903496725877289</v>
      </c>
      <c r="AI73" s="36">
        <f t="shared" si="32"/>
        <v>76.632012341933574</v>
      </c>
      <c r="AJ73" s="36">
        <f t="shared" si="32"/>
        <v>83.344563135025894</v>
      </c>
      <c r="AK73" s="36">
        <f t="shared" si="32"/>
        <v>78.466715376651422</v>
      </c>
      <c r="AL73" s="36">
        <f t="shared" si="32"/>
        <v>27.426957400090462</v>
      </c>
      <c r="AM73" s="37"/>
      <c r="AN73" s="36">
        <f t="shared" si="33"/>
        <v>29.608618552592699</v>
      </c>
      <c r="AO73" s="38">
        <f t="shared" si="33"/>
        <v>17.679612450402011</v>
      </c>
      <c r="AP73" s="38">
        <f>IF(Settings!$I$6&gt;69, 0.2*(AO73), 0)</f>
        <v>0</v>
      </c>
      <c r="AQ73" s="39">
        <f t="shared" si="34"/>
        <v>56.362474306237623</v>
      </c>
      <c r="AR73" s="39">
        <f t="shared" si="34"/>
        <v>33.992182813305099</v>
      </c>
      <c r="AS73" s="39">
        <f t="shared" si="34"/>
        <v>53.125870328186252</v>
      </c>
      <c r="AT73" s="40">
        <f t="shared" si="21"/>
        <v>42.896556616182707</v>
      </c>
      <c r="AU73" s="40">
        <f t="shared" si="22"/>
        <v>57.159746887626895</v>
      </c>
      <c r="AV73" s="41">
        <f t="shared" si="23"/>
        <v>55.998672379897528</v>
      </c>
      <c r="AW73" s="41">
        <f t="shared" si="24"/>
        <v>49.810808022256822</v>
      </c>
      <c r="AX73" s="42">
        <f t="shared" si="25"/>
        <v>79.437047893268044</v>
      </c>
      <c r="AY73" s="42">
        <f t="shared" si="26"/>
        <v>54.708693803861109</v>
      </c>
      <c r="BA73" s="37">
        <f t="shared" si="31"/>
        <v>28.877931314358229</v>
      </c>
      <c r="BB73" s="37">
        <f t="shared" si="31"/>
        <v>56.032047629199937</v>
      </c>
    </row>
    <row r="74" spans="6:54" x14ac:dyDescent="0.25">
      <c r="F74" s="3">
        <v>60</v>
      </c>
      <c r="G74" s="36">
        <f t="shared" si="37"/>
        <v>82.041646115501933</v>
      </c>
      <c r="H74" s="36">
        <f t="shared" si="36"/>
        <v>81.060164411223042</v>
      </c>
      <c r="I74" s="36">
        <f t="shared" si="36"/>
        <v>88.573780168936452</v>
      </c>
      <c r="J74" s="36">
        <f t="shared" si="36"/>
        <v>82.819352778384072</v>
      </c>
      <c r="K74" s="36">
        <f t="shared" si="36"/>
        <v>28.20938140633632</v>
      </c>
      <c r="L74" s="37"/>
      <c r="M74" s="36">
        <f t="shared" si="36"/>
        <v>31.720741972920646</v>
      </c>
      <c r="N74" s="38">
        <f t="shared" si="28"/>
        <v>18.990474946323772</v>
      </c>
      <c r="O74" s="38">
        <f>IF(Settings!$I$6&gt;69, 0.2*(N74), 0)</f>
        <v>0</v>
      </c>
      <c r="P74" s="39">
        <f t="shared" si="29"/>
        <v>59.022439444958316</v>
      </c>
      <c r="Q74" s="39">
        <f t="shared" si="29"/>
        <v>35.213914298223841</v>
      </c>
      <c r="R74" s="39">
        <f t="shared" si="29"/>
        <v>53.792117125801582</v>
      </c>
      <c r="S74" s="40">
        <f t="shared" si="9"/>
        <v>44.976957119131313</v>
      </c>
      <c r="T74" s="40">
        <f t="shared" si="10"/>
        <v>60.064523360712464</v>
      </c>
      <c r="U74" s="41">
        <f t="shared" si="11"/>
        <v>59.335773098508298</v>
      </c>
      <c r="V74" s="41">
        <f t="shared" si="12"/>
        <v>52.689106867294981</v>
      </c>
      <c r="W74" s="42">
        <f t="shared" si="13"/>
        <v>81.140044806120585</v>
      </c>
      <c r="X74" s="42">
        <f t="shared" si="14"/>
        <v>56.663870716228722</v>
      </c>
      <c r="Z74" s="37">
        <f t="shared" si="30"/>
        <v>29.265401630161296</v>
      </c>
      <c r="AA74" s="37">
        <f t="shared" si="30"/>
        <v>56.958519017091213</v>
      </c>
      <c r="AC74" s="3">
        <v>60</v>
      </c>
      <c r="AD74"/>
      <c r="AE74" s="59">
        <f t="shared" si="35"/>
        <v>55.01897643704347</v>
      </c>
      <c r="AG74" s="3">
        <f t="shared" si="17"/>
        <v>55.01897643704347</v>
      </c>
      <c r="AH74" s="36">
        <f t="shared" si="32"/>
        <v>79.153244147820317</v>
      </c>
      <c r="AI74" s="36">
        <f t="shared" si="32"/>
        <v>76.956651919492998</v>
      </c>
      <c r="AJ74" s="36">
        <f t="shared" si="32"/>
        <v>83.739146599127807</v>
      </c>
      <c r="AK74" s="36">
        <f t="shared" si="32"/>
        <v>78.78678035934692</v>
      </c>
      <c r="AL74" s="36">
        <f t="shared" si="32"/>
        <v>27.490196991506675</v>
      </c>
      <c r="AM74" s="37"/>
      <c r="AN74" s="36">
        <f t="shared" si="33"/>
        <v>29.763189584322301</v>
      </c>
      <c r="AO74" s="38">
        <f t="shared" si="33"/>
        <v>17.774193962770443</v>
      </c>
      <c r="AP74" s="38">
        <f>IF(Settings!$I$6&gt;69, 0.2*(AO74), 0)</f>
        <v>0</v>
      </c>
      <c r="AQ74" s="39">
        <f t="shared" si="34"/>
        <v>56.558933446589087</v>
      </c>
      <c r="AR74" s="39">
        <f t="shared" si="34"/>
        <v>34.085360914646017</v>
      </c>
      <c r="AS74" s="39">
        <f t="shared" si="34"/>
        <v>53.181709221511177</v>
      </c>
      <c r="AT74" s="40">
        <f t="shared" si="21"/>
        <v>43.050487227879714</v>
      </c>
      <c r="AU74" s="40">
        <f t="shared" si="22"/>
        <v>57.376065365338164</v>
      </c>
      <c r="AV74" s="41">
        <f t="shared" si="23"/>
        <v>56.242791634640106</v>
      </c>
      <c r="AW74" s="41">
        <f t="shared" si="24"/>
        <v>50.021823747670453</v>
      </c>
      <c r="AX74" s="42">
        <f t="shared" si="25"/>
        <v>79.568549437703297</v>
      </c>
      <c r="AY74" s="42">
        <f t="shared" si="26"/>
        <v>54.856818232896401</v>
      </c>
      <c r="BA74" s="37">
        <f t="shared" si="31"/>
        <v>28.910185177327623</v>
      </c>
      <c r="BB74" s="37">
        <f t="shared" si="31"/>
        <v>56.104190714191148</v>
      </c>
    </row>
    <row r="75" spans="6:54" x14ac:dyDescent="0.25">
      <c r="F75" s="3">
        <v>61</v>
      </c>
      <c r="G75" s="36">
        <f t="shared" si="37"/>
        <v>82.524994275316942</v>
      </c>
      <c r="H75" s="36">
        <f t="shared" si="36"/>
        <v>81.824497666453624</v>
      </c>
      <c r="I75" s="36">
        <f t="shared" si="36"/>
        <v>89.440776770719566</v>
      </c>
      <c r="J75" s="36">
        <f t="shared" si="36"/>
        <v>83.567659965779782</v>
      </c>
      <c r="K75" s="36">
        <f t="shared" si="36"/>
        <v>28.327354084663099</v>
      </c>
      <c r="L75" s="37"/>
      <c r="M75" s="36">
        <f t="shared" si="36"/>
        <v>32.085905353807171</v>
      </c>
      <c r="N75" s="38">
        <f t="shared" si="28"/>
        <v>19.221511127786208</v>
      </c>
      <c r="O75" s="38">
        <f>IF(Settings!$I$6&gt;69, 0.2*(N75), 0)</f>
        <v>0</v>
      </c>
      <c r="P75" s="39">
        <f t="shared" si="29"/>
        <v>59.477207414035448</v>
      </c>
      <c r="Q75" s="39">
        <f t="shared" si="29"/>
        <v>35.413853525543296</v>
      </c>
      <c r="R75" s="39">
        <f t="shared" si="29"/>
        <v>53.887538055582397</v>
      </c>
      <c r="S75" s="40">
        <f t="shared" si="9"/>
        <v>45.331733773495969</v>
      </c>
      <c r="T75" s="40">
        <f t="shared" si="10"/>
        <v>60.555429544001527</v>
      </c>
      <c r="U75" s="41">
        <f t="shared" si="11"/>
        <v>59.913452377920031</v>
      </c>
      <c r="V75" s="41">
        <f t="shared" si="12"/>
        <v>53.185923483194856</v>
      </c>
      <c r="W75" s="42">
        <f t="shared" si="13"/>
        <v>81.414644169413904</v>
      </c>
      <c r="X75" s="42">
        <f t="shared" si="14"/>
        <v>56.986833098993088</v>
      </c>
      <c r="Z75" s="37">
        <f t="shared" si="30"/>
        <v>29.321449899746366</v>
      </c>
      <c r="AA75" s="37">
        <f t="shared" si="30"/>
        <v>57.105985720931706</v>
      </c>
      <c r="AC75" s="3">
        <v>61</v>
      </c>
      <c r="AD75"/>
      <c r="AE75" s="59">
        <f t="shared" si="35"/>
        <v>55.359169043423464</v>
      </c>
      <c r="AG75" s="3">
        <f t="shared" si="17"/>
        <v>55.359169043423464</v>
      </c>
      <c r="AH75" s="36">
        <f t="shared" si="32"/>
        <v>79.378663363906398</v>
      </c>
      <c r="AI75" s="36">
        <f t="shared" si="32"/>
        <v>77.253214460761612</v>
      </c>
      <c r="AJ75" s="36">
        <f t="shared" si="32"/>
        <v>84.098131696268354</v>
      </c>
      <c r="AK75" s="36">
        <f t="shared" si="32"/>
        <v>79.079035248999361</v>
      </c>
      <c r="AL75" s="36">
        <f t="shared" si="32"/>
        <v>27.547139605014319</v>
      </c>
      <c r="AM75" s="37"/>
      <c r="AN75" s="36">
        <f t="shared" si="33"/>
        <v>29.904437987337598</v>
      </c>
      <c r="AO75" s="38">
        <f t="shared" si="33"/>
        <v>17.860797821533446</v>
      </c>
      <c r="AP75" s="38">
        <f>IF(Settings!$I$6&gt;69, 0.2*(AO75), 0)</f>
        <v>0</v>
      </c>
      <c r="AQ75" s="39">
        <f t="shared" si="34"/>
        <v>56.738202179223279</v>
      </c>
      <c r="AR75" s="39">
        <f t="shared" si="34"/>
        <v>34.169987602749124</v>
      </c>
      <c r="AS75" s="39">
        <f t="shared" si="34"/>
        <v>53.231705318696974</v>
      </c>
      <c r="AT75" s="40">
        <f t="shared" si="21"/>
        <v>43.190913495438238</v>
      </c>
      <c r="AU75" s="40">
        <f t="shared" si="22"/>
        <v>57.573226311261926</v>
      </c>
      <c r="AV75" s="41">
        <f t="shared" si="23"/>
        <v>56.465868637031754</v>
      </c>
      <c r="AW75" s="41">
        <f t="shared" si="24"/>
        <v>50.214589399495047</v>
      </c>
      <c r="AX75" s="42">
        <f t="shared" si="25"/>
        <v>79.687741420130195</v>
      </c>
      <c r="AY75" s="42">
        <f t="shared" si="26"/>
        <v>54.99147886016452</v>
      </c>
      <c r="BA75" s="37">
        <f t="shared" si="31"/>
        <v>28.939094446060569</v>
      </c>
      <c r="BB75" s="37">
        <f t="shared" si="31"/>
        <v>56.169505677604199</v>
      </c>
    </row>
    <row r="76" spans="6:54" x14ac:dyDescent="0.25">
      <c r="F76" s="3">
        <v>62</v>
      </c>
      <c r="G76" s="36">
        <f t="shared" si="37"/>
        <v>82.979977081384192</v>
      </c>
      <c r="H76" s="36">
        <f t="shared" si="36"/>
        <v>82.569866580277989</v>
      </c>
      <c r="I76" s="36">
        <f t="shared" si="36"/>
        <v>90.275397804381242</v>
      </c>
      <c r="J76" s="36">
        <f t="shared" si="36"/>
        <v>84.296504086672201</v>
      </c>
      <c r="K76" s="36">
        <f t="shared" si="36"/>
        <v>28.437717215719985</v>
      </c>
      <c r="L76" s="37"/>
      <c r="M76" s="36">
        <f t="shared" si="36"/>
        <v>32.442095996130483</v>
      </c>
      <c r="N76" s="38">
        <f t="shared" si="28"/>
        <v>19.448259376277004</v>
      </c>
      <c r="O76" s="38">
        <f>IF(Settings!$I$6&gt;69, 0.2*(N76), 0)</f>
        <v>0</v>
      </c>
      <c r="P76" s="39">
        <f t="shared" si="29"/>
        <v>59.919436320034549</v>
      </c>
      <c r="Q76" s="39">
        <f t="shared" si="29"/>
        <v>35.605660806879897</v>
      </c>
      <c r="R76" s="39">
        <f t="shared" si="29"/>
        <v>53.975470392812746</v>
      </c>
      <c r="S76" s="40">
        <f t="shared" si="9"/>
        <v>45.676440152663751</v>
      </c>
      <c r="T76" s="40">
        <f t="shared" si="10"/>
        <v>61.031011558197449</v>
      </c>
      <c r="U76" s="41">
        <f t="shared" si="11"/>
        <v>60.477304058877642</v>
      </c>
      <c r="V76" s="41">
        <f t="shared" si="12"/>
        <v>53.670413277180693</v>
      </c>
      <c r="W76" s="42">
        <f t="shared" si="13"/>
        <v>81.677103931077824</v>
      </c>
      <c r="X76" s="42">
        <f t="shared" si="14"/>
        <v>57.297567725718274</v>
      </c>
      <c r="Z76" s="37">
        <f t="shared" si="30"/>
        <v>29.373252452060868</v>
      </c>
      <c r="AA76" s="37">
        <f t="shared" si="30"/>
        <v>57.246302477472263</v>
      </c>
      <c r="AC76" s="3">
        <v>62</v>
      </c>
      <c r="AD76"/>
      <c r="AE76" s="59">
        <f t="shared" si="35"/>
        <v>55.672641640487548</v>
      </c>
      <c r="AG76" s="3">
        <f t="shared" si="17"/>
        <v>55.672641640487548</v>
      </c>
      <c r="AH76" s="36">
        <f t="shared" si="32"/>
        <v>79.582445264560675</v>
      </c>
      <c r="AI76" s="36">
        <f t="shared" si="32"/>
        <v>77.524308477357494</v>
      </c>
      <c r="AJ76" s="36">
        <f t="shared" si="32"/>
        <v>84.425042420643138</v>
      </c>
      <c r="AK76" s="36">
        <f t="shared" si="32"/>
        <v>79.346083253519794</v>
      </c>
      <c r="AL76" s="36">
        <f t="shared" si="32"/>
        <v>27.598503459805521</v>
      </c>
      <c r="AM76" s="37"/>
      <c r="AN76" s="36">
        <f t="shared" si="33"/>
        <v>30.033592815902207</v>
      </c>
      <c r="AO76" s="38">
        <f t="shared" si="33"/>
        <v>17.940134754113046</v>
      </c>
      <c r="AP76" s="38">
        <f>IF(Settings!$I$6&gt;69, 0.2*(AO76), 0)</f>
        <v>0</v>
      </c>
      <c r="AQ76" s="39">
        <f t="shared" si="34"/>
        <v>56.901908805821989</v>
      </c>
      <c r="AR76" s="39">
        <f t="shared" si="34"/>
        <v>34.246933813180519</v>
      </c>
      <c r="AS76" s="39">
        <f t="shared" si="34"/>
        <v>53.276570325034555</v>
      </c>
      <c r="AT76" s="40">
        <f t="shared" si="21"/>
        <v>43.319119536766422</v>
      </c>
      <c r="AU76" s="40">
        <f t="shared" si="22"/>
        <v>57.75307730525504</v>
      </c>
      <c r="AV76" s="41">
        <f t="shared" si="23"/>
        <v>56.669847674221941</v>
      </c>
      <c r="AW76" s="41">
        <f t="shared" si="24"/>
        <v>50.390800510282375</v>
      </c>
      <c r="AX76" s="42">
        <f t="shared" si="25"/>
        <v>79.795918368557849</v>
      </c>
      <c r="AY76" s="42">
        <f t="shared" si="26"/>
        <v>55.114027872729977</v>
      </c>
      <c r="BA76" s="37">
        <f t="shared" si="31"/>
        <v>28.965061877470557</v>
      </c>
      <c r="BB76" s="37">
        <f t="shared" si="31"/>
        <v>56.228720730465682</v>
      </c>
    </row>
    <row r="77" spans="6:54" x14ac:dyDescent="0.25">
      <c r="F77" s="3">
        <v>63</v>
      </c>
      <c r="G77" s="36">
        <f t="shared" si="37"/>
        <v>83.408137988696708</v>
      </c>
      <c r="H77" s="36">
        <f t="shared" si="36"/>
        <v>83.296666431068644</v>
      </c>
      <c r="I77" s="36">
        <f t="shared" si="36"/>
        <v>91.078615888844112</v>
      </c>
      <c r="J77" s="36">
        <f t="shared" si="36"/>
        <v>85.006319246409504</v>
      </c>
      <c r="K77" s="36">
        <f t="shared" si="36"/>
        <v>28.540940340972316</v>
      </c>
      <c r="L77" s="37"/>
      <c r="M77" s="36">
        <f t="shared" si="36"/>
        <v>32.789465284072904</v>
      </c>
      <c r="N77" s="38">
        <f t="shared" si="28"/>
        <v>19.670769390107765</v>
      </c>
      <c r="O77" s="38">
        <f>IF(Settings!$I$6&gt;69, 0.2*(N77), 0)</f>
        <v>0</v>
      </c>
      <c r="P77" s="39">
        <f t="shared" si="29"/>
        <v>60.349445866339124</v>
      </c>
      <c r="Q77" s="39">
        <f t="shared" si="29"/>
        <v>35.789647652561158</v>
      </c>
      <c r="R77" s="39">
        <f t="shared" si="29"/>
        <v>54.056494254348451</v>
      </c>
      <c r="S77" s="40">
        <f t="shared" si="9"/>
        <v>46.01133569890284</v>
      </c>
      <c r="T77" s="40">
        <f t="shared" si="10"/>
        <v>61.491688974682361</v>
      </c>
      <c r="U77" s="41">
        <f t="shared" si="11"/>
        <v>61.02760246673234</v>
      </c>
      <c r="V77" s="41">
        <f t="shared" si="12"/>
        <v>54.142833180194621</v>
      </c>
      <c r="W77" s="42">
        <f t="shared" si="13"/>
        <v>81.928018563733545</v>
      </c>
      <c r="X77" s="42">
        <f t="shared" si="14"/>
        <v>57.596514307073832</v>
      </c>
      <c r="Z77" s="37">
        <f t="shared" si="30"/>
        <v>29.421126359579333</v>
      </c>
      <c r="AA77" s="37">
        <f t="shared" si="30"/>
        <v>57.379815953079309</v>
      </c>
      <c r="AC77" s="3">
        <v>63</v>
      </c>
      <c r="AD77"/>
      <c r="AE77" s="59">
        <f t="shared" si="35"/>
        <v>55.961492918461353</v>
      </c>
      <c r="AG77" s="3">
        <f t="shared" si="17"/>
        <v>55.961492918461353</v>
      </c>
      <c r="AH77" s="36">
        <f t="shared" si="32"/>
        <v>79.766936105717875</v>
      </c>
      <c r="AI77" s="36">
        <f t="shared" si="32"/>
        <v>77.772273687949138</v>
      </c>
      <c r="AJ77" s="36">
        <f t="shared" si="32"/>
        <v>84.72300915071304</v>
      </c>
      <c r="AK77" s="36">
        <f t="shared" si="32"/>
        <v>79.590256449900124</v>
      </c>
      <c r="AL77" s="36">
        <f t="shared" si="32"/>
        <v>27.644911341539007</v>
      </c>
      <c r="AM77" s="37"/>
      <c r="AN77" s="36">
        <f t="shared" si="33"/>
        <v>30.151758161578638</v>
      </c>
      <c r="AO77" s="38">
        <f t="shared" si="33"/>
        <v>18.012846708862661</v>
      </c>
      <c r="AP77" s="38">
        <f>IF(Settings!$I$6&gt;69, 0.2*(AO77), 0)</f>
        <v>0</v>
      </c>
      <c r="AQ77" s="39">
        <f t="shared" si="34"/>
        <v>57.051508987976575</v>
      </c>
      <c r="AR77" s="39">
        <f t="shared" si="34"/>
        <v>34.316969029688039</v>
      </c>
      <c r="AS77" s="39">
        <f t="shared" si="34"/>
        <v>53.316914109872798</v>
      </c>
      <c r="AT77" s="40">
        <f t="shared" si="21"/>
        <v>43.436252673037281</v>
      </c>
      <c r="AU77" s="40">
        <f t="shared" si="22"/>
        <v>57.917265590949796</v>
      </c>
      <c r="AV77" s="41">
        <f t="shared" si="23"/>
        <v>56.856474245268871</v>
      </c>
      <c r="AW77" s="41">
        <f t="shared" si="24"/>
        <v>50.551977897166942</v>
      </c>
      <c r="AX77" s="42">
        <f t="shared" si="25"/>
        <v>79.894217056479178</v>
      </c>
      <c r="AY77" s="42">
        <f t="shared" si="26"/>
        <v>55.225662601473829</v>
      </c>
      <c r="BA77" s="37">
        <f t="shared" si="31"/>
        <v>28.988433300133707</v>
      </c>
      <c r="BB77" s="37">
        <f t="shared" si="31"/>
        <v>56.282474108182569</v>
      </c>
    </row>
    <row r="78" spans="6:54" x14ac:dyDescent="0.25">
      <c r="F78" s="3">
        <v>64</v>
      </c>
      <c r="G78" s="36">
        <f t="shared" si="37"/>
        <v>83.810951607635914</v>
      </c>
      <c r="H78" s="36">
        <f t="shared" si="36"/>
        <v>84.00528933045085</v>
      </c>
      <c r="I78" s="36">
        <f t="shared" si="36"/>
        <v>91.851396362405822</v>
      </c>
      <c r="J78" s="36">
        <f t="shared" si="36"/>
        <v>85.697534832099407</v>
      </c>
      <c r="K78" s="36">
        <f t="shared" si="36"/>
        <v>28.637466849996066</v>
      </c>
      <c r="L78" s="37"/>
      <c r="M78" s="36">
        <f t="shared" si="36"/>
        <v>33.128167046213484</v>
      </c>
      <c r="N78" s="38">
        <f t="shared" si="28"/>
        <v>19.889092149472628</v>
      </c>
      <c r="O78" s="38">
        <f>IF(Settings!$I$6&gt;69, 0.2*(N78), 0)</f>
        <v>0</v>
      </c>
      <c r="P78" s="39">
        <f t="shared" si="29"/>
        <v>60.767549395590954</v>
      </c>
      <c r="Q78" s="39">
        <f t="shared" si="29"/>
        <v>35.966115373252855</v>
      </c>
      <c r="R78" s="39">
        <f t="shared" si="29"/>
        <v>54.131145984381234</v>
      </c>
      <c r="S78" s="40">
        <f t="shared" si="9"/>
        <v>46.336675040909135</v>
      </c>
      <c r="T78" s="40">
        <f t="shared" si="10"/>
        <v>61.937874412059301</v>
      </c>
      <c r="U78" s="41">
        <f t="shared" si="11"/>
        <v>61.564620317108471</v>
      </c>
      <c r="V78" s="41">
        <f t="shared" si="12"/>
        <v>54.603438064793053</v>
      </c>
      <c r="W78" s="42">
        <f t="shared" si="13"/>
        <v>82.167952480914749</v>
      </c>
      <c r="X78" s="42">
        <f t="shared" si="14"/>
        <v>57.884098710720288</v>
      </c>
      <c r="Z78" s="37">
        <f t="shared" si="30"/>
        <v>29.465365693292995</v>
      </c>
      <c r="AA78" s="37">
        <f t="shared" si="30"/>
        <v>57.506856005943725</v>
      </c>
      <c r="AC78" s="3">
        <v>64</v>
      </c>
      <c r="AD78"/>
      <c r="AE78" s="59">
        <f t="shared" si="35"/>
        <v>56.227656728531329</v>
      </c>
      <c r="AG78" s="3">
        <f t="shared" si="17"/>
        <v>56.227656728531329</v>
      </c>
      <c r="AH78" s="36">
        <f t="shared" si="32"/>
        <v>79.934188226352759</v>
      </c>
      <c r="AI78" s="36">
        <f t="shared" si="32"/>
        <v>77.999212436536212</v>
      </c>
      <c r="AJ78" s="36">
        <f t="shared" si="32"/>
        <v>84.994818653496878</v>
      </c>
      <c r="AK78" s="36">
        <f t="shared" si="32"/>
        <v>79.813647891249289</v>
      </c>
      <c r="AL78" s="36">
        <f t="shared" si="32"/>
        <v>27.686905214303785</v>
      </c>
      <c r="AM78" s="37"/>
      <c r="AN78" s="36">
        <f t="shared" si="33"/>
        <v>30.259927427527181</v>
      </c>
      <c r="AO78" s="38">
        <f t="shared" si="33"/>
        <v>18.079514261629722</v>
      </c>
      <c r="AP78" s="38">
        <f>IF(Settings!$I$6&gt;69, 0.2*(AO78), 0)</f>
        <v>0</v>
      </c>
      <c r="AQ78" s="39">
        <f t="shared" si="34"/>
        <v>57.188306678396692</v>
      </c>
      <c r="AR78" s="39">
        <f t="shared" si="34"/>
        <v>34.380774912708262</v>
      </c>
      <c r="AS78" s="39">
        <f t="shared" si="34"/>
        <v>53.353261515738183</v>
      </c>
      <c r="AT78" s="40">
        <f t="shared" si="21"/>
        <v>43.54334008826438</v>
      </c>
      <c r="AU78" s="40">
        <f t="shared" si="22"/>
        <v>58.067262907571006</v>
      </c>
      <c r="AV78" s="41">
        <f t="shared" si="23"/>
        <v>57.027318075318945</v>
      </c>
      <c r="AW78" s="41">
        <f t="shared" si="24"/>
        <v>50.699488083748541</v>
      </c>
      <c r="AX78" s="42">
        <f t="shared" si="25"/>
        <v>79.983638905429714</v>
      </c>
      <c r="AY78" s="42">
        <f t="shared" si="26"/>
        <v>55.327445972566601</v>
      </c>
      <c r="BA78" s="37">
        <f t="shared" si="31"/>
        <v>29.009506901624203</v>
      </c>
      <c r="BB78" s="37">
        <f t="shared" si="31"/>
        <v>56.331326976098467</v>
      </c>
    </row>
    <row r="79" spans="6:54" x14ac:dyDescent="0.25">
      <c r="F79" s="3">
        <v>65</v>
      </c>
      <c r="G79" s="36">
        <f t="shared" si="37"/>
        <v>84.189824769985293</v>
      </c>
      <c r="H79" s="36">
        <f t="shared" si="37"/>
        <v>84.696123828594096</v>
      </c>
      <c r="I79" s="36">
        <f t="shared" si="37"/>
        <v>92.594694861444225</v>
      </c>
      <c r="J79" s="36">
        <f t="shared" si="37"/>
        <v>86.370575153128414</v>
      </c>
      <c r="K79" s="36">
        <f t="shared" si="37"/>
        <v>28.727715050574531</v>
      </c>
      <c r="L79" s="37"/>
      <c r="M79" s="36">
        <f t="shared" si="37"/>
        <v>33.458357068340717</v>
      </c>
      <c r="N79" s="38">
        <f t="shared" si="28"/>
        <v>20.103279759945359</v>
      </c>
      <c r="O79" s="38">
        <f>IF(Settings!$I$6&gt;69, 0.2*(N79), 0)</f>
        <v>0</v>
      </c>
      <c r="P79" s="39">
        <f t="shared" si="29"/>
        <v>61.17405387687964</v>
      </c>
      <c r="Q79" s="39">
        <f t="shared" si="29"/>
        <v>36.135355246693194</v>
      </c>
      <c r="R79" s="39">
        <f t="shared" si="29"/>
        <v>54.199921275875468</v>
      </c>
      <c r="S79" s="40">
        <f t="shared" ref="S79:S84" si="38">S$8*(S$4*(1-EXP(-S$5*F79))^S$6)</f>
        <v>46.652707931901567</v>
      </c>
      <c r="T79" s="40">
        <f t="shared" ref="T79:T84" si="39">T$8*(T$4*(1-EXP(-T$5*F79))^T$6)</f>
        <v>62.369973247235805</v>
      </c>
      <c r="U79" s="41">
        <f t="shared" ref="U79:U84" si="40">(U$7/100*$H79)+((100-U$7)/100*$N79)</f>
        <v>62.088628404567039</v>
      </c>
      <c r="V79" s="41">
        <f t="shared" ref="V79:V84" si="41">(V$7/100*$H79)+((100-V$7)/100*$O79)</f>
        <v>55.052480488586163</v>
      </c>
      <c r="W79" s="42">
        <f t="shared" ref="W79:W84" si="42">$W$7/100*(($W$4*(1-EXP(-$W$5*F79))^$W$6)) + ((100-$W$7)/100*N79)</f>
        <v>82.397441504952667</v>
      </c>
      <c r="X79" s="42">
        <f t="shared" ref="X79:X84" si="43">$X$7/100*(($X$4*(1-EXP(-$X$5*F79))^$X$6)) + ((100-$X$7)/100*O79)</f>
        <v>58.160733218381857</v>
      </c>
      <c r="Z79" s="37">
        <f t="shared" si="30"/>
        <v>29.5062430891197</v>
      </c>
      <c r="AA79" s="37">
        <f t="shared" si="30"/>
        <v>57.627736501027925</v>
      </c>
      <c r="AC79" s="3">
        <v>65</v>
      </c>
      <c r="AD79"/>
      <c r="AE79" s="59">
        <f t="shared" si="35"/>
        <v>56.472915029924017</v>
      </c>
      <c r="AG79" s="3">
        <f t="shared" ref="AG79:AG84" si="44">AE79</f>
        <v>56.472915029924017</v>
      </c>
      <c r="AH79" s="36">
        <f t="shared" si="32"/>
        <v>80.086002405750079</v>
      </c>
      <c r="AI79" s="36">
        <f t="shared" si="32"/>
        <v>78.207016945434475</v>
      </c>
      <c r="AJ79" s="36">
        <f t="shared" si="32"/>
        <v>85.242956984005943</v>
      </c>
      <c r="AK79" s="36">
        <f t="shared" si="32"/>
        <v>80.018139397510424</v>
      </c>
      <c r="AL79" s="36">
        <f t="shared" si="32"/>
        <v>27.7249583213904</v>
      </c>
      <c r="AM79" s="37"/>
      <c r="AN79" s="36">
        <f t="shared" si="33"/>
        <v>30.358995777820148</v>
      </c>
      <c r="AO79" s="38">
        <f t="shared" si="33"/>
        <v>18.140663129578229</v>
      </c>
      <c r="AP79" s="38">
        <f>IF(Settings!$I$6&gt;69, 0.2*(AO79), 0)</f>
        <v>0</v>
      </c>
      <c r="AQ79" s="39">
        <f t="shared" si="34"/>
        <v>57.313472157291677</v>
      </c>
      <c r="AR79" s="39">
        <f t="shared" si="34"/>
        <v>34.438956849461015</v>
      </c>
      <c r="AS79" s="39">
        <f t="shared" si="34"/>
        <v>53.386066054377245</v>
      </c>
      <c r="AT79" s="40">
        <f t="shared" ref="AT79:AT84" si="45">AT$8*(AT$4*(1-EXP(-AT$5*AG79))^AT$6)</f>
        <v>43.641303178385535</v>
      </c>
      <c r="AU79" s="40">
        <f t="shared" ref="AU79:AU84" si="46">AU$8*(AU$4*(1-EXP(-AU$5*AG79))^AU$6)</f>
        <v>58.204386831166921</v>
      </c>
      <c r="AV79" s="41">
        <f t="shared" ref="AV79:AV84" si="47">(AV$7/100*$AI79)+((100-AV$7)/100*$AO79)</f>
        <v>57.183793109884789</v>
      </c>
      <c r="AW79" s="41">
        <f t="shared" ref="AW79:AW84" si="48">(AW$7/100*$AI79)+((100-AW$7)/100*$AP79)</f>
        <v>50.834561014532412</v>
      </c>
      <c r="AX79" s="42">
        <f t="shared" ref="AX79:AX84" si="49">$W$7/100*(($W$4*(1-EXP(-$W$5*AG79))^$W$6)) + ((100-$W$7)/100*AO79)</f>
        <v>80.065068748602329</v>
      </c>
      <c r="AY79" s="42">
        <f t="shared" ref="AY79:AY84" si="50">$X$7/100*(($X$4*(1-EXP(-$X$5*AG79))^$X$6)) + ((100-$X$7)/100*AP79)</f>
        <v>55.420323885336828</v>
      </c>
      <c r="BA79" s="37">
        <f t="shared" si="31"/>
        <v>29.02854081447358</v>
      </c>
      <c r="BB79" s="37">
        <f t="shared" si="31"/>
        <v>56.375774228443404</v>
      </c>
    </row>
    <row r="80" spans="6:54" x14ac:dyDescent="0.25">
      <c r="F80" s="3">
        <v>66</v>
      </c>
      <c r="G80" s="36">
        <f t="shared" si="37"/>
        <v>84.546097895871284</v>
      </c>
      <c r="H80" s="36">
        <f t="shared" si="37"/>
        <v>85.369554562090713</v>
      </c>
      <c r="I80" s="36">
        <f t="shared" si="37"/>
        <v>93.309455207822509</v>
      </c>
      <c r="J80" s="36">
        <f t="shared" si="37"/>
        <v>87.025859125258492</v>
      </c>
      <c r="K80" s="36">
        <f t="shared" si="37"/>
        <v>28.812079252878473</v>
      </c>
      <c r="L80" s="37"/>
      <c r="M80" s="36">
        <f t="shared" si="37"/>
        <v>33.780192645384957</v>
      </c>
      <c r="N80" s="38">
        <f t="shared" si="28"/>
        <v>20.313385306790323</v>
      </c>
      <c r="O80" s="38">
        <f>IF(Settings!$I$6&gt;69, 0.2*(N80), 0)</f>
        <v>0</v>
      </c>
      <c r="P80" s="39">
        <f t="shared" si="29"/>
        <v>61.569259907418299</v>
      </c>
      <c r="Q80" s="39">
        <f t="shared" si="29"/>
        <v>36.297648700755566</v>
      </c>
      <c r="R80" s="39">
        <f t="shared" si="29"/>
        <v>54.263278098255654</v>
      </c>
      <c r="S80" s="40">
        <f t="shared" si="38"/>
        <v>46.959679204428113</v>
      </c>
      <c r="T80" s="40">
        <f t="shared" si="39"/>
        <v>62.788383374594353</v>
      </c>
      <c r="U80" s="41">
        <f t="shared" si="40"/>
        <v>62.599895322735577</v>
      </c>
      <c r="V80" s="41">
        <f t="shared" si="41"/>
        <v>55.490210465358963</v>
      </c>
      <c r="W80" s="42">
        <f t="shared" si="42"/>
        <v>82.616994273252658</v>
      </c>
      <c r="X80" s="42">
        <f t="shared" si="43"/>
        <v>58.426816797064077</v>
      </c>
      <c r="Z80" s="37">
        <f t="shared" si="30"/>
        <v>29.544011223443608</v>
      </c>
      <c r="AA80" s="37">
        <f t="shared" si="30"/>
        <v>57.742756085500218</v>
      </c>
      <c r="AC80" s="3">
        <v>66</v>
      </c>
      <c r="AD80"/>
      <c r="AE80" s="59">
        <f t="shared" si="35"/>
        <v>56.698909820073034</v>
      </c>
      <c r="AG80" s="3">
        <f t="shared" si="44"/>
        <v>56.698909820073034</v>
      </c>
      <c r="AH80" s="36">
        <f t="shared" si="32"/>
        <v>80.223963363108652</v>
      </c>
      <c r="AI80" s="36">
        <f t="shared" si="32"/>
        <v>78.397393016585625</v>
      </c>
      <c r="AJ80" s="36">
        <f t="shared" si="32"/>
        <v>85.469646374773845</v>
      </c>
      <c r="AK80" s="36">
        <f t="shared" si="32"/>
        <v>80.205425674820574</v>
      </c>
      <c r="AL80" s="36">
        <f t="shared" si="32"/>
        <v>27.759485247207905</v>
      </c>
      <c r="AM80" s="37"/>
      <c r="AN80" s="36">
        <f t="shared" si="33"/>
        <v>30.449771016178829</v>
      </c>
      <c r="AO80" s="38">
        <f t="shared" si="33"/>
        <v>18.196769910500976</v>
      </c>
      <c r="AP80" s="38">
        <f>IF(Settings!$I$6&gt;69, 0.2*(AO80), 0)</f>
        <v>0</v>
      </c>
      <c r="AQ80" s="39">
        <f t="shared" si="34"/>
        <v>57.428057621178155</v>
      </c>
      <c r="AR80" s="39">
        <f t="shared" si="34"/>
        <v>34.492053776475466</v>
      </c>
      <c r="AS80" s="39">
        <f t="shared" si="34"/>
        <v>53.415721121898457</v>
      </c>
      <c r="AT80" s="40">
        <f t="shared" si="45"/>
        <v>43.730969946922272</v>
      </c>
      <c r="AU80" s="40">
        <f t="shared" si="46"/>
        <v>58.32981916844092</v>
      </c>
      <c r="AV80" s="41">
        <f t="shared" si="47"/>
        <v>57.327174929456</v>
      </c>
      <c r="AW80" s="41">
        <f t="shared" si="48"/>
        <v>50.958305460780657</v>
      </c>
      <c r="AX80" s="42">
        <f t="shared" si="49"/>
        <v>80.139290614329767</v>
      </c>
      <c r="AY80" s="42">
        <f t="shared" si="50"/>
        <v>55.505140029391413</v>
      </c>
      <c r="BA80" s="37">
        <f t="shared" si="31"/>
        <v>29.04575934268636</v>
      </c>
      <c r="BB80" s="37">
        <f t="shared" si="31"/>
        <v>56.416253562428402</v>
      </c>
    </row>
    <row r="81" spans="3:54" x14ac:dyDescent="0.25">
      <c r="F81" s="3">
        <v>67</v>
      </c>
      <c r="G81" s="36">
        <f t="shared" si="37"/>
        <v>84.881046602961064</v>
      </c>
      <c r="H81" s="36">
        <f t="shared" si="37"/>
        <v>86.025961940988083</v>
      </c>
      <c r="I81" s="36">
        <f t="shared" si="37"/>
        <v>93.996607577916592</v>
      </c>
      <c r="J81" s="36">
        <f t="shared" si="37"/>
        <v>87.663799994642005</v>
      </c>
      <c r="K81" s="36">
        <f t="shared" si="37"/>
        <v>28.890930856272547</v>
      </c>
      <c r="L81" s="37"/>
      <c r="M81" s="36">
        <f t="shared" si="37"/>
        <v>34.093832169846664</v>
      </c>
      <c r="N81" s="38">
        <f t="shared" si="28"/>
        <v>20.519462719379561</v>
      </c>
      <c r="O81" s="38">
        <f>IF(Settings!$I$6&gt;69, 0.2*(N81), 0)</f>
        <v>0</v>
      </c>
      <c r="P81" s="39">
        <f t="shared" si="29"/>
        <v>61.953461727189747</v>
      </c>
      <c r="Q81" s="39">
        <f t="shared" si="29"/>
        <v>36.453267510066752</v>
      </c>
      <c r="R81" s="39">
        <f t="shared" si="29"/>
        <v>54.321639438545063</v>
      </c>
      <c r="S81" s="40">
        <f t="shared" si="38"/>
        <v>47.257828740239894</v>
      </c>
      <c r="T81" s="40">
        <f t="shared" si="39"/>
        <v>63.19349500874187</v>
      </c>
      <c r="U81" s="41">
        <f t="shared" si="40"/>
        <v>63.098687213425102</v>
      </c>
      <c r="V81" s="41">
        <f t="shared" si="41"/>
        <v>55.916875261642254</v>
      </c>
      <c r="W81" s="42">
        <f t="shared" si="42"/>
        <v>82.827093584184809</v>
      </c>
      <c r="X81" s="42">
        <f t="shared" si="43"/>
        <v>58.682735381751279</v>
      </c>
      <c r="Z81" s="37">
        <f t="shared" si="30"/>
        <v>29.578904200466638</v>
      </c>
      <c r="AA81" s="37">
        <f t="shared" si="30"/>
        <v>57.852198926571987</v>
      </c>
      <c r="AC81" s="3">
        <v>67</v>
      </c>
      <c r="AD81"/>
      <c r="AE81" s="59">
        <f t="shared" si="35"/>
        <v>56.907154127745713</v>
      </c>
      <c r="AG81" s="3">
        <f t="shared" si="44"/>
        <v>56.907154127745713</v>
      </c>
      <c r="AH81" s="36">
        <f t="shared" si="32"/>
        <v>80.349469613795648</v>
      </c>
      <c r="AI81" s="36">
        <f t="shared" si="32"/>
        <v>78.571880697062184</v>
      </c>
      <c r="AJ81" s="36">
        <f t="shared" si="32"/>
        <v>85.676877033428639</v>
      </c>
      <c r="AK81" s="36">
        <f t="shared" si="32"/>
        <v>80.377035304170079</v>
      </c>
      <c r="AL81" s="36">
        <f t="shared" si="32"/>
        <v>27.790850317224386</v>
      </c>
      <c r="AM81" s="37"/>
      <c r="AN81" s="36">
        <f t="shared" si="33"/>
        <v>30.532983111339057</v>
      </c>
      <c r="AO81" s="38">
        <f t="shared" si="33"/>
        <v>18.248267149259426</v>
      </c>
      <c r="AP81" s="38">
        <f>IF(Settings!$I$6&gt;69, 0.2*(AO81), 0)</f>
        <v>0</v>
      </c>
      <c r="AQ81" s="39">
        <f t="shared" si="34"/>
        <v>57.533010696019971</v>
      </c>
      <c r="AR81" s="39">
        <f t="shared" si="34"/>
        <v>34.540546561254516</v>
      </c>
      <c r="AS81" s="39">
        <f t="shared" si="34"/>
        <v>53.442569226619511</v>
      </c>
      <c r="AT81" s="40">
        <f t="shared" si="45"/>
        <v>43.813085744292565</v>
      </c>
      <c r="AU81" s="40">
        <f t="shared" si="46"/>
        <v>58.444621855179157</v>
      </c>
      <c r="AV81" s="41">
        <f t="shared" si="47"/>
        <v>57.458615955331226</v>
      </c>
      <c r="AW81" s="41">
        <f t="shared" si="48"/>
        <v>51.071722453090423</v>
      </c>
      <c r="AX81" s="42">
        <f t="shared" si="49"/>
        <v>80.207001058038429</v>
      </c>
      <c r="AY81" s="42">
        <f t="shared" si="50"/>
        <v>55.58264856090468</v>
      </c>
      <c r="BA81" s="37">
        <f t="shared" si="31"/>
        <v>29.061358096548251</v>
      </c>
      <c r="BB81" s="37">
        <f t="shared" si="31"/>
        <v>56.453153133873272</v>
      </c>
    </row>
    <row r="82" spans="3:54" x14ac:dyDescent="0.25">
      <c r="F82" s="3">
        <v>68</v>
      </c>
      <c r="G82" s="36">
        <f t="shared" si="37"/>
        <v>85.195883506905631</v>
      </c>
      <c r="H82" s="36">
        <f t="shared" si="37"/>
        <v>86.66572187181481</v>
      </c>
      <c r="I82" s="36">
        <f t="shared" si="37"/>
        <v>94.657066928073036</v>
      </c>
      <c r="J82" s="36">
        <f t="shared" si="37"/>
        <v>88.284805098394699</v>
      </c>
      <c r="K82" s="36">
        <f t="shared" si="37"/>
        <v>28.964619429299574</v>
      </c>
      <c r="L82" s="37"/>
      <c r="M82" s="36">
        <f t="shared" si="37"/>
        <v>34.399434754260717</v>
      </c>
      <c r="N82" s="38">
        <f t="shared" si="28"/>
        <v>20.721566645058729</v>
      </c>
      <c r="O82" s="38">
        <f>IF(Settings!$I$6&gt;69, 0.2*(N82), 0)</f>
        <v>0</v>
      </c>
      <c r="P82" s="39">
        <f t="shared" si="29"/>
        <v>62.326947245185742</v>
      </c>
      <c r="Q82" s="39">
        <f t="shared" si="29"/>
        <v>36.6024740037141</v>
      </c>
      <c r="R82" s="39">
        <f t="shared" si="29"/>
        <v>54.375395863809565</v>
      </c>
      <c r="S82" s="40">
        <f t="shared" si="38"/>
        <v>47.547391453735322</v>
      </c>
      <c r="T82" s="40">
        <f t="shared" si="39"/>
        <v>63.585690526711076</v>
      </c>
      <c r="U82" s="41">
        <f t="shared" si="40"/>
        <v>63.585267542450183</v>
      </c>
      <c r="V82" s="41">
        <f t="shared" si="41"/>
        <v>56.332719216679628</v>
      </c>
      <c r="W82" s="42">
        <f t="shared" si="42"/>
        <v>83.028197683994478</v>
      </c>
      <c r="X82" s="42">
        <f t="shared" si="43"/>
        <v>58.928862167215811</v>
      </c>
      <c r="Z82" s="37">
        <f t="shared" si="30"/>
        <v>29.611138854469374</v>
      </c>
      <c r="AA82" s="37">
        <f t="shared" si="30"/>
        <v>57.956335413560829</v>
      </c>
      <c r="AC82" s="3">
        <v>68</v>
      </c>
      <c r="AD82"/>
      <c r="AE82" s="59">
        <f t="shared" si="35"/>
        <v>57.099042142728173</v>
      </c>
      <c r="AG82" s="3">
        <f t="shared" si="44"/>
        <v>57.099042142728173</v>
      </c>
      <c r="AH82" s="36">
        <f t="shared" si="32"/>
        <v>80.463758666337682</v>
      </c>
      <c r="AI82" s="36">
        <f t="shared" si="32"/>
        <v>78.731872343318301</v>
      </c>
      <c r="AJ82" s="36">
        <f t="shared" si="32"/>
        <v>85.866434618164888</v>
      </c>
      <c r="AK82" s="36">
        <f t="shared" si="32"/>
        <v>80.534349053553697</v>
      </c>
      <c r="AL82" s="36">
        <f t="shared" si="32"/>
        <v>27.819374637803122</v>
      </c>
      <c r="AM82" s="37"/>
      <c r="AN82" s="36">
        <f t="shared" si="33"/>
        <v>30.609292554476447</v>
      </c>
      <c r="AO82" s="38">
        <f t="shared" si="33"/>
        <v>18.295547818746567</v>
      </c>
      <c r="AP82" s="38">
        <f>IF(Settings!$I$6&gt;69, 0.2*(AO82), 0)</f>
        <v>0</v>
      </c>
      <c r="AQ82" s="39">
        <f t="shared" si="34"/>
        <v>57.629186184844798</v>
      </c>
      <c r="AR82" s="39">
        <f t="shared" si="34"/>
        <v>34.584865178151929</v>
      </c>
      <c r="AS82" s="39">
        <f t="shared" si="34"/>
        <v>53.466909617083253</v>
      </c>
      <c r="AT82" s="40">
        <f t="shared" si="45"/>
        <v>43.888322598611765</v>
      </c>
      <c r="AU82" s="40">
        <f t="shared" si="46"/>
        <v>58.549750736250814</v>
      </c>
      <c r="AV82" s="41">
        <f t="shared" si="47"/>
        <v>57.579158759718197</v>
      </c>
      <c r="AW82" s="41">
        <f t="shared" si="48"/>
        <v>51.175717023156899</v>
      </c>
      <c r="AX82" s="42">
        <f t="shared" si="49"/>
        <v>80.268820468775289</v>
      </c>
      <c r="AY82" s="42">
        <f t="shared" si="50"/>
        <v>55.653524983067555</v>
      </c>
      <c r="BA82" s="37">
        <f t="shared" si="31"/>
        <v>29.075508246458213</v>
      </c>
      <c r="BB82" s="37">
        <f t="shared" si="31"/>
        <v>56.486818041403161</v>
      </c>
    </row>
    <row r="83" spans="3:54" x14ac:dyDescent="0.25">
      <c r="F83" s="3">
        <v>69</v>
      </c>
      <c r="G83" s="36">
        <f t="shared" si="37"/>
        <v>85.491760168859273</v>
      </c>
      <c r="H83" s="36">
        <f t="shared" si="37"/>
        <v>87.289205513690021</v>
      </c>
      <c r="I83" s="36">
        <f t="shared" si="37"/>
        <v>95.29173165310452</v>
      </c>
      <c r="J83" s="36">
        <f t="shared" si="37"/>
        <v>88.889275658637061</v>
      </c>
      <c r="K83" s="36">
        <f t="shared" si="37"/>
        <v>29.033473775130847</v>
      </c>
      <c r="L83" s="37"/>
      <c r="M83" s="36">
        <f t="shared" si="37"/>
        <v>34.697159885392118</v>
      </c>
      <c r="N83" s="38">
        <f t="shared" si="28"/>
        <v>20.919752331850113</v>
      </c>
      <c r="O83" s="38">
        <f>IF(Settings!$I$6&gt;69, 0.2*(N83), 0)</f>
        <v>0</v>
      </c>
      <c r="P83" s="39">
        <f t="shared" si="29"/>
        <v>62.689998075987219</v>
      </c>
      <c r="Q83" s="39">
        <f t="shared" si="29"/>
        <v>36.745521281851218</v>
      </c>
      <c r="R83" s="39">
        <f t="shared" si="29"/>
        <v>54.424907913182707</v>
      </c>
      <c r="S83" s="40">
        <f t="shared" si="38"/>
        <v>47.828597287608765</v>
      </c>
      <c r="T83" s="40">
        <f t="shared" si="39"/>
        <v>63.965344345833387</v>
      </c>
      <c r="U83" s="41">
        <f t="shared" si="40"/>
        <v>64.059896900046056</v>
      </c>
      <c r="V83" s="41">
        <f t="shared" si="41"/>
        <v>56.737983583898519</v>
      </c>
      <c r="W83" s="42">
        <f t="shared" si="42"/>
        <v>83.22074149628304</v>
      </c>
      <c r="X83" s="42">
        <f t="shared" si="43"/>
        <v>59.16555790683757</v>
      </c>
      <c r="Z83" s="37">
        <f t="shared" si="30"/>
        <v>29.640915970374667</v>
      </c>
      <c r="AA83" s="37">
        <f t="shared" si="30"/>
        <v>58.055422825913979</v>
      </c>
      <c r="AC83" s="3">
        <v>69</v>
      </c>
      <c r="AD83"/>
      <c r="AE83" s="59">
        <f t="shared" si="35"/>
        <v>57.275858549886756</v>
      </c>
      <c r="AG83" s="3">
        <f t="shared" si="44"/>
        <v>57.275858549886756</v>
      </c>
      <c r="AH83" s="36">
        <f t="shared" si="32"/>
        <v>80.567928359985359</v>
      </c>
      <c r="AI83" s="36">
        <f t="shared" si="32"/>
        <v>78.878628450997525</v>
      </c>
      <c r="AJ83" s="36">
        <f t="shared" si="32"/>
        <v>86.039924037299912</v>
      </c>
      <c r="AK83" s="36">
        <f t="shared" si="32"/>
        <v>80.678615896020617</v>
      </c>
      <c r="AL83" s="36">
        <f t="shared" si="32"/>
        <v>27.845342018660297</v>
      </c>
      <c r="AM83" s="37"/>
      <c r="AN83" s="36">
        <f t="shared" si="33"/>
        <v>30.679297707053468</v>
      </c>
      <c r="AO83" s="38">
        <f t="shared" si="33"/>
        <v>18.338969290564762</v>
      </c>
      <c r="AP83" s="38">
        <f>IF(Settings!$I$6&gt;69, 0.2*(AO83), 0)</f>
        <v>0</v>
      </c>
      <c r="AQ83" s="39">
        <f t="shared" si="34"/>
        <v>57.717356309216342</v>
      </c>
      <c r="AR83" s="39">
        <f t="shared" si="34"/>
        <v>34.625394871837983</v>
      </c>
      <c r="AS83" s="39">
        <f t="shared" si="34"/>
        <v>53.489004615960049</v>
      </c>
      <c r="AT83" s="40">
        <f t="shared" si="45"/>
        <v>43.95728734529763</v>
      </c>
      <c r="AU83" s="40">
        <f t="shared" si="46"/>
        <v>58.646067542337242</v>
      </c>
      <c r="AV83" s="41">
        <f t="shared" si="47"/>
        <v>57.689747744846059</v>
      </c>
      <c r="AW83" s="41">
        <f t="shared" si="48"/>
        <v>51.27110849314839</v>
      </c>
      <c r="AX83" s="42">
        <f t="shared" si="49"/>
        <v>80.325302695328645</v>
      </c>
      <c r="AY83" s="42">
        <f t="shared" si="50"/>
        <v>55.718375515082911</v>
      </c>
      <c r="BA83" s="37">
        <f t="shared" si="31"/>
        <v>29.088360062485503</v>
      </c>
      <c r="BB83" s="37">
        <f t="shared" si="31"/>
        <v>56.51755583927752</v>
      </c>
    </row>
    <row r="84" spans="3:54" x14ac:dyDescent="0.25">
      <c r="F84" s="3">
        <v>70</v>
      </c>
      <c r="G84" s="36">
        <f t="shared" si="37"/>
        <v>85.769769152001331</v>
      </c>
      <c r="H84" s="36">
        <f t="shared" si="37"/>
        <v>87.896779064835755</v>
      </c>
      <c r="I84" s="36">
        <f t="shared" si="37"/>
        <v>95.901482456141949</v>
      </c>
      <c r="J84" s="36">
        <f t="shared" si="37"/>
        <v>89.477606607162741</v>
      </c>
      <c r="K84" s="36">
        <f t="shared" si="37"/>
        <v>29.097802976266394</v>
      </c>
      <c r="L84" s="37"/>
      <c r="M84" s="36">
        <f t="shared" si="37"/>
        <v>34.987167108003028</v>
      </c>
      <c r="N84" s="38">
        <f t="shared" si="28"/>
        <v>21.114075519423295</v>
      </c>
      <c r="O84" s="38">
        <f>IF(Settings!$I$6&gt;69, 0.2*(N84), 0)</f>
        <v>0</v>
      </c>
      <c r="P84" s="39">
        <f t="shared" si="29"/>
        <v>63.042889585546327</v>
      </c>
      <c r="Q84" s="39">
        <f t="shared" si="29"/>
        <v>36.882653439259713</v>
      </c>
      <c r="R84" s="39">
        <f t="shared" si="29"/>
        <v>54.470508327980063</v>
      </c>
      <c r="S84" s="40">
        <f t="shared" si="38"/>
        <v>48.10167121945819</v>
      </c>
      <c r="T84" s="40">
        <f t="shared" si="39"/>
        <v>64.332822833821851</v>
      </c>
      <c r="U84" s="41">
        <f t="shared" si="40"/>
        <v>64.5228328239414</v>
      </c>
      <c r="V84" s="41">
        <f t="shared" si="41"/>
        <v>57.132906392143241</v>
      </c>
      <c r="W84" s="42">
        <f t="shared" si="42"/>
        <v>83.405137795718417</v>
      </c>
      <c r="X84" s="42">
        <f t="shared" si="43"/>
        <v>59.393171216571048</v>
      </c>
      <c r="Z84" s="37">
        <f t="shared" si="30"/>
        <v>29.668421426203039</v>
      </c>
      <c r="AA84" s="37">
        <f t="shared" si="30"/>
        <v>58.14970596884249</v>
      </c>
      <c r="AC84" s="3">
        <v>70</v>
      </c>
      <c r="AD84"/>
      <c r="AE84" s="59">
        <f t="shared" si="35"/>
        <v>57.43878713009709</v>
      </c>
      <c r="AG84" s="3">
        <f t="shared" si="44"/>
        <v>57.43878713009709</v>
      </c>
      <c r="AH84" s="36">
        <f t="shared" si="32"/>
        <v>80.662954994892957</v>
      </c>
      <c r="AI84" s="36">
        <f t="shared" si="32"/>
        <v>79.013291560595647</v>
      </c>
      <c r="AJ84" s="36">
        <f t="shared" si="32"/>
        <v>86.198790115918172</v>
      </c>
      <c r="AK84" s="36">
        <f t="shared" si="32"/>
        <v>80.810967056322838</v>
      </c>
      <c r="AL84" s="36">
        <f t="shared" si="32"/>
        <v>27.869003973858995</v>
      </c>
      <c r="AM84" s="37"/>
      <c r="AN84" s="36">
        <f t="shared" si="33"/>
        <v>30.74354127442999</v>
      </c>
      <c r="AO84" s="38">
        <f t="shared" si="33"/>
        <v>18.378856860168497</v>
      </c>
      <c r="AP84" s="38">
        <f>IF(Settings!$I$6&gt;69, 0.2*(AO84), 0)</f>
        <v>0</v>
      </c>
      <c r="AQ84" s="39">
        <f t="shared" si="34"/>
        <v>57.798219662101332</v>
      </c>
      <c r="AR84" s="39">
        <f t="shared" si="34"/>
        <v>34.662481467945156</v>
      </c>
      <c r="AS84" s="39">
        <f t="shared" si="34"/>
        <v>53.509084902260177</v>
      </c>
      <c r="AT84" s="40">
        <f t="shared" si="45"/>
        <v>44.020528729370774</v>
      </c>
      <c r="AU84" s="40">
        <f t="shared" si="46"/>
        <v>58.734350327502653</v>
      </c>
      <c r="AV84" s="41">
        <f t="shared" si="47"/>
        <v>57.791239415446142</v>
      </c>
      <c r="AW84" s="41">
        <f t="shared" si="48"/>
        <v>51.358639514387171</v>
      </c>
      <c r="AX84" s="42">
        <f t="shared" si="49"/>
        <v>80.376943272525963</v>
      </c>
      <c r="AY84" s="42">
        <f t="shared" si="50"/>
        <v>55.777745184906642</v>
      </c>
      <c r="BA84" s="37">
        <f t="shared" si="31"/>
        <v>29.100045872167954</v>
      </c>
      <c r="BB84" s="37">
        <f t="shared" si="31"/>
        <v>56.545641241566422</v>
      </c>
    </row>
    <row r="85" spans="3:54" x14ac:dyDescent="0.25">
      <c r="Z85" s="3" t="s">
        <v>93</v>
      </c>
      <c r="AA85" s="3" t="s">
        <v>92</v>
      </c>
      <c r="AD85"/>
      <c r="BA85" s="3" t="s">
        <v>93</v>
      </c>
      <c r="BB85" s="3" t="s">
        <v>92</v>
      </c>
    </row>
    <row r="86" spans="3:54" x14ac:dyDescent="0.25">
      <c r="C86" t="s">
        <v>31</v>
      </c>
      <c r="D86" s="3">
        <v>1</v>
      </c>
      <c r="E86" s="12" t="s">
        <v>38</v>
      </c>
      <c r="F86" s="3">
        <v>0</v>
      </c>
      <c r="G86" s="36">
        <f t="shared" ref="G86:R101" si="51">G14*G$12</f>
        <v>0</v>
      </c>
      <c r="H86" s="36">
        <f t="shared" si="51"/>
        <v>0</v>
      </c>
      <c r="I86" s="36">
        <f t="shared" si="51"/>
        <v>0</v>
      </c>
      <c r="J86" s="36">
        <f t="shared" si="51"/>
        <v>0</v>
      </c>
      <c r="K86" s="36">
        <f t="shared" si="51"/>
        <v>0</v>
      </c>
      <c r="L86" s="37">
        <f>Z86+L170*(AA86-Z86)</f>
        <v>0</v>
      </c>
      <c r="M86" s="36">
        <f t="shared" si="51"/>
        <v>0</v>
      </c>
      <c r="N86" s="38">
        <f t="shared" si="51"/>
        <v>0</v>
      </c>
      <c r="O86" s="38">
        <f t="shared" si="51"/>
        <v>0</v>
      </c>
      <c r="P86" s="39">
        <f t="shared" si="51"/>
        <v>0</v>
      </c>
      <c r="Q86" s="39">
        <f t="shared" si="51"/>
        <v>0</v>
      </c>
      <c r="R86" s="39">
        <f t="shared" si="51"/>
        <v>0</v>
      </c>
      <c r="S86" s="40">
        <f t="shared" ref="S86:T101" si="52">S14</f>
        <v>0</v>
      </c>
      <c r="T86" s="40">
        <f t="shared" si="52"/>
        <v>0</v>
      </c>
      <c r="U86" s="41">
        <f t="shared" ref="U86:X101" si="53">U14*U$12</f>
        <v>0</v>
      </c>
      <c r="V86" s="41">
        <f t="shared" si="53"/>
        <v>0</v>
      </c>
      <c r="W86" s="42">
        <f t="shared" si="53"/>
        <v>0</v>
      </c>
      <c r="X86" s="42">
        <f t="shared" si="53"/>
        <v>0</v>
      </c>
      <c r="Y86"/>
      <c r="Z86" s="37">
        <f>Z14*Z$12</f>
        <v>0</v>
      </c>
      <c r="AA86" s="37">
        <f>AA14</f>
        <v>0</v>
      </c>
      <c r="AD86" t="s">
        <v>31</v>
      </c>
      <c r="AE86" s="3">
        <v>1</v>
      </c>
      <c r="AF86" s="12" t="s">
        <v>38</v>
      </c>
      <c r="AG86" s="3">
        <f>AE14</f>
        <v>4.9458521066739074</v>
      </c>
      <c r="AH86" s="36">
        <f>AH14*AH$12</f>
        <v>0.26590963721735034</v>
      </c>
      <c r="AI86" s="36">
        <f t="shared" ref="AI86:AS101" si="54">AI14*AI$12</f>
        <v>5.1890575939264085</v>
      </c>
      <c r="AJ86" s="36">
        <f t="shared" si="54"/>
        <v>0.8520757294961121</v>
      </c>
      <c r="AK86" s="36">
        <f t="shared" si="54"/>
        <v>5.4361932524042595</v>
      </c>
      <c r="AL86" s="36">
        <f t="shared" si="54"/>
        <v>0.22292846639311353</v>
      </c>
      <c r="AM86" s="37">
        <f>BA86+AM170*(BB86-BA86)</f>
        <v>1.0554912347241023</v>
      </c>
      <c r="AN86" s="36">
        <f t="shared" si="54"/>
        <v>0.84063019851987042</v>
      </c>
      <c r="AO86" s="38">
        <f t="shared" si="54"/>
        <v>0.93218246499940915</v>
      </c>
      <c r="AP86" s="38">
        <f t="shared" si="54"/>
        <v>0</v>
      </c>
      <c r="AQ86" s="39">
        <f t="shared" si="54"/>
        <v>6.599114534255782</v>
      </c>
      <c r="AR86" s="39">
        <f t="shared" si="54"/>
        <v>2.4963273914519424</v>
      </c>
      <c r="AS86" s="39">
        <f t="shared" si="54"/>
        <v>2.1455179618877009</v>
      </c>
      <c r="AT86" s="40">
        <f>AT14</f>
        <v>3.7128172181984214</v>
      </c>
      <c r="AU86" s="40">
        <f>AU14</f>
        <v>3.2900820658945609</v>
      </c>
      <c r="AV86" s="41">
        <f>AV14*AV$12</f>
        <v>3.8518938885850678</v>
      </c>
      <c r="AW86" s="41">
        <f>AW14*AW$12</f>
        <v>3.5359319182196223</v>
      </c>
      <c r="AX86" s="42">
        <f>AX14*AX$12</f>
        <v>11.871030251741148</v>
      </c>
      <c r="AY86" s="42">
        <f>AY14*AY$12</f>
        <v>5.4582332044356985</v>
      </c>
      <c r="AZ86"/>
      <c r="BA86" s="37">
        <f>BA14*BA$12</f>
        <v>1.0554912347241023</v>
      </c>
      <c r="BB86" s="37">
        <f>BB14*($AM$166/0.778237)</f>
        <v>13.075697173458192</v>
      </c>
    </row>
    <row r="87" spans="3:54" x14ac:dyDescent="0.25">
      <c r="D87" s="3">
        <v>2</v>
      </c>
      <c r="F87" s="3">
        <v>1</v>
      </c>
      <c r="G87" s="36">
        <f t="shared" si="51"/>
        <v>3.4901712088734833E-4</v>
      </c>
      <c r="H87" s="36">
        <f t="shared" si="51"/>
        <v>0.51222928847609561</v>
      </c>
      <c r="I87" s="36">
        <f t="shared" si="51"/>
        <v>9.1069913752655583E-3</v>
      </c>
      <c r="J87" s="36">
        <f t="shared" si="51"/>
        <v>0.53832470278710753</v>
      </c>
      <c r="K87" s="36">
        <f t="shared" si="51"/>
        <v>6.3364202884261906E-4</v>
      </c>
      <c r="L87" s="37">
        <f t="shared" ref="L87:L150" si="55">Z87+L171*(AA87-Z87)</f>
        <v>1.3747710158227575E-2</v>
      </c>
      <c r="M87" s="36">
        <f t="shared" si="51"/>
        <v>3.8690086696160302E-2</v>
      </c>
      <c r="N87" s="38">
        <f t="shared" si="51"/>
        <v>7.7652441996474475E-2</v>
      </c>
      <c r="O87" s="38">
        <f t="shared" si="51"/>
        <v>0</v>
      </c>
      <c r="P87" s="39">
        <f t="shared" si="51"/>
        <v>0.89036421533750643</v>
      </c>
      <c r="Q87" s="39">
        <f t="shared" si="51"/>
        <v>0.19032998691270134</v>
      </c>
      <c r="R87" s="39">
        <f t="shared" si="51"/>
        <v>2.127833629866074E-2</v>
      </c>
      <c r="S87" s="40">
        <f t="shared" si="52"/>
        <v>0.4309048501444126</v>
      </c>
      <c r="T87" s="40">
        <f t="shared" si="52"/>
        <v>0.24383405530937349</v>
      </c>
      <c r="U87" s="41">
        <f t="shared" si="53"/>
        <v>0.37536389439649021</v>
      </c>
      <c r="V87" s="41">
        <f t="shared" si="53"/>
        <v>0.34904370548700447</v>
      </c>
      <c r="W87" s="42">
        <f t="shared" si="53"/>
        <v>1.4634851725547013</v>
      </c>
      <c r="X87" s="42">
        <f t="shared" si="53"/>
        <v>0.57515072214679119</v>
      </c>
      <c r="Z87" s="37">
        <f t="shared" ref="Z87:Z150" si="56">Z15*Z$12</f>
        <v>1.3747710158227575E-2</v>
      </c>
      <c r="AA87" s="37">
        <f t="shared" ref="AA87:AA150" si="57">AA15</f>
        <v>2.9091098317398489</v>
      </c>
      <c r="AD87"/>
      <c r="AE87" s="3">
        <v>2</v>
      </c>
      <c r="AG87" s="3">
        <f t="shared" ref="AG87:AG150" si="58">AE15</f>
        <v>5.2014595403979236</v>
      </c>
      <c r="AH87" s="36">
        <f t="shared" ref="AH87:AL102" si="59">AH15*AH$12</f>
        <v>0.32202564111960608</v>
      </c>
      <c r="AI87" s="36">
        <f t="shared" si="59"/>
        <v>5.5670198403989914</v>
      </c>
      <c r="AJ87" s="36">
        <f t="shared" si="59"/>
        <v>0.97502251051372235</v>
      </c>
      <c r="AK87" s="36">
        <f t="shared" si="59"/>
        <v>5.8309864568675822</v>
      </c>
      <c r="AL87" s="36">
        <f t="shared" si="59"/>
        <v>0.26371658703355422</v>
      </c>
      <c r="AM87" s="37">
        <f t="shared" ref="AM87:AM150" si="60">BA87+AM171*(BB87-BA87)</f>
        <v>1.1931211583268193</v>
      </c>
      <c r="AN87" s="36">
        <f t="shared" si="54"/>
        <v>0.92273012968844714</v>
      </c>
      <c r="AO87" s="38">
        <f t="shared" si="54"/>
        <v>1.0057628103286722</v>
      </c>
      <c r="AP87" s="38">
        <f t="shared" si="54"/>
        <v>0</v>
      </c>
      <c r="AQ87" s="39">
        <f t="shared" si="54"/>
        <v>7.0120623446531605</v>
      </c>
      <c r="AR87" s="39">
        <f t="shared" si="54"/>
        <v>2.6947879380682607</v>
      </c>
      <c r="AS87" s="39">
        <f t="shared" si="54"/>
        <v>2.4426778895545764</v>
      </c>
      <c r="AT87" s="40">
        <f t="shared" ref="AT87:AU102" si="61">AT15</f>
        <v>3.9627396040718423</v>
      </c>
      <c r="AU87" s="40">
        <f t="shared" si="61"/>
        <v>3.5579912466382861</v>
      </c>
      <c r="AV87" s="41">
        <f t="shared" ref="AV87:AY102" si="62">AV15*AV$12</f>
        <v>4.1343851925585229</v>
      </c>
      <c r="AW87" s="41">
        <f t="shared" si="62"/>
        <v>3.7934832648742938</v>
      </c>
      <c r="AX87" s="42">
        <f t="shared" si="62"/>
        <v>12.620386752212628</v>
      </c>
      <c r="AY87" s="42">
        <f t="shared" si="62"/>
        <v>5.8376106875975937</v>
      </c>
      <c r="AZ87"/>
      <c r="BA87" s="37">
        <f t="shared" ref="BA87:BA150" si="63">BA15*BA$12</f>
        <v>1.1931211583268193</v>
      </c>
      <c r="BB87" s="37">
        <f t="shared" ref="BB87:BB150" si="64">BB15*($AM$166/0.778237)</f>
        <v>13.668038483697465</v>
      </c>
    </row>
    <row r="88" spans="3:54" x14ac:dyDescent="0.25">
      <c r="D88" s="3">
        <v>3</v>
      </c>
      <c r="F88" s="3">
        <v>2</v>
      </c>
      <c r="G88" s="36">
        <f t="shared" si="51"/>
        <v>6.8405754037870461E-3</v>
      </c>
      <c r="H88" s="36">
        <f t="shared" si="51"/>
        <v>1.4186943095070297</v>
      </c>
      <c r="I88" s="36">
        <f t="shared" si="51"/>
        <v>6.8212180083672427E-2</v>
      </c>
      <c r="J88" s="36">
        <f t="shared" si="51"/>
        <v>1.4897575191090509</v>
      </c>
      <c r="K88" s="36">
        <f t="shared" si="51"/>
        <v>8.8405241548725789E-3</v>
      </c>
      <c r="L88" s="37">
        <f t="shared" si="55"/>
        <v>9.7779327383417325E-2</v>
      </c>
      <c r="M88" s="36">
        <f t="shared" si="51"/>
        <v>0.15014632582590745</v>
      </c>
      <c r="N88" s="38">
        <f t="shared" si="51"/>
        <v>0.23109436471023681</v>
      </c>
      <c r="O88" s="38">
        <f t="shared" si="51"/>
        <v>0</v>
      </c>
      <c r="P88" s="39">
        <f t="shared" si="51"/>
        <v>2.1507250112561378</v>
      </c>
      <c r="Q88" s="39">
        <f t="shared" si="51"/>
        <v>0.59602772343120447</v>
      </c>
      <c r="R88" s="39">
        <f t="shared" si="51"/>
        <v>0.17172058240519017</v>
      </c>
      <c r="S88" s="40">
        <f t="shared" si="52"/>
        <v>1.1129412019636216</v>
      </c>
      <c r="T88" s="40">
        <f t="shared" si="52"/>
        <v>0.76919798868305922</v>
      </c>
      <c r="U88" s="41">
        <f t="shared" si="53"/>
        <v>1.0450569685300843</v>
      </c>
      <c r="V88" s="41">
        <f t="shared" si="53"/>
        <v>0.9667278499768367</v>
      </c>
      <c r="W88" s="42">
        <f t="shared" si="53"/>
        <v>3.7242572280173882</v>
      </c>
      <c r="X88" s="42">
        <f t="shared" si="53"/>
        <v>1.5575913306710063</v>
      </c>
      <c r="Z88" s="37">
        <f t="shared" si="56"/>
        <v>9.7779327383417325E-2</v>
      </c>
      <c r="AA88" s="37">
        <f t="shared" si="57"/>
        <v>5.6771709965942723</v>
      </c>
      <c r="AD88"/>
      <c r="AE88" s="3">
        <v>3</v>
      </c>
      <c r="AG88" s="3">
        <f t="shared" si="58"/>
        <v>5.4702770658848543</v>
      </c>
      <c r="AH88" s="36">
        <f t="shared" si="59"/>
        <v>0.38931670979230237</v>
      </c>
      <c r="AI88" s="36">
        <f t="shared" si="59"/>
        <v>5.9709253338507979</v>
      </c>
      <c r="AJ88" s="36">
        <f t="shared" si="59"/>
        <v>1.1148036477845868</v>
      </c>
      <c r="AK88" s="36">
        <f t="shared" si="59"/>
        <v>6.2527276113551071</v>
      </c>
      <c r="AL88" s="36">
        <f t="shared" si="59"/>
        <v>0.31146259886776578</v>
      </c>
      <c r="AM88" s="37">
        <f t="shared" si="60"/>
        <v>1.3468555432740175</v>
      </c>
      <c r="AN88" s="36">
        <f t="shared" si="54"/>
        <v>1.0124618943498769</v>
      </c>
      <c r="AO88" s="38">
        <f t="shared" si="54"/>
        <v>1.0848957806510893</v>
      </c>
      <c r="AP88" s="38">
        <f t="shared" si="54"/>
        <v>0</v>
      </c>
      <c r="AQ88" s="39">
        <f t="shared" si="54"/>
        <v>7.4490488042626497</v>
      </c>
      <c r="AR88" s="39">
        <f t="shared" si="54"/>
        <v>2.9077044350821817</v>
      </c>
      <c r="AS88" s="39">
        <f t="shared" si="54"/>
        <v>2.7768220745483045</v>
      </c>
      <c r="AT88" s="40">
        <f t="shared" si="61"/>
        <v>4.2283380039248506</v>
      </c>
      <c r="AU88" s="40">
        <f t="shared" si="61"/>
        <v>3.8462959212514907</v>
      </c>
      <c r="AV88" s="41">
        <f t="shared" si="62"/>
        <v>4.4364368199896607</v>
      </c>
      <c r="AW88" s="41">
        <f t="shared" si="62"/>
        <v>4.0687128803466912</v>
      </c>
      <c r="AX88" s="42">
        <f t="shared" si="62"/>
        <v>13.41082303489264</v>
      </c>
      <c r="AY88" s="42">
        <f t="shared" si="62"/>
        <v>6.2410643160760628</v>
      </c>
      <c r="AZ88"/>
      <c r="BA88" s="37">
        <f t="shared" si="63"/>
        <v>1.3468555432740175</v>
      </c>
      <c r="BB88" s="37">
        <f t="shared" si="64"/>
        <v>14.282927480849423</v>
      </c>
    </row>
    <row r="89" spans="3:54" x14ac:dyDescent="0.25">
      <c r="D89" s="3">
        <v>4</v>
      </c>
      <c r="F89" s="3">
        <v>3</v>
      </c>
      <c r="G89" s="36">
        <f t="shared" si="51"/>
        <v>3.6795913644015736E-2</v>
      </c>
      <c r="H89" s="36">
        <f t="shared" si="51"/>
        <v>2.5523974693211544</v>
      </c>
      <c r="I89" s="36">
        <f t="shared" si="51"/>
        <v>0.21564861567988794</v>
      </c>
      <c r="J89" s="36">
        <f t="shared" si="51"/>
        <v>2.6780911497771478</v>
      </c>
      <c r="K89" s="36">
        <f t="shared" si="51"/>
        <v>3.9089460578165869E-2</v>
      </c>
      <c r="L89" s="37">
        <f t="shared" si="55"/>
        <v>0.29386066667282768</v>
      </c>
      <c r="M89" s="36">
        <f t="shared" si="51"/>
        <v>0.32780801124259784</v>
      </c>
      <c r="N89" s="38">
        <f t="shared" si="51"/>
        <v>0.43406301012901544</v>
      </c>
      <c r="O89" s="38">
        <f t="shared" si="51"/>
        <v>0</v>
      </c>
      <c r="P89" s="39">
        <f t="shared" si="51"/>
        <v>3.5745650947334746</v>
      </c>
      <c r="Q89" s="39">
        <f t="shared" si="51"/>
        <v>1.14484801813538</v>
      </c>
      <c r="R89" s="39">
        <f t="shared" si="51"/>
        <v>0.55296526095886045</v>
      </c>
      <c r="S89" s="40">
        <f t="shared" si="52"/>
        <v>1.9217527424705865</v>
      </c>
      <c r="T89" s="40">
        <f t="shared" si="52"/>
        <v>1.4882003933571533</v>
      </c>
      <c r="U89" s="41">
        <f t="shared" si="53"/>
        <v>1.8863818580319001</v>
      </c>
      <c r="V89" s="41">
        <f t="shared" si="53"/>
        <v>1.7392567949754876</v>
      </c>
      <c r="W89" s="42">
        <f t="shared" si="53"/>
        <v>6.332428460355171</v>
      </c>
      <c r="X89" s="42">
        <f t="shared" si="53"/>
        <v>2.7561537242046379</v>
      </c>
      <c r="Z89" s="37">
        <f t="shared" si="56"/>
        <v>0.29386066667282768</v>
      </c>
      <c r="AA89" s="37">
        <f t="shared" si="57"/>
        <v>8.3110222622897751</v>
      </c>
      <c r="AD89"/>
      <c r="AE89" s="3">
        <v>4</v>
      </c>
      <c r="AG89" s="3">
        <f t="shared" si="58"/>
        <v>5.7529873961600746</v>
      </c>
      <c r="AH89" s="36">
        <f t="shared" si="59"/>
        <v>0.46982754624979117</v>
      </c>
      <c r="AI89" s="36">
        <f t="shared" si="59"/>
        <v>6.4023507401351987</v>
      </c>
      <c r="AJ89" s="36">
        <f t="shared" si="59"/>
        <v>1.2735405376124205</v>
      </c>
      <c r="AK89" s="36">
        <f t="shared" si="59"/>
        <v>6.7030349124299429</v>
      </c>
      <c r="AL89" s="36">
        <f t="shared" si="59"/>
        <v>0.36723133053693985</v>
      </c>
      <c r="AM89" s="37">
        <f t="shared" si="60"/>
        <v>1.5182331601590142</v>
      </c>
      <c r="AN89" s="36">
        <f t="shared" si="54"/>
        <v>1.1104752394214052</v>
      </c>
      <c r="AO89" s="38">
        <f t="shared" si="54"/>
        <v>1.1699659491198704</v>
      </c>
      <c r="AP89" s="38">
        <f t="shared" si="54"/>
        <v>0</v>
      </c>
      <c r="AQ89" s="39">
        <f t="shared" si="54"/>
        <v>7.9112607519965046</v>
      </c>
      <c r="AR89" s="39">
        <f t="shared" si="54"/>
        <v>3.1359505843537301</v>
      </c>
      <c r="AS89" s="39">
        <f t="shared" si="54"/>
        <v>3.1517360352800088</v>
      </c>
      <c r="AT89" s="40">
        <f t="shared" si="61"/>
        <v>4.5104547252502183</v>
      </c>
      <c r="AU89" s="40">
        <f t="shared" si="61"/>
        <v>4.1563533677459956</v>
      </c>
      <c r="AV89" s="41">
        <f t="shared" si="62"/>
        <v>4.7592534943723592</v>
      </c>
      <c r="AW89" s="41">
        <f t="shared" si="62"/>
        <v>4.3626951375868908</v>
      </c>
      <c r="AX89" s="42">
        <f t="shared" si="62"/>
        <v>14.243854742993179</v>
      </c>
      <c r="AY89" s="42">
        <f t="shared" si="62"/>
        <v>6.6698348875756084</v>
      </c>
      <c r="AZ89"/>
      <c r="BA89" s="37">
        <f t="shared" si="63"/>
        <v>1.5182331601590142</v>
      </c>
      <c r="BB89" s="37">
        <f t="shared" si="64"/>
        <v>14.920792747641086</v>
      </c>
    </row>
    <row r="90" spans="3:54" x14ac:dyDescent="0.25">
      <c r="D90" s="3">
        <v>5</v>
      </c>
      <c r="F90" s="3">
        <v>4</v>
      </c>
      <c r="G90" s="36">
        <f t="shared" si="51"/>
        <v>0.11668226315359959</v>
      </c>
      <c r="H90" s="36">
        <f t="shared" si="51"/>
        <v>3.8487717447888925</v>
      </c>
      <c r="I90" s="36">
        <f t="shared" si="51"/>
        <v>0.4790575580477815</v>
      </c>
      <c r="J90" s="36">
        <f t="shared" si="51"/>
        <v>4.0350872068732118</v>
      </c>
      <c r="K90" s="36">
        <f t="shared" si="51"/>
        <v>0.10807692194499831</v>
      </c>
      <c r="L90" s="37">
        <f t="shared" si="55"/>
        <v>0.62125678406301488</v>
      </c>
      <c r="M90" s="36">
        <f t="shared" si="51"/>
        <v>0.56557040657536117</v>
      </c>
      <c r="N90" s="38">
        <f t="shared" si="51"/>
        <v>0.67531022279514674</v>
      </c>
      <c r="O90" s="38">
        <f t="shared" si="51"/>
        <v>0</v>
      </c>
      <c r="P90" s="39">
        <f t="shared" si="51"/>
        <v>5.0980576221774196</v>
      </c>
      <c r="Q90" s="39">
        <f t="shared" si="51"/>
        <v>1.8004781394439597</v>
      </c>
      <c r="R90" s="39">
        <f t="shared" si="51"/>
        <v>1.2237104774993521</v>
      </c>
      <c r="S90" s="40">
        <f t="shared" si="52"/>
        <v>2.8142193003251252</v>
      </c>
      <c r="T90" s="40">
        <f t="shared" si="52"/>
        <v>2.3572233136804095</v>
      </c>
      <c r="U90" s="41">
        <f t="shared" si="53"/>
        <v>2.8515287016951345</v>
      </c>
      <c r="V90" s="41">
        <f t="shared" si="53"/>
        <v>2.6226332261699454</v>
      </c>
      <c r="W90" s="42">
        <f t="shared" si="53"/>
        <v>9.1304511057735684</v>
      </c>
      <c r="X90" s="42">
        <f t="shared" si="53"/>
        <v>4.0976510973517968</v>
      </c>
      <c r="Z90" s="37">
        <f t="shared" si="56"/>
        <v>0.62125678406301488</v>
      </c>
      <c r="AA90" s="37">
        <f t="shared" si="57"/>
        <v>10.817170817779029</v>
      </c>
      <c r="AD90"/>
      <c r="AE90" s="3">
        <v>5</v>
      </c>
      <c r="AG90" s="3">
        <f t="shared" si="58"/>
        <v>6.0503085276582826</v>
      </c>
      <c r="AH90" s="36">
        <f t="shared" si="59"/>
        <v>0.56592930077173853</v>
      </c>
      <c r="AI90" s="36">
        <f t="shared" si="59"/>
        <v>6.8629421048341266</v>
      </c>
      <c r="AJ90" s="36">
        <f t="shared" si="59"/>
        <v>1.4535851897610372</v>
      </c>
      <c r="AK90" s="36">
        <f t="shared" si="59"/>
        <v>7.1835950963809356</v>
      </c>
      <c r="AL90" s="36">
        <f t="shared" si="59"/>
        <v>0.43222180679498623</v>
      </c>
      <c r="AM90" s="37">
        <f t="shared" si="60"/>
        <v>1.7088759959614204</v>
      </c>
      <c r="AN90" s="36">
        <f t="shared" si="54"/>
        <v>1.2174660312259136</v>
      </c>
      <c r="AO90" s="38">
        <f t="shared" si="54"/>
        <v>1.2613798629170858</v>
      </c>
      <c r="AP90" s="38">
        <f t="shared" si="54"/>
        <v>0</v>
      </c>
      <c r="AQ90" s="39">
        <f t="shared" si="54"/>
        <v>8.3999181614414198</v>
      </c>
      <c r="AR90" s="39">
        <f t="shared" si="54"/>
        <v>3.3804283592387154</v>
      </c>
      <c r="AS90" s="39">
        <f t="shared" si="54"/>
        <v>3.5714357808196353</v>
      </c>
      <c r="AT90" s="40">
        <f t="shared" si="61"/>
        <v>4.8099597954209861</v>
      </c>
      <c r="AU90" s="40">
        <f t="shared" si="61"/>
        <v>4.4895841759977744</v>
      </c>
      <c r="AV90" s="41">
        <f t="shared" si="62"/>
        <v>5.1040946640595299</v>
      </c>
      <c r="AW90" s="41">
        <f t="shared" si="62"/>
        <v>4.6765516863369969</v>
      </c>
      <c r="AX90" s="42">
        <f t="shared" si="62"/>
        <v>15.120963177128889</v>
      </c>
      <c r="AY90" s="42">
        <f t="shared" si="62"/>
        <v>7.1251905932239632</v>
      </c>
      <c r="AZ90"/>
      <c r="BA90" s="37">
        <f t="shared" si="63"/>
        <v>1.7088759959614204</v>
      </c>
      <c r="BB90" s="37">
        <f t="shared" si="64"/>
        <v>15.582024357005034</v>
      </c>
    </row>
    <row r="91" spans="3:54" x14ac:dyDescent="0.25">
      <c r="D91" s="3">
        <v>6</v>
      </c>
      <c r="F91" s="3">
        <v>5</v>
      </c>
      <c r="G91" s="36">
        <f t="shared" si="51"/>
        <v>0.27718165385764976</v>
      </c>
      <c r="H91" s="36">
        <f t="shared" si="51"/>
        <v>5.2686101443766038</v>
      </c>
      <c r="I91" s="36">
        <f t="shared" si="51"/>
        <v>0.87731639304480713</v>
      </c>
      <c r="J91" s="36">
        <f t="shared" si="51"/>
        <v>5.519299776226851</v>
      </c>
      <c r="K91" s="36">
        <f t="shared" si="51"/>
        <v>0.23120216192118684</v>
      </c>
      <c r="L91" s="37">
        <f t="shared" si="55"/>
        <v>1.0839417637921838</v>
      </c>
      <c r="M91" s="36">
        <f t="shared" si="51"/>
        <v>0.85775572788190024</v>
      </c>
      <c r="N91" s="38">
        <f t="shared" si="51"/>
        <v>0.94763057865920219</v>
      </c>
      <c r="O91" s="38">
        <f t="shared" si="51"/>
        <v>0</v>
      </c>
      <c r="P91" s="39">
        <f t="shared" si="51"/>
        <v>6.6863699254289788</v>
      </c>
      <c r="Q91" s="39">
        <f t="shared" si="51"/>
        <v>2.5380307993662909</v>
      </c>
      <c r="R91" s="39">
        <f t="shared" si="51"/>
        <v>2.2067803007813911</v>
      </c>
      <c r="S91" s="40">
        <f t="shared" si="52"/>
        <v>3.7655360143325654</v>
      </c>
      <c r="T91" s="40">
        <f t="shared" si="52"/>
        <v>3.346312563984001</v>
      </c>
      <c r="U91" s="41">
        <f t="shared" si="53"/>
        <v>3.911338770298149</v>
      </c>
      <c r="V91" s="41">
        <f t="shared" si="53"/>
        <v>3.5901406829559908</v>
      </c>
      <c r="W91" s="42">
        <f t="shared" si="53"/>
        <v>12.029554640033606</v>
      </c>
      <c r="X91" s="42">
        <f t="shared" si="53"/>
        <v>5.538234161047269</v>
      </c>
      <c r="Z91" s="37">
        <f t="shared" si="56"/>
        <v>1.0839417637921838</v>
      </c>
      <c r="AA91" s="37">
        <f t="shared" si="57"/>
        <v>13.20180834989204</v>
      </c>
      <c r="AD91"/>
      <c r="AE91" s="3">
        <v>6</v>
      </c>
      <c r="AG91" s="3">
        <f t="shared" si="58"/>
        <v>6.3629955637114666</v>
      </c>
      <c r="AH91" s="36">
        <f t="shared" si="59"/>
        <v>0.68035939332924023</v>
      </c>
      <c r="AI91" s="36">
        <f t="shared" si="59"/>
        <v>7.3544142999379165</v>
      </c>
      <c r="AJ91" s="36">
        <f t="shared" si="59"/>
        <v>1.6575379814555475</v>
      </c>
      <c r="AK91" s="36">
        <f t="shared" si="59"/>
        <v>7.6961624257175902</v>
      </c>
      <c r="AL91" s="36">
        <f t="shared" si="59"/>
        <v>0.50777748129428546</v>
      </c>
      <c r="AM91" s="37">
        <f t="shared" si="60"/>
        <v>1.9204814085993447</v>
      </c>
      <c r="AN91" s="36">
        <f t="shared" si="54"/>
        <v>1.3341780860728578</v>
      </c>
      <c r="AO91" s="38">
        <f t="shared" si="54"/>
        <v>1.3595666501093611</v>
      </c>
      <c r="AP91" s="38">
        <f t="shared" si="54"/>
        <v>0</v>
      </c>
      <c r="AQ91" s="39">
        <f t="shared" si="54"/>
        <v>8.9162717276467607</v>
      </c>
      <c r="AR91" s="39">
        <f t="shared" si="54"/>
        <v>3.6420652602872643</v>
      </c>
      <c r="AS91" s="39">
        <f t="shared" si="54"/>
        <v>4.0401505790879781</v>
      </c>
      <c r="AT91" s="40">
        <f t="shared" si="61"/>
        <v>5.1277495150109971</v>
      </c>
      <c r="AU91" s="40">
        <f t="shared" si="61"/>
        <v>4.8474712704014955</v>
      </c>
      <c r="AV91" s="41">
        <f t="shared" si="62"/>
        <v>5.4722743309121391</v>
      </c>
      <c r="AW91" s="41">
        <f t="shared" si="62"/>
        <v>5.0114510760872655</v>
      </c>
      <c r="AX91" s="42">
        <f t="shared" si="62"/>
        <v>16.043581392686075</v>
      </c>
      <c r="AY91" s="42">
        <f t="shared" si="62"/>
        <v>7.6084224092892603</v>
      </c>
      <c r="AZ91"/>
      <c r="BA91" s="37">
        <f t="shared" si="63"/>
        <v>1.9204814085993447</v>
      </c>
      <c r="BB91" s="37">
        <f t="shared" si="64"/>
        <v>16.266967911451594</v>
      </c>
    </row>
    <row r="92" spans="3:54" x14ac:dyDescent="0.25">
      <c r="D92" s="3">
        <v>7</v>
      </c>
      <c r="F92" s="3">
        <v>6</v>
      </c>
      <c r="G92" s="36">
        <f t="shared" si="51"/>
        <v>0.54881632051172557</v>
      </c>
      <c r="H92" s="36">
        <f t="shared" si="51"/>
        <v>6.7845328455653036</v>
      </c>
      <c r="I92" s="36">
        <f t="shared" si="51"/>
        <v>1.4221715922289937</v>
      </c>
      <c r="J92" s="36">
        <f t="shared" si="51"/>
        <v>7.1018001187919095</v>
      </c>
      <c r="K92" s="36">
        <f t="shared" si="51"/>
        <v>0.4207602930792918</v>
      </c>
      <c r="L92" s="37">
        <f t="shared" si="55"/>
        <v>1.6758832722697212</v>
      </c>
      <c r="M92" s="36">
        <f t="shared" si="51"/>
        <v>1.1990859045703759</v>
      </c>
      <c r="N92" s="38">
        <f t="shared" si="51"/>
        <v>1.2457759074341215</v>
      </c>
      <c r="O92" s="38">
        <f t="shared" si="51"/>
        <v>0</v>
      </c>
      <c r="P92" s="39">
        <f t="shared" si="51"/>
        <v>8.3170654457765973</v>
      </c>
      <c r="Q92" s="39">
        <f t="shared" si="51"/>
        <v>3.3387566589493169</v>
      </c>
      <c r="R92" s="39">
        <f t="shared" si="51"/>
        <v>3.4986180801166422</v>
      </c>
      <c r="S92" s="40">
        <f t="shared" si="52"/>
        <v>4.7590912633620732</v>
      </c>
      <c r="T92" s="40">
        <f t="shared" si="52"/>
        <v>4.4327029481874565</v>
      </c>
      <c r="U92" s="41">
        <f t="shared" si="53"/>
        <v>5.0453760223964101</v>
      </c>
      <c r="V92" s="41">
        <f t="shared" si="53"/>
        <v>4.6231219840232081</v>
      </c>
      <c r="W92" s="42">
        <f t="shared" si="53"/>
        <v>14.97251529055456</v>
      </c>
      <c r="X92" s="42">
        <f t="shared" si="53"/>
        <v>7.0478446139608169</v>
      </c>
      <c r="Z92" s="37">
        <f t="shared" si="56"/>
        <v>1.6758832722697212</v>
      </c>
      <c r="AA92" s="37">
        <f t="shared" si="57"/>
        <v>15.470826340508289</v>
      </c>
      <c r="AD92"/>
      <c r="AE92" s="3">
        <v>7</v>
      </c>
      <c r="AG92" s="3">
        <f t="shared" si="58"/>
        <v>6.6918426322768392</v>
      </c>
      <c r="AH92" s="36">
        <f t="shared" si="59"/>
        <v>0.81626301178585781</v>
      </c>
      <c r="AI92" s="36">
        <f t="shared" si="59"/>
        <v>7.878549844735641</v>
      </c>
      <c r="AJ92" s="36">
        <f t="shared" si="59"/>
        <v>1.8882652609641839</v>
      </c>
      <c r="AK92" s="36">
        <f t="shared" si="59"/>
        <v>8.2425569863072035</v>
      </c>
      <c r="AL92" s="36">
        <f t="shared" si="59"/>
        <v>0.59539562530792556</v>
      </c>
      <c r="AM92" s="37">
        <f t="shared" si="60"/>
        <v>2.1548113055478715</v>
      </c>
      <c r="AN92" s="36">
        <f t="shared" si="54"/>
        <v>1.4614048242263362</v>
      </c>
      <c r="AO92" s="38">
        <f t="shared" si="54"/>
        <v>1.4649785412959011</v>
      </c>
      <c r="AP92" s="38">
        <f t="shared" si="54"/>
        <v>0</v>
      </c>
      <c r="AQ92" s="39">
        <f t="shared" si="54"/>
        <v>9.461599901289409</v>
      </c>
      <c r="AR92" s="39">
        <f t="shared" si="54"/>
        <v>3.9218108930901021</v>
      </c>
      <c r="AS92" s="39">
        <f t="shared" si="54"/>
        <v>4.5622978915061525</v>
      </c>
      <c r="AT92" s="40">
        <f t="shared" si="61"/>
        <v>5.4647446028437274</v>
      </c>
      <c r="AU92" s="40">
        <f t="shared" si="61"/>
        <v>5.2315581985200934</v>
      </c>
      <c r="AV92" s="41">
        <f t="shared" si="62"/>
        <v>5.8651604236412131</v>
      </c>
      <c r="AW92" s="41">
        <f t="shared" si="62"/>
        <v>5.3686079526062178</v>
      </c>
      <c r="AX92" s="42">
        <f t="shared" si="62"/>
        <v>17.013078867017807</v>
      </c>
      <c r="AY92" s="42">
        <f t="shared" si="62"/>
        <v>8.1208386235371304</v>
      </c>
      <c r="AZ92"/>
      <c r="BA92" s="37">
        <f t="shared" si="63"/>
        <v>2.1548113055478715</v>
      </c>
      <c r="BB92" s="37">
        <f t="shared" si="64"/>
        <v>16.975918177243443</v>
      </c>
    </row>
    <row r="93" spans="3:54" x14ac:dyDescent="0.25">
      <c r="D93" s="3">
        <v>8</v>
      </c>
      <c r="F93" s="3">
        <v>7</v>
      </c>
      <c r="G93" s="36">
        <f t="shared" si="51"/>
        <v>0.95877185534855935</v>
      </c>
      <c r="H93" s="36">
        <f t="shared" si="51"/>
        <v>8.3759728187677176</v>
      </c>
      <c r="I93" s="36">
        <f t="shared" si="51"/>
        <v>2.1196183077284996</v>
      </c>
      <c r="J93" s="36">
        <f t="shared" si="51"/>
        <v>8.7608804583800275</v>
      </c>
      <c r="K93" s="36">
        <f t="shared" si="51"/>
        <v>0.68523088157619094</v>
      </c>
      <c r="L93" s="37">
        <f t="shared" si="55"/>
        <v>2.3848722320407485</v>
      </c>
      <c r="M93" s="36">
        <f t="shared" si="51"/>
        <v>1.5846570115222847</v>
      </c>
      <c r="N93" s="38">
        <f t="shared" si="51"/>
        <v>1.5656576185252939</v>
      </c>
      <c r="O93" s="38">
        <f t="shared" si="51"/>
        <v>0</v>
      </c>
      <c r="P93" s="39">
        <f t="shared" si="51"/>
        <v>9.9743930736233963</v>
      </c>
      <c r="Q93" s="39">
        <f t="shared" si="51"/>
        <v>4.1878555591851487</v>
      </c>
      <c r="R93" s="39">
        <f t="shared" si="51"/>
        <v>5.0777326057562062</v>
      </c>
      <c r="S93" s="40">
        <f t="shared" si="52"/>
        <v>5.7828460255591203</v>
      </c>
      <c r="T93" s="40">
        <f t="shared" si="52"/>
        <v>5.5981867086487975</v>
      </c>
      <c r="U93" s="41">
        <f t="shared" si="53"/>
        <v>6.2382398334899909</v>
      </c>
      <c r="V93" s="41">
        <f t="shared" si="53"/>
        <v>5.7075623270564879</v>
      </c>
      <c r="W93" s="42">
        <f t="shared" si="53"/>
        <v>17.919981687154127</v>
      </c>
      <c r="X93" s="42">
        <f t="shared" si="53"/>
        <v>8.6044179440125923</v>
      </c>
      <c r="Z93" s="37">
        <f t="shared" si="56"/>
        <v>2.3848722320407485</v>
      </c>
      <c r="AA93" s="37">
        <f t="shared" si="57"/>
        <v>17.629830622042924</v>
      </c>
      <c r="AD93"/>
      <c r="AE93" s="3">
        <v>8</v>
      </c>
      <c r="AG93" s="3">
        <f t="shared" si="58"/>
        <v>7.0376849027752071</v>
      </c>
      <c r="AH93" s="36">
        <f t="shared" si="59"/>
        <v>0.97723542382988737</v>
      </c>
      <c r="AI93" s="36">
        <f t="shared" si="59"/>
        <v>8.4371970100619436</v>
      </c>
      <c r="AJ93" s="36">
        <f t="shared" si="59"/>
        <v>2.1489164024702481</v>
      </c>
      <c r="AK93" s="36">
        <f t="shared" si="59"/>
        <v>8.824662199483889</v>
      </c>
      <c r="AL93" s="36">
        <f t="shared" si="59"/>
        <v>0.696735364844975</v>
      </c>
      <c r="AM93" s="37">
        <f t="shared" si="60"/>
        <v>2.4136779796451373</v>
      </c>
      <c r="AN93" s="36">
        <f t="shared" si="54"/>
        <v>1.5999906920557145</v>
      </c>
      <c r="AO93" s="38">
        <f t="shared" si="54"/>
        <v>1.5780912863047254</v>
      </c>
      <c r="AP93" s="38">
        <f t="shared" si="54"/>
        <v>0</v>
      </c>
      <c r="AQ93" s="39">
        <f t="shared" si="54"/>
        <v>10.037205312694168</v>
      </c>
      <c r="AR93" s="39">
        <f t="shared" si="54"/>
        <v>4.2206327966633816</v>
      </c>
      <c r="AS93" s="39">
        <f t="shared" si="54"/>
        <v>5.1424494117032156</v>
      </c>
      <c r="AT93" s="40">
        <f t="shared" si="61"/>
        <v>5.8218878863632959</v>
      </c>
      <c r="AU93" s="40">
        <f t="shared" si="61"/>
        <v>5.6434465790424442</v>
      </c>
      <c r="AV93" s="41">
        <f t="shared" si="62"/>
        <v>6.2841736472407561</v>
      </c>
      <c r="AW93" s="41">
        <f t="shared" si="62"/>
        <v>5.7492817661349491</v>
      </c>
      <c r="AX93" s="42">
        <f t="shared" si="62"/>
        <v>18.030744710182748</v>
      </c>
      <c r="AY93" s="42">
        <f t="shared" si="62"/>
        <v>8.6637584189828711</v>
      </c>
      <c r="AZ93"/>
      <c r="BA93" s="37">
        <f t="shared" si="63"/>
        <v>2.4136779796451373</v>
      </c>
      <c r="BB93" s="37">
        <f t="shared" si="64"/>
        <v>17.709112319864669</v>
      </c>
    </row>
    <row r="94" spans="3:54" x14ac:dyDescent="0.25">
      <c r="D94" s="3">
        <v>9</v>
      </c>
      <c r="F94" s="3">
        <v>8</v>
      </c>
      <c r="G94" s="36">
        <f t="shared" si="51"/>
        <v>1.5289231961080241</v>
      </c>
      <c r="H94" s="36">
        <f t="shared" si="51"/>
        <v>10.026777830499867</v>
      </c>
      <c r="I94" s="36">
        <f t="shared" si="51"/>
        <v>2.9710625904696206</v>
      </c>
      <c r="J94" s="36">
        <f t="shared" si="51"/>
        <v>10.479517966525071</v>
      </c>
      <c r="K94" s="36">
        <f t="shared" si="51"/>
        <v>1.0292353555842706</v>
      </c>
      <c r="L94" s="37">
        <f t="shared" si="55"/>
        <v>3.1952586204784166</v>
      </c>
      <c r="M94" s="36">
        <f t="shared" si="51"/>
        <v>2.009915271739275</v>
      </c>
      <c r="N94" s="38">
        <f t="shared" si="51"/>
        <v>1.9039565864151025</v>
      </c>
      <c r="O94" s="38">
        <f t="shared" si="51"/>
        <v>0</v>
      </c>
      <c r="P94" s="39">
        <f t="shared" si="51"/>
        <v>11.646701770584139</v>
      </c>
      <c r="Q94" s="39">
        <f t="shared" si="51"/>
        <v>5.0733271266360935</v>
      </c>
      <c r="R94" s="39">
        <f t="shared" si="51"/>
        <v>6.9114673725462188</v>
      </c>
      <c r="S94" s="40">
        <f t="shared" si="52"/>
        <v>6.8276464092393603</v>
      </c>
      <c r="T94" s="40">
        <f t="shared" si="52"/>
        <v>6.827756718503152</v>
      </c>
      <c r="U94" s="41">
        <f t="shared" si="53"/>
        <v>7.4777987222262032</v>
      </c>
      <c r="V94" s="41">
        <f t="shared" si="53"/>
        <v>6.8324552437534933</v>
      </c>
      <c r="W94" s="42">
        <f t="shared" si="53"/>
        <v>20.843944448053442</v>
      </c>
      <c r="X94" s="42">
        <f t="shared" si="53"/>
        <v>10.191088679571383</v>
      </c>
      <c r="Z94" s="37">
        <f t="shared" si="56"/>
        <v>3.1952586204784166</v>
      </c>
      <c r="AA94" s="37">
        <f t="shared" si="57"/>
        <v>19.684155227207885</v>
      </c>
      <c r="AD94"/>
      <c r="AE94" s="3">
        <v>9</v>
      </c>
      <c r="AG94" s="3">
        <f t="shared" si="58"/>
        <v>7.4014007071619208</v>
      </c>
      <c r="AH94" s="36">
        <f t="shared" si="59"/>
        <v>1.1673639375051335</v>
      </c>
      <c r="AI94" s="36">
        <f t="shared" si="59"/>
        <v>9.0322671078446266</v>
      </c>
      <c r="AJ94" s="36">
        <f t="shared" si="59"/>
        <v>2.4429398270307936</v>
      </c>
      <c r="AK94" s="36">
        <f t="shared" si="59"/>
        <v>9.4444214464146548</v>
      </c>
      <c r="AL94" s="36">
        <f t="shared" si="59"/>
        <v>0.81362376464280461</v>
      </c>
      <c r="AM94" s="37">
        <f t="shared" si="60"/>
        <v>2.6989262547298041</v>
      </c>
      <c r="AN94" s="36">
        <f t="shared" si="54"/>
        <v>1.7508322895411084</v>
      </c>
      <c r="AO94" s="38">
        <f t="shared" si="54"/>
        <v>1.6994044438410452</v>
      </c>
      <c r="AP94" s="38">
        <f t="shared" si="54"/>
        <v>0</v>
      </c>
      <c r="AQ94" s="39">
        <f t="shared" si="54"/>
        <v>10.64441052568111</v>
      </c>
      <c r="AR94" s="39">
        <f t="shared" si="54"/>
        <v>4.5395114497021591</v>
      </c>
      <c r="AS94" s="39">
        <f t="shared" si="54"/>
        <v>5.7852871882575805</v>
      </c>
      <c r="AT94" s="40">
        <f t="shared" si="61"/>
        <v>6.2001414885704849</v>
      </c>
      <c r="AU94" s="40">
        <f t="shared" si="61"/>
        <v>6.0847925948336776</v>
      </c>
      <c r="AV94" s="41">
        <f t="shared" si="62"/>
        <v>6.7307857342049546</v>
      </c>
      <c r="AW94" s="41">
        <f t="shared" si="62"/>
        <v>6.1547749244284047</v>
      </c>
      <c r="AX94" s="42">
        <f t="shared" si="62"/>
        <v>19.097769412985578</v>
      </c>
      <c r="AY94" s="42">
        <f t="shared" si="62"/>
        <v>9.238504437874937</v>
      </c>
      <c r="AZ94"/>
      <c r="BA94" s="37">
        <f t="shared" si="63"/>
        <v>2.6989262547298041</v>
      </c>
      <c r="BB94" s="37">
        <f t="shared" si="64"/>
        <v>18.466722753888263</v>
      </c>
    </row>
    <row r="95" spans="3:54" x14ac:dyDescent="0.25">
      <c r="D95" s="3">
        <v>10</v>
      </c>
      <c r="F95" s="3">
        <v>9</v>
      </c>
      <c r="G95" s="36">
        <f t="shared" si="51"/>
        <v>2.2748640699764175</v>
      </c>
      <c r="H95" s="36">
        <f t="shared" si="51"/>
        <v>11.723882285846079</v>
      </c>
      <c r="I95" s="36">
        <f t="shared" si="51"/>
        <v>3.9742973515440592</v>
      </c>
      <c r="J95" s="36">
        <f t="shared" si="51"/>
        <v>12.243968355426153</v>
      </c>
      <c r="K95" s="36">
        <f t="shared" si="51"/>
        <v>1.4538755125432592</v>
      </c>
      <c r="L95" s="37">
        <f t="shared" si="55"/>
        <v>4.0898697243145525</v>
      </c>
      <c r="M95" s="36">
        <f t="shared" si="51"/>
        <v>2.4706345348481298</v>
      </c>
      <c r="N95" s="38">
        <f t="shared" si="51"/>
        <v>2.2579032132463706</v>
      </c>
      <c r="O95" s="38">
        <f t="shared" si="51"/>
        <v>0</v>
      </c>
      <c r="P95" s="39">
        <f t="shared" si="51"/>
        <v>13.325071953246564</v>
      </c>
      <c r="Q95" s="39">
        <f t="shared" si="51"/>
        <v>5.985277986363899</v>
      </c>
      <c r="R95" s="39">
        <f t="shared" si="51"/>
        <v>8.9611387508040607</v>
      </c>
      <c r="S95" s="40">
        <f t="shared" si="52"/>
        <v>7.8863085026735069</v>
      </c>
      <c r="T95" s="40">
        <f t="shared" si="52"/>
        <v>8.1088029886018056</v>
      </c>
      <c r="U95" s="41">
        <f t="shared" si="53"/>
        <v>8.7542107687071553</v>
      </c>
      <c r="V95" s="41">
        <f t="shared" si="53"/>
        <v>7.9888975656184806</v>
      </c>
      <c r="W95" s="42">
        <f t="shared" si="53"/>
        <v>23.724115668670215</v>
      </c>
      <c r="X95" s="42">
        <f t="shared" si="53"/>
        <v>11.794628961239727</v>
      </c>
      <c r="Z95" s="37">
        <f t="shared" si="56"/>
        <v>4.0898697243145525</v>
      </c>
      <c r="AA95" s="37">
        <f t="shared" si="57"/>
        <v>21.638875567265007</v>
      </c>
      <c r="AD95"/>
      <c r="AE95" s="3">
        <v>10</v>
      </c>
      <c r="AG95" s="3">
        <f t="shared" si="58"/>
        <v>7.7839137706172403</v>
      </c>
      <c r="AH95" s="36">
        <f t="shared" si="59"/>
        <v>1.3912679982587184</v>
      </c>
      <c r="AI95" s="36">
        <f t="shared" si="59"/>
        <v>9.6657308608588473</v>
      </c>
      <c r="AJ95" s="36">
        <f t="shared" si="59"/>
        <v>2.7740974089084869</v>
      </c>
      <c r="AK95" s="36">
        <f t="shared" si="59"/>
        <v>10.103833695261072</v>
      </c>
      <c r="AL95" s="36">
        <f t="shared" si="59"/>
        <v>0.94805926233160276</v>
      </c>
      <c r="AM95" s="37">
        <f t="shared" si="60"/>
        <v>3.0124116318220393</v>
      </c>
      <c r="AN95" s="36">
        <f t="shared" si="54"/>
        <v>1.9148791322340515</v>
      </c>
      <c r="AO95" s="38">
        <f t="shared" si="54"/>
        <v>1.8294415195069846</v>
      </c>
      <c r="AP95" s="38">
        <f t="shared" si="54"/>
        <v>0</v>
      </c>
      <c r="AQ95" s="39">
        <f t="shared" si="54"/>
        <v>11.284553059161516</v>
      </c>
      <c r="AR95" s="39">
        <f t="shared" si="54"/>
        <v>4.879434382309082</v>
      </c>
      <c r="AS95" s="39">
        <f t="shared" si="54"/>
        <v>6.4955489070248538</v>
      </c>
      <c r="AT95" s="40">
        <f t="shared" si="61"/>
        <v>6.6004834607590341</v>
      </c>
      <c r="AU95" s="40">
        <f t="shared" si="61"/>
        <v>6.5573024099523973</v>
      </c>
      <c r="AV95" s="41">
        <f t="shared" si="62"/>
        <v>7.2065170175846776</v>
      </c>
      <c r="AW95" s="41">
        <f t="shared" si="62"/>
        <v>6.5864303190302822</v>
      </c>
      <c r="AX95" s="42">
        <f t="shared" si="62"/>
        <v>20.215225150407015</v>
      </c>
      <c r="AY95" s="42">
        <f t="shared" si="62"/>
        <v>9.8463942503388999</v>
      </c>
      <c r="AZ95"/>
      <c r="BA95" s="37">
        <f t="shared" si="63"/>
        <v>3.0124116318220393</v>
      </c>
      <c r="BB95" s="37">
        <f t="shared" si="64"/>
        <v>19.248849628038268</v>
      </c>
    </row>
    <row r="96" spans="3:54" x14ac:dyDescent="0.25">
      <c r="D96" s="3">
        <v>11</v>
      </c>
      <c r="F96" s="3">
        <v>10</v>
      </c>
      <c r="G96" s="36">
        <f t="shared" si="51"/>
        <v>3.2056934661586891</v>
      </c>
      <c r="H96" s="36">
        <f t="shared" si="51"/>
        <v>13.456496122761786</v>
      </c>
      <c r="I96" s="36">
        <f t="shared" si="51"/>
        <v>5.1243189578359045</v>
      </c>
      <c r="J96" s="36">
        <f t="shared" si="51"/>
        <v>14.042905888646692</v>
      </c>
      <c r="K96" s="36">
        <f t="shared" si="51"/>
        <v>1.9572632885414516</v>
      </c>
      <c r="L96" s="37">
        <f t="shared" si="55"/>
        <v>7.046676150500665</v>
      </c>
      <c r="M96" s="36">
        <f t="shared" si="51"/>
        <v>2.9628951424520431</v>
      </c>
      <c r="N96" s="38">
        <f t="shared" si="51"/>
        <v>2.6251410915190703</v>
      </c>
      <c r="O96" s="38">
        <f t="shared" si="51"/>
        <v>0</v>
      </c>
      <c r="P96" s="39">
        <f t="shared" si="51"/>
        <v>15.002511978983591</v>
      </c>
      <c r="Q96" s="39">
        <f t="shared" si="51"/>
        <v>6.9154644053172545</v>
      </c>
      <c r="R96" s="39">
        <f t="shared" si="51"/>
        <v>11.185778972123998</v>
      </c>
      <c r="S96" s="40">
        <f t="shared" si="52"/>
        <v>8.9530695911270168</v>
      </c>
      <c r="T96" s="40">
        <f t="shared" si="52"/>
        <v>9.4305907882475992</v>
      </c>
      <c r="U96" s="41">
        <f t="shared" si="53"/>
        <v>10.059324698832286</v>
      </c>
      <c r="V96" s="41">
        <f t="shared" si="53"/>
        <v>9.1695367196471302</v>
      </c>
      <c r="W96" s="42">
        <f t="shared" si="53"/>
        <v>26.54571592171467</v>
      </c>
      <c r="X96" s="42">
        <f t="shared" si="53"/>
        <v>13.404486634330116</v>
      </c>
      <c r="Z96" s="37">
        <f t="shared" si="56"/>
        <v>5.0513217177760872</v>
      </c>
      <c r="AA96" s="37">
        <f t="shared" si="57"/>
        <v>23.498820971329422</v>
      </c>
      <c r="AD96"/>
      <c r="AE96" s="3">
        <v>11</v>
      </c>
      <c r="AG96" s="3">
        <f t="shared" si="58"/>
        <v>8.1861955575214029</v>
      </c>
      <c r="AH96" s="36">
        <f t="shared" si="59"/>
        <v>1.6541355243282634</v>
      </c>
      <c r="AI96" s="36">
        <f t="shared" si="59"/>
        <v>10.339613740903431</v>
      </c>
      <c r="AJ96" s="36">
        <f t="shared" si="59"/>
        <v>3.1464765835140724</v>
      </c>
      <c r="AK96" s="36">
        <f t="shared" si="59"/>
        <v>10.804948015438866</v>
      </c>
      <c r="AL96" s="36">
        <f t="shared" si="59"/>
        <v>1.1022116644651305</v>
      </c>
      <c r="AM96" s="37">
        <f t="shared" si="60"/>
        <v>3.3559741865967392</v>
      </c>
      <c r="AN96" s="36">
        <f t="shared" si="54"/>
        <v>2.0931339683430572</v>
      </c>
      <c r="AO96" s="38">
        <f t="shared" si="54"/>
        <v>1.9687499250131728</v>
      </c>
      <c r="AP96" s="38">
        <f t="shared" si="54"/>
        <v>0</v>
      </c>
      <c r="AQ96" s="39">
        <f t="shared" si="54"/>
        <v>11.958979612956604</v>
      </c>
      <c r="AR96" s="39">
        <f t="shared" si="54"/>
        <v>5.2413893227368433</v>
      </c>
      <c r="AS96" s="39">
        <f t="shared" si="54"/>
        <v>7.2779615678700926</v>
      </c>
      <c r="AT96" s="40">
        <f t="shared" si="61"/>
        <v>7.023903808744123</v>
      </c>
      <c r="AU96" s="40">
        <f t="shared" si="61"/>
        <v>7.0627263835347431</v>
      </c>
      <c r="AV96" s="41">
        <f t="shared" si="62"/>
        <v>7.7129332404985353</v>
      </c>
      <c r="AW96" s="41">
        <f t="shared" si="62"/>
        <v>7.0456281486092776</v>
      </c>
      <c r="AX96" s="42">
        <f t="shared" si="62"/>
        <v>21.384044687489702</v>
      </c>
      <c r="AY96" s="42">
        <f t="shared" si="62"/>
        <v>10.488730655534573</v>
      </c>
      <c r="AZ96"/>
      <c r="BA96" s="37">
        <f t="shared" si="63"/>
        <v>3.3559741865967392</v>
      </c>
      <c r="BB96" s="37">
        <f t="shared" si="64"/>
        <v>20.055512975090821</v>
      </c>
    </row>
    <row r="97" spans="4:54" x14ac:dyDescent="0.25">
      <c r="D97" s="3">
        <v>12</v>
      </c>
      <c r="F97" s="3">
        <v>11</v>
      </c>
      <c r="G97" s="36">
        <f t="shared" si="51"/>
        <v>4.324328199752701</v>
      </c>
      <c r="H97" s="36">
        <f t="shared" si="51"/>
        <v>15.215573402791609</v>
      </c>
      <c r="I97" s="36">
        <f t="shared" si="51"/>
        <v>6.4140076815706886</v>
      </c>
      <c r="J97" s="36">
        <f t="shared" si="51"/>
        <v>15.866859243420542</v>
      </c>
      <c r="K97" s="36">
        <f t="shared" si="51"/>
        <v>2.5351201853776444</v>
      </c>
      <c r="L97" s="37">
        <f t="shared" si="55"/>
        <v>11.695692855636219</v>
      </c>
      <c r="M97" s="36">
        <f t="shared" si="51"/>
        <v>3.4830640966340223</v>
      </c>
      <c r="N97" s="38">
        <f t="shared" si="51"/>
        <v>3.0036365008786388</v>
      </c>
      <c r="O97" s="38">
        <f t="shared" si="51"/>
        <v>0</v>
      </c>
      <c r="P97" s="39">
        <f t="shared" si="51"/>
        <v>16.673450054892747</v>
      </c>
      <c r="Q97" s="39">
        <f t="shared" si="51"/>
        <v>7.8569703109302331</v>
      </c>
      <c r="R97" s="39">
        <f t="shared" si="51"/>
        <v>13.544754422645784</v>
      </c>
      <c r="S97" s="40">
        <f t="shared" si="52"/>
        <v>10.023234450858652</v>
      </c>
      <c r="T97" s="40">
        <f t="shared" si="52"/>
        <v>10.783898478398477</v>
      </c>
      <c r="U97" s="41">
        <f t="shared" si="53"/>
        <v>11.386287095006182</v>
      </c>
      <c r="V97" s="41">
        <f t="shared" si="53"/>
        <v>10.368208614974067</v>
      </c>
      <c r="W97" s="42">
        <f t="shared" si="53"/>
        <v>29.298025436357538</v>
      </c>
      <c r="X97" s="42">
        <f t="shared" si="53"/>
        <v>15.012149824278268</v>
      </c>
      <c r="Z97" s="37">
        <f t="shared" si="56"/>
        <v>6.0628849100591937</v>
      </c>
      <c r="AA97" s="37">
        <f t="shared" si="57"/>
        <v>25.268586617702788</v>
      </c>
      <c r="AD97"/>
      <c r="AE97" s="3">
        <v>12</v>
      </c>
      <c r="AG97" s="3">
        <f t="shared" si="58"/>
        <v>8.6092677386724414</v>
      </c>
      <c r="AH97" s="36">
        <f t="shared" si="59"/>
        <v>1.9617531662159273</v>
      </c>
      <c r="AI97" s="36">
        <f t="shared" si="59"/>
        <v>11.055990157494739</v>
      </c>
      <c r="AJ97" s="36">
        <f t="shared" si="59"/>
        <v>3.5644993643434808</v>
      </c>
      <c r="AK97" s="36">
        <f t="shared" si="59"/>
        <v>11.549856857803618</v>
      </c>
      <c r="AL97" s="36">
        <f t="shared" si="59"/>
        <v>1.2784178343555788</v>
      </c>
      <c r="AM97" s="37">
        <f t="shared" si="60"/>
        <v>3.7314080541528534</v>
      </c>
      <c r="AN97" s="36">
        <f t="shared" si="54"/>
        <v>2.2866525629502576</v>
      </c>
      <c r="AO97" s="38">
        <f t="shared" si="54"/>
        <v>2.1179007287165592</v>
      </c>
      <c r="AP97" s="38">
        <f t="shared" si="54"/>
        <v>0</v>
      </c>
      <c r="AQ97" s="39">
        <f t="shared" si="54"/>
        <v>12.669039433633088</v>
      </c>
      <c r="AR97" s="39">
        <f t="shared" si="54"/>
        <v>5.6263563126216205</v>
      </c>
      <c r="AS97" s="39">
        <f t="shared" si="54"/>
        <v>8.1371630235922936</v>
      </c>
      <c r="AT97" s="40">
        <f t="shared" si="61"/>
        <v>7.4713998593346513</v>
      </c>
      <c r="AU97" s="40">
        <f t="shared" si="61"/>
        <v>7.6028519487793407</v>
      </c>
      <c r="AV97" s="41">
        <f t="shared" si="62"/>
        <v>8.2516415116329913</v>
      </c>
      <c r="AW97" s="41">
        <f t="shared" si="62"/>
        <v>7.5337819590140507</v>
      </c>
      <c r="AX97" s="42">
        <f t="shared" si="62"/>
        <v>22.604998968671534</v>
      </c>
      <c r="AY97" s="42">
        <f t="shared" si="62"/>
        <v>11.166790748780738</v>
      </c>
      <c r="AZ97"/>
      <c r="BA97" s="37">
        <f t="shared" si="63"/>
        <v>3.7314080541528534</v>
      </c>
      <c r="BB97" s="37">
        <f t="shared" si="64"/>
        <v>20.886644566324684</v>
      </c>
    </row>
    <row r="98" spans="4:54" x14ac:dyDescent="0.25">
      <c r="D98" s="3">
        <v>13</v>
      </c>
      <c r="F98" s="3">
        <v>12</v>
      </c>
      <c r="G98" s="36">
        <f t="shared" si="51"/>
        <v>5.6281486549846962</v>
      </c>
      <c r="H98" s="36">
        <f t="shared" si="51"/>
        <v>16.993445141245648</v>
      </c>
      <c r="I98" s="36">
        <f t="shared" si="51"/>
        <v>7.8346920371550217</v>
      </c>
      <c r="J98" s="36">
        <f t="shared" si="51"/>
        <v>17.707821263477481</v>
      </c>
      <c r="K98" s="36">
        <f t="shared" si="51"/>
        <v>3.181371725832201</v>
      </c>
      <c r="L98" s="37">
        <f t="shared" si="55"/>
        <v>15.927901970179306</v>
      </c>
      <c r="M98" s="36">
        <f t="shared" si="51"/>
        <v>4.0277764529198912</v>
      </c>
      <c r="N98" s="38">
        <f t="shared" si="51"/>
        <v>3.3916151276489392</v>
      </c>
      <c r="O98" s="38">
        <f t="shared" si="51"/>
        <v>0</v>
      </c>
      <c r="P98" s="39">
        <f t="shared" si="51"/>
        <v>18.333394441711157</v>
      </c>
      <c r="Q98" s="39">
        <f t="shared" si="51"/>
        <v>8.8039696251979986</v>
      </c>
      <c r="R98" s="39">
        <f t="shared" si="51"/>
        <v>15.999509833355857</v>
      </c>
      <c r="S98" s="40">
        <f t="shared" si="52"/>
        <v>11.092934615709376</v>
      </c>
      <c r="T98" s="40">
        <f t="shared" si="52"/>
        <v>12.160753402342285</v>
      </c>
      <c r="U98" s="41">
        <f t="shared" si="53"/>
        <v>12.729270750145888</v>
      </c>
      <c r="V98" s="41">
        <f t="shared" si="53"/>
        <v>11.579687445707856</v>
      </c>
      <c r="W98" s="42">
        <f t="shared" si="53"/>
        <v>31.973386403445751</v>
      </c>
      <c r="X98" s="42">
        <f t="shared" si="53"/>
        <v>16.610704639855825</v>
      </c>
      <c r="Z98" s="37">
        <f t="shared" si="56"/>
        <v>7.1090240942704446</v>
      </c>
      <c r="AA98" s="37">
        <f t="shared" si="57"/>
        <v>26.952544886713817</v>
      </c>
      <c r="AD98"/>
      <c r="AE98" s="3">
        <v>13</v>
      </c>
      <c r="AG98" s="3">
        <f t="shared" si="58"/>
        <v>9.0542047860126846</v>
      </c>
      <c r="AH98" s="36">
        <f t="shared" si="59"/>
        <v>2.3205277446271828</v>
      </c>
      <c r="AI98" s="36">
        <f t="shared" si="59"/>
        <v>11.816976373890009</v>
      </c>
      <c r="AJ98" s="36">
        <f t="shared" si="59"/>
        <v>4.0329273641907166</v>
      </c>
      <c r="AK98" s="36">
        <f t="shared" si="59"/>
        <v>12.340687975178438</v>
      </c>
      <c r="AL98" s="36">
        <f t="shared" si="59"/>
        <v>1.4791721375273426</v>
      </c>
      <c r="AM98" s="37">
        <f t="shared" si="60"/>
        <v>4.1404264503701942</v>
      </c>
      <c r="AN98" s="36">
        <f t="shared" si="54"/>
        <v>2.4965428526367961</v>
      </c>
      <c r="AO98" s="38">
        <f t="shared" si="54"/>
        <v>2.2774881648803524</v>
      </c>
      <c r="AP98" s="38">
        <f t="shared" si="54"/>
        <v>0</v>
      </c>
      <c r="AQ98" s="39">
        <f t="shared" si="54"/>
        <v>13.416076756423918</v>
      </c>
      <c r="AR98" s="39">
        <f t="shared" si="54"/>
        <v>6.0352987305114132</v>
      </c>
      <c r="AS98" s="39">
        <f t="shared" si="54"/>
        <v>9.0776111642138542</v>
      </c>
      <c r="AT98" s="40">
        <f t="shared" si="61"/>
        <v>7.9439709136244625</v>
      </c>
      <c r="AU98" s="40">
        <f t="shared" si="61"/>
        <v>8.1794950223466625</v>
      </c>
      <c r="AV98" s="41">
        <f t="shared" si="62"/>
        <v>8.8242853117374551</v>
      </c>
      <c r="AW98" s="41">
        <f t="shared" si="62"/>
        <v>8.0523338161039959</v>
      </c>
      <c r="AX98" s="42">
        <f t="shared" si="62"/>
        <v>23.878673510650206</v>
      </c>
      <c r="AY98" s="42">
        <f t="shared" si="62"/>
        <v>11.881813696258146</v>
      </c>
      <c r="AZ98"/>
      <c r="BA98" s="37">
        <f t="shared" si="63"/>
        <v>4.1404264503701942</v>
      </c>
      <c r="BB98" s="37">
        <f t="shared" si="64"/>
        <v>21.742079521564303</v>
      </c>
    </row>
    <row r="99" spans="4:54" x14ac:dyDescent="0.25">
      <c r="D99" s="3">
        <v>14</v>
      </c>
      <c r="F99" s="3">
        <v>13</v>
      </c>
      <c r="G99" s="36">
        <f t="shared" si="51"/>
        <v>7.1098274726473019</v>
      </c>
      <c r="H99" s="36">
        <f t="shared" si="51"/>
        <v>18.783554831656318</v>
      </c>
      <c r="I99" s="36">
        <f t="shared" si="51"/>
        <v>9.3766142747089525</v>
      </c>
      <c r="J99" s="36">
        <f t="shared" si="51"/>
        <v>19.558967547133353</v>
      </c>
      <c r="K99" s="36">
        <f t="shared" si="51"/>
        <v>3.8886941413894407</v>
      </c>
      <c r="L99" s="37">
        <f t="shared" si="55"/>
        <v>19.695880816027298</v>
      </c>
      <c r="M99" s="36">
        <f t="shared" si="51"/>
        <v>4.5939178637124582</v>
      </c>
      <c r="N99" s="38">
        <f t="shared" si="51"/>
        <v>3.7875159757099985</v>
      </c>
      <c r="O99" s="38">
        <f t="shared" si="51"/>
        <v>0</v>
      </c>
      <c r="P99" s="39">
        <f t="shared" si="51"/>
        <v>19.978696030153291</v>
      </c>
      <c r="Q99" s="39">
        <f t="shared" si="51"/>
        <v>9.7515444287652393</v>
      </c>
      <c r="R99" s="39">
        <f t="shared" si="51"/>
        <v>18.514651774661303</v>
      </c>
      <c r="S99" s="40">
        <f t="shared" si="52"/>
        <v>12.1589574065981</v>
      </c>
      <c r="T99" s="40">
        <f t="shared" si="52"/>
        <v>13.554231768525515</v>
      </c>
      <c r="U99" s="41">
        <f t="shared" si="53"/>
        <v>14.083278826692615</v>
      </c>
      <c r="V99" s="41">
        <f t="shared" si="53"/>
        <v>12.799505471787583</v>
      </c>
      <c r="W99" s="42">
        <f t="shared" si="53"/>
        <v>34.566489081869896</v>
      </c>
      <c r="X99" s="42">
        <f t="shared" si="53"/>
        <v>18.19451458162531</v>
      </c>
      <c r="Z99" s="37">
        <f t="shared" si="56"/>
        <v>8.1757055245440959</v>
      </c>
      <c r="AA99" s="37">
        <f t="shared" si="57"/>
        <v>28.554856163114522</v>
      </c>
      <c r="AD99"/>
      <c r="AE99" s="3">
        <v>14</v>
      </c>
      <c r="AG99" s="3">
        <f t="shared" si="58"/>
        <v>9.5221367014538032</v>
      </c>
      <c r="AH99" s="36">
        <f t="shared" si="59"/>
        <v>2.7374956957909506</v>
      </c>
      <c r="AI99" s="36">
        <f t="shared" si="59"/>
        <v>12.624722023116325</v>
      </c>
      <c r="AJ99" s="36">
        <f t="shared" si="59"/>
        <v>4.556861804087478</v>
      </c>
      <c r="AK99" s="36">
        <f t="shared" si="59"/>
        <v>13.179594854635461</v>
      </c>
      <c r="AL99" s="36">
        <f t="shared" si="59"/>
        <v>1.7071106734115766</v>
      </c>
      <c r="AM99" s="37">
        <f t="shared" si="60"/>
        <v>4.7128059267946858</v>
      </c>
      <c r="AN99" s="36">
        <f t="shared" si="54"/>
        <v>2.7239633652179518</v>
      </c>
      <c r="AO99" s="38">
        <f t="shared" si="54"/>
        <v>2.448128866307119</v>
      </c>
      <c r="AP99" s="38">
        <f t="shared" si="54"/>
        <v>0</v>
      </c>
      <c r="AQ99" s="39">
        <f t="shared" si="54"/>
        <v>14.20142226074462</v>
      </c>
      <c r="AR99" s="39">
        <f t="shared" si="54"/>
        <v>6.4691531726129687</v>
      </c>
      <c r="AS99" s="39">
        <f t="shared" si="54"/>
        <v>10.103480933988342</v>
      </c>
      <c r="AT99" s="40">
        <f t="shared" si="61"/>
        <v>8.4426121344441825</v>
      </c>
      <c r="AU99" s="40">
        <f t="shared" si="61"/>
        <v>8.7944898088085193</v>
      </c>
      <c r="AV99" s="41">
        <f t="shared" si="62"/>
        <v>9.4325384523717588</v>
      </c>
      <c r="AW99" s="41">
        <f t="shared" si="62"/>
        <v>8.6027485245946771</v>
      </c>
      <c r="AX99" s="42">
        <f t="shared" si="62"/>
        <v>25.205443763225173</v>
      </c>
      <c r="AY99" s="42">
        <f t="shared" si="62"/>
        <v>12.634987170010787</v>
      </c>
      <c r="AZ99"/>
      <c r="BA99" s="37">
        <f t="shared" si="63"/>
        <v>4.584622322517534</v>
      </c>
      <c r="BB99" s="37">
        <f t="shared" si="64"/>
        <v>22.621547738480491</v>
      </c>
    </row>
    <row r="100" spans="4:54" x14ac:dyDescent="0.25">
      <c r="D100" s="3">
        <v>15</v>
      </c>
      <c r="F100" s="3">
        <v>14</v>
      </c>
      <c r="G100" s="36">
        <f t="shared" si="51"/>
        <v>8.7582304708458949</v>
      </c>
      <c r="H100" s="36">
        <f t="shared" si="51"/>
        <v>20.580261460769304</v>
      </c>
      <c r="I100" s="36">
        <f t="shared" si="51"/>
        <v>11.029311903253044</v>
      </c>
      <c r="J100" s="36">
        <f t="shared" si="51"/>
        <v>21.414446633612226</v>
      </c>
      <c r="K100" s="36">
        <f t="shared" si="51"/>
        <v>4.6489916303516123</v>
      </c>
      <c r="L100" s="37">
        <f t="shared" si="55"/>
        <v>23.008136283851577</v>
      </c>
      <c r="M100" s="36">
        <f t="shared" si="51"/>
        <v>5.1786082026326872</v>
      </c>
      <c r="N100" s="38">
        <f t="shared" si="51"/>
        <v>4.1899566753511328</v>
      </c>
      <c r="O100" s="38">
        <f t="shared" si="51"/>
        <v>0</v>
      </c>
      <c r="P100" s="39">
        <f t="shared" si="51"/>
        <v>21.606376506181771</v>
      </c>
      <c r="Q100" s="39">
        <f t="shared" si="51"/>
        <v>10.695541925495757</v>
      </c>
      <c r="R100" s="39">
        <f t="shared" si="51"/>
        <v>21.058545184285386</v>
      </c>
      <c r="S100" s="40">
        <f t="shared" si="52"/>
        <v>13.218620288034307</v>
      </c>
      <c r="T100" s="40">
        <f t="shared" si="52"/>
        <v>14.958302371158405</v>
      </c>
      <c r="U100" s="41">
        <f t="shared" si="53"/>
        <v>15.443998868407181</v>
      </c>
      <c r="V100" s="41">
        <f t="shared" si="53"/>
        <v>14.023818789295058</v>
      </c>
      <c r="W100" s="42">
        <f t="shared" si="53"/>
        <v>37.073845567172711</v>
      </c>
      <c r="X100" s="42">
        <f t="shared" si="53"/>
        <v>19.758980584767446</v>
      </c>
      <c r="Z100" s="37">
        <f t="shared" si="56"/>
        <v>9.250539123678589</v>
      </c>
      <c r="AA100" s="37">
        <f t="shared" si="57"/>
        <v>30.079479114720474</v>
      </c>
      <c r="AD100"/>
      <c r="AE100" s="3">
        <v>15</v>
      </c>
      <c r="AG100" s="3">
        <f t="shared" si="58"/>
        <v>10.014251886730682</v>
      </c>
      <c r="AH100" s="36">
        <f t="shared" si="59"/>
        <v>3.2203169620751662</v>
      </c>
      <c r="AI100" s="36">
        <f t="shared" si="59"/>
        <v>13.481400094055799</v>
      </c>
      <c r="AJ100" s="36">
        <f t="shared" si="59"/>
        <v>5.1417373864933937</v>
      </c>
      <c r="AK100" s="36">
        <f t="shared" si="59"/>
        <v>14.068745531746846</v>
      </c>
      <c r="AL100" s="36">
        <f t="shared" si="59"/>
        <v>1.9649883222851474</v>
      </c>
      <c r="AM100" s="37">
        <f t="shared" si="60"/>
        <v>7.1153630728005552</v>
      </c>
      <c r="AN100" s="36">
        <f t="shared" si="54"/>
        <v>2.9701207911355669</v>
      </c>
      <c r="AO100" s="38">
        <f t="shared" si="54"/>
        <v>2.6304607823024684</v>
      </c>
      <c r="AP100" s="38">
        <f t="shared" si="54"/>
        <v>0</v>
      </c>
      <c r="AQ100" s="39">
        <f t="shared" si="54"/>
        <v>15.026383479658737</v>
      </c>
      <c r="AR100" s="39">
        <f t="shared" si="54"/>
        <v>6.9288181520143546</v>
      </c>
      <c r="AS100" s="39">
        <f t="shared" si="54"/>
        <v>11.218549864299034</v>
      </c>
      <c r="AT100" s="40">
        <f t="shared" si="61"/>
        <v>8.9683076172278771</v>
      </c>
      <c r="AU100" s="40">
        <f t="shared" si="61"/>
        <v>9.4496768669130926</v>
      </c>
      <c r="AV100" s="41">
        <f t="shared" si="62"/>
        <v>10.078097885461315</v>
      </c>
      <c r="AW100" s="41">
        <f t="shared" si="62"/>
        <v>9.1865068043677152</v>
      </c>
      <c r="AX100" s="42">
        <f t="shared" si="62"/>
        <v>26.585449652149016</v>
      </c>
      <c r="AY100" s="42">
        <f t="shared" si="62"/>
        <v>13.427432410439277</v>
      </c>
      <c r="AZ100"/>
      <c r="BA100" s="37">
        <f t="shared" si="63"/>
        <v>5.0654248961432842</v>
      </c>
      <c r="BB100" s="37">
        <f t="shared" si="64"/>
        <v>23.524665218719331</v>
      </c>
    </row>
    <row r="101" spans="4:54" x14ac:dyDescent="0.25">
      <c r="D101" s="3">
        <v>16</v>
      </c>
      <c r="F101" s="3">
        <v>15</v>
      </c>
      <c r="G101" s="36">
        <f t="shared" si="51"/>
        <v>10.559312499079905</v>
      </c>
      <c r="H101" s="36">
        <f t="shared" si="51"/>
        <v>22.378688713227977</v>
      </c>
      <c r="I101" s="36">
        <f t="shared" si="51"/>
        <v>12.781928039811755</v>
      </c>
      <c r="J101" s="36">
        <f t="shared" si="51"/>
        <v>23.269219240419087</v>
      </c>
      <c r="K101" s="36">
        <f t="shared" si="51"/>
        <v>5.4537961682854084</v>
      </c>
      <c r="L101" s="37">
        <f t="shared" si="55"/>
        <v>25.903979988582929</v>
      </c>
      <c r="M101" s="36">
        <f t="shared" si="51"/>
        <v>5.7791862043649127</v>
      </c>
      <c r="N101" s="38">
        <f t="shared" si="51"/>
        <v>4.5977066548804428</v>
      </c>
      <c r="O101" s="38">
        <f t="shared" si="51"/>
        <v>0</v>
      </c>
      <c r="P101" s="39">
        <f t="shared" si="51"/>
        <v>23.214000347869437</v>
      </c>
      <c r="Q101" s="39">
        <f t="shared" si="51"/>
        <v>11.632459445689401</v>
      </c>
      <c r="R101" s="39">
        <f t="shared" si="51"/>
        <v>23.603560288698141</v>
      </c>
      <c r="S101" s="40">
        <f t="shared" si="52"/>
        <v>14.269675917808428</v>
      </c>
      <c r="T101" s="40">
        <f t="shared" si="52"/>
        <v>16.367701552652605</v>
      </c>
      <c r="U101" s="41">
        <f t="shared" si="53"/>
        <v>16.807690951855083</v>
      </c>
      <c r="V101" s="41">
        <f t="shared" si="53"/>
        <v>15.249304575386109</v>
      </c>
      <c r="W101" s="42">
        <f t="shared" si="53"/>
        <v>39.493392710614508</v>
      </c>
      <c r="X101" s="42">
        <f t="shared" si="53"/>
        <v>21.300356700308242</v>
      </c>
      <c r="Z101" s="37">
        <f t="shared" si="56"/>
        <v>10.322807001317479</v>
      </c>
      <c r="AA101" s="37">
        <f t="shared" si="57"/>
        <v>31.530180472689544</v>
      </c>
      <c r="AD101"/>
      <c r="AE101" s="3">
        <v>16</v>
      </c>
      <c r="AG101" s="3">
        <f t="shared" si="58"/>
        <v>10.531800161572754</v>
      </c>
      <c r="AH101" s="36">
        <f t="shared" si="59"/>
        <v>3.7772494456505448</v>
      </c>
      <c r="AI101" s="36">
        <f t="shared" si="59"/>
        <v>14.389195256937613</v>
      </c>
      <c r="AJ101" s="36">
        <f t="shared" si="59"/>
        <v>5.793308813103903</v>
      </c>
      <c r="AK101" s="36">
        <f t="shared" si="59"/>
        <v>15.010309658086538</v>
      </c>
      <c r="AL101" s="36">
        <f t="shared" si="59"/>
        <v>2.2556476860643704</v>
      </c>
      <c r="AM101" s="37">
        <f t="shared" si="60"/>
        <v>9.5651430025086874</v>
      </c>
      <c r="AN101" s="36">
        <f t="shared" si="54"/>
        <v>3.236266585659854</v>
      </c>
      <c r="AO101" s="38">
        <f t="shared" si="54"/>
        <v>2.8251417413558606</v>
      </c>
      <c r="AP101" s="38">
        <f t="shared" si="54"/>
        <v>0</v>
      </c>
      <c r="AQ101" s="39">
        <f t="shared" si="54"/>
        <v>15.892234108150747</v>
      </c>
      <c r="AR101" s="39">
        <f t="shared" si="54"/>
        <v>7.4151415936118887</v>
      </c>
      <c r="AS101" s="39">
        <f t="shared" si="54"/>
        <v>12.426073391056477</v>
      </c>
      <c r="AT101" s="40">
        <f t="shared" si="61"/>
        <v>9.5220225968284087</v>
      </c>
      <c r="AU101" s="40">
        <f t="shared" si="61"/>
        <v>10.146889309994403</v>
      </c>
      <c r="AV101" s="41">
        <f t="shared" si="62"/>
        <v>10.762675260866869</v>
      </c>
      <c r="AW101" s="41">
        <f t="shared" si="62"/>
        <v>9.8050973352179138</v>
      </c>
      <c r="AX101" s="42">
        <f t="shared" si="62"/>
        <v>28.01856957259227</v>
      </c>
      <c r="AY101" s="42">
        <f t="shared" si="62"/>
        <v>14.260187901738147</v>
      </c>
      <c r="AZ101"/>
      <c r="BA101" s="37">
        <f t="shared" si="63"/>
        <v>5.5840525899892555</v>
      </c>
      <c r="BB101" s="37">
        <f t="shared" si="64"/>
        <v>24.45092538357606</v>
      </c>
    </row>
    <row r="102" spans="4:54" x14ac:dyDescent="0.25">
      <c r="D102" s="3">
        <v>17</v>
      </c>
      <c r="F102" s="3">
        <v>16</v>
      </c>
      <c r="G102" s="36">
        <f t="shared" ref="G102:K117" si="65">G30*G$12</f>
        <v>12.49695760091838</v>
      </c>
      <c r="H102" s="36">
        <f t="shared" si="65"/>
        <v>24.174606870763071</v>
      </c>
      <c r="I102" s="36">
        <f t="shared" si="65"/>
        <v>14.62346158207521</v>
      </c>
      <c r="J102" s="36">
        <f t="shared" si="65"/>
        <v>25.118932256384578</v>
      </c>
      <c r="K102" s="36">
        <f t="shared" si="65"/>
        <v>6.2945903152697227</v>
      </c>
      <c r="L102" s="37">
        <f t="shared" si="55"/>
        <v>28.435755033699149</v>
      </c>
      <c r="M102" s="36">
        <f t="shared" ref="M102:R117" si="66">M30*M$12</f>
        <v>6.3931950585166657</v>
      </c>
      <c r="N102" s="38">
        <f t="shared" si="66"/>
        <v>5.0096659182890466</v>
      </c>
      <c r="O102" s="38">
        <f t="shared" si="66"/>
        <v>0</v>
      </c>
      <c r="P102" s="39">
        <f t="shared" si="66"/>
        <v>24.799577156240279</v>
      </c>
      <c r="Q102" s="39">
        <f t="shared" si="66"/>
        <v>12.559350369299048</v>
      </c>
      <c r="R102" s="39">
        <f t="shared" si="66"/>
        <v>26.126076170596875</v>
      </c>
      <c r="S102" s="40">
        <f t="shared" ref="S102:T117" si="67">S30</f>
        <v>15.310238705809169</v>
      </c>
      <c r="T102" s="40">
        <f t="shared" si="67"/>
        <v>17.777831172940239</v>
      </c>
      <c r="U102" s="41">
        <f t="shared" ref="U102:X117" si="68">U30*U$12</f>
        <v>18.171100016772982</v>
      </c>
      <c r="V102" s="41">
        <f t="shared" si="68"/>
        <v>16.473080611938727</v>
      </c>
      <c r="W102" s="42">
        <f t="shared" si="68"/>
        <v>41.824186864078371</v>
      </c>
      <c r="X102" s="42">
        <f t="shared" si="68"/>
        <v>22.815605478746559</v>
      </c>
      <c r="Z102" s="37">
        <f t="shared" si="56"/>
        <v>11.383416013619954</v>
      </c>
      <c r="AA102" s="37">
        <f t="shared" si="57"/>
        <v>32.910544337602175</v>
      </c>
      <c r="AD102"/>
      <c r="AE102" s="3">
        <v>17</v>
      </c>
      <c r="AG102" s="3">
        <f t="shared" si="58"/>
        <v>11.076095937857938</v>
      </c>
      <c r="AH102" s="36">
        <f t="shared" si="59"/>
        <v>4.4170999377880529</v>
      </c>
      <c r="AI102" s="36">
        <f t="shared" si="59"/>
        <v>15.350290399281851</v>
      </c>
      <c r="AJ102" s="36">
        <f t="shared" si="59"/>
        <v>6.5176286494490201</v>
      </c>
      <c r="AK102" s="36">
        <f t="shared" si="59"/>
        <v>16.006443697097698</v>
      </c>
      <c r="AL102" s="36">
        <f t="shared" si="59"/>
        <v>2.5819791124864677</v>
      </c>
      <c r="AM102" s="37">
        <f t="shared" si="60"/>
        <v>12.033440006795711</v>
      </c>
      <c r="AN102" s="36">
        <f t="shared" ref="AN102:AS117" si="69">AN30*AN$12</f>
        <v>3.5236924748163445</v>
      </c>
      <c r="AO102" s="38">
        <f t="shared" si="69"/>
        <v>3.0328476155636004</v>
      </c>
      <c r="AP102" s="38">
        <f t="shared" si="69"/>
        <v>0</v>
      </c>
      <c r="AQ102" s="39">
        <f t="shared" si="69"/>
        <v>16.800202161510448</v>
      </c>
      <c r="AR102" s="39">
        <f t="shared" si="69"/>
        <v>7.9289071219906226</v>
      </c>
      <c r="AS102" s="39">
        <f t="shared" si="69"/>
        <v>13.728651891965161</v>
      </c>
      <c r="AT102" s="40">
        <f t="shared" si="61"/>
        <v>10.104694747704713</v>
      </c>
      <c r="AU102" s="40">
        <f t="shared" si="61"/>
        <v>10.887937022538477</v>
      </c>
      <c r="AV102" s="41">
        <f t="shared" si="62"/>
        <v>11.487987129529898</v>
      </c>
      <c r="AW102" s="41">
        <f t="shared" si="62"/>
        <v>10.460007582164966</v>
      </c>
      <c r="AX102" s="42">
        <f t="shared" si="62"/>
        <v>29.504394160908294</v>
      </c>
      <c r="AY102" s="42">
        <f t="shared" si="62"/>
        <v>15.134191668175838</v>
      </c>
      <c r="AZ102"/>
      <c r="BA102" s="37">
        <f t="shared" si="63"/>
        <v>6.1414630030529151</v>
      </c>
      <c r="BB102" s="37">
        <f t="shared" si="64"/>
        <v>25.399690488225453</v>
      </c>
    </row>
    <row r="103" spans="4:54" x14ac:dyDescent="0.25">
      <c r="D103" s="3">
        <v>18</v>
      </c>
      <c r="F103" s="3">
        <v>17</v>
      </c>
      <c r="G103" s="36">
        <f t="shared" si="65"/>
        <v>14.553733256525758</v>
      </c>
      <c r="H103" s="36">
        <f t="shared" si="65"/>
        <v>25.964338521266686</v>
      </c>
      <c r="I103" s="36">
        <f t="shared" si="65"/>
        <v>16.542966645409425</v>
      </c>
      <c r="J103" s="36">
        <f t="shared" si="65"/>
        <v>26.95981807172948</v>
      </c>
      <c r="K103" s="36">
        <f t="shared" si="65"/>
        <v>7.1630583947624888</v>
      </c>
      <c r="L103" s="37">
        <f t="shared" si="55"/>
        <v>30.657787148858468</v>
      </c>
      <c r="M103" s="36">
        <f t="shared" si="66"/>
        <v>7.0183688996843046</v>
      </c>
      <c r="N103" s="38">
        <f t="shared" si="66"/>
        <v>5.4248479331524093</v>
      </c>
      <c r="O103" s="38">
        <f t="shared" si="66"/>
        <v>0</v>
      </c>
      <c r="P103" s="39">
        <f t="shared" si="66"/>
        <v>26.361485607110268</v>
      </c>
      <c r="Q103" s="39">
        <f t="shared" si="66"/>
        <v>13.473746076742284</v>
      </c>
      <c r="R103" s="39">
        <f t="shared" si="66"/>
        <v>28.606321653378881</v>
      </c>
      <c r="S103" s="40">
        <f t="shared" si="67"/>
        <v>16.338726888369099</v>
      </c>
      <c r="T103" s="40">
        <f t="shared" si="67"/>
        <v>19.184673994489337</v>
      </c>
      <c r="U103" s="41">
        <f t="shared" si="68"/>
        <v>19.53138581414548</v>
      </c>
      <c r="V103" s="41">
        <f t="shared" si="68"/>
        <v>17.69264103375226</v>
      </c>
      <c r="W103" s="42">
        <f t="shared" si="68"/>
        <v>44.066165693017687</v>
      </c>
      <c r="X103" s="42">
        <f t="shared" si="68"/>
        <v>24.302282494271129</v>
      </c>
      <c r="Z103" s="37">
        <f t="shared" si="56"/>
        <v>12.424801964220107</v>
      </c>
      <c r="AA103" s="37">
        <f t="shared" si="57"/>
        <v>34.223981034334884</v>
      </c>
      <c r="AD103"/>
      <c r="AE103" s="3">
        <v>18</v>
      </c>
      <c r="AG103" s="3">
        <f t="shared" si="58"/>
        <v>11.648521557810575</v>
      </c>
      <c r="AH103" s="36">
        <f t="shared" ref="AH103:AL118" si="70">AH31*AH$12</f>
        <v>5.1491473972939321</v>
      </c>
      <c r="AI103" s="36">
        <f t="shared" si="70"/>
        <v>16.366851247954223</v>
      </c>
      <c r="AJ103" s="36">
        <f t="shared" si="70"/>
        <v>7.3210151867916311</v>
      </c>
      <c r="AK103" s="36">
        <f t="shared" si="70"/>
        <v>17.059274130605857</v>
      </c>
      <c r="AL103" s="36">
        <f t="shared" si="70"/>
        <v>2.9468711761641035</v>
      </c>
      <c r="AM103" s="37">
        <f t="shared" si="60"/>
        <v>14.492316787037581</v>
      </c>
      <c r="AN103" s="36">
        <f t="shared" si="69"/>
        <v>3.8337247333522555</v>
      </c>
      <c r="AO103" s="38">
        <f t="shared" si="69"/>
        <v>3.254270041770932</v>
      </c>
      <c r="AP103" s="38">
        <f t="shared" si="69"/>
        <v>0</v>
      </c>
      <c r="AQ103" s="39">
        <f t="shared" si="69"/>
        <v>17.751456943820607</v>
      </c>
      <c r="AR103" s="39">
        <f t="shared" si="69"/>
        <v>8.470819163956369</v>
      </c>
      <c r="AS103" s="39">
        <f t="shared" si="69"/>
        <v>15.128092111226556</v>
      </c>
      <c r="AT103" s="40">
        <f t="shared" ref="AT103:AU118" si="71">AT31</f>
        <v>10.717224541661441</v>
      </c>
      <c r="AU103" s="40">
        <f t="shared" si="71"/>
        <v>11.674588789457069</v>
      </c>
      <c r="AV103" s="41">
        <f t="shared" ref="AV103:AY118" si="72">AV31*AV$12</f>
        <v>12.255743692204652</v>
      </c>
      <c r="AW103" s="41">
        <f t="shared" si="72"/>
        <v>11.15271331660127</v>
      </c>
      <c r="AX103" s="42">
        <f t="shared" si="72"/>
        <v>31.042200235221578</v>
      </c>
      <c r="AY103" s="42">
        <f t="shared" si="72"/>
        <v>16.050262226134187</v>
      </c>
      <c r="AZ103"/>
      <c r="BA103" s="37">
        <f t="shared" si="63"/>
        <v>6.7383009328755259</v>
      </c>
      <c r="BB103" s="37">
        <f t="shared" si="64"/>
        <v>26.370183260817115</v>
      </c>
    </row>
    <row r="104" spans="4:54" x14ac:dyDescent="0.25">
      <c r="D104" s="3">
        <v>19</v>
      </c>
      <c r="F104" s="3">
        <v>18</v>
      </c>
      <c r="G104" s="36">
        <f t="shared" si="65"/>
        <v>16.711543482909075</v>
      </c>
      <c r="H104" s="36">
        <f t="shared" si="65"/>
        <v>27.74468203472718</v>
      </c>
      <c r="I104" s="36">
        <f t="shared" si="65"/>
        <v>18.529709358276552</v>
      </c>
      <c r="J104" s="36">
        <f t="shared" si="65"/>
        <v>28.788612833811456</v>
      </c>
      <c r="K104" s="36">
        <f t="shared" si="65"/>
        <v>8.0512739868614904</v>
      </c>
      <c r="L104" s="37">
        <f t="shared" si="55"/>
        <v>32.620413485877606</v>
      </c>
      <c r="M104" s="36">
        <f t="shared" si="66"/>
        <v>7.6526201393772233</v>
      </c>
      <c r="N104" s="38">
        <f t="shared" si="66"/>
        <v>5.842365605095118</v>
      </c>
      <c r="O104" s="38">
        <f t="shared" si="66"/>
        <v>0</v>
      </c>
      <c r="P104" s="39">
        <f t="shared" si="66"/>
        <v>27.898413206846008</v>
      </c>
      <c r="Q104" s="39">
        <f t="shared" si="66"/>
        <v>14.373590453829596</v>
      </c>
      <c r="R104" s="39">
        <f t="shared" si="66"/>
        <v>31.028113673430028</v>
      </c>
      <c r="S104" s="40">
        <f t="shared" si="67"/>
        <v>17.353816074790412</v>
      </c>
      <c r="T104" s="40">
        <f t="shared" si="67"/>
        <v>20.584722562602462</v>
      </c>
      <c r="U104" s="41">
        <f t="shared" si="68"/>
        <v>20.886066007177426</v>
      </c>
      <c r="V104" s="41">
        <f t="shared" si="68"/>
        <v>18.905804183455682</v>
      </c>
      <c r="W104" s="42">
        <f t="shared" si="68"/>
        <v>46.219960085505981</v>
      </c>
      <c r="X104" s="42">
        <f t="shared" si="68"/>
        <v>25.75844277527171</v>
      </c>
      <c r="Z104" s="37">
        <f t="shared" si="56"/>
        <v>13.440805391229674</v>
      </c>
      <c r="AA104" s="37">
        <f t="shared" si="57"/>
        <v>35.473735537603709</v>
      </c>
      <c r="AD104"/>
      <c r="AE104" s="3">
        <v>19</v>
      </c>
      <c r="AG104" s="3">
        <f t="shared" si="58"/>
        <v>12.250530804721352</v>
      </c>
      <c r="AH104" s="36">
        <f t="shared" si="70"/>
        <v>5.9830346347677414</v>
      </c>
      <c r="AI104" s="36">
        <f t="shared" si="70"/>
        <v>17.441008961101964</v>
      </c>
      <c r="AJ104" s="36">
        <f t="shared" si="70"/>
        <v>8.2100089366000368</v>
      </c>
      <c r="AK104" s="36">
        <f t="shared" si="70"/>
        <v>18.170878569363786</v>
      </c>
      <c r="AL104" s="36">
        <f t="shared" si="70"/>
        <v>3.3531512572252136</v>
      </c>
      <c r="AM104" s="37">
        <f t="shared" si="60"/>
        <v>16.915885135716316</v>
      </c>
      <c r="AN104" s="36">
        <f t="shared" si="69"/>
        <v>4.1677171006408535</v>
      </c>
      <c r="AO104" s="38">
        <f t="shared" si="69"/>
        <v>3.4901136527974561</v>
      </c>
      <c r="AP104" s="38">
        <f t="shared" si="69"/>
        <v>0</v>
      </c>
      <c r="AQ104" s="39">
        <f t="shared" si="69"/>
        <v>18.74709479778431</v>
      </c>
      <c r="AR104" s="39">
        <f t="shared" si="69"/>
        <v>9.0414869166139198</v>
      </c>
      <c r="AS104" s="39">
        <f t="shared" si="69"/>
        <v>16.625266412235078</v>
      </c>
      <c r="AT104" s="40">
        <f t="shared" si="71"/>
        <v>11.360464636218795</v>
      </c>
      <c r="AU104" s="40">
        <f t="shared" si="71"/>
        <v>12.50855225478699</v>
      </c>
      <c r="AV104" s="41">
        <f t="shared" si="72"/>
        <v>13.067635998768354</v>
      </c>
      <c r="AW104" s="41">
        <f t="shared" si="72"/>
        <v>11.884666754074479</v>
      </c>
      <c r="AX104" s="42">
        <f t="shared" si="72"/>
        <v>32.630925360866158</v>
      </c>
      <c r="AY104" s="42">
        <f t="shared" si="72"/>
        <v>17.009078258742147</v>
      </c>
      <c r="AZ104"/>
      <c r="BA104" s="37">
        <f t="shared" si="63"/>
        <v>7.374845653712482</v>
      </c>
      <c r="BB104" s="37">
        <f t="shared" si="64"/>
        <v>27.361478910827586</v>
      </c>
    </row>
    <row r="105" spans="4:54" x14ac:dyDescent="0.25">
      <c r="D105" s="3">
        <v>20</v>
      </c>
      <c r="F105" s="3">
        <v>19</v>
      </c>
      <c r="G105" s="36">
        <f t="shared" si="65"/>
        <v>18.952176183073966</v>
      </c>
      <c r="H105" s="36">
        <f t="shared" si="65"/>
        <v>29.512848578876714</v>
      </c>
      <c r="I105" s="36">
        <f t="shared" si="65"/>
        <v>20.573288945950676</v>
      </c>
      <c r="J105" s="36">
        <f t="shared" si="65"/>
        <v>30.602489140094118</v>
      </c>
      <c r="K105" s="36">
        <f t="shared" si="65"/>
        <v>8.9518327066456429</v>
      </c>
      <c r="L105" s="37">
        <f t="shared" si="55"/>
        <v>34.367380300187222</v>
      </c>
      <c r="M105" s="36">
        <f t="shared" si="66"/>
        <v>8.2940275887090156</v>
      </c>
      <c r="N105" s="38">
        <f t="shared" si="66"/>
        <v>6.2614196187261006</v>
      </c>
      <c r="O105" s="38">
        <f t="shared" si="66"/>
        <v>0</v>
      </c>
      <c r="P105" s="39">
        <f t="shared" si="66"/>
        <v>29.409307854324492</v>
      </c>
      <c r="Q105" s="39">
        <f t="shared" si="66"/>
        <v>15.257184414918678</v>
      </c>
      <c r="R105" s="39">
        <f t="shared" si="66"/>
        <v>33.378537193292161</v>
      </c>
      <c r="S105" s="40">
        <f t="shared" si="67"/>
        <v>18.354401459490276</v>
      </c>
      <c r="T105" s="40">
        <f t="shared" si="67"/>
        <v>21.974918754627346</v>
      </c>
      <c r="U105" s="41">
        <f t="shared" si="68"/>
        <v>22.232969300620301</v>
      </c>
      <c r="V105" s="41">
        <f t="shared" si="68"/>
        <v>20.110669692658021</v>
      </c>
      <c r="W105" s="42">
        <f t="shared" si="68"/>
        <v>48.286744191553453</v>
      </c>
      <c r="X105" s="42">
        <f t="shared" si="68"/>
        <v>27.182564043795931</v>
      </c>
      <c r="Z105" s="37">
        <f t="shared" si="56"/>
        <v>14.426533130756265</v>
      </c>
      <c r="AA105" s="37">
        <f t="shared" si="57"/>
        <v>36.662895488993847</v>
      </c>
      <c r="AD105"/>
      <c r="AE105" s="3">
        <v>20</v>
      </c>
      <c r="AG105" s="3">
        <f t="shared" si="58"/>
        <v>12.883652595105344</v>
      </c>
      <c r="AH105" s="36">
        <f t="shared" si="70"/>
        <v>6.9286249229910624</v>
      </c>
      <c r="AI105" s="36">
        <f t="shared" si="70"/>
        <v>18.574840585975533</v>
      </c>
      <c r="AJ105" s="36">
        <f t="shared" si="70"/>
        <v>9.1913164251738415</v>
      </c>
      <c r="AK105" s="36">
        <f t="shared" si="70"/>
        <v>19.343264676715172</v>
      </c>
      <c r="AL105" s="36">
        <f t="shared" si="70"/>
        <v>3.8035162161696214</v>
      </c>
      <c r="AM105" s="37">
        <f t="shared" si="60"/>
        <v>19.281434947298628</v>
      </c>
      <c r="AN105" s="36">
        <f t="shared" si="69"/>
        <v>4.5270422008215734</v>
      </c>
      <c r="AO105" s="38">
        <f t="shared" si="69"/>
        <v>3.7410927710754933</v>
      </c>
      <c r="AP105" s="38">
        <f t="shared" si="69"/>
        <v>0</v>
      </c>
      <c r="AQ105" s="39">
        <f t="shared" si="69"/>
        <v>19.788123621253938</v>
      </c>
      <c r="AR105" s="39">
        <f t="shared" si="69"/>
        <v>9.6414072660613055</v>
      </c>
      <c r="AS105" s="39">
        <f t="shared" si="69"/>
        <v>18.21997407844723</v>
      </c>
      <c r="AT105" s="40">
        <f t="shared" si="71"/>
        <v>12.035208278006813</v>
      </c>
      <c r="AU105" s="40">
        <f t="shared" si="71"/>
        <v>13.391451653117736</v>
      </c>
      <c r="AV105" s="41">
        <f t="shared" si="72"/>
        <v>13.925321511087159</v>
      </c>
      <c r="AW105" s="41">
        <f t="shared" si="72"/>
        <v>12.657283237840206</v>
      </c>
      <c r="AX105" s="42">
        <f t="shared" si="72"/>
        <v>34.269143563403411</v>
      </c>
      <c r="AY105" s="42">
        <f t="shared" si="72"/>
        <v>18.011157117009748</v>
      </c>
      <c r="AZ105"/>
      <c r="BA105" s="37">
        <f t="shared" si="63"/>
        <v>8.0509589564079409</v>
      </c>
      <c r="BB105" s="37">
        <f t="shared" si="64"/>
        <v>28.372497669637546</v>
      </c>
    </row>
    <row r="106" spans="4:54" x14ac:dyDescent="0.25">
      <c r="D106" s="3">
        <v>21</v>
      </c>
      <c r="F106" s="3">
        <v>20</v>
      </c>
      <c r="G106" s="36">
        <f t="shared" si="65"/>
        <v>21.257747299546651</v>
      </c>
      <c r="H106" s="36">
        <f t="shared" si="65"/>
        <v>31.266409644590144</v>
      </c>
      <c r="I106" s="36">
        <f t="shared" si="65"/>
        <v>22.663729026774924</v>
      </c>
      <c r="J106" s="36">
        <f t="shared" si="65"/>
        <v>32.398999948366935</v>
      </c>
      <c r="K106" s="36">
        <f t="shared" si="65"/>
        <v>9.8579392980006038</v>
      </c>
      <c r="L106" s="37">
        <f t="shared" si="55"/>
        <v>35.935239112775214</v>
      </c>
      <c r="M106" s="36">
        <f t="shared" si="66"/>
        <v>8.9408253238256048</v>
      </c>
      <c r="N106" s="38">
        <f t="shared" si="66"/>
        <v>6.6812886262281026</v>
      </c>
      <c r="O106" s="38">
        <f t="shared" si="66"/>
        <v>0</v>
      </c>
      <c r="P106" s="39">
        <f t="shared" si="66"/>
        <v>30.893338391747431</v>
      </c>
      <c r="Q106" s="39">
        <f t="shared" si="66"/>
        <v>16.123138547617611</v>
      </c>
      <c r="R106" s="39">
        <f t="shared" si="66"/>
        <v>35.647598231849656</v>
      </c>
      <c r="S106" s="40">
        <f t="shared" si="67"/>
        <v>19.339566702797192</v>
      </c>
      <c r="T106" s="40">
        <f t="shared" si="67"/>
        <v>23.352601910466735</v>
      </c>
      <c r="U106" s="41">
        <f t="shared" si="68"/>
        <v>23.570196357921958</v>
      </c>
      <c r="V106" s="41">
        <f t="shared" si="68"/>
        <v>21.305582724662283</v>
      </c>
      <c r="W106" s="42">
        <f t="shared" si="68"/>
        <v>50.268114950229332</v>
      </c>
      <c r="X106" s="42">
        <f t="shared" si="68"/>
        <v>28.573483082934906</v>
      </c>
      <c r="Z106" s="37">
        <f t="shared" si="56"/>
        <v>15.378215548301879</v>
      </c>
      <c r="AA106" s="37">
        <f t="shared" si="57"/>
        <v>37.794398825282329</v>
      </c>
      <c r="AD106"/>
      <c r="AE106" s="3">
        <v>21</v>
      </c>
      <c r="AG106" s="3">
        <f t="shared" si="58"/>
        <v>13.549494861675118</v>
      </c>
      <c r="AH106" s="36">
        <f t="shared" si="70"/>
        <v>7.9958208534960509</v>
      </c>
      <c r="AI106" s="36">
        <f t="shared" si="70"/>
        <v>19.770347295666454</v>
      </c>
      <c r="AJ106" s="36">
        <f t="shared" si="70"/>
        <v>10.271740047892582</v>
      </c>
      <c r="AK106" s="36">
        <f t="shared" si="70"/>
        <v>20.578346835447658</v>
      </c>
      <c r="AL106" s="36">
        <f t="shared" si="70"/>
        <v>4.3004536151936597</v>
      </c>
      <c r="AM106" s="37">
        <f t="shared" si="60"/>
        <v>21.570309697521367</v>
      </c>
      <c r="AN106" s="36">
        <f t="shared" si="69"/>
        <v>4.9130813373913753</v>
      </c>
      <c r="AO106" s="38">
        <f t="shared" si="69"/>
        <v>4.0079275167372872</v>
      </c>
      <c r="AP106" s="38">
        <f t="shared" si="69"/>
        <v>0</v>
      </c>
      <c r="AQ106" s="39">
        <f t="shared" si="69"/>
        <v>20.875446153157515</v>
      </c>
      <c r="AR106" s="39">
        <f t="shared" si="69"/>
        <v>10.270946781029634</v>
      </c>
      <c r="AS106" s="39">
        <f t="shared" si="69"/>
        <v>19.910809625013638</v>
      </c>
      <c r="AT106" s="40">
        <f t="shared" si="71"/>
        <v>12.742176719594031</v>
      </c>
      <c r="AU106" s="40">
        <f t="shared" si="71"/>
        <v>14.32480329083422</v>
      </c>
      <c r="AV106" s="41">
        <f t="shared" si="72"/>
        <v>14.830407953917515</v>
      </c>
      <c r="AW106" s="41">
        <f t="shared" si="72"/>
        <v>13.471926408921918</v>
      </c>
      <c r="AX106" s="42">
        <f t="shared" si="72"/>
        <v>35.955042777969894</v>
      </c>
      <c r="AY106" s="42">
        <f t="shared" si="72"/>
        <v>19.056832293737372</v>
      </c>
      <c r="AZ106"/>
      <c r="BA106" s="37">
        <f t="shared" si="63"/>
        <v>8.7660357142972813</v>
      </c>
      <c r="BB106" s="37">
        <f t="shared" si="64"/>
        <v>29.401998044988442</v>
      </c>
    </row>
    <row r="107" spans="4:54" x14ac:dyDescent="0.25">
      <c r="D107" s="3">
        <v>22</v>
      </c>
      <c r="F107" s="3">
        <v>21</v>
      </c>
      <c r="G107" s="36">
        <f t="shared" si="65"/>
        <v>23.611048867671084</v>
      </c>
      <c r="H107" s="36">
        <f t="shared" si="65"/>
        <v>33.003252862144912</v>
      </c>
      <c r="I107" s="36">
        <f t="shared" si="65"/>
        <v>24.791544177188175</v>
      </c>
      <c r="J107" s="36">
        <f t="shared" si="65"/>
        <v>34.176031344148619</v>
      </c>
      <c r="K107" s="36">
        <f t="shared" si="65"/>
        <v>10.763457557155988</v>
      </c>
      <c r="L107" s="37">
        <f t="shared" si="55"/>
        <v>37.353789217150592</v>
      </c>
      <c r="M107" s="36">
        <f t="shared" si="66"/>
        <v>9.5913922489196288</v>
      </c>
      <c r="N107" s="38">
        <f t="shared" si="66"/>
        <v>7.1013209018513539</v>
      </c>
      <c r="O107" s="38">
        <f t="shared" si="66"/>
        <v>0</v>
      </c>
      <c r="P107" s="39">
        <f t="shared" si="66"/>
        <v>32.349862114522089</v>
      </c>
      <c r="Q107" s="39">
        <f t="shared" si="66"/>
        <v>16.97033243026203</v>
      </c>
      <c r="R107" s="39">
        <f t="shared" si="66"/>
        <v>37.827872061949464</v>
      </c>
      <c r="S107" s="40">
        <f t="shared" si="67"/>
        <v>20.308558028232493</v>
      </c>
      <c r="T107" s="40">
        <f t="shared" si="67"/>
        <v>24.715463969234623</v>
      </c>
      <c r="U107" s="41">
        <f t="shared" si="68"/>
        <v>24.896086864807952</v>
      </c>
      <c r="V107" s="41">
        <f t="shared" si="68"/>
        <v>22.489103866744689</v>
      </c>
      <c r="W107" s="42">
        <f t="shared" si="68"/>
        <v>52.165994730667229</v>
      </c>
      <c r="X107" s="42">
        <f t="shared" si="68"/>
        <v>29.930342516044842</v>
      </c>
      <c r="Z107" s="37">
        <f t="shared" si="56"/>
        <v>16.293066140917112</v>
      </c>
      <c r="AA107" s="37">
        <f t="shared" si="57"/>
        <v>38.871041036900081</v>
      </c>
      <c r="AD107"/>
      <c r="AE107" s="3">
        <v>22</v>
      </c>
      <c r="AG107" s="3">
        <f t="shared" si="58"/>
        <v>14.249748636990411</v>
      </c>
      <c r="AH107" s="36">
        <f t="shared" si="70"/>
        <v>9.1943439424325692</v>
      </c>
      <c r="AI107" s="36">
        <f t="shared" si="70"/>
        <v>21.029430340304266</v>
      </c>
      <c r="AJ107" s="36">
        <f t="shared" si="70"/>
        <v>11.45809290659721</v>
      </c>
      <c r="AK107" s="36">
        <f t="shared" si="70"/>
        <v>21.877920514873768</v>
      </c>
      <c r="AL107" s="36">
        <f t="shared" si="70"/>
        <v>4.8461544784267838</v>
      </c>
      <c r="AM107" s="37">
        <f t="shared" si="60"/>
        <v>23.768454248390569</v>
      </c>
      <c r="AN107" s="36">
        <f t="shared" si="69"/>
        <v>5.3272125406711552</v>
      </c>
      <c r="AO107" s="38">
        <f t="shared" si="69"/>
        <v>4.2913392828192167</v>
      </c>
      <c r="AP107" s="38">
        <f t="shared" si="69"/>
        <v>0</v>
      </c>
      <c r="AQ107" s="39">
        <f t="shared" si="69"/>
        <v>22.009842052374008</v>
      </c>
      <c r="AR107" s="39">
        <f t="shared" si="69"/>
        <v>10.930322950081274</v>
      </c>
      <c r="AS107" s="39">
        <f t="shared" si="69"/>
        <v>21.695043736050231</v>
      </c>
      <c r="AT107" s="40">
        <f t="shared" si="71"/>
        <v>13.48200566514476</v>
      </c>
      <c r="AU107" s="40">
        <f t="shared" si="71"/>
        <v>15.309988795982051</v>
      </c>
      <c r="AV107" s="41">
        <f t="shared" si="72"/>
        <v>15.784435393877576</v>
      </c>
      <c r="AW107" s="41">
        <f t="shared" si="72"/>
        <v>14.329891818755662</v>
      </c>
      <c r="AX107" s="42">
        <f t="shared" si="72"/>
        <v>37.686404686710752</v>
      </c>
      <c r="AY107" s="42">
        <f t="shared" si="72"/>
        <v>20.146230064139814</v>
      </c>
      <c r="AZ107"/>
      <c r="BA107" s="37">
        <f t="shared" si="63"/>
        <v>9.518958973976309</v>
      </c>
      <c r="BB107" s="37">
        <f t="shared" si="64"/>
        <v>30.448570989284757</v>
      </c>
    </row>
    <row r="108" spans="4:54" x14ac:dyDescent="0.25">
      <c r="D108" s="3">
        <v>23</v>
      </c>
      <c r="F108" s="3">
        <v>22</v>
      </c>
      <c r="G108" s="36">
        <f t="shared" si="65"/>
        <v>25.995810664811977</v>
      </c>
      <c r="H108" s="36">
        <f t="shared" si="65"/>
        <v>34.721544452262187</v>
      </c>
      <c r="I108" s="36">
        <f t="shared" si="65"/>
        <v>26.947786073145043</v>
      </c>
      <c r="J108" s="36">
        <f t="shared" si="65"/>
        <v>35.931762402282317</v>
      </c>
      <c r="K108" s="36">
        <f t="shared" si="65"/>
        <v>11.662930772572526</v>
      </c>
      <c r="L108" s="37">
        <f t="shared" si="55"/>
        <v>38.646971415774011</v>
      </c>
      <c r="M108" s="36">
        <f t="shared" si="66"/>
        <v>10.244242314388416</v>
      </c>
      <c r="N108" s="38">
        <f t="shared" si="66"/>
        <v>7.5209271761252054</v>
      </c>
      <c r="O108" s="38">
        <f t="shared" si="66"/>
        <v>0</v>
      </c>
      <c r="P108" s="39">
        <f t="shared" si="66"/>
        <v>33.778397749000412</v>
      </c>
      <c r="Q108" s="39">
        <f t="shared" si="66"/>
        <v>17.797879494935565</v>
      </c>
      <c r="R108" s="39">
        <f t="shared" si="66"/>
        <v>39.9141614499692</v>
      </c>
      <c r="S108" s="40">
        <f t="shared" si="67"/>
        <v>21.260762459754069</v>
      </c>
      <c r="T108" s="40">
        <f t="shared" si="67"/>
        <v>26.061510400946897</v>
      </c>
      <c r="U108" s="41">
        <f t="shared" si="68"/>
        <v>26.209191513804754</v>
      </c>
      <c r="V108" s="41">
        <f t="shared" si="68"/>
        <v>23.659983543512102</v>
      </c>
      <c r="W108" s="42">
        <f t="shared" si="68"/>
        <v>53.982552299823496</v>
      </c>
      <c r="X108" s="42">
        <f t="shared" si="68"/>
        <v>31.252545955242176</v>
      </c>
      <c r="Z108" s="37">
        <f t="shared" si="56"/>
        <v>17.169147869147181</v>
      </c>
      <c r="AA108" s="37">
        <f t="shared" si="57"/>
        <v>39.895482074466436</v>
      </c>
      <c r="AD108"/>
      <c r="AE108" s="3">
        <v>23</v>
      </c>
      <c r="AG108" s="3">
        <f t="shared" si="58"/>
        <v>14.986192348155662</v>
      </c>
      <c r="AH108" s="36">
        <f t="shared" si="70"/>
        <v>10.533475086647488</v>
      </c>
      <c r="AI108" s="36">
        <f t="shared" si="70"/>
        <v>22.353864676967191</v>
      </c>
      <c r="AJ108" s="36">
        <f t="shared" si="70"/>
        <v>12.757097802277247</v>
      </c>
      <c r="AK108" s="36">
        <f t="shared" si="70"/>
        <v>23.2436343288323</v>
      </c>
      <c r="AL108" s="36">
        <f t="shared" si="70"/>
        <v>5.4424192052977451</v>
      </c>
      <c r="AM108" s="37">
        <f t="shared" si="60"/>
        <v>25.86659933851718</v>
      </c>
      <c r="AN108" s="36">
        <f t="shared" si="69"/>
        <v>5.7707967598983503</v>
      </c>
      <c r="AO108" s="38">
        <f t="shared" si="69"/>
        <v>4.5920455320153586</v>
      </c>
      <c r="AP108" s="38">
        <f t="shared" si="69"/>
        <v>0</v>
      </c>
      <c r="AQ108" s="39">
        <f t="shared" si="69"/>
        <v>23.191948817783256</v>
      </c>
      <c r="AR108" s="39">
        <f t="shared" si="69"/>
        <v>11.619584880012972</v>
      </c>
      <c r="AS108" s="39">
        <f t="shared" si="69"/>
        <v>23.568522944273251</v>
      </c>
      <c r="AT108" s="40">
        <f t="shared" si="71"/>
        <v>14.25523078050027</v>
      </c>
      <c r="AU108" s="40">
        <f t="shared" si="71"/>
        <v>16.348226205871899</v>
      </c>
      <c r="AV108" s="41">
        <f t="shared" si="72"/>
        <v>16.78885650668585</v>
      </c>
      <c r="AW108" s="41">
        <f t="shared" si="72"/>
        <v>15.232388960061988</v>
      </c>
      <c r="AX108" s="42">
        <f t="shared" si="72"/>
        <v>39.460587653241404</v>
      </c>
      <c r="AY108" s="42">
        <f t="shared" si="72"/>
        <v>21.279245539896678</v>
      </c>
      <c r="AZ108"/>
      <c r="BA108" s="37">
        <f t="shared" si="63"/>
        <v>10.308061756351538</v>
      </c>
      <c r="BB108" s="37">
        <f t="shared" si="64"/>
        <v>31.510635199052725</v>
      </c>
    </row>
    <row r="109" spans="4:54" x14ac:dyDescent="0.25">
      <c r="D109" s="3">
        <v>24</v>
      </c>
      <c r="F109" s="3">
        <v>23</v>
      </c>
      <c r="G109" s="36">
        <f t="shared" si="65"/>
        <v>28.39688636236534</v>
      </c>
      <c r="H109" s="36">
        <f t="shared" si="65"/>
        <v>36.419697054788038</v>
      </c>
      <c r="I109" s="36">
        <f t="shared" si="65"/>
        <v>29.124072870514308</v>
      </c>
      <c r="J109" s="36">
        <f t="shared" si="65"/>
        <v>37.664630803235475</v>
      </c>
      <c r="K109" s="36">
        <f t="shared" si="65"/>
        <v>12.5515794030522</v>
      </c>
      <c r="L109" s="37">
        <f t="shared" si="55"/>
        <v>39.833875563487553</v>
      </c>
      <c r="M109" s="36">
        <f t="shared" si="66"/>
        <v>10.898015350239172</v>
      </c>
      <c r="N109" s="38">
        <f t="shared" si="66"/>
        <v>7.9395744316374035</v>
      </c>
      <c r="O109" s="38">
        <f t="shared" si="66"/>
        <v>0</v>
      </c>
      <c r="P109" s="39">
        <f t="shared" si="66"/>
        <v>35.178602783321779</v>
      </c>
      <c r="Q109" s="39">
        <f t="shared" si="66"/>
        <v>18.605096544666111</v>
      </c>
      <c r="R109" s="39">
        <f t="shared" si="66"/>
        <v>41.903174480801084</v>
      </c>
      <c r="S109" s="40">
        <f t="shared" si="67"/>
        <v>22.195689387099268</v>
      </c>
      <c r="T109" s="40">
        <f t="shared" si="67"/>
        <v>27.389025986282132</v>
      </c>
      <c r="U109" s="41">
        <f t="shared" si="68"/>
        <v>27.508247979120974</v>
      </c>
      <c r="V109" s="41">
        <f t="shared" si="68"/>
        <v>24.817140094695301</v>
      </c>
      <c r="W109" s="42">
        <f t="shared" si="68"/>
        <v>55.720138463999639</v>
      </c>
      <c r="X109" s="42">
        <f t="shared" si="68"/>
        <v>32.539719956981081</v>
      </c>
      <c r="Z109" s="37">
        <f t="shared" si="56"/>
        <v>18.005248873717488</v>
      </c>
      <c r="AA109" s="37">
        <f t="shared" si="57"/>
        <v>40.870252920459095</v>
      </c>
      <c r="AD109"/>
      <c r="AE109" s="3">
        <v>24</v>
      </c>
      <c r="AG109" s="3">
        <f t="shared" si="58"/>
        <v>15.760696333472486</v>
      </c>
      <c r="AH109" s="36">
        <f t="shared" si="70"/>
        <v>12.021757990592718</v>
      </c>
      <c r="AI109" s="36">
        <f t="shared" si="70"/>
        <v>23.745270278168213</v>
      </c>
      <c r="AJ109" s="36">
        <f t="shared" si="70"/>
        <v>14.175269900076637</v>
      </c>
      <c r="AK109" s="36">
        <f t="shared" si="70"/>
        <v>24.676959816310564</v>
      </c>
      <c r="AL109" s="36">
        <f t="shared" si="70"/>
        <v>6.0905589322038365</v>
      </c>
      <c r="AM109" s="37">
        <f t="shared" si="60"/>
        <v>27.860090117935023</v>
      </c>
      <c r="AN109" s="36">
        <f t="shared" si="69"/>
        <v>6.2451621110082831</v>
      </c>
      <c r="AO109" s="38">
        <f t="shared" si="69"/>
        <v>4.9107538725348885</v>
      </c>
      <c r="AP109" s="38">
        <f t="shared" si="69"/>
        <v>0</v>
      </c>
      <c r="AQ109" s="39">
        <f t="shared" si="69"/>
        <v>24.422241626459485</v>
      </c>
      <c r="AR109" s="39">
        <f t="shared" si="69"/>
        <v>12.338593726361726</v>
      </c>
      <c r="AS109" s="39">
        <f t="shared" si="69"/>
        <v>25.52559445625112</v>
      </c>
      <c r="AT109" s="40">
        <f t="shared" si="71"/>
        <v>15.062272326906612</v>
      </c>
      <c r="AU109" s="40">
        <f t="shared" si="71"/>
        <v>17.440539020948833</v>
      </c>
      <c r="AV109" s="41">
        <f t="shared" si="72"/>
        <v>17.845015018186025</v>
      </c>
      <c r="AW109" s="41">
        <f t="shared" si="72"/>
        <v>16.180521715850791</v>
      </c>
      <c r="AX109" s="42">
        <f t="shared" si="72"/>
        <v>41.274513511180402</v>
      </c>
      <c r="AY109" s="42">
        <f t="shared" si="72"/>
        <v>22.455518440795096</v>
      </c>
      <c r="AZ109"/>
      <c r="BA109" s="37">
        <f t="shared" si="63"/>
        <v>11.131097870248674</v>
      </c>
      <c r="BB109" s="37">
        <f t="shared" si="64"/>
        <v>32.586433778531209</v>
      </c>
    </row>
    <row r="110" spans="4:54" x14ac:dyDescent="0.25">
      <c r="D110" s="3">
        <v>25</v>
      </c>
      <c r="F110" s="3">
        <v>24</v>
      </c>
      <c r="G110" s="36">
        <f t="shared" si="65"/>
        <v>30.800375336530319</v>
      </c>
      <c r="H110" s="36">
        <f t="shared" si="65"/>
        <v>38.096341966085205</v>
      </c>
      <c r="I110" s="36">
        <f t="shared" si="65"/>
        <v>31.312604931774956</v>
      </c>
      <c r="J110" s="36">
        <f t="shared" si="65"/>
        <v>39.373303170784077</v>
      </c>
      <c r="K110" s="36">
        <f t="shared" si="65"/>
        <v>13.425281725154569</v>
      </c>
      <c r="L110" s="37">
        <f t="shared" si="55"/>
        <v>40.929691373836576</v>
      </c>
      <c r="M110" s="36">
        <f t="shared" si="66"/>
        <v>11.551468477240054</v>
      </c>
      <c r="N110" s="38">
        <f t="shared" si="66"/>
        <v>8.3567804915826294</v>
      </c>
      <c r="O110" s="38">
        <f t="shared" si="66"/>
        <v>0</v>
      </c>
      <c r="P110" s="39">
        <f t="shared" si="66"/>
        <v>36.550254304924515</v>
      </c>
      <c r="Q110" s="39">
        <f t="shared" si="66"/>
        <v>19.391477209813999</v>
      </c>
      <c r="R110" s="39">
        <f t="shared" si="66"/>
        <v>43.793227611872993</v>
      </c>
      <c r="S110" s="40">
        <f t="shared" si="67"/>
        <v>23.112954837462073</v>
      </c>
      <c r="T110" s="40">
        <f t="shared" si="67"/>
        <v>28.696544692795388</v>
      </c>
      <c r="U110" s="41">
        <f t="shared" si="68"/>
        <v>28.792160164423795</v>
      </c>
      <c r="V110" s="41">
        <f t="shared" si="68"/>
        <v>25.959640857129553</v>
      </c>
      <c r="W110" s="42">
        <f t="shared" si="68"/>
        <v>57.381233557440758</v>
      </c>
      <c r="X110" s="42">
        <f t="shared" si="68"/>
        <v>33.79168157179695</v>
      </c>
      <c r="Z110" s="37">
        <f t="shared" si="56"/>
        <v>18.800769010067274</v>
      </c>
      <c r="AA110" s="37">
        <f t="shared" si="57"/>
        <v>41.797761842255589</v>
      </c>
      <c r="AD110"/>
      <c r="AE110" s="3">
        <v>25</v>
      </c>
      <c r="AG110" s="3">
        <f t="shared" si="58"/>
        <v>16.575227592518086</v>
      </c>
      <c r="AH110" s="36">
        <f t="shared" si="70"/>
        <v>13.666670100408579</v>
      </c>
      <c r="AI110" s="36">
        <f t="shared" si="70"/>
        <v>25.205081161947728</v>
      </c>
      <c r="AJ110" s="36">
        <f t="shared" si="70"/>
        <v>15.718783034248117</v>
      </c>
      <c r="AK110" s="36">
        <f t="shared" si="70"/>
        <v>26.179159025358178</v>
      </c>
      <c r="AL110" s="36">
        <f t="shared" si="70"/>
        <v>6.7912953468791368</v>
      </c>
      <c r="AM110" s="37">
        <f t="shared" si="60"/>
        <v>29.748406308294527</v>
      </c>
      <c r="AN110" s="36">
        <f t="shared" si="69"/>
        <v>6.7515861173375358</v>
      </c>
      <c r="AO110" s="38">
        <f t="shared" si="69"/>
        <v>5.2481553753430203</v>
      </c>
      <c r="AP110" s="38">
        <f t="shared" si="69"/>
        <v>0</v>
      </c>
      <c r="AQ110" s="39">
        <f t="shared" si="69"/>
        <v>25.701012199985726</v>
      </c>
      <c r="AR110" s="39">
        <f t="shared" si="69"/>
        <v>13.087003183534867</v>
      </c>
      <c r="AS110" s="39">
        <f t="shared" si="69"/>
        <v>27.559062532405626</v>
      </c>
      <c r="AT110" s="40">
        <f t="shared" si="71"/>
        <v>15.903419004819838</v>
      </c>
      <c r="AU110" s="40">
        <f t="shared" si="71"/>
        <v>18.58772342227342</v>
      </c>
      <c r="AV110" s="41">
        <f t="shared" si="72"/>
        <v>18.95412233569505</v>
      </c>
      <c r="AW110" s="41">
        <f t="shared" si="72"/>
        <v>17.175267255881426</v>
      </c>
      <c r="AX110" s="42">
        <f t="shared" si="72"/>
        <v>43.12465899910196</v>
      </c>
      <c r="AY110" s="42">
        <f t="shared" si="72"/>
        <v>23.674408949566406</v>
      </c>
      <c r="AZ110"/>
      <c r="BA110" s="37">
        <f t="shared" si="63"/>
        <v>11.985224065628264</v>
      </c>
      <c r="BB110" s="37">
        <f t="shared" si="64"/>
        <v>33.674032513524658</v>
      </c>
    </row>
    <row r="111" spans="4:54" x14ac:dyDescent="0.25">
      <c r="D111" s="3">
        <v>26</v>
      </c>
      <c r="F111" s="3">
        <v>25</v>
      </c>
      <c r="G111" s="36">
        <f t="shared" si="65"/>
        <v>33.193690906945953</v>
      </c>
      <c r="H111" s="36">
        <f t="shared" si="65"/>
        <v>39.750305028020087</v>
      </c>
      <c r="I111" s="36">
        <f t="shared" si="65"/>
        <v>33.50616952884382</v>
      </c>
      <c r="J111" s="36">
        <f t="shared" si="65"/>
        <v>41.056649322926638</v>
      </c>
      <c r="K111" s="36">
        <f t="shared" si="65"/>
        <v>14.280542231786574</v>
      </c>
      <c r="L111" s="37">
        <f t="shared" si="55"/>
        <v>41.946530967045717</v>
      </c>
      <c r="M111" s="36">
        <f t="shared" si="66"/>
        <v>12.203468060567561</v>
      </c>
      <c r="N111" s="38">
        <f t="shared" si="66"/>
        <v>8.7721092686881565</v>
      </c>
      <c r="O111" s="38">
        <f t="shared" si="66"/>
        <v>0</v>
      </c>
      <c r="P111" s="39">
        <f t="shared" si="66"/>
        <v>37.893232692926624</v>
      </c>
      <c r="Q111" s="39">
        <f t="shared" si="66"/>
        <v>20.15666876287824</v>
      </c>
      <c r="R111" s="39">
        <f t="shared" si="66"/>
        <v>45.583976798277618</v>
      </c>
      <c r="S111" s="40">
        <f t="shared" si="67"/>
        <v>24.012267970673896</v>
      </c>
      <c r="T111" s="40">
        <f t="shared" si="67"/>
        <v>29.982823042938019</v>
      </c>
      <c r="U111" s="41">
        <f t="shared" si="68"/>
        <v>30.059980162722422</v>
      </c>
      <c r="V111" s="41">
        <f t="shared" si="68"/>
        <v>27.08668573500815</v>
      </c>
      <c r="W111" s="42">
        <f t="shared" si="68"/>
        <v>58.968404563724128</v>
      </c>
      <c r="X111" s="42">
        <f t="shared" si="68"/>
        <v>35.008410533692242</v>
      </c>
      <c r="Z111" s="37">
        <f t="shared" si="56"/>
        <v>19.555617773485491</v>
      </c>
      <c r="AA111" s="37">
        <f t="shared" si="57"/>
        <v>42.680300341994993</v>
      </c>
      <c r="AD111"/>
      <c r="AE111" s="3">
        <v>26</v>
      </c>
      <c r="AG111" s="3">
        <f t="shared" si="58"/>
        <v>17.431854781713245</v>
      </c>
      <c r="AH111" s="36">
        <f t="shared" si="70"/>
        <v>15.474268325930071</v>
      </c>
      <c r="AI111" s="36">
        <f t="shared" si="70"/>
        <v>26.73451223791924</v>
      </c>
      <c r="AJ111" s="36">
        <f t="shared" si="70"/>
        <v>17.393320183458545</v>
      </c>
      <c r="AK111" s="36">
        <f t="shared" si="70"/>
        <v>27.751250038389941</v>
      </c>
      <c r="AL111" s="36">
        <f t="shared" si="70"/>
        <v>7.5446626555208001</v>
      </c>
      <c r="AM111" s="37">
        <f t="shared" si="60"/>
        <v>31.534452404436081</v>
      </c>
      <c r="AN111" s="36">
        <f t="shared" si="69"/>
        <v>7.2912759143615933</v>
      </c>
      <c r="AO111" s="38">
        <f t="shared" si="69"/>
        <v>5.6049171016515871</v>
      </c>
      <c r="AP111" s="38">
        <f t="shared" si="69"/>
        <v>0</v>
      </c>
      <c r="AQ111" s="39">
        <f t="shared" si="69"/>
        <v>27.028346846248233</v>
      </c>
      <c r="AR111" s="39">
        <f t="shared" si="69"/>
        <v>13.864240420877087</v>
      </c>
      <c r="AS111" s="39">
        <f t="shared" si="69"/>
        <v>29.660182495706934</v>
      </c>
      <c r="AT111" s="40">
        <f t="shared" si="71"/>
        <v>16.778811125084072</v>
      </c>
      <c r="AU111" s="40">
        <f t="shared" si="71"/>
        <v>19.79031392823001</v>
      </c>
      <c r="AV111" s="41">
        <f t="shared" si="72"/>
        <v>20.117232423411323</v>
      </c>
      <c r="AW111" s="41">
        <f t="shared" si="72"/>
        <v>18.21745344486774</v>
      </c>
      <c r="AX111" s="42">
        <f t="shared" si="72"/>
        <v>45.007052652679562</v>
      </c>
      <c r="AY111" s="42">
        <f t="shared" si="72"/>
        <v>24.93497407989604</v>
      </c>
      <c r="AZ111"/>
      <c r="BA111" s="37">
        <f t="shared" si="63"/>
        <v>12.866995764785589</v>
      </c>
      <c r="BB111" s="37">
        <f t="shared" si="64"/>
        <v>34.771320011334545</v>
      </c>
    </row>
    <row r="112" spans="4:54" x14ac:dyDescent="0.25">
      <c r="D112" s="3">
        <v>27</v>
      </c>
      <c r="F112" s="3">
        <v>26</v>
      </c>
      <c r="G112" s="36">
        <f t="shared" si="65"/>
        <v>35.565584991709102</v>
      </c>
      <c r="H112" s="36">
        <f t="shared" si="65"/>
        <v>41.380585569526986</v>
      </c>
      <c r="I112" s="36">
        <f t="shared" si="65"/>
        <v>35.698136741727289</v>
      </c>
      <c r="J112" s="36">
        <f t="shared" si="65"/>
        <v>42.713719796058101</v>
      </c>
      <c r="K112" s="36">
        <f t="shared" si="65"/>
        <v>15.114451694186281</v>
      </c>
      <c r="L112" s="37">
        <f t="shared" si="55"/>
        <v>42.89410551533031</v>
      </c>
      <c r="M112" s="36">
        <f t="shared" si="66"/>
        <v>12.852982172818788</v>
      </c>
      <c r="N112" s="38">
        <f t="shared" si="66"/>
        <v>9.1851665693933953</v>
      </c>
      <c r="O112" s="38">
        <f t="shared" si="66"/>
        <v>0</v>
      </c>
      <c r="P112" s="39">
        <f t="shared" si="66"/>
        <v>39.207507657020628</v>
      </c>
      <c r="Q112" s="39">
        <f t="shared" si="66"/>
        <v>20.900451814676344</v>
      </c>
      <c r="R112" s="39">
        <f t="shared" si="66"/>
        <v>47.276177563517138</v>
      </c>
      <c r="S112" s="40">
        <f t="shared" si="67"/>
        <v>24.893419418204406</v>
      </c>
      <c r="T112" s="40">
        <f t="shared" si="67"/>
        <v>31.246816481543547</v>
      </c>
      <c r="U112" s="41">
        <f t="shared" si="68"/>
        <v>31.310892484543771</v>
      </c>
      <c r="V112" s="41">
        <f t="shared" si="68"/>
        <v>28.197592850225721</v>
      </c>
      <c r="W112" s="42">
        <f t="shared" si="68"/>
        <v>60.484270116532507</v>
      </c>
      <c r="X112" s="42">
        <f t="shared" si="68"/>
        <v>36.190025328821626</v>
      </c>
      <c r="Z112" s="37">
        <f t="shared" si="56"/>
        <v>20.270123596403582</v>
      </c>
      <c r="AA112" s="37">
        <f t="shared" si="57"/>
        <v>43.520048817959719</v>
      </c>
      <c r="AD112"/>
      <c r="AE112" s="3">
        <v>27</v>
      </c>
      <c r="AG112" s="3">
        <f t="shared" si="58"/>
        <v>18.332753468067196</v>
      </c>
      <c r="AH112" s="36">
        <f t="shared" si="70"/>
        <v>17.44881978886173</v>
      </c>
      <c r="AI112" s="36">
        <f t="shared" si="70"/>
        <v>28.334524123548448</v>
      </c>
      <c r="AJ112" s="36">
        <f t="shared" si="70"/>
        <v>19.203909323482467</v>
      </c>
      <c r="AK112" s="36">
        <f t="shared" si="70"/>
        <v>29.393970643207641</v>
      </c>
      <c r="AL112" s="36">
        <f t="shared" si="70"/>
        <v>8.3499160327202535</v>
      </c>
      <c r="AM112" s="37">
        <f t="shared" si="60"/>
        <v>33.223713334256246</v>
      </c>
      <c r="AN112" s="36">
        <f t="shared" si="69"/>
        <v>7.8653464319407993</v>
      </c>
      <c r="AO112" s="38">
        <f t="shared" si="69"/>
        <v>5.9816738182416342</v>
      </c>
      <c r="AP112" s="38">
        <f t="shared" si="69"/>
        <v>0</v>
      </c>
      <c r="AQ112" s="39">
        <f t="shared" si="69"/>
        <v>28.404103865824613</v>
      </c>
      <c r="AR112" s="39">
        <f t="shared" si="69"/>
        <v>14.669487910337047</v>
      </c>
      <c r="AS112" s="39">
        <f t="shared" si="69"/>
        <v>31.818697717654036</v>
      </c>
      <c r="AT112" s="40">
        <f t="shared" si="71"/>
        <v>17.688423259271207</v>
      </c>
      <c r="AU112" s="40">
        <f t="shared" si="71"/>
        <v>21.048547853475043</v>
      </c>
      <c r="AV112" s="41">
        <f t="shared" si="72"/>
        <v>21.335215019414424</v>
      </c>
      <c r="AW112" s="41">
        <f t="shared" si="72"/>
        <v>19.307734867557862</v>
      </c>
      <c r="AX112" s="42">
        <f t="shared" si="72"/>
        <v>46.917277961969525</v>
      </c>
      <c r="AY112" s="42">
        <f t="shared" si="72"/>
        <v>26.235945053492152</v>
      </c>
      <c r="AZ112"/>
      <c r="BA112" s="37">
        <f t="shared" si="63"/>
        <v>13.772378389466489</v>
      </c>
      <c r="BB112" s="37">
        <f t="shared" si="64"/>
        <v>35.876009967735975</v>
      </c>
    </row>
    <row r="113" spans="4:54" x14ac:dyDescent="0.25">
      <c r="D113" s="3">
        <v>28</v>
      </c>
      <c r="F113" s="3">
        <v>27</v>
      </c>
      <c r="G113" s="36">
        <f t="shared" si="65"/>
        <v>37.906138168643558</v>
      </c>
      <c r="H113" s="36">
        <f t="shared" si="65"/>
        <v>42.986337921412193</v>
      </c>
      <c r="I113" s="36">
        <f t="shared" si="65"/>
        <v>37.882448420830173</v>
      </c>
      <c r="J113" s="36">
        <f t="shared" si="65"/>
        <v>44.343726129842651</v>
      </c>
      <c r="K113" s="36">
        <f t="shared" si="65"/>
        <v>15.924642027732981</v>
      </c>
      <c r="L113" s="37">
        <f t="shared" si="55"/>
        <v>43.780264611842973</v>
      </c>
      <c r="M113" s="36">
        <f t="shared" si="66"/>
        <v>13.49907353524825</v>
      </c>
      <c r="N113" s="38">
        <f t="shared" si="66"/>
        <v>9.5955963688700692</v>
      </c>
      <c r="O113" s="38">
        <f t="shared" si="66"/>
        <v>0</v>
      </c>
      <c r="P113" s="39">
        <f t="shared" si="66"/>
        <v>40.493126221780969</v>
      </c>
      <c r="Q113" s="39">
        <f t="shared" si="66"/>
        <v>21.622722496166318</v>
      </c>
      <c r="R113" s="39">
        <f t="shared" si="66"/>
        <v>48.871473549268586</v>
      </c>
      <c r="S113" s="40">
        <f t="shared" si="67"/>
        <v>25.756271163978301</v>
      </c>
      <c r="T113" s="40">
        <f t="shared" si="67"/>
        <v>32.487658337490856</v>
      </c>
      <c r="U113" s="41">
        <f t="shared" si="68"/>
        <v>32.544200199158141</v>
      </c>
      <c r="V113" s="41">
        <f t="shared" si="68"/>
        <v>29.29178594618072</v>
      </c>
      <c r="W113" s="42">
        <f t="shared" si="68"/>
        <v>61.931471978055434</v>
      </c>
      <c r="X113" s="42">
        <f t="shared" si="68"/>
        <v>37.336762531147265</v>
      </c>
      <c r="Z113" s="37">
        <f t="shared" si="56"/>
        <v>20.944954106996548</v>
      </c>
      <c r="AA113" s="37">
        <f t="shared" si="57"/>
        <v>44.319081951464163</v>
      </c>
      <c r="AD113"/>
      <c r="AE113" s="3">
        <v>28</v>
      </c>
      <c r="AG113" s="3">
        <f t="shared" si="58"/>
        <v>19.280211654442091</v>
      </c>
      <c r="AH113" s="36">
        <f t="shared" si="70"/>
        <v>19.592430838532774</v>
      </c>
      <c r="AI113" s="36">
        <f t="shared" si="70"/>
        <v>30.005786153795494</v>
      </c>
      <c r="AJ113" s="36">
        <f t="shared" si="70"/>
        <v>21.154746650261337</v>
      </c>
      <c r="AK113" s="36">
        <f t="shared" si="70"/>
        <v>31.107740429229548</v>
      </c>
      <c r="AL113" s="36">
        <f t="shared" si="70"/>
        <v>9.2054513880657325</v>
      </c>
      <c r="AM113" s="37">
        <f t="shared" si="60"/>
        <v>34.823372766278865</v>
      </c>
      <c r="AN113" s="36">
        <f t="shared" si="69"/>
        <v>8.4747966190364199</v>
      </c>
      <c r="AO113" s="38">
        <f t="shared" si="69"/>
        <v>6.3790188893155708</v>
      </c>
      <c r="AP113" s="38">
        <f t="shared" si="69"/>
        <v>0</v>
      </c>
      <c r="AQ113" s="39">
        <f t="shared" si="69"/>
        <v>29.827890558060986</v>
      </c>
      <c r="AR113" s="39">
        <f t="shared" si="69"/>
        <v>15.501666649255204</v>
      </c>
      <c r="AS113" s="39">
        <f t="shared" si="69"/>
        <v>34.022923783901732</v>
      </c>
      <c r="AT113" s="40">
        <f t="shared" si="71"/>
        <v>18.632046558934931</v>
      </c>
      <c r="AU113" s="40">
        <f t="shared" si="71"/>
        <v>22.362329028901836</v>
      </c>
      <c r="AV113" s="41">
        <f t="shared" si="72"/>
        <v>22.60872734247069</v>
      </c>
      <c r="AW113" s="41">
        <f t="shared" si="72"/>
        <v>20.446567622734037</v>
      </c>
      <c r="AX113" s="42">
        <f t="shared" si="72"/>
        <v>48.850483573216941</v>
      </c>
      <c r="AY113" s="42">
        <f t="shared" si="72"/>
        <v>27.575706247692288</v>
      </c>
      <c r="AZ113"/>
      <c r="BA113" s="37">
        <f t="shared" si="63"/>
        <v>14.696775936585393</v>
      </c>
      <c r="BB113" s="37">
        <f t="shared" si="64"/>
        <v>36.985645821403743</v>
      </c>
    </row>
    <row r="114" spans="4:54" x14ac:dyDescent="0.25">
      <c r="D114" s="3">
        <v>29</v>
      </c>
      <c r="F114" s="3">
        <v>28</v>
      </c>
      <c r="G114" s="36">
        <f t="shared" si="65"/>
        <v>40.206723039956557</v>
      </c>
      <c r="H114" s="36">
        <f t="shared" si="65"/>
        <v>44.566855116832748</v>
      </c>
      <c r="I114" s="36">
        <f t="shared" si="65"/>
        <v>40.053601779289949</v>
      </c>
      <c r="J114" s="36">
        <f t="shared" si="65"/>
        <v>45.946023497997658</v>
      </c>
      <c r="K114" s="36">
        <f t="shared" si="65"/>
        <v>16.709238433616981</v>
      </c>
      <c r="L114" s="37">
        <f t="shared" si="55"/>
        <v>44.611417585807381</v>
      </c>
      <c r="M114" s="36">
        <f t="shared" si="66"/>
        <v>14.140892907962131</v>
      </c>
      <c r="N114" s="38">
        <f t="shared" si="66"/>
        <v>10.003077488398805</v>
      </c>
      <c r="O114" s="38">
        <f t="shared" si="66"/>
        <v>0</v>
      </c>
      <c r="P114" s="39">
        <f t="shared" si="66"/>
        <v>41.750202336539843</v>
      </c>
      <c r="Q114" s="39">
        <f t="shared" si="66"/>
        <v>22.323476794741467</v>
      </c>
      <c r="R114" s="39">
        <f t="shared" si="66"/>
        <v>50.372212201550674</v>
      </c>
      <c r="S114" s="40">
        <f t="shared" si="67"/>
        <v>26.600747724271329</v>
      </c>
      <c r="T114" s="40">
        <f t="shared" si="67"/>
        <v>33.704641042607527</v>
      </c>
      <c r="U114" s="41">
        <f t="shared" si="68"/>
        <v>33.75931270154733</v>
      </c>
      <c r="V114" s="41">
        <f t="shared" si="68"/>
        <v>30.368783280942186</v>
      </c>
      <c r="W114" s="42">
        <f t="shared" si="68"/>
        <v>63.312651864912418</v>
      </c>
      <c r="X114" s="42">
        <f t="shared" si="68"/>
        <v>38.448958907034999</v>
      </c>
      <c r="Z114" s="37">
        <f t="shared" si="56"/>
        <v>21.58104669122249</v>
      </c>
      <c r="AA114" s="37">
        <f t="shared" si="57"/>
        <v>45.079373832559199</v>
      </c>
      <c r="AD114"/>
      <c r="AE114" s="3">
        <v>29</v>
      </c>
      <c r="AG114" s="3">
        <f t="shared" si="58"/>
        <v>20.276635590369683</v>
      </c>
      <c r="AH114" s="36">
        <f t="shared" si="70"/>
        <v>21.904690407276103</v>
      </c>
      <c r="AI114" s="36">
        <f t="shared" si="70"/>
        <v>31.748637885083024</v>
      </c>
      <c r="AJ114" s="36">
        <f t="shared" si="70"/>
        <v>23.249010049088831</v>
      </c>
      <c r="AK114" s="36">
        <f t="shared" si="70"/>
        <v>32.892621672353926</v>
      </c>
      <c r="AL114" s="36">
        <f t="shared" si="70"/>
        <v>10.10874159546688</v>
      </c>
      <c r="AM114" s="37">
        <f t="shared" si="60"/>
        <v>36.341479505301848</v>
      </c>
      <c r="AN114" s="36">
        <f t="shared" si="69"/>
        <v>9.1204838369128929</v>
      </c>
      <c r="AO114" s="38">
        <f t="shared" si="69"/>
        <v>6.7974943473521243</v>
      </c>
      <c r="AP114" s="38">
        <f t="shared" si="69"/>
        <v>0</v>
      </c>
      <c r="AQ114" s="39">
        <f t="shared" si="69"/>
        <v>31.299040111820108</v>
      </c>
      <c r="AR114" s="39">
        <f t="shared" si="69"/>
        <v>16.35942133565473</v>
      </c>
      <c r="AS114" s="39">
        <f t="shared" si="69"/>
        <v>36.259882469579743</v>
      </c>
      <c r="AT114" s="40">
        <f t="shared" si="71"/>
        <v>19.609270974644794</v>
      </c>
      <c r="AU114" s="40">
        <f t="shared" si="71"/>
        <v>23.731191344228119</v>
      </c>
      <c r="AV114" s="41">
        <f t="shared" si="72"/>
        <v>23.93818449456516</v>
      </c>
      <c r="AW114" s="41">
        <f t="shared" si="72"/>
        <v>21.634183091214673</v>
      </c>
      <c r="AX114" s="42">
        <f t="shared" si="72"/>
        <v>50.801401255834882</v>
      </c>
      <c r="AY114" s="42">
        <f t="shared" si="72"/>
        <v>28.95227633807443</v>
      </c>
      <c r="AZ114"/>
      <c r="BA114" s="37">
        <f t="shared" si="63"/>
        <v>15.635077939850611</v>
      </c>
      <c r="BB114" s="37">
        <f t="shared" si="64"/>
        <v>38.097608048665975</v>
      </c>
    </row>
    <row r="115" spans="4:54" x14ac:dyDescent="0.25">
      <c r="D115" s="3">
        <v>30</v>
      </c>
      <c r="F115" s="3">
        <v>29</v>
      </c>
      <c r="G115" s="36">
        <f t="shared" si="65"/>
        <v>42.459947695165354</v>
      </c>
      <c r="H115" s="36">
        <f t="shared" si="65"/>
        <v>46.121554461093396</v>
      </c>
      <c r="I115" s="36">
        <f t="shared" si="65"/>
        <v>42.206628923796295</v>
      </c>
      <c r="J115" s="36">
        <f t="shared" si="65"/>
        <v>47.520095346123234</v>
      </c>
      <c r="K115" s="36">
        <f t="shared" si="65"/>
        <v>17.466810720997032</v>
      </c>
      <c r="L115" s="37">
        <f t="shared" si="55"/>
        <v>45.392858365047097</v>
      </c>
      <c r="M115" s="36">
        <f t="shared" si="66"/>
        <v>14.77767290156339</v>
      </c>
      <c r="N115" s="38">
        <f t="shared" si="66"/>
        <v>10.407320619013289</v>
      </c>
      <c r="O115" s="38">
        <f t="shared" si="66"/>
        <v>0</v>
      </c>
      <c r="P115" s="39">
        <f t="shared" si="66"/>
        <v>42.978907853295759</v>
      </c>
      <c r="Q115" s="39">
        <f t="shared" si="66"/>
        <v>23.002796765689926</v>
      </c>
      <c r="R115" s="39">
        <f t="shared" si="66"/>
        <v>51.781285715332281</v>
      </c>
      <c r="S115" s="40">
        <f t="shared" si="67"/>
        <v>27.42682842971227</v>
      </c>
      <c r="T115" s="40">
        <f t="shared" si="67"/>
        <v>34.897199325192567</v>
      </c>
      <c r="U115" s="41">
        <f t="shared" si="68"/>
        <v>34.955734870532005</v>
      </c>
      <c r="V115" s="41">
        <f t="shared" si="68"/>
        <v>31.42818779420886</v>
      </c>
      <c r="W115" s="42">
        <f t="shared" si="68"/>
        <v>64.6304327036964</v>
      </c>
      <c r="X115" s="42">
        <f t="shared" si="68"/>
        <v>39.527035880077754</v>
      </c>
      <c r="Z115" s="37">
        <f t="shared" si="56"/>
        <v>22.179548558420649</v>
      </c>
      <c r="AA115" s="37">
        <f t="shared" si="57"/>
        <v>45.802802837216149</v>
      </c>
      <c r="AD115"/>
      <c r="AE115" s="3">
        <v>30</v>
      </c>
      <c r="AG115" s="3">
        <f t="shared" si="58"/>
        <v>21.324555883177815</v>
      </c>
      <c r="AH115" s="36">
        <f t="shared" si="70"/>
        <v>24.382346173856703</v>
      </c>
      <c r="AI115" s="36">
        <f t="shared" si="70"/>
        <v>33.563049481133746</v>
      </c>
      <c r="AJ115" s="36">
        <f t="shared" si="70"/>
        <v>25.488666643384803</v>
      </c>
      <c r="AK115" s="36">
        <f t="shared" si="70"/>
        <v>34.748279464084582</v>
      </c>
      <c r="AL115" s="36">
        <f t="shared" si="70"/>
        <v>11.056294386327357</v>
      </c>
      <c r="AM115" s="37">
        <f t="shared" si="60"/>
        <v>37.786226203365885</v>
      </c>
      <c r="AN115" s="36">
        <f t="shared" si="69"/>
        <v>9.8030966176184879</v>
      </c>
      <c r="AO115" s="38">
        <f t="shared" si="69"/>
        <v>7.2375801621135709</v>
      </c>
      <c r="AP115" s="38">
        <f t="shared" si="69"/>
        <v>0</v>
      </c>
      <c r="AQ115" s="39">
        <f t="shared" si="69"/>
        <v>32.816588719135389</v>
      </c>
      <c r="AR115" s="39">
        <f t="shared" si="69"/>
        <v>17.241108100309084</v>
      </c>
      <c r="AS115" s="39">
        <f t="shared" si="69"/>
        <v>38.515486182633346</v>
      </c>
      <c r="AT115" s="40">
        <f t="shared" si="71"/>
        <v>20.619467649411455</v>
      </c>
      <c r="AU115" s="40">
        <f t="shared" si="71"/>
        <v>25.154262782778396</v>
      </c>
      <c r="AV115" s="41">
        <f t="shared" si="72"/>
        <v>25.323728829730932</v>
      </c>
      <c r="AW115" s="41">
        <f t="shared" si="72"/>
        <v>22.870560941939015</v>
      </c>
      <c r="AX115" s="42">
        <f t="shared" si="72"/>
        <v>52.764372262203075</v>
      </c>
      <c r="AY115" s="42">
        <f t="shared" si="72"/>
        <v>30.363292318140914</v>
      </c>
      <c r="AZ115"/>
      <c r="BA115" s="37">
        <f t="shared" si="63"/>
        <v>16.581725293719654</v>
      </c>
      <c r="BB115" s="37">
        <f t="shared" si="64"/>
        <v>39.209124335670587</v>
      </c>
    </row>
    <row r="116" spans="4:54" x14ac:dyDescent="0.25">
      <c r="D116" s="3">
        <v>31</v>
      </c>
      <c r="F116" s="3">
        <v>30</v>
      </c>
      <c r="G116" s="36">
        <f t="shared" si="65"/>
        <v>44.659585010510405</v>
      </c>
      <c r="H116" s="36">
        <f t="shared" si="65"/>
        <v>47.649964710264555</v>
      </c>
      <c r="I116" s="36">
        <f t="shared" si="65"/>
        <v>44.337073412054714</v>
      </c>
      <c r="J116" s="36">
        <f t="shared" si="65"/>
        <v>49.065539757315548</v>
      </c>
      <c r="K116" s="36">
        <f t="shared" si="65"/>
        <v>18.196325240845884</v>
      </c>
      <c r="L116" s="37">
        <f t="shared" si="55"/>
        <v>46.129014001443657</v>
      </c>
      <c r="M116" s="36">
        <f t="shared" si="66"/>
        <v>15.408722184397471</v>
      </c>
      <c r="N116" s="38">
        <f t="shared" si="66"/>
        <v>10.80806564507269</v>
      </c>
      <c r="O116" s="38">
        <f t="shared" si="66"/>
        <v>0</v>
      </c>
      <c r="P116" s="39">
        <f t="shared" si="66"/>
        <v>44.179464663433087</v>
      </c>
      <c r="Q116" s="39">
        <f t="shared" si="66"/>
        <v>23.660838381611985</v>
      </c>
      <c r="R116" s="39">
        <f t="shared" si="66"/>
        <v>53.101995069907929</v>
      </c>
      <c r="S116" s="40">
        <f t="shared" si="67"/>
        <v>28.234540648144574</v>
      </c>
      <c r="T116" s="40">
        <f t="shared" si="67"/>
        <v>36.064895139173153</v>
      </c>
      <c r="U116" s="41">
        <f t="shared" si="68"/>
        <v>36.133057424843479</v>
      </c>
      <c r="V116" s="41">
        <f t="shared" si="68"/>
        <v>32.469678370552415</v>
      </c>
      <c r="W116" s="42">
        <f t="shared" si="68"/>
        <v>65.887403565684806</v>
      </c>
      <c r="X116" s="42">
        <f t="shared" si="68"/>
        <v>40.571486017990246</v>
      </c>
      <c r="Z116" s="37">
        <f t="shared" si="56"/>
        <v>22.741765443232616</v>
      </c>
      <c r="AA116" s="37">
        <f t="shared" si="57"/>
        <v>46.491156268039539</v>
      </c>
      <c r="AD116"/>
      <c r="AE116" s="3">
        <v>31</v>
      </c>
      <c r="AG116" s="3">
        <f t="shared" si="58"/>
        <v>22.426633924947051</v>
      </c>
      <c r="AH116" s="36">
        <f t="shared" si="70"/>
        <v>27.019033674936189</v>
      </c>
      <c r="AI116" s="36">
        <f t="shared" si="70"/>
        <v>35.448581462939217</v>
      </c>
      <c r="AJ116" s="36">
        <f t="shared" si="70"/>
        <v>27.874279256451299</v>
      </c>
      <c r="AK116" s="36">
        <f t="shared" si="70"/>
        <v>36.673941640067461</v>
      </c>
      <c r="AL116" s="36">
        <f t="shared" si="70"/>
        <v>12.043636846585626</v>
      </c>
      <c r="AM116" s="37">
        <f t="shared" si="60"/>
        <v>39.165379096406298</v>
      </c>
      <c r="AN116" s="36">
        <f t="shared" si="69"/>
        <v>10.523126064814194</v>
      </c>
      <c r="AO116" s="38">
        <f t="shared" si="69"/>
        <v>7.6996827467351983</v>
      </c>
      <c r="AP116" s="38">
        <f t="shared" si="69"/>
        <v>0</v>
      </c>
      <c r="AQ116" s="39">
        <f t="shared" si="69"/>
        <v>34.379253305832343</v>
      </c>
      <c r="AR116" s="39">
        <f t="shared" si="69"/>
        <v>18.14478543638381</v>
      </c>
      <c r="AS116" s="39">
        <f t="shared" si="69"/>
        <v>40.774771225684049</v>
      </c>
      <c r="AT116" s="40">
        <f t="shared" si="71"/>
        <v>21.66177180674697</v>
      </c>
      <c r="AU116" s="40">
        <f t="shared" si="71"/>
        <v>26.630230728488037</v>
      </c>
      <c r="AV116" s="41">
        <f t="shared" si="72"/>
        <v>26.765198630994352</v>
      </c>
      <c r="AW116" s="41">
        <f t="shared" si="72"/>
        <v>24.155401704757576</v>
      </c>
      <c r="AX116" s="42">
        <f t="shared" si="72"/>
        <v>54.733382577185914</v>
      </c>
      <c r="AY116" s="42">
        <f t="shared" si="72"/>
        <v>31.805997127110714</v>
      </c>
      <c r="AZ116"/>
      <c r="BA116" s="37">
        <f t="shared" si="63"/>
        <v>17.530794626207172</v>
      </c>
      <c r="BB116" s="37">
        <f t="shared" si="64"/>
        <v>40.317282839690243</v>
      </c>
    </row>
    <row r="117" spans="4:54" x14ac:dyDescent="0.25">
      <c r="D117" s="3">
        <v>32</v>
      </c>
      <c r="F117" s="3">
        <v>31</v>
      </c>
      <c r="G117" s="36">
        <f t="shared" si="65"/>
        <v>46.800492545499786</v>
      </c>
      <c r="H117" s="36">
        <f t="shared" si="65"/>
        <v>49.151714642382707</v>
      </c>
      <c r="I117" s="36">
        <f t="shared" si="65"/>
        <v>46.440964737203991</v>
      </c>
      <c r="J117" s="36">
        <f t="shared" si="65"/>
        <v>50.58205731356518</v>
      </c>
      <c r="K117" s="36">
        <f t="shared" si="65"/>
        <v>18.897098473824688</v>
      </c>
      <c r="L117" s="37">
        <f t="shared" si="55"/>
        <v>46.823634005809808</v>
      </c>
      <c r="M117" s="36">
        <f t="shared" si="66"/>
        <v>16.033420061105183</v>
      </c>
      <c r="N117" s="38">
        <f t="shared" si="66"/>
        <v>11.205079229167675</v>
      </c>
      <c r="O117" s="38">
        <f t="shared" si="66"/>
        <v>0</v>
      </c>
      <c r="P117" s="39">
        <f t="shared" si="66"/>
        <v>45.352137821876539</v>
      </c>
      <c r="Q117" s="39">
        <f t="shared" si="66"/>
        <v>24.297820817095047</v>
      </c>
      <c r="R117" s="39">
        <f t="shared" si="66"/>
        <v>54.337934871256962</v>
      </c>
      <c r="S117" s="40">
        <f t="shared" si="67"/>
        <v>29.023953815277707</v>
      </c>
      <c r="T117" s="40">
        <f t="shared" si="67"/>
        <v>37.207404125321467</v>
      </c>
      <c r="U117" s="41">
        <f t="shared" si="68"/>
        <v>37.290948316708821</v>
      </c>
      <c r="V117" s="41">
        <f t="shared" si="68"/>
        <v>33.493002051595376</v>
      </c>
      <c r="W117" s="42">
        <f t="shared" si="68"/>
        <v>67.086107663604892</v>
      </c>
      <c r="X117" s="42">
        <f t="shared" si="68"/>
        <v>41.582861259718968</v>
      </c>
      <c r="Z117" s="37">
        <f t="shared" si="56"/>
        <v>23.269118061222905</v>
      </c>
      <c r="AA117" s="37">
        <f t="shared" si="57"/>
        <v>47.146134769974267</v>
      </c>
      <c r="AD117"/>
      <c r="AE117" s="3">
        <v>32</v>
      </c>
      <c r="AG117" s="3">
        <f t="shared" si="58"/>
        <v>23.585668651620018</v>
      </c>
      <c r="AH117" s="36">
        <f t="shared" si="70"/>
        <v>29.805079154351542</v>
      </c>
      <c r="AI117" s="36">
        <f t="shared" si="70"/>
        <v>37.40434440690521</v>
      </c>
      <c r="AJ117" s="36">
        <f t="shared" si="70"/>
        <v>30.404817617466911</v>
      </c>
      <c r="AK117" s="36">
        <f t="shared" si="70"/>
        <v>38.668359168561956</v>
      </c>
      <c r="AL117" s="36">
        <f t="shared" si="70"/>
        <v>13.065330835168302</v>
      </c>
      <c r="AM117" s="37">
        <f t="shared" si="60"/>
        <v>40.485872598829104</v>
      </c>
      <c r="AN117" s="36">
        <f t="shared" si="69"/>
        <v>11.280836263101881</v>
      </c>
      <c r="AO117" s="38">
        <f t="shared" si="69"/>
        <v>8.1841227628595572</v>
      </c>
      <c r="AP117" s="38">
        <f t="shared" si="69"/>
        <v>0</v>
      </c>
      <c r="AQ117" s="39">
        <f t="shared" si="69"/>
        <v>35.985410330493423</v>
      </c>
      <c r="AR117" s="39">
        <f t="shared" si="69"/>
        <v>19.06820898983884</v>
      </c>
      <c r="AS117" s="39">
        <f t="shared" si="69"/>
        <v>43.022175684884758</v>
      </c>
      <c r="AT117" s="40">
        <f t="shared" si="71"/>
        <v>22.735066500117753</v>
      </c>
      <c r="AU117" s="40">
        <f t="shared" si="71"/>
        <v>28.157309434661087</v>
      </c>
      <c r="AV117" s="41">
        <f t="shared" si="72"/>
        <v>28.262096514418843</v>
      </c>
      <c r="AW117" s="41">
        <f t="shared" si="72"/>
        <v>25.488099307909021</v>
      </c>
      <c r="AX117" s="42">
        <f t="shared" si="72"/>
        <v>56.702107383300557</v>
      </c>
      <c r="AY117" s="42">
        <f t="shared" si="72"/>
        <v>33.277231653479298</v>
      </c>
      <c r="AZ117"/>
      <c r="BA117" s="37">
        <f t="shared" si="63"/>
        <v>18.476100017649621</v>
      </c>
      <c r="BB117" s="37">
        <f t="shared" si="64"/>
        <v>41.419048715124909</v>
      </c>
    </row>
    <row r="118" spans="4:54" x14ac:dyDescent="0.25">
      <c r="D118" s="3">
        <v>33</v>
      </c>
      <c r="F118" s="3">
        <v>32</v>
      </c>
      <c r="G118" s="36">
        <f t="shared" ref="G118:K133" si="73">G46*G$12</f>
        <v>48.878526916779549</v>
      </c>
      <c r="H118" s="36">
        <f t="shared" si="73"/>
        <v>50.626522840393427</v>
      </c>
      <c r="I118" s="36">
        <f t="shared" si="73"/>
        <v>48.514791479624051</v>
      </c>
      <c r="J118" s="36">
        <f t="shared" si="73"/>
        <v>52.069440258773263</v>
      </c>
      <c r="K118" s="36">
        <f t="shared" si="73"/>
        <v>19.568752999891561</v>
      </c>
      <c r="L118" s="37">
        <f t="shared" si="55"/>
        <v>47.479934392960104</v>
      </c>
      <c r="M118" s="36">
        <f t="shared" ref="M118:R133" si="74">M46*M$12</f>
        <v>16.651211399653533</v>
      </c>
      <c r="N118" s="38">
        <f t="shared" si="74"/>
        <v>11.598152625974494</v>
      </c>
      <c r="O118" s="38">
        <f t="shared" si="74"/>
        <v>0</v>
      </c>
      <c r="P118" s="39">
        <f t="shared" si="74"/>
        <v>46.497229517236413</v>
      </c>
      <c r="Q118" s="39">
        <f t="shared" si="74"/>
        <v>24.914016994476921</v>
      </c>
      <c r="R118" s="39">
        <f t="shared" si="74"/>
        <v>55.492896721048375</v>
      </c>
      <c r="S118" s="40">
        <f t="shared" ref="S118:T133" si="75">S46</f>
        <v>29.795174162489634</v>
      </c>
      <c r="T118" s="40">
        <f t="shared" si="75"/>
        <v>38.324503429964288</v>
      </c>
      <c r="U118" s="41">
        <f t="shared" ref="U118:X133" si="76">U46*U$12</f>
        <v>38.429145028744287</v>
      </c>
      <c r="V118" s="41">
        <f t="shared" si="76"/>
        <v>34.49796707389573</v>
      </c>
      <c r="W118" s="42">
        <f t="shared" si="76"/>
        <v>68.229032900399147</v>
      </c>
      <c r="X118" s="42">
        <f t="shared" si="76"/>
        <v>42.561762646249171</v>
      </c>
      <c r="Z118" s="37">
        <f t="shared" si="56"/>
        <v>23.763105455322656</v>
      </c>
      <c r="AA118" s="37">
        <f t="shared" si="57"/>
        <v>47.76935653191638</v>
      </c>
      <c r="AD118"/>
      <c r="AE118" s="3">
        <v>33</v>
      </c>
      <c r="AG118" s="3">
        <f t="shared" si="58"/>
        <v>24.804603651429346</v>
      </c>
      <c r="AH118" s="36">
        <f t="shared" si="70"/>
        <v>32.727396294500686</v>
      </c>
      <c r="AI118" s="36">
        <f t="shared" si="70"/>
        <v>39.42895928245332</v>
      </c>
      <c r="AJ118" s="36">
        <f t="shared" si="70"/>
        <v>33.077481082728205</v>
      </c>
      <c r="AK118" s="36">
        <f t="shared" si="70"/>
        <v>40.729767768528454</v>
      </c>
      <c r="AL118" s="36">
        <f t="shared" si="70"/>
        <v>14.115022634169341</v>
      </c>
      <c r="AM118" s="37">
        <f t="shared" si="60"/>
        <v>41.753562061961965</v>
      </c>
      <c r="AN118" s="36">
        <f t="shared" ref="AN118:AS133" si="77">AN46*AN$12</f>
        <v>12.07623415860721</v>
      </c>
      <c r="AO118" s="38">
        <f t="shared" si="77"/>
        <v>8.691122313132821</v>
      </c>
      <c r="AP118" s="38">
        <f t="shared" si="77"/>
        <v>0</v>
      </c>
      <c r="AQ118" s="39">
        <f t="shared" si="77"/>
        <v>37.633076160525277</v>
      </c>
      <c r="AR118" s="39">
        <f t="shared" si="77"/>
        <v>20.008830877999841</v>
      </c>
      <c r="AS118" s="39">
        <f t="shared" si="77"/>
        <v>45.241855117023391</v>
      </c>
      <c r="AT118" s="40">
        <f t="shared" si="71"/>
        <v>23.837967636644048</v>
      </c>
      <c r="AU118" s="40">
        <f t="shared" si="71"/>
        <v>29.733210648285386</v>
      </c>
      <c r="AV118" s="41">
        <f t="shared" si="72"/>
        <v>29.813558061234751</v>
      </c>
      <c r="AW118" s="41">
        <f t="shared" si="72"/>
        <v>26.867714051235833</v>
      </c>
      <c r="AX118" s="42">
        <f t="shared" si="72"/>
        <v>58.66396485518203</v>
      </c>
      <c r="AY118" s="42">
        <f t="shared" si="72"/>
        <v>34.773431902190708</v>
      </c>
      <c r="AZ118"/>
      <c r="BA118" s="37">
        <f t="shared" si="63"/>
        <v>19.411309916231883</v>
      </c>
      <c r="BB118" s="37">
        <f t="shared" si="64"/>
        <v>42.511284031681107</v>
      </c>
    </row>
    <row r="119" spans="4:54" x14ac:dyDescent="0.25">
      <c r="D119" s="3">
        <v>34</v>
      </c>
      <c r="F119" s="3">
        <v>33</v>
      </c>
      <c r="G119" s="36">
        <f t="shared" si="73"/>
        <v>50.890455753411622</v>
      </c>
      <c r="H119" s="36">
        <f t="shared" si="73"/>
        <v>52.074188534553677</v>
      </c>
      <c r="I119" s="36">
        <f t="shared" si="73"/>
        <v>50.555473730791967</v>
      </c>
      <c r="J119" s="36">
        <f t="shared" si="73"/>
        <v>53.527562799761974</v>
      </c>
      <c r="K119" s="36">
        <f t="shared" si="73"/>
        <v>20.211176326584546</v>
      </c>
      <c r="L119" s="37">
        <f t="shared" si="55"/>
        <v>48.100707361976887</v>
      </c>
      <c r="M119" s="36">
        <f t="shared" si="74"/>
        <v>17.26160188539215</v>
      </c>
      <c r="N119" s="38">
        <f t="shared" si="74"/>
        <v>11.987099697692537</v>
      </c>
      <c r="O119" s="38">
        <f t="shared" si="74"/>
        <v>0</v>
      </c>
      <c r="P119" s="39">
        <f t="shared" si="74"/>
        <v>47.615073770378757</v>
      </c>
      <c r="Q119" s="39">
        <f t="shared" si="74"/>
        <v>25.509745240305183</v>
      </c>
      <c r="R119" s="39">
        <f t="shared" si="74"/>
        <v>56.570788914790796</v>
      </c>
      <c r="S119" s="40">
        <f t="shared" si="75"/>
        <v>30.54834004915644</v>
      </c>
      <c r="T119" s="40">
        <f t="shared" si="75"/>
        <v>39.416060730582558</v>
      </c>
      <c r="U119" s="41">
        <f t="shared" si="76"/>
        <v>39.547447661112813</v>
      </c>
      <c r="V119" s="41">
        <f t="shared" si="76"/>
        <v>35.484436628769082</v>
      </c>
      <c r="W119" s="42">
        <f t="shared" si="76"/>
        <v>69.318604546536776</v>
      </c>
      <c r="X119" s="42">
        <f t="shared" si="76"/>
        <v>43.508831355413598</v>
      </c>
      <c r="Z119" s="37">
        <f t="shared" si="56"/>
        <v>24.225274412726183</v>
      </c>
      <c r="AA119" s="37">
        <f t="shared" si="57"/>
        <v>48.362361284608163</v>
      </c>
      <c r="AD119"/>
      <c r="AE119" s="3">
        <v>34</v>
      </c>
      <c r="AG119" s="3">
        <f t="shared" si="58"/>
        <v>26.08653464069765</v>
      </c>
      <c r="AH119" s="36">
        <f t="shared" ref="AH119:AL134" si="78">AH47*AH$12</f>
        <v>35.769494818642634</v>
      </c>
      <c r="AI119" s="36">
        <f t="shared" si="78"/>
        <v>41.520519230801924</v>
      </c>
      <c r="AJ119" s="36">
        <f t="shared" si="78"/>
        <v>35.887540457839641</v>
      </c>
      <c r="AK119" s="36">
        <f t="shared" si="78"/>
        <v>42.855851637207024</v>
      </c>
      <c r="AL119" s="36">
        <f t="shared" si="78"/>
        <v>15.185528754959279</v>
      </c>
      <c r="AM119" s="37">
        <f t="shared" si="60"/>
        <v>42.973113823064381</v>
      </c>
      <c r="AN119" s="36">
        <f t="shared" si="77"/>
        <v>12.909039475737455</v>
      </c>
      <c r="AO119" s="38">
        <f t="shared" si="77"/>
        <v>9.2207916390246663</v>
      </c>
      <c r="AP119" s="38">
        <f t="shared" si="77"/>
        <v>0</v>
      </c>
      <c r="AQ119" s="39">
        <f t="shared" si="77"/>
        <v>39.319889589761772</v>
      </c>
      <c r="AR119" s="39">
        <f t="shared" si="77"/>
        <v>20.963804185627112</v>
      </c>
      <c r="AS119" s="39">
        <f t="shared" si="77"/>
        <v>47.418026643938617</v>
      </c>
      <c r="AT119" s="40">
        <f t="shared" ref="AT119:AU134" si="79">AT47</f>
        <v>24.96881073196727</v>
      </c>
      <c r="AU119" s="40">
        <f t="shared" si="79"/>
        <v>31.355118477604737</v>
      </c>
      <c r="AV119" s="41">
        <f t="shared" ref="AV119:AY134" si="80">AV47*AV$12</f>
        <v>31.418321264348901</v>
      </c>
      <c r="AW119" s="41">
        <f t="shared" si="80"/>
        <v>28.292946561449607</v>
      </c>
      <c r="AX119" s="42">
        <f t="shared" si="80"/>
        <v>60.612179144110165</v>
      </c>
      <c r="AY119" s="42">
        <f t="shared" si="80"/>
        <v>36.290632112625573</v>
      </c>
      <c r="AZ119"/>
      <c r="BA119" s="37">
        <f t="shared" si="63"/>
        <v>20.330076152497917</v>
      </c>
      <c r="BB119" s="37">
        <f t="shared" si="64"/>
        <v>43.590771151339311</v>
      </c>
    </row>
    <row r="120" spans="4:54" x14ac:dyDescent="0.25">
      <c r="D120" s="3">
        <v>35</v>
      </c>
      <c r="F120" s="3">
        <v>34</v>
      </c>
      <c r="G120" s="36">
        <f t="shared" si="73"/>
        <v>52.833869665780362</v>
      </c>
      <c r="H120" s="36">
        <f t="shared" si="73"/>
        <v>53.494583375234875</v>
      </c>
      <c r="I120" s="36">
        <f t="shared" si="73"/>
        <v>52.560335278797623</v>
      </c>
      <c r="J120" s="36">
        <f t="shared" si="73"/>
        <v>54.956372406517382</v>
      </c>
      <c r="K120" s="36">
        <f t="shared" si="73"/>
        <v>20.82448285622171</v>
      </c>
      <c r="L120" s="37">
        <f t="shared" si="55"/>
        <v>48.688405027780206</v>
      </c>
      <c r="M120" s="36">
        <f t="shared" si="74"/>
        <v>17.86415358197695</v>
      </c>
      <c r="N120" s="38">
        <f t="shared" si="74"/>
        <v>12.371755107792664</v>
      </c>
      <c r="O120" s="38">
        <f t="shared" si="74"/>
        <v>0</v>
      </c>
      <c r="P120" s="39">
        <f t="shared" si="74"/>
        <v>48.706031763064821</v>
      </c>
      <c r="Q120" s="39">
        <f t="shared" si="74"/>
        <v>26.085361922060294</v>
      </c>
      <c r="R120" s="39">
        <f t="shared" si="74"/>
        <v>57.575570404377245</v>
      </c>
      <c r="S120" s="40">
        <f t="shared" si="75"/>
        <v>31.283617821469978</v>
      </c>
      <c r="T120" s="40">
        <f t="shared" si="75"/>
        <v>40.482024337656199</v>
      </c>
      <c r="U120" s="41">
        <f t="shared" si="76"/>
        <v>40.645712713114094</v>
      </c>
      <c r="V120" s="41">
        <f t="shared" si="76"/>
        <v>36.452323256105366</v>
      </c>
      <c r="W120" s="42">
        <f t="shared" si="76"/>
        <v>70.357179692942893</v>
      </c>
      <c r="X120" s="42">
        <f t="shared" si="76"/>
        <v>44.424740871150874</v>
      </c>
      <c r="Z120" s="37">
        <f t="shared" si="56"/>
        <v>24.657194188133289</v>
      </c>
      <c r="AA120" s="37">
        <f t="shared" si="57"/>
        <v>48.926614104694536</v>
      </c>
      <c r="AD120"/>
      <c r="AE120" s="3">
        <v>35</v>
      </c>
      <c r="AG120" s="3">
        <f t="shared" si="58"/>
        <v>27.434717325995447</v>
      </c>
      <c r="AH120" s="36">
        <f t="shared" si="78"/>
        <v>38.911615169108536</v>
      </c>
      <c r="AI120" s="36">
        <f t="shared" si="78"/>
        <v>43.676553697359211</v>
      </c>
      <c r="AJ120" s="36">
        <f t="shared" si="78"/>
        <v>38.828207120341425</v>
      </c>
      <c r="AK120" s="36">
        <f t="shared" si="78"/>
        <v>45.043710274793668</v>
      </c>
      <c r="AL120" s="36">
        <f t="shared" si="78"/>
        <v>16.268958100470734</v>
      </c>
      <c r="AM120" s="37">
        <f t="shared" si="60"/>
        <v>44.148004159065266</v>
      </c>
      <c r="AN120" s="36">
        <f t="shared" si="77"/>
        <v>13.778655340015877</v>
      </c>
      <c r="AO120" s="38">
        <f t="shared" si="77"/>
        <v>9.7731154747004734</v>
      </c>
      <c r="AP120" s="38">
        <f t="shared" si="77"/>
        <v>0</v>
      </c>
      <c r="AQ120" s="39">
        <f t="shared" si="77"/>
        <v>41.043097113828765</v>
      </c>
      <c r="AR120" s="39">
        <f t="shared" si="77"/>
        <v>21.929993243386789</v>
      </c>
      <c r="AS120" s="39">
        <f t="shared" si="77"/>
        <v>49.535329767188479</v>
      </c>
      <c r="AT120" s="40">
        <f t="shared" si="79"/>
        <v>26.125639893303106</v>
      </c>
      <c r="AU120" s="40">
        <f t="shared" si="79"/>
        <v>33.019669668187113</v>
      </c>
      <c r="AV120" s="41">
        <f t="shared" si="80"/>
        <v>33.074697462073885</v>
      </c>
      <c r="AW120" s="41">
        <f t="shared" si="80"/>
        <v>29.762113351196682</v>
      </c>
      <c r="AX120" s="42">
        <f t="shared" si="80"/>
        <v>62.539852122828677</v>
      </c>
      <c r="AY120" s="42">
        <f t="shared" si="80"/>
        <v>37.824474588613242</v>
      </c>
      <c r="AZ120"/>
      <c r="BA120" s="37">
        <f t="shared" si="63"/>
        <v>21.226171068069881</v>
      </c>
      <c r="BB120" s="37">
        <f t="shared" si="64"/>
        <v>44.654239556517759</v>
      </c>
    </row>
    <row r="121" spans="4:54" x14ac:dyDescent="0.25">
      <c r="D121" s="3">
        <v>36</v>
      </c>
      <c r="F121" s="3">
        <v>35</v>
      </c>
      <c r="G121" s="36">
        <f t="shared" si="73"/>
        <v>54.707096087949218</v>
      </c>
      <c r="H121" s="36">
        <f t="shared" si="73"/>
        <v>54.887644026098606</v>
      </c>
      <c r="I121" s="36">
        <f t="shared" si="73"/>
        <v>54.52707594790364</v>
      </c>
      <c r="J121" s="36">
        <f t="shared" si="73"/>
        <v>56.355881993290254</v>
      </c>
      <c r="K121" s="36">
        <f t="shared" si="73"/>
        <v>21.408979120681327</v>
      </c>
      <c r="L121" s="37">
        <f t="shared" si="55"/>
        <v>49.245203603471346</v>
      </c>
      <c r="M121" s="36">
        <f t="shared" si="74"/>
        <v>18.45848078022032</v>
      </c>
      <c r="N121" s="38">
        <f t="shared" si="74"/>
        <v>12.751972673164659</v>
      </c>
      <c r="O121" s="38">
        <f t="shared" si="74"/>
        <v>0</v>
      </c>
      <c r="P121" s="39">
        <f t="shared" si="74"/>
        <v>49.770487713872946</v>
      </c>
      <c r="Q121" s="39">
        <f t="shared" si="74"/>
        <v>26.641254951575373</v>
      </c>
      <c r="R121" s="39">
        <f t="shared" si="74"/>
        <v>58.511197121587252</v>
      </c>
      <c r="S121" s="40">
        <f t="shared" si="75"/>
        <v>32.001198131603054</v>
      </c>
      <c r="T121" s="40">
        <f t="shared" si="75"/>
        <v>41.522414258853075</v>
      </c>
      <c r="U121" s="41">
        <f t="shared" si="76"/>
        <v>41.723847477482941</v>
      </c>
      <c r="V121" s="41">
        <f t="shared" si="76"/>
        <v>37.401583797204445</v>
      </c>
      <c r="W121" s="42">
        <f t="shared" si="76"/>
        <v>71.347043184404384</v>
      </c>
      <c r="X121" s="42">
        <f t="shared" si="76"/>
        <v>45.310190142516291</v>
      </c>
      <c r="Z121" s="37">
        <f t="shared" si="56"/>
        <v>25.060435832794795</v>
      </c>
      <c r="AA121" s="37">
        <f t="shared" si="57"/>
        <v>49.463509034339246</v>
      </c>
      <c r="AD121"/>
      <c r="AE121" s="3">
        <v>36</v>
      </c>
      <c r="AG121" s="3">
        <f t="shared" si="58"/>
        <v>28.852575672624699</v>
      </c>
      <c r="AH121" s="36">
        <f t="shared" si="78"/>
        <v>42.130998067672706</v>
      </c>
      <c r="AI121" s="36">
        <f t="shared" si="78"/>
        <v>45.893995937428151</v>
      </c>
      <c r="AJ121" s="36">
        <f t="shared" si="78"/>
        <v>41.890537973873286</v>
      </c>
      <c r="AK121" s="36">
        <f t="shared" si="78"/>
        <v>47.289829494805495</v>
      </c>
      <c r="AL121" s="36">
        <f t="shared" si="78"/>
        <v>17.356868701422055</v>
      </c>
      <c r="AM121" s="37">
        <f t="shared" si="60"/>
        <v>45.28059697816429</v>
      </c>
      <c r="AN121" s="36">
        <f t="shared" si="77"/>
        <v>14.684140381098901</v>
      </c>
      <c r="AO121" s="38">
        <f t="shared" si="77"/>
        <v>10.347939243239438</v>
      </c>
      <c r="AP121" s="38">
        <f t="shared" si="77"/>
        <v>0</v>
      </c>
      <c r="AQ121" s="39">
        <f t="shared" si="77"/>
        <v>42.799541624847144</v>
      </c>
      <c r="AR121" s="39">
        <f t="shared" si="77"/>
        <v>22.903990219185673</v>
      </c>
      <c r="AS121" s="39">
        <f t="shared" si="77"/>
        <v>51.579190383001013</v>
      </c>
      <c r="AT121" s="40">
        <f t="shared" si="79"/>
        <v>27.306199561553392</v>
      </c>
      <c r="AU121" s="40">
        <f t="shared" si="79"/>
        <v>34.722940507187985</v>
      </c>
      <c r="AV121" s="41">
        <f t="shared" si="80"/>
        <v>34.780544517065628</v>
      </c>
      <c r="AW121" s="41">
        <f t="shared" si="80"/>
        <v>31.273124676768678</v>
      </c>
      <c r="AX121" s="42">
        <f t="shared" si="80"/>
        <v>64.440043138247773</v>
      </c>
      <c r="AY121" s="42">
        <f t="shared" si="80"/>
        <v>39.370226945864395</v>
      </c>
      <c r="AZ121"/>
      <c r="BA121" s="37">
        <f t="shared" si="63"/>
        <v>22.093628017343502</v>
      </c>
      <c r="BB121" s="37">
        <f t="shared" si="64"/>
        <v>45.698396034216302</v>
      </c>
    </row>
    <row r="122" spans="4:54" x14ac:dyDescent="0.25">
      <c r="D122" s="3">
        <v>37</v>
      </c>
      <c r="F122" s="3">
        <v>36</v>
      </c>
      <c r="G122" s="36">
        <f t="shared" si="73"/>
        <v>56.509116372743776</v>
      </c>
      <c r="H122" s="36">
        <f t="shared" si="73"/>
        <v>56.25336548332217</v>
      </c>
      <c r="I122" s="36">
        <f t="shared" si="73"/>
        <v>56.453744402604187</v>
      </c>
      <c r="J122" s="36">
        <f t="shared" si="73"/>
        <v>57.726162879019334</v>
      </c>
      <c r="K122" s="36">
        <f t="shared" si="73"/>
        <v>21.965132298008545</v>
      </c>
      <c r="L122" s="37">
        <f t="shared" si="55"/>
        <v>49.773052859231804</v>
      </c>
      <c r="M122" s="36">
        <f t="shared" si="74"/>
        <v>19.04424611707103</v>
      </c>
      <c r="N122" s="38">
        <f t="shared" si="74"/>
        <v>13.1276238575308</v>
      </c>
      <c r="O122" s="38">
        <f t="shared" si="74"/>
        <v>0</v>
      </c>
      <c r="P122" s="39">
        <f t="shared" si="74"/>
        <v>50.808845231328419</v>
      </c>
      <c r="Q122" s="39">
        <f t="shared" si="74"/>
        <v>27.177838055922283</v>
      </c>
      <c r="R122" s="39">
        <f t="shared" si="74"/>
        <v>59.381578933809166</v>
      </c>
      <c r="S122" s="40">
        <f t="shared" si="75"/>
        <v>32.701292660857099</v>
      </c>
      <c r="T122" s="40">
        <f t="shared" si="75"/>
        <v>42.537314125804819</v>
      </c>
      <c r="U122" s="41">
        <f t="shared" si="76"/>
        <v>42.78180497731497</v>
      </c>
      <c r="V122" s="41">
        <f t="shared" si="76"/>
        <v>38.332214842357324</v>
      </c>
      <c r="W122" s="42">
        <f t="shared" si="76"/>
        <v>72.29040478592232</v>
      </c>
      <c r="X122" s="42">
        <f t="shared" si="76"/>
        <v>46.165897608380462</v>
      </c>
      <c r="Z122" s="37">
        <f t="shared" si="56"/>
        <v>25.436555495138823</v>
      </c>
      <c r="AA122" s="37">
        <f t="shared" si="57"/>
        <v>49.974372525343277</v>
      </c>
      <c r="AD122"/>
      <c r="AE122" s="3">
        <v>37</v>
      </c>
      <c r="AG122" s="3">
        <f t="shared" si="58"/>
        <v>30.343710600427304</v>
      </c>
      <c r="AH122" s="36">
        <f t="shared" si="78"/>
        <v>45.402290923134913</v>
      </c>
      <c r="AI122" s="36">
        <f t="shared" si="78"/>
        <v>48.169155014235109</v>
      </c>
      <c r="AJ122" s="36">
        <f t="shared" si="78"/>
        <v>45.063384732617031</v>
      </c>
      <c r="AK122" s="36">
        <f t="shared" si="78"/>
        <v>49.590057797866919</v>
      </c>
      <c r="AL122" s="36">
        <f t="shared" si="78"/>
        <v>18.440455120108982</v>
      </c>
      <c r="AM122" s="37">
        <f t="shared" si="60"/>
        <v>46.372272420827251</v>
      </c>
      <c r="AN122" s="36">
        <f t="shared" si="77"/>
        <v>15.62418318901709</v>
      </c>
      <c r="AO122" s="38">
        <f t="shared" si="77"/>
        <v>10.944955319331257</v>
      </c>
      <c r="AP122" s="38">
        <f t="shared" si="77"/>
        <v>0</v>
      </c>
      <c r="AQ122" s="39">
        <f t="shared" si="77"/>
        <v>44.585655222993026</v>
      </c>
      <c r="AR122" s="39">
        <f t="shared" si="77"/>
        <v>23.882138445359057</v>
      </c>
      <c r="AS122" s="39">
        <f t="shared" si="77"/>
        <v>53.53617329302373</v>
      </c>
      <c r="AT122" s="40">
        <f t="shared" si="79"/>
        <v>28.507929568377296</v>
      </c>
      <c r="AU122" s="40">
        <f t="shared" si="79"/>
        <v>36.460441599573009</v>
      </c>
      <c r="AV122" s="41">
        <f t="shared" si="80"/>
        <v>36.533243078956801</v>
      </c>
      <c r="AW122" s="41">
        <f t="shared" si="80"/>
        <v>32.823465456976045</v>
      </c>
      <c r="AX122" s="42">
        <f t="shared" si="80"/>
        <v>66.305855673339323</v>
      </c>
      <c r="AY122" s="42">
        <f t="shared" si="80"/>
        <v>40.922807392443957</v>
      </c>
      <c r="AZ122"/>
      <c r="BA122" s="37">
        <f t="shared" si="63"/>
        <v>22.926879943498427</v>
      </c>
      <c r="BB122" s="37">
        <f t="shared" si="64"/>
        <v>46.719958020362121</v>
      </c>
    </row>
    <row r="123" spans="4:54" x14ac:dyDescent="0.25">
      <c r="D123" s="3">
        <v>38</v>
      </c>
      <c r="F123" s="3">
        <v>37</v>
      </c>
      <c r="G123" s="36">
        <f t="shared" si="73"/>
        <v>58.239487121063696</v>
      </c>
      <c r="H123" s="36">
        <f t="shared" si="73"/>
        <v>57.591795039596256</v>
      </c>
      <c r="I123" s="36">
        <f t="shared" si="73"/>
        <v>58.338711657823509</v>
      </c>
      <c r="J123" s="36">
        <f t="shared" si="73"/>
        <v>59.067338439539995</v>
      </c>
      <c r="K123" s="36">
        <f t="shared" si="73"/>
        <v>22.4935419409153</v>
      </c>
      <c r="L123" s="37">
        <f t="shared" si="55"/>
        <v>50.273714478783788</v>
      </c>
      <c r="M123" s="36">
        <f t="shared" si="74"/>
        <v>19.621156948003204</v>
      </c>
      <c r="N123" s="38">
        <f t="shared" si="74"/>
        <v>13.498596391306126</v>
      </c>
      <c r="O123" s="38">
        <f t="shared" si="74"/>
        <v>0</v>
      </c>
      <c r="P123" s="39">
        <f t="shared" si="74"/>
        <v>51.821524084613721</v>
      </c>
      <c r="Q123" s="39">
        <f t="shared" si="74"/>
        <v>27.695545728787227</v>
      </c>
      <c r="R123" s="39">
        <f t="shared" si="74"/>
        <v>60.190545680771585</v>
      </c>
      <c r="S123" s="40">
        <f t="shared" si="75"/>
        <v>33.384131198512264</v>
      </c>
      <c r="T123" s="40">
        <f t="shared" si="75"/>
        <v>43.526863895734749</v>
      </c>
      <c r="U123" s="41">
        <f t="shared" si="76"/>
        <v>43.819579385212442</v>
      </c>
      <c r="V123" s="41">
        <f t="shared" si="76"/>
        <v>39.244248617788408</v>
      </c>
      <c r="W123" s="42">
        <f t="shared" si="76"/>
        <v>73.189397373904285</v>
      </c>
      <c r="X123" s="42">
        <f t="shared" si="76"/>
        <v>46.992595980987886</v>
      </c>
      <c r="Z123" s="37">
        <f t="shared" si="56"/>
        <v>25.787081124704887</v>
      </c>
      <c r="AA123" s="37">
        <f t="shared" si="57"/>
        <v>50.460466716274695</v>
      </c>
      <c r="AD123"/>
      <c r="AE123" s="3">
        <v>38</v>
      </c>
      <c r="AG123" s="3">
        <f t="shared" si="58"/>
        <v>31.911909129003085</v>
      </c>
      <c r="AH123" s="36">
        <f t="shared" si="78"/>
        <v>48.698085112651434</v>
      </c>
      <c r="AI123" s="36">
        <f t="shared" si="78"/>
        <v>50.497693494326796</v>
      </c>
      <c r="AJ123" s="36">
        <f t="shared" si="78"/>
        <v>48.333395562615451</v>
      </c>
      <c r="AK123" s="36">
        <f t="shared" si="78"/>
        <v>51.939589358066392</v>
      </c>
      <c r="AL123" s="36">
        <f t="shared" si="78"/>
        <v>19.510760498655209</v>
      </c>
      <c r="AM123" s="37">
        <f t="shared" si="60"/>
        <v>47.423583249622567</v>
      </c>
      <c r="AN123" s="36">
        <f t="shared" si="77"/>
        <v>16.597080084959305</v>
      </c>
      <c r="AO123" s="38">
        <f t="shared" si="77"/>
        <v>11.563689621950829</v>
      </c>
      <c r="AP123" s="38">
        <f t="shared" si="77"/>
        <v>0</v>
      </c>
      <c r="AQ123" s="39">
        <f t="shared" si="77"/>
        <v>46.39745686564752</v>
      </c>
      <c r="AR123" s="39">
        <f t="shared" si="77"/>
        <v>24.860562762224458</v>
      </c>
      <c r="AS123" s="39">
        <f t="shared" si="77"/>
        <v>55.394308123735478</v>
      </c>
      <c r="AT123" s="40">
        <f t="shared" si="79"/>
        <v>29.727964077462651</v>
      </c>
      <c r="AU123" s="40">
        <f t="shared" si="79"/>
        <v>38.227121746080471</v>
      </c>
      <c r="AV123" s="41">
        <f t="shared" si="80"/>
        <v>38.329676841141122</v>
      </c>
      <c r="AW123" s="41">
        <f t="shared" si="80"/>
        <v>34.410180074326959</v>
      </c>
      <c r="AX123" s="42">
        <f t="shared" si="80"/>
        <v>68.130529461150786</v>
      </c>
      <c r="AY123" s="42">
        <f t="shared" si="80"/>
        <v>42.476818530659024</v>
      </c>
      <c r="AZ123"/>
      <c r="BA123" s="37">
        <f t="shared" si="63"/>
        <v>23.720890433299306</v>
      </c>
      <c r="BB123" s="37">
        <f t="shared" si="64"/>
        <v>47.715689796283662</v>
      </c>
    </row>
    <row r="124" spans="4:54" x14ac:dyDescent="0.25">
      <c r="D124" s="3">
        <v>39</v>
      </c>
      <c r="F124" s="3">
        <v>38</v>
      </c>
      <c r="G124" s="36">
        <f t="shared" si="73"/>
        <v>59.898266402282253</v>
      </c>
      <c r="H124" s="36">
        <f t="shared" si="73"/>
        <v>58.903026822521937</v>
      </c>
      <c r="I124" s="36">
        <f t="shared" si="73"/>
        <v>60.18064547931013</v>
      </c>
      <c r="J124" s="36">
        <f t="shared" si="73"/>
        <v>60.379578375750938</v>
      </c>
      <c r="K124" s="36">
        <f t="shared" si="73"/>
        <v>22.994914787363513</v>
      </c>
      <c r="L124" s="37">
        <f t="shared" si="55"/>
        <v>50.748792023504137</v>
      </c>
      <c r="M124" s="36">
        <f t="shared" si="74"/>
        <v>20.188961957105182</v>
      </c>
      <c r="N124" s="38">
        <f t="shared" si="74"/>
        <v>13.864793005023238</v>
      </c>
      <c r="O124" s="38">
        <f t="shared" si="74"/>
        <v>0</v>
      </c>
      <c r="P124" s="39">
        <f t="shared" si="74"/>
        <v>52.808957340871558</v>
      </c>
      <c r="Q124" s="39">
        <f t="shared" si="74"/>
        <v>28.194828785884553</v>
      </c>
      <c r="R124" s="39">
        <f t="shared" si="74"/>
        <v>60.941820914315414</v>
      </c>
      <c r="S124" s="40">
        <f t="shared" si="75"/>
        <v>34.049959034828163</v>
      </c>
      <c r="T124" s="40">
        <f t="shared" si="75"/>
        <v>44.491253250484249</v>
      </c>
      <c r="U124" s="41">
        <f t="shared" si="76"/>
        <v>44.837201872330375</v>
      </c>
      <c r="V124" s="41">
        <f t="shared" si="76"/>
        <v>40.1377492640055</v>
      </c>
      <c r="W124" s="42">
        <f t="shared" si="76"/>
        <v>74.046075976880005</v>
      </c>
      <c r="X124" s="42">
        <f t="shared" si="76"/>
        <v>47.791027696027967</v>
      </c>
      <c r="Z124" s="37">
        <f t="shared" si="56"/>
        <v>26.113502074620929</v>
      </c>
      <c r="AA124" s="37">
        <f t="shared" si="57"/>
        <v>50.922992550706269</v>
      </c>
      <c r="AD124"/>
      <c r="AE124" s="3">
        <v>39</v>
      </c>
      <c r="AG124" s="3">
        <f t="shared" si="58"/>
        <v>33.561153995563402</v>
      </c>
      <c r="AH124" s="36">
        <f t="shared" si="78"/>
        <v>51.989569639671998</v>
      </c>
      <c r="AI124" s="36">
        <f t="shared" si="78"/>
        <v>52.874612112032274</v>
      </c>
      <c r="AJ124" s="36">
        <f t="shared" si="78"/>
        <v>51.685076132471671</v>
      </c>
      <c r="AK124" s="36">
        <f t="shared" si="78"/>
        <v>54.332954918141226</v>
      </c>
      <c r="AL124" s="36">
        <f t="shared" si="78"/>
        <v>20.558905290083239</v>
      </c>
      <c r="AM124" s="37">
        <f t="shared" si="60"/>
        <v>48.434421476804928</v>
      </c>
      <c r="AN124" s="36">
        <f t="shared" si="77"/>
        <v>17.600717239318261</v>
      </c>
      <c r="AO124" s="38">
        <f t="shared" si="77"/>
        <v>12.203488840401592</v>
      </c>
      <c r="AP124" s="38">
        <f t="shared" si="77"/>
        <v>0</v>
      </c>
      <c r="AQ124" s="39">
        <f t="shared" si="77"/>
        <v>48.230555581718775</v>
      </c>
      <c r="AR124" s="39">
        <f t="shared" si="77"/>
        <v>25.835206980465383</v>
      </c>
      <c r="AS124" s="39">
        <f t="shared" si="77"/>
        <v>57.14337408901833</v>
      </c>
      <c r="AT124" s="40">
        <f t="shared" si="79"/>
        <v>30.963134977824602</v>
      </c>
      <c r="AU124" s="40">
        <f t="shared" si="79"/>
        <v>40.017382093014611</v>
      </c>
      <c r="AV124" s="41">
        <f t="shared" si="80"/>
        <v>40.166217761103312</v>
      </c>
      <c r="AW124" s="41">
        <f t="shared" si="80"/>
        <v>36.029861925072375</v>
      </c>
      <c r="AX124" s="42">
        <f t="shared" si="80"/>
        <v>69.907536238010593</v>
      </c>
      <c r="AY124" s="42">
        <f t="shared" si="80"/>
        <v>44.026590001513668</v>
      </c>
      <c r="AZ124"/>
      <c r="BA124" s="37">
        <f t="shared" si="63"/>
        <v>24.471271666613408</v>
      </c>
      <c r="BB124" s="37">
        <f t="shared" si="64"/>
        <v>48.682441107245715</v>
      </c>
    </row>
    <row r="125" spans="4:54" x14ac:dyDescent="0.25">
      <c r="D125" s="3">
        <v>40</v>
      </c>
      <c r="F125" s="3">
        <v>39</v>
      </c>
      <c r="G125" s="36">
        <f t="shared" si="73"/>
        <v>61.48594526152641</v>
      </c>
      <c r="H125" s="36">
        <f t="shared" si="73"/>
        <v>60.187196846201907</v>
      </c>
      <c r="I125" s="36">
        <f t="shared" si="73"/>
        <v>61.978485810299695</v>
      </c>
      <c r="J125" s="36">
        <f t="shared" si="73"/>
        <v>61.663093531765334</v>
      </c>
      <c r="K125" s="36">
        <f t="shared" si="73"/>
        <v>23.470042482835996</v>
      </c>
      <c r="L125" s="37">
        <f t="shared" si="55"/>
        <v>51.199754531044121</v>
      </c>
      <c r="M125" s="36">
        <f t="shared" si="74"/>
        <v>20.747447990110228</v>
      </c>
      <c r="N125" s="38">
        <f t="shared" si="74"/>
        <v>14.226130265071962</v>
      </c>
      <c r="O125" s="38">
        <f t="shared" si="74"/>
        <v>0</v>
      </c>
      <c r="P125" s="39">
        <f t="shared" si="74"/>
        <v>53.771588825302075</v>
      </c>
      <c r="Q125" s="39">
        <f t="shared" si="74"/>
        <v>28.676150457039451</v>
      </c>
      <c r="R125" s="39">
        <f t="shared" si="74"/>
        <v>61.639002127613566</v>
      </c>
      <c r="S125" s="40">
        <f t="shared" si="75"/>
        <v>34.69903463227503</v>
      </c>
      <c r="T125" s="40">
        <f t="shared" si="75"/>
        <v>45.430715624321373</v>
      </c>
      <c r="U125" s="41">
        <f t="shared" si="76"/>
        <v>45.834736841803185</v>
      </c>
      <c r="V125" s="41">
        <f t="shared" si="76"/>
        <v>41.012809463850964</v>
      </c>
      <c r="W125" s="42">
        <f t="shared" si="76"/>
        <v>74.862417517810215</v>
      </c>
      <c r="X125" s="42">
        <f t="shared" si="76"/>
        <v>48.561940949104546</v>
      </c>
      <c r="Z125" s="37">
        <f t="shared" si="56"/>
        <v>26.417261157619887</v>
      </c>
      <c r="AA125" s="37">
        <f t="shared" si="57"/>
        <v>51.363092744264883</v>
      </c>
      <c r="AD125"/>
      <c r="AE125" s="3">
        <v>40</v>
      </c>
      <c r="AG125" s="3">
        <f t="shared" si="58"/>
        <v>35.295633769846724</v>
      </c>
      <c r="AH125" s="36">
        <f t="shared" si="78"/>
        <v>55.247278213323504</v>
      </c>
      <c r="AI125" s="36">
        <f t="shared" si="78"/>
        <v>55.294242715172061</v>
      </c>
      <c r="AJ125" s="36">
        <f t="shared" si="78"/>
        <v>55.100915609975658</v>
      </c>
      <c r="AK125" s="36">
        <f t="shared" si="78"/>
        <v>56.764021905390152</v>
      </c>
      <c r="AL125" s="36">
        <f t="shared" si="78"/>
        <v>21.576323127888955</v>
      </c>
      <c r="AM125" s="37">
        <f t="shared" si="60"/>
        <v>49.404183030963281</v>
      </c>
      <c r="AN125" s="36">
        <f t="shared" si="77"/>
        <v>18.632558217310518</v>
      </c>
      <c r="AO125" s="38">
        <f t="shared" si="77"/>
        <v>12.863508636251064</v>
      </c>
      <c r="AP125" s="38">
        <f t="shared" si="77"/>
        <v>0</v>
      </c>
      <c r="AQ125" s="39">
        <f t="shared" si="77"/>
        <v>50.080159965357822</v>
      </c>
      <c r="AR125" s="39">
        <f t="shared" si="77"/>
        <v>26.801878352422843</v>
      </c>
      <c r="AS125" s="39">
        <f t="shared" si="77"/>
        <v>58.775130491452977</v>
      </c>
      <c r="AT125" s="40">
        <f t="shared" si="79"/>
        <v>32.209980277610953</v>
      </c>
      <c r="AU125" s="40">
        <f t="shared" si="79"/>
        <v>41.825101611345943</v>
      </c>
      <c r="AV125" s="41">
        <f t="shared" si="80"/>
        <v>42.038717254540543</v>
      </c>
      <c r="AW125" s="41">
        <f t="shared" si="80"/>
        <v>37.678648612265249</v>
      </c>
      <c r="AX125" s="42">
        <f t="shared" si="80"/>
        <v>71.630676987153493</v>
      </c>
      <c r="AY125" s="42">
        <f t="shared" si="80"/>
        <v>45.566230084578656</v>
      </c>
      <c r="AZ125"/>
      <c r="BA125" s="37">
        <f t="shared" si="63"/>
        <v>25.174384023914126</v>
      </c>
      <c r="BB125" s="37">
        <f t="shared" si="64"/>
        <v>49.617187644267815</v>
      </c>
    </row>
    <row r="126" spans="4:54" x14ac:dyDescent="0.25">
      <c r="D126" s="3">
        <v>41</v>
      </c>
      <c r="F126" s="3">
        <v>40</v>
      </c>
      <c r="G126" s="36">
        <f t="shared" si="73"/>
        <v>63.003384703044532</v>
      </c>
      <c r="H126" s="36">
        <f t="shared" si="73"/>
        <v>61.444478522571018</v>
      </c>
      <c r="I126" s="36">
        <f t="shared" si="73"/>
        <v>63.731421320728785</v>
      </c>
      <c r="J126" s="36">
        <f t="shared" si="73"/>
        <v>62.918131205407512</v>
      </c>
      <c r="K126" s="36">
        <f t="shared" si="73"/>
        <v>23.919782018420971</v>
      </c>
      <c r="L126" s="37">
        <f t="shared" si="55"/>
        <v>51.627955265316444</v>
      </c>
      <c r="M126" s="36">
        <f t="shared" si="74"/>
        <v>21.29643709650496</v>
      </c>
      <c r="N126" s="38">
        <f t="shared" si="74"/>
        <v>14.5825375018867</v>
      </c>
      <c r="O126" s="38">
        <f t="shared" si="74"/>
        <v>0</v>
      </c>
      <c r="P126" s="39">
        <f t="shared" si="74"/>
        <v>54.709870866268382</v>
      </c>
      <c r="Q126" s="39">
        <f t="shared" si="74"/>
        <v>29.139982955439159</v>
      </c>
      <c r="R126" s="39">
        <f t="shared" si="74"/>
        <v>62.285546413015808</v>
      </c>
      <c r="S126" s="40">
        <f t="shared" si="75"/>
        <v>35.33162754381587</v>
      </c>
      <c r="T126" s="40">
        <f t="shared" si="75"/>
        <v>46.345522799553635</v>
      </c>
      <c r="U126" s="41">
        <f t="shared" si="76"/>
        <v>46.812278506782427</v>
      </c>
      <c r="V126" s="41">
        <f t="shared" si="76"/>
        <v>41.869547383828895</v>
      </c>
      <c r="W126" s="42">
        <f t="shared" si="76"/>
        <v>75.640321133010204</v>
      </c>
      <c r="X126" s="42">
        <f t="shared" si="76"/>
        <v>49.306086248875644</v>
      </c>
      <c r="Z126" s="37">
        <f t="shared" si="56"/>
        <v>26.699748765859461</v>
      </c>
      <c r="AA126" s="37">
        <f t="shared" si="57"/>
        <v>51.78185460782295</v>
      </c>
      <c r="AD126"/>
      <c r="AE126" s="3">
        <v>41</v>
      </c>
      <c r="AG126" s="3">
        <f t="shared" si="58"/>
        <v>37.119753491784877</v>
      </c>
      <c r="AH126" s="36">
        <f t="shared" si="78"/>
        <v>58.441899139454165</v>
      </c>
      <c r="AI126" s="36">
        <f t="shared" si="78"/>
        <v>57.750250811203465</v>
      </c>
      <c r="AJ126" s="36">
        <f t="shared" si="78"/>
        <v>58.561581074477239</v>
      </c>
      <c r="AK126" s="36">
        <f t="shared" si="78"/>
        <v>59.226005056885178</v>
      </c>
      <c r="AL126" s="36">
        <f t="shared" si="78"/>
        <v>22.554993229122211</v>
      </c>
      <c r="AM126" s="37">
        <f t="shared" si="60"/>
        <v>50.331922775973517</v>
      </c>
      <c r="AN126" s="36">
        <f t="shared" si="77"/>
        <v>19.689638048874997</v>
      </c>
      <c r="AO126" s="38">
        <f t="shared" si="77"/>
        <v>13.542703200477575</v>
      </c>
      <c r="AP126" s="38">
        <f t="shared" si="77"/>
        <v>0</v>
      </c>
      <c r="AQ126" s="39">
        <f t="shared" si="77"/>
        <v>51.941094625779805</v>
      </c>
      <c r="AR126" s="39">
        <f t="shared" si="77"/>
        <v>27.756298699046663</v>
      </c>
      <c r="AS126" s="39">
        <f t="shared" si="77"/>
        <v>60.283482215607215</v>
      </c>
      <c r="AT126" s="40">
        <f t="shared" si="79"/>
        <v>33.464758006462382</v>
      </c>
      <c r="AU126" s="40">
        <f t="shared" si="79"/>
        <v>43.643674790816526</v>
      </c>
      <c r="AV126" s="41">
        <f t="shared" si="80"/>
        <v>43.942504390768072</v>
      </c>
      <c r="AW126" s="41">
        <f t="shared" si="80"/>
        <v>39.352223680757042</v>
      </c>
      <c r="AX126" s="42">
        <f t="shared" si="80"/>
        <v>73.294178227991509</v>
      </c>
      <c r="AY126" s="42">
        <f t="shared" si="80"/>
        <v>47.089686117465796</v>
      </c>
      <c r="AZ126"/>
      <c r="BA126" s="37">
        <f t="shared" si="63"/>
        <v>25.82741280062988</v>
      </c>
      <c r="BB126" s="37">
        <f t="shared" si="64"/>
        <v>50.517072699029981</v>
      </c>
    </row>
    <row r="127" spans="4:54" x14ac:dyDescent="0.25">
      <c r="D127" s="3">
        <v>42</v>
      </c>
      <c r="F127" s="3">
        <v>41</v>
      </c>
      <c r="G127" s="36">
        <f t="shared" si="73"/>
        <v>64.451758178384722</v>
      </c>
      <c r="H127" s="36">
        <f t="shared" si="73"/>
        <v>62.675078585597532</v>
      </c>
      <c r="I127" s="36">
        <f t="shared" si="73"/>
        <v>65.438867142472319</v>
      </c>
      <c r="J127" s="36">
        <f t="shared" si="73"/>
        <v>64.144970900505569</v>
      </c>
      <c r="K127" s="36">
        <f t="shared" si="73"/>
        <v>24.345038675013221</v>
      </c>
      <c r="L127" s="37">
        <f t="shared" si="55"/>
        <v>52.034646755012282</v>
      </c>
      <c r="M127" s="36">
        <f t="shared" si="74"/>
        <v>21.835783767692227</v>
      </c>
      <c r="N127" s="38">
        <f t="shared" si="74"/>
        <v>14.933955821891773</v>
      </c>
      <c r="O127" s="38">
        <f t="shared" si="74"/>
        <v>0</v>
      </c>
      <c r="P127" s="39">
        <f t="shared" si="74"/>
        <v>55.624262292682815</v>
      </c>
      <c r="Q127" s="39">
        <f t="shared" si="74"/>
        <v>29.586804471396125</v>
      </c>
      <c r="R127" s="39">
        <f t="shared" si="74"/>
        <v>62.884760627441757</v>
      </c>
      <c r="S127" s="40">
        <f t="shared" si="75"/>
        <v>35.948016551069983</v>
      </c>
      <c r="T127" s="40">
        <f t="shared" si="75"/>
        <v>47.23598001559585</v>
      </c>
      <c r="U127" s="41">
        <f t="shared" si="76"/>
        <v>47.769947778202962</v>
      </c>
      <c r="V127" s="41">
        <f t="shared" si="76"/>
        <v>42.708103896770979</v>
      </c>
      <c r="W127" s="42">
        <f t="shared" si="76"/>
        <v>76.381608962013274</v>
      </c>
      <c r="X127" s="42">
        <f t="shared" si="76"/>
        <v>50.024213425992187</v>
      </c>
      <c r="Z127" s="37">
        <f t="shared" si="56"/>
        <v>26.96229871523057</v>
      </c>
      <c r="AA127" s="37">
        <f t="shared" si="57"/>
        <v>52.180312733807114</v>
      </c>
      <c r="AD127"/>
      <c r="AE127" s="3">
        <v>42</v>
      </c>
      <c r="AG127" s="3">
        <f t="shared" si="58"/>
        <v>38.85778775562828</v>
      </c>
      <c r="AH127" s="36">
        <f t="shared" si="78"/>
        <v>61.264465686420266</v>
      </c>
      <c r="AI127" s="36">
        <f t="shared" si="78"/>
        <v>60.006216576255909</v>
      </c>
      <c r="AJ127" s="36">
        <f t="shared" si="78"/>
        <v>61.72553352619088</v>
      </c>
      <c r="AK127" s="36">
        <f t="shared" si="78"/>
        <v>61.482305024188015</v>
      </c>
      <c r="AL127" s="36">
        <f t="shared" si="78"/>
        <v>23.404042527364432</v>
      </c>
      <c r="AM127" s="37">
        <f t="shared" si="60"/>
        <v>51.137038434299953</v>
      </c>
      <c r="AN127" s="36">
        <f t="shared" si="77"/>
        <v>20.66859992284407</v>
      </c>
      <c r="AO127" s="38">
        <f t="shared" si="77"/>
        <v>14.175042874256663</v>
      </c>
      <c r="AP127" s="38">
        <f t="shared" si="77"/>
        <v>0</v>
      </c>
      <c r="AQ127" s="39">
        <f t="shared" si="77"/>
        <v>53.636186593528898</v>
      </c>
      <c r="AR127" s="39">
        <f t="shared" si="77"/>
        <v>28.608778399381606</v>
      </c>
      <c r="AS127" s="39">
        <f t="shared" si="77"/>
        <v>61.543021668450777</v>
      </c>
      <c r="AT127" s="40">
        <f t="shared" si="79"/>
        <v>34.607739846526457</v>
      </c>
      <c r="AU127" s="40">
        <f t="shared" si="79"/>
        <v>45.298623083761861</v>
      </c>
      <c r="AV127" s="41">
        <f t="shared" si="80"/>
        <v>45.694097115364649</v>
      </c>
      <c r="AW127" s="41">
        <f t="shared" si="80"/>
        <v>40.889485738591283</v>
      </c>
      <c r="AX127" s="42">
        <f t="shared" si="80"/>
        <v>74.748711504447186</v>
      </c>
      <c r="AY127" s="42">
        <f t="shared" si="80"/>
        <v>48.453957763066022</v>
      </c>
      <c r="AZ127"/>
      <c r="BA127" s="37">
        <f t="shared" si="63"/>
        <v>26.375392022385743</v>
      </c>
      <c r="BB127" s="37">
        <f t="shared" si="64"/>
        <v>51.301828956830782</v>
      </c>
    </row>
    <row r="128" spans="4:54" x14ac:dyDescent="0.25">
      <c r="D128" s="3">
        <v>43</v>
      </c>
      <c r="F128" s="3">
        <v>42</v>
      </c>
      <c r="G128" s="36">
        <f t="shared" si="73"/>
        <v>65.832499486163812</v>
      </c>
      <c r="H128" s="36">
        <f t="shared" si="73"/>
        <v>63.879233387109466</v>
      </c>
      <c r="I128" s="36">
        <f t="shared" si="73"/>
        <v>67.100443827203179</v>
      </c>
      <c r="J128" s="36">
        <f t="shared" si="73"/>
        <v>65.343920476486787</v>
      </c>
      <c r="K128" s="36">
        <f t="shared" si="73"/>
        <v>24.746751258946436</v>
      </c>
      <c r="L128" s="37">
        <f t="shared" si="55"/>
        <v>52.420992975358786</v>
      </c>
      <c r="M128" s="36">
        <f t="shared" si="74"/>
        <v>22.365372358975122</v>
      </c>
      <c r="N128" s="38">
        <f t="shared" si="74"/>
        <v>15.280337195522506</v>
      </c>
      <c r="O128" s="38">
        <f t="shared" si="74"/>
        <v>0</v>
      </c>
      <c r="P128" s="39">
        <f t="shared" si="74"/>
        <v>56.51522665521918</v>
      </c>
      <c r="Q128" s="39">
        <f t="shared" si="74"/>
        <v>30.017096543938653</v>
      </c>
      <c r="R128" s="39">
        <f t="shared" si="74"/>
        <v>63.439795270465623</v>
      </c>
      <c r="S128" s="40">
        <f t="shared" si="75"/>
        <v>36.548487998597643</v>
      </c>
      <c r="T128" s="40">
        <f t="shared" si="75"/>
        <v>48.102421542925647</v>
      </c>
      <c r="U128" s="41">
        <f t="shared" si="76"/>
        <v>48.707889431567715</v>
      </c>
      <c r="V128" s="41">
        <f t="shared" si="76"/>
        <v>43.528640057735352</v>
      </c>
      <c r="W128" s="42">
        <f t="shared" si="76"/>
        <v>77.088027318976984</v>
      </c>
      <c r="X128" s="42">
        <f t="shared" si="76"/>
        <v>50.717069044553199</v>
      </c>
      <c r="Z128" s="37">
        <f t="shared" si="56"/>
        <v>27.206185520339591</v>
      </c>
      <c r="AA128" s="37">
        <f t="shared" si="57"/>
        <v>52.559451552260654</v>
      </c>
      <c r="AD128"/>
      <c r="AE128" s="3">
        <v>43</v>
      </c>
      <c r="AG128" s="3">
        <f t="shared" si="58"/>
        <v>40.467341024247702</v>
      </c>
      <c r="AH128" s="36">
        <f t="shared" si="78"/>
        <v>63.688783680353467</v>
      </c>
      <c r="AI128" s="36">
        <f t="shared" si="78"/>
        <v>62.02289565055279</v>
      </c>
      <c r="AJ128" s="36">
        <f t="shared" si="78"/>
        <v>64.535070409060921</v>
      </c>
      <c r="AK128" s="36">
        <f t="shared" si="78"/>
        <v>63.494975311921351</v>
      </c>
      <c r="AL128" s="36">
        <f t="shared" si="78"/>
        <v>24.121512676346672</v>
      </c>
      <c r="AM128" s="37">
        <f t="shared" si="60"/>
        <v>51.820620918633125</v>
      </c>
      <c r="AN128" s="36">
        <f t="shared" si="77"/>
        <v>21.549703792666751</v>
      </c>
      <c r="AO128" s="38">
        <f t="shared" si="77"/>
        <v>14.747393820845851</v>
      </c>
      <c r="AP128" s="38">
        <f t="shared" si="77"/>
        <v>0</v>
      </c>
      <c r="AQ128" s="39">
        <f t="shared" si="77"/>
        <v>55.140148948742052</v>
      </c>
      <c r="AR128" s="39">
        <f t="shared" si="77"/>
        <v>29.350889016018346</v>
      </c>
      <c r="AS128" s="39">
        <f t="shared" si="77"/>
        <v>62.571279321943869</v>
      </c>
      <c r="AT128" s="40">
        <f t="shared" si="79"/>
        <v>35.621690986491437</v>
      </c>
      <c r="AU128" s="40">
        <f t="shared" si="79"/>
        <v>46.764681025213044</v>
      </c>
      <c r="AV128" s="41">
        <f t="shared" si="80"/>
        <v>47.262301808243215</v>
      </c>
      <c r="AW128" s="41">
        <f t="shared" si="80"/>
        <v>42.263692861664708</v>
      </c>
      <c r="AX128" s="42">
        <f t="shared" si="80"/>
        <v>75.991204726396347</v>
      </c>
      <c r="AY128" s="42">
        <f t="shared" si="80"/>
        <v>49.644889376000776</v>
      </c>
      <c r="AZ128"/>
      <c r="BA128" s="37">
        <f t="shared" si="63"/>
        <v>26.82485170600652</v>
      </c>
      <c r="BB128" s="37">
        <f t="shared" si="64"/>
        <v>51.970534143302338</v>
      </c>
    </row>
    <row r="129" spans="4:54" x14ac:dyDescent="0.25">
      <c r="D129" s="3">
        <v>44</v>
      </c>
      <c r="F129" s="3">
        <v>43</v>
      </c>
      <c r="G129" s="36">
        <f t="shared" si="73"/>
        <v>67.147255900119362</v>
      </c>
      <c r="H129" s="36">
        <f t="shared" si="73"/>
        <v>65.057205527825886</v>
      </c>
      <c r="I129" s="36">
        <f t="shared" si="73"/>
        <v>68.715957541633031</v>
      </c>
      <c r="J129" s="36">
        <f t="shared" si="73"/>
        <v>66.515312655983408</v>
      </c>
      <c r="K129" s="36">
        <f t="shared" si="73"/>
        <v>25.125879415937526</v>
      </c>
      <c r="L129" s="37">
        <f t="shared" si="55"/>
        <v>52.788079317625744</v>
      </c>
      <c r="M129" s="36">
        <f t="shared" si="74"/>
        <v>22.8851146838721</v>
      </c>
      <c r="N129" s="38">
        <f t="shared" si="74"/>
        <v>15.621643614505825</v>
      </c>
      <c r="O129" s="38">
        <f t="shared" si="74"/>
        <v>0</v>
      </c>
      <c r="P129" s="39">
        <f t="shared" si="74"/>
        <v>57.383230646525782</v>
      </c>
      <c r="Q129" s="39">
        <f t="shared" si="74"/>
        <v>30.431341768773429</v>
      </c>
      <c r="R129" s="39">
        <f t="shared" si="74"/>
        <v>63.953641393070598</v>
      </c>
      <c r="S129" s="40">
        <f t="shared" si="75"/>
        <v>37.133334303457382</v>
      </c>
      <c r="T129" s="40">
        <f t="shared" si="75"/>
        <v>48.945206678419481</v>
      </c>
      <c r="U129" s="41">
        <f t="shared" si="76"/>
        <v>49.626269525623819</v>
      </c>
      <c r="V129" s="41">
        <f t="shared" si="76"/>
        <v>44.331334808321266</v>
      </c>
      <c r="W129" s="42">
        <f t="shared" si="76"/>
        <v>77.761248169999632</v>
      </c>
      <c r="X129" s="42">
        <f t="shared" si="76"/>
        <v>51.38539416932025</v>
      </c>
      <c r="Z129" s="37">
        <f t="shared" si="56"/>
        <v>27.432622847037578</v>
      </c>
      <c r="AA129" s="37">
        <f t="shared" si="57"/>
        <v>52.920207762974911</v>
      </c>
      <c r="AD129"/>
      <c r="AE129" s="3">
        <v>44</v>
      </c>
      <c r="AG129" s="3">
        <f t="shared" si="58"/>
        <v>41.95047391357199</v>
      </c>
      <c r="AH129" s="36">
        <f t="shared" si="78"/>
        <v>65.765684152413243</v>
      </c>
      <c r="AI129" s="36">
        <f t="shared" si="78"/>
        <v>63.820214824024539</v>
      </c>
      <c r="AJ129" s="36">
        <f t="shared" si="78"/>
        <v>67.019235707868546</v>
      </c>
      <c r="AK129" s="36">
        <f t="shared" si="78"/>
        <v>65.285192636059449</v>
      </c>
      <c r="AL129" s="36">
        <f t="shared" si="78"/>
        <v>24.727395526465838</v>
      </c>
      <c r="AM129" s="37">
        <f t="shared" si="60"/>
        <v>52.402318340866387</v>
      </c>
      <c r="AN129" s="36">
        <f t="shared" si="77"/>
        <v>22.339375035195282</v>
      </c>
      <c r="AO129" s="38">
        <f t="shared" si="77"/>
        <v>15.263301454364573</v>
      </c>
      <c r="AP129" s="38">
        <f t="shared" si="77"/>
        <v>0</v>
      </c>
      <c r="AQ129" s="39">
        <f t="shared" si="77"/>
        <v>56.47164493883259</v>
      </c>
      <c r="AR129" s="39">
        <f t="shared" si="77"/>
        <v>29.996167523264081</v>
      </c>
      <c r="AS129" s="39">
        <f t="shared" si="77"/>
        <v>63.413300000739895</v>
      </c>
      <c r="AT129" s="40">
        <f t="shared" si="79"/>
        <v>36.5191191898329</v>
      </c>
      <c r="AU129" s="40">
        <f t="shared" si="79"/>
        <v>48.060069926714768</v>
      </c>
      <c r="AV129" s="41">
        <f t="shared" si="80"/>
        <v>48.661898712344438</v>
      </c>
      <c r="AW129" s="41">
        <f t="shared" si="80"/>
        <v>43.488423579655844</v>
      </c>
      <c r="AX129" s="42">
        <f t="shared" si="80"/>
        <v>77.053836012203973</v>
      </c>
      <c r="AY129" s="42">
        <f t="shared" si="80"/>
        <v>50.683338057518753</v>
      </c>
      <c r="AZ129"/>
      <c r="BA129" s="37">
        <f t="shared" si="63"/>
        <v>27.194527210264088</v>
      </c>
      <c r="BB129" s="37">
        <f t="shared" si="64"/>
        <v>52.54111209549793</v>
      </c>
    </row>
    <row r="130" spans="4:54" x14ac:dyDescent="0.25">
      <c r="D130" s="3">
        <v>45</v>
      </c>
      <c r="F130" s="3">
        <v>44</v>
      </c>
      <c r="G130" s="36">
        <f t="shared" si="73"/>
        <v>68.397846278070105</v>
      </c>
      <c r="H130" s="36">
        <f t="shared" si="73"/>
        <v>66.209280791328524</v>
      </c>
      <c r="I130" s="36">
        <f t="shared" si="73"/>
        <v>70.285381497314376</v>
      </c>
      <c r="J130" s="36">
        <f t="shared" si="73"/>
        <v>67.659501855638482</v>
      </c>
      <c r="K130" s="36">
        <f t="shared" si="73"/>
        <v>25.483392816518343</v>
      </c>
      <c r="L130" s="37">
        <f t="shared" si="55"/>
        <v>53.136920834232612</v>
      </c>
      <c r="M130" s="36">
        <f t="shared" si="74"/>
        <v>23.394947769970877</v>
      </c>
      <c r="N130" s="38">
        <f t="shared" si="74"/>
        <v>15.957846312332219</v>
      </c>
      <c r="O130" s="38">
        <f t="shared" si="74"/>
        <v>0</v>
      </c>
      <c r="P130" s="39">
        <f t="shared" si="74"/>
        <v>58.228742698709077</v>
      </c>
      <c r="Q130" s="39">
        <f t="shared" si="74"/>
        <v>30.830021805753876</v>
      </c>
      <c r="R130" s="39">
        <f t="shared" si="74"/>
        <v>64.429129955043209</v>
      </c>
      <c r="S130" s="40">
        <f t="shared" si="75"/>
        <v>37.702852621684819</v>
      </c>
      <c r="T130" s="40">
        <f t="shared" si="75"/>
        <v>49.764716123008689</v>
      </c>
      <c r="U130" s="41">
        <f t="shared" si="76"/>
        <v>50.525273048886909</v>
      </c>
      <c r="V130" s="41">
        <f t="shared" si="76"/>
        <v>45.11638288741338</v>
      </c>
      <c r="W130" s="42">
        <f t="shared" si="76"/>
        <v>78.402870852378953</v>
      </c>
      <c r="X130" s="42">
        <f t="shared" si="76"/>
        <v>52.029922447568111</v>
      </c>
      <c r="Z130" s="37">
        <f t="shared" si="56"/>
        <v>27.642762925478483</v>
      </c>
      <c r="AA130" s="37">
        <f t="shared" si="57"/>
        <v>53.263472649698329</v>
      </c>
      <c r="AD130"/>
      <c r="AE130" s="3">
        <v>45</v>
      </c>
      <c r="AG130" s="3">
        <f t="shared" si="58"/>
        <v>43.317115956604354</v>
      </c>
      <c r="AH130" s="36">
        <f t="shared" si="78"/>
        <v>67.550695265044467</v>
      </c>
      <c r="AI130" s="36">
        <f t="shared" si="78"/>
        <v>65.425336834283428</v>
      </c>
      <c r="AJ130" s="36">
        <f t="shared" si="78"/>
        <v>69.218634364878682</v>
      </c>
      <c r="AK130" s="36">
        <f t="shared" si="78"/>
        <v>66.881081366245539</v>
      </c>
      <c r="AL130" s="36">
        <f t="shared" si="78"/>
        <v>25.241546797780462</v>
      </c>
      <c r="AM130" s="37">
        <f t="shared" si="60"/>
        <v>52.900629174287118</v>
      </c>
      <c r="AN130" s="36">
        <f t="shared" si="77"/>
        <v>23.047866168692234</v>
      </c>
      <c r="AO130" s="38">
        <f t="shared" si="77"/>
        <v>15.728812595255526</v>
      </c>
      <c r="AP130" s="38">
        <f t="shared" si="77"/>
        <v>0</v>
      </c>
      <c r="AQ130" s="39">
        <f t="shared" si="77"/>
        <v>57.653769070439445</v>
      </c>
      <c r="AR130" s="39">
        <f t="shared" si="77"/>
        <v>30.559432079050737</v>
      </c>
      <c r="AS130" s="39">
        <f t="shared" si="77"/>
        <v>64.108449449817641</v>
      </c>
      <c r="AT130" s="40">
        <f t="shared" si="79"/>
        <v>37.315583079622492</v>
      </c>
      <c r="AU130" s="40">
        <f t="shared" si="79"/>
        <v>49.207587789660145</v>
      </c>
      <c r="AV130" s="41">
        <f t="shared" si="80"/>
        <v>49.913446644313062</v>
      </c>
      <c r="AW130" s="41">
        <f t="shared" si="80"/>
        <v>44.582187147698392</v>
      </c>
      <c r="AX130" s="42">
        <f t="shared" si="80"/>
        <v>77.968064243782564</v>
      </c>
      <c r="AY130" s="42">
        <f t="shared" si="80"/>
        <v>51.592326374825461</v>
      </c>
      <c r="AZ130"/>
      <c r="BA130" s="37">
        <f t="shared" si="63"/>
        <v>27.500973148979494</v>
      </c>
      <c r="BB130" s="37">
        <f t="shared" si="64"/>
        <v>53.030912870779808</v>
      </c>
    </row>
    <row r="131" spans="4:54" x14ac:dyDescent="0.25">
      <c r="D131" s="3">
        <v>46</v>
      </c>
      <c r="F131" s="3">
        <v>45</v>
      </c>
      <c r="G131" s="36">
        <f t="shared" si="73"/>
        <v>69.586223861347861</v>
      </c>
      <c r="H131" s="36">
        <f t="shared" si="73"/>
        <v>67.335765352306538</v>
      </c>
      <c r="I131" s="36">
        <f t="shared" si="73"/>
        <v>71.808838598201817</v>
      </c>
      <c r="J131" s="36">
        <f t="shared" si="73"/>
        <v>68.776861309183118</v>
      </c>
      <c r="K131" s="36">
        <f t="shared" si="73"/>
        <v>25.820262015709599</v>
      </c>
      <c r="L131" s="37">
        <f t="shared" si="55"/>
        <v>53.468469130299233</v>
      </c>
      <c r="M131" s="36">
        <f t="shared" si="74"/>
        <v>23.894831766185948</v>
      </c>
      <c r="N131" s="38">
        <f t="shared" si="74"/>
        <v>16.288925042499201</v>
      </c>
      <c r="O131" s="38">
        <f t="shared" si="74"/>
        <v>0</v>
      </c>
      <c r="P131" s="39">
        <f t="shared" si="74"/>
        <v>59.052231739007098</v>
      </c>
      <c r="Q131" s="39">
        <f t="shared" si="74"/>
        <v>31.213615653029194</v>
      </c>
      <c r="R131" s="39">
        <f t="shared" si="74"/>
        <v>64.868933136937713</v>
      </c>
      <c r="S131" s="40">
        <f t="shared" si="75"/>
        <v>38.257343655492406</v>
      </c>
      <c r="T131" s="40">
        <f t="shared" si="75"/>
        <v>50.561348706517464</v>
      </c>
      <c r="U131" s="41">
        <f t="shared" si="76"/>
        <v>51.405101772642659</v>
      </c>
      <c r="V131" s="41">
        <f t="shared" si="76"/>
        <v>45.883992928821655</v>
      </c>
      <c r="W131" s="42">
        <f t="shared" si="76"/>
        <v>79.014423981749502</v>
      </c>
      <c r="X131" s="42">
        <f t="shared" si="76"/>
        <v>52.651378469328243</v>
      </c>
      <c r="Z131" s="37">
        <f t="shared" si="56"/>
        <v>27.837696738523281</v>
      </c>
      <c r="AA131" s="37">
        <f t="shared" si="57"/>
        <v>53.590094282140775</v>
      </c>
      <c r="AD131"/>
      <c r="AE131" s="3">
        <v>46</v>
      </c>
      <c r="AG131" s="3">
        <f t="shared" si="58"/>
        <v>44.576416783406593</v>
      </c>
      <c r="AH131" s="36">
        <f t="shared" si="78"/>
        <v>69.090312161601631</v>
      </c>
      <c r="AI131" s="36">
        <f t="shared" si="78"/>
        <v>66.861709110782826</v>
      </c>
      <c r="AJ131" s="36">
        <f t="shared" si="78"/>
        <v>71.169125800065856</v>
      </c>
      <c r="AK131" s="36">
        <f t="shared" si="78"/>
        <v>68.306817338115806</v>
      </c>
      <c r="AL131" s="36">
        <f t="shared" si="78"/>
        <v>25.680028064091836</v>
      </c>
      <c r="AM131" s="37">
        <f t="shared" si="60"/>
        <v>53.330080978892042</v>
      </c>
      <c r="AN131" s="36">
        <f t="shared" si="77"/>
        <v>23.68430554209807</v>
      </c>
      <c r="AO131" s="38">
        <f t="shared" si="77"/>
        <v>16.149312151105978</v>
      </c>
      <c r="AP131" s="38">
        <f t="shared" si="77"/>
        <v>0</v>
      </c>
      <c r="AQ131" s="39">
        <f t="shared" si="77"/>
        <v>58.70607410849334</v>
      </c>
      <c r="AR131" s="39">
        <f t="shared" si="77"/>
        <v>31.052942890844356</v>
      </c>
      <c r="AS131" s="39">
        <f t="shared" si="77"/>
        <v>64.68683143587036</v>
      </c>
      <c r="AT131" s="40">
        <f t="shared" si="79"/>
        <v>38.024285690110993</v>
      </c>
      <c r="AU131" s="40">
        <f t="shared" si="79"/>
        <v>50.226675082622521</v>
      </c>
      <c r="AV131" s="41">
        <f t="shared" si="80"/>
        <v>51.034748377978559</v>
      </c>
      <c r="AW131" s="41">
        <f t="shared" si="80"/>
        <v>45.560961132567002</v>
      </c>
      <c r="AX131" s="42">
        <f t="shared" si="80"/>
        <v>78.75895604031605</v>
      </c>
      <c r="AY131" s="42">
        <f t="shared" si="80"/>
        <v>52.39091072993542</v>
      </c>
      <c r="AZ131"/>
      <c r="BA131" s="37">
        <f t="shared" si="63"/>
        <v>27.756914955698807</v>
      </c>
      <c r="BB131" s="37">
        <f t="shared" si="64"/>
        <v>53.453719544623887</v>
      </c>
    </row>
    <row r="132" spans="4:54" x14ac:dyDescent="0.25">
      <c r="D132" s="3">
        <v>47</v>
      </c>
      <c r="F132" s="3">
        <v>46</v>
      </c>
      <c r="G132" s="36">
        <f t="shared" si="73"/>
        <v>70.714443447934471</v>
      </c>
      <c r="H132" s="36">
        <f t="shared" si="73"/>
        <v>68.436983233529602</v>
      </c>
      <c r="I132" s="36">
        <f t="shared" si="73"/>
        <v>73.286585278212698</v>
      </c>
      <c r="J132" s="36">
        <f t="shared" si="73"/>
        <v>69.867780455228953</v>
      </c>
      <c r="K132" s="36">
        <f t="shared" si="73"/>
        <v>26.137450801422982</v>
      </c>
      <c r="L132" s="37">
        <f t="shared" si="55"/>
        <v>53.783618184845167</v>
      </c>
      <c r="M132" s="36">
        <f t="shared" si="74"/>
        <v>24.3847479919013</v>
      </c>
      <c r="N132" s="38">
        <f t="shared" si="74"/>
        <v>16.614867409671159</v>
      </c>
      <c r="O132" s="38">
        <f t="shared" si="74"/>
        <v>0</v>
      </c>
      <c r="P132" s="39">
        <f t="shared" si="74"/>
        <v>59.854166086851386</v>
      </c>
      <c r="Q132" s="39">
        <f t="shared" si="74"/>
        <v>31.582598158613202</v>
      </c>
      <c r="R132" s="39">
        <f t="shared" si="74"/>
        <v>65.275567189413692</v>
      </c>
      <c r="S132" s="40">
        <f t="shared" si="75"/>
        <v>38.797110586849556</v>
      </c>
      <c r="T132" s="40">
        <f t="shared" si="75"/>
        <v>51.335518428011909</v>
      </c>
      <c r="U132" s="41">
        <f t="shared" si="76"/>
        <v>52.265972291372769</v>
      </c>
      <c r="V132" s="41">
        <f t="shared" si="76"/>
        <v>46.634385728409846</v>
      </c>
      <c r="W132" s="42">
        <f t="shared" si="76"/>
        <v>79.597367501459061</v>
      </c>
      <c r="X132" s="42">
        <f t="shared" si="76"/>
        <v>53.250476374024366</v>
      </c>
      <c r="Z132" s="37">
        <f t="shared" si="56"/>
        <v>28.018454828211468</v>
      </c>
      <c r="AA132" s="37">
        <f t="shared" si="57"/>
        <v>53.90087961121327</v>
      </c>
      <c r="AD132"/>
      <c r="AE132" s="3">
        <v>47</v>
      </c>
      <c r="AG132" s="3">
        <f t="shared" si="58"/>
        <v>45.736807377615186</v>
      </c>
      <c r="AH132" s="36">
        <f t="shared" si="78"/>
        <v>70.423218968005244</v>
      </c>
      <c r="AI132" s="36">
        <f t="shared" si="78"/>
        <v>68.149581890962224</v>
      </c>
      <c r="AJ132" s="36">
        <f t="shared" si="78"/>
        <v>72.902066302850073</v>
      </c>
      <c r="AK132" s="36">
        <f t="shared" si="78"/>
        <v>69.583199852753282</v>
      </c>
      <c r="AL132" s="36">
        <f t="shared" si="78"/>
        <v>26.055823635821426</v>
      </c>
      <c r="AM132" s="37">
        <f t="shared" si="60"/>
        <v>53.702212817963932</v>
      </c>
      <c r="AN132" s="36">
        <f t="shared" si="77"/>
        <v>24.25677243050184</v>
      </c>
      <c r="AO132" s="38">
        <f t="shared" si="77"/>
        <v>16.529580223227718</v>
      </c>
      <c r="AP132" s="38">
        <f t="shared" si="77"/>
        <v>0</v>
      </c>
      <c r="AQ132" s="39">
        <f t="shared" si="77"/>
        <v>59.645166613572577</v>
      </c>
      <c r="AR132" s="39">
        <f t="shared" si="77"/>
        <v>31.486874959584103</v>
      </c>
      <c r="AS132" s="39">
        <f t="shared" si="77"/>
        <v>65.171624854147595</v>
      </c>
      <c r="AT132" s="40">
        <f t="shared" si="79"/>
        <v>38.656458492212579</v>
      </c>
      <c r="AU132" s="40">
        <f t="shared" si="79"/>
        <v>51.133916949591388</v>
      </c>
      <c r="AV132" s="41">
        <f t="shared" si="80"/>
        <v>52.041223055684348</v>
      </c>
      <c r="AW132" s="41">
        <f t="shared" si="80"/>
        <v>46.438544467809344</v>
      </c>
      <c r="AX132" s="42">
        <f t="shared" si="80"/>
        <v>79.446635711308573</v>
      </c>
      <c r="AY132" s="42">
        <f t="shared" si="80"/>
        <v>53.094926442413374</v>
      </c>
      <c r="AZ132"/>
      <c r="BA132" s="37">
        <f t="shared" si="63"/>
        <v>27.972199564779917</v>
      </c>
      <c r="BB132" s="37">
        <f t="shared" si="64"/>
        <v>53.820572490839069</v>
      </c>
    </row>
    <row r="133" spans="4:54" x14ac:dyDescent="0.25">
      <c r="D133" s="3">
        <v>48</v>
      </c>
      <c r="F133" s="3">
        <v>47</v>
      </c>
      <c r="G133" s="36">
        <f t="shared" si="73"/>
        <v>71.784632609348932</v>
      </c>
      <c r="H133" s="36">
        <f t="shared" si="73"/>
        <v>69.513273988728031</v>
      </c>
      <c r="I133" s="36">
        <f t="shared" si="73"/>
        <v>74.718996492605754</v>
      </c>
      <c r="J133" s="36">
        <f t="shared" si="73"/>
        <v>70.932662565161223</v>
      </c>
      <c r="K133" s="36">
        <f t="shared" si="73"/>
        <v>26.435909859087449</v>
      </c>
      <c r="L133" s="37">
        <f t="shared" si="55"/>
        <v>54.083209318986988</v>
      </c>
      <c r="M133" s="36">
        <f t="shared" si="74"/>
        <v>24.864697119059912</v>
      </c>
      <c r="N133" s="38">
        <f t="shared" si="74"/>
        <v>16.935668249393871</v>
      </c>
      <c r="O133" s="38">
        <f t="shared" si="74"/>
        <v>0</v>
      </c>
      <c r="P133" s="39">
        <f t="shared" si="74"/>
        <v>60.6350124774821</v>
      </c>
      <c r="Q133" s="39">
        <f t="shared" si="74"/>
        <v>31.937438743264661</v>
      </c>
      <c r="R133" s="39">
        <f t="shared" si="74"/>
        <v>65.651396469549795</v>
      </c>
      <c r="S133" s="40">
        <f t="shared" si="75"/>
        <v>39.322458124715716</v>
      </c>
      <c r="T133" s="40">
        <f t="shared" si="75"/>
        <v>52.08765178306863</v>
      </c>
      <c r="U133" s="41">
        <f t="shared" si="76"/>
        <v>53.108114233576366</v>
      </c>
      <c r="V133" s="41">
        <f t="shared" si="76"/>
        <v>47.367792665161758</v>
      </c>
      <c r="W133" s="42">
        <f t="shared" si="76"/>
        <v>80.153094835720694</v>
      </c>
      <c r="X133" s="42">
        <f t="shared" si="76"/>
        <v>53.827918675194638</v>
      </c>
      <c r="Z133" s="37">
        <f t="shared" si="56"/>
        <v>28.186008587356763</v>
      </c>
      <c r="AA133" s="37">
        <f t="shared" si="57"/>
        <v>54.196596462679679</v>
      </c>
      <c r="AD133"/>
      <c r="AE133" s="3">
        <v>48</v>
      </c>
      <c r="AG133" s="3">
        <f t="shared" si="58"/>
        <v>46.806056521639796</v>
      </c>
      <c r="AH133" s="36">
        <f t="shared" si="78"/>
        <v>71.581510460609493</v>
      </c>
      <c r="AI133" s="36">
        <f t="shared" si="78"/>
        <v>69.306466400416653</v>
      </c>
      <c r="AJ133" s="36">
        <f t="shared" si="78"/>
        <v>74.444712110430089</v>
      </c>
      <c r="AK133" s="36">
        <f t="shared" si="78"/>
        <v>70.728151423832486</v>
      </c>
      <c r="AL133" s="36">
        <f t="shared" si="78"/>
        <v>26.379445506790866</v>
      </c>
      <c r="AM133" s="37">
        <f t="shared" si="60"/>
        <v>54.026281242452512</v>
      </c>
      <c r="AN133" s="36">
        <f t="shared" si="77"/>
        <v>24.772392563881002</v>
      </c>
      <c r="AO133" s="38">
        <f t="shared" si="77"/>
        <v>16.873852923642016</v>
      </c>
      <c r="AP133" s="38">
        <f t="shared" si="77"/>
        <v>0</v>
      </c>
      <c r="AQ133" s="39">
        <f t="shared" si="77"/>
        <v>60.485198857847656</v>
      </c>
      <c r="AR133" s="39">
        <f t="shared" si="77"/>
        <v>31.869703243097053</v>
      </c>
      <c r="AS133" s="39">
        <f t="shared" si="77"/>
        <v>65.580808312742221</v>
      </c>
      <c r="AT133" s="40">
        <f t="shared" si="79"/>
        <v>39.221683116344281</v>
      </c>
      <c r="AU133" s="40">
        <f t="shared" si="79"/>
        <v>51.943482469892267</v>
      </c>
      <c r="AV133" s="41">
        <f t="shared" si="80"/>
        <v>52.946239015631718</v>
      </c>
      <c r="AW133" s="41">
        <f t="shared" si="80"/>
        <v>47.226869667256295</v>
      </c>
      <c r="AX133" s="42">
        <f t="shared" si="80"/>
        <v>80.047379058916945</v>
      </c>
      <c r="AY133" s="42">
        <f t="shared" si="80"/>
        <v>53.717587562000922</v>
      </c>
      <c r="AZ133"/>
      <c r="BA133" s="37">
        <f t="shared" si="63"/>
        <v>28.15450094286415</v>
      </c>
      <c r="BB133" s="37">
        <f t="shared" si="64"/>
        <v>54.140384584207503</v>
      </c>
    </row>
    <row r="134" spans="4:54" x14ac:dyDescent="0.25">
      <c r="D134" s="3">
        <v>49</v>
      </c>
      <c r="F134" s="3">
        <v>48</v>
      </c>
      <c r="G134" s="36">
        <f t="shared" ref="G134:K149" si="81">G62*G$12</f>
        <v>72.798966618281256</v>
      </c>
      <c r="H134" s="36">
        <f t="shared" si="81"/>
        <v>70.564990590940425</v>
      </c>
      <c r="I134" s="36">
        <f t="shared" si="81"/>
        <v>76.106551820694435</v>
      </c>
      <c r="J134" s="36">
        <f t="shared" si="81"/>
        <v>71.971922589092799</v>
      </c>
      <c r="K134" s="36">
        <f t="shared" si="81"/>
        <v>26.716571593619435</v>
      </c>
      <c r="L134" s="37">
        <f t="shared" si="55"/>
        <v>54.368035478815671</v>
      </c>
      <c r="M134" s="36">
        <f t="shared" ref="M134:R149" si="82">M62*M$12</f>
        <v>25.334697478806962</v>
      </c>
      <c r="N134" s="38">
        <f t="shared" si="82"/>
        <v>17.251329052434485</v>
      </c>
      <c r="O134" s="38">
        <f t="shared" si="82"/>
        <v>0</v>
      </c>
      <c r="P134" s="39">
        <f t="shared" si="82"/>
        <v>61.39523519898372</v>
      </c>
      <c r="Q134" s="39">
        <f t="shared" si="82"/>
        <v>32.278600311362837</v>
      </c>
      <c r="R134" s="39">
        <f t="shared" si="82"/>
        <v>65.998638371479274</v>
      </c>
      <c r="S134" s="40">
        <f t="shared" ref="S134:T149" si="83">S62</f>
        <v>39.833691654604131</v>
      </c>
      <c r="T134" s="40">
        <f t="shared" si="83"/>
        <v>52.81818535210877</v>
      </c>
      <c r="U134" s="41">
        <f t="shared" ref="U134:X149" si="84">U62*U$12</f>
        <v>53.931768627726896</v>
      </c>
      <c r="V134" s="41">
        <f t="shared" si="84"/>
        <v>48.084454262257353</v>
      </c>
      <c r="W134" s="42">
        <f t="shared" si="84"/>
        <v>80.682935114195629</v>
      </c>
      <c r="X134" s="42">
        <f t="shared" si="84"/>
        <v>54.384395278229199</v>
      </c>
      <c r="Z134" s="37">
        <f t="shared" si="56"/>
        <v>28.341271924446275</v>
      </c>
      <c r="AA134" s="37">
        <f t="shared" si="57"/>
        <v>54.477975434145883</v>
      </c>
      <c r="AD134"/>
      <c r="AE134" s="3">
        <v>49</v>
      </c>
      <c r="AG134" s="3">
        <f t="shared" si="58"/>
        <v>47.791322808443105</v>
      </c>
      <c r="AH134" s="36">
        <f t="shared" si="78"/>
        <v>72.591801654524062</v>
      </c>
      <c r="AI134" s="36">
        <f t="shared" si="78"/>
        <v>70.347532489279132</v>
      </c>
      <c r="AJ134" s="36">
        <f t="shared" si="78"/>
        <v>75.820677318124297</v>
      </c>
      <c r="AK134" s="36">
        <f t="shared" si="78"/>
        <v>71.757147419578146</v>
      </c>
      <c r="AL134" s="36">
        <f t="shared" si="78"/>
        <v>26.659428110546909</v>
      </c>
      <c r="AM134" s="37">
        <f t="shared" si="60"/>
        <v>54.309777844063227</v>
      </c>
      <c r="AN134" s="36">
        <f t="shared" ref="AN134:AS149" si="85">AN62*AN$12</f>
        <v>25.237439079211516</v>
      </c>
      <c r="AO134" s="38">
        <f t="shared" si="85"/>
        <v>17.18588194401655</v>
      </c>
      <c r="AP134" s="38">
        <f t="shared" si="85"/>
        <v>0</v>
      </c>
      <c r="AQ134" s="39">
        <f t="shared" si="85"/>
        <v>61.238274075188023</v>
      </c>
      <c r="AR134" s="39">
        <f t="shared" si="85"/>
        <v>32.208514516083312</v>
      </c>
      <c r="AS134" s="39">
        <f t="shared" si="85"/>
        <v>65.928432832519007</v>
      </c>
      <c r="AT134" s="40">
        <f t="shared" si="79"/>
        <v>39.728159148931084</v>
      </c>
      <c r="AU134" s="40">
        <f t="shared" si="79"/>
        <v>52.667501243245887</v>
      </c>
      <c r="AV134" s="41">
        <f t="shared" si="80"/>
        <v>53.761404940402073</v>
      </c>
      <c r="AW134" s="41">
        <f t="shared" si="80"/>
        <v>47.936273782734517</v>
      </c>
      <c r="AX134" s="42">
        <f t="shared" si="80"/>
        <v>80.57444353705084</v>
      </c>
      <c r="AY134" s="42">
        <f t="shared" si="80"/>
        <v>54.269968790193147</v>
      </c>
      <c r="AZ134"/>
      <c r="BA134" s="37">
        <f t="shared" si="63"/>
        <v>28.309843644246275</v>
      </c>
      <c r="BB134" s="37">
        <f t="shared" si="64"/>
        <v>54.420404617785962</v>
      </c>
    </row>
    <row r="135" spans="4:54" x14ac:dyDescent="0.25">
      <c r="D135" s="3">
        <v>50</v>
      </c>
      <c r="F135" s="3">
        <v>49</v>
      </c>
      <c r="G135" s="36">
        <f t="shared" si="81"/>
        <v>73.759646758594712</v>
      </c>
      <c r="H135" s="36">
        <f t="shared" si="81"/>
        <v>71.592497507980127</v>
      </c>
      <c r="I135" s="36">
        <f t="shared" si="81"/>
        <v>77.44982263286785</v>
      </c>
      <c r="J135" s="36">
        <f t="shared" si="81"/>
        <v>72.985985200100089</v>
      </c>
      <c r="K135" s="36">
        <f t="shared" si="81"/>
        <v>26.980345963596534</v>
      </c>
      <c r="L135" s="37">
        <f t="shared" si="55"/>
        <v>54.638844963029641</v>
      </c>
      <c r="M135" s="36">
        <f t="shared" si="82"/>
        <v>25.794783484806189</v>
      </c>
      <c r="N135" s="38">
        <f t="shared" si="82"/>
        <v>17.561857430198877</v>
      </c>
      <c r="O135" s="38">
        <f t="shared" si="82"/>
        <v>0</v>
      </c>
      <c r="P135" s="39">
        <f t="shared" si="82"/>
        <v>62.135295331088869</v>
      </c>
      <c r="Q135" s="39">
        <f t="shared" si="82"/>
        <v>32.606538328941248</v>
      </c>
      <c r="R135" s="39">
        <f t="shared" si="82"/>
        <v>66.319368908368489</v>
      </c>
      <c r="S135" s="40">
        <f t="shared" si="83"/>
        <v>40.331116480381269</v>
      </c>
      <c r="T135" s="40">
        <f t="shared" si="83"/>
        <v>53.527563626386758</v>
      </c>
      <c r="U135" s="41">
        <f t="shared" si="84"/>
        <v>54.737186409658811</v>
      </c>
      <c r="V135" s="41">
        <f t="shared" si="84"/>
        <v>48.784618875655489</v>
      </c>
      <c r="W135" s="42">
        <f t="shared" si="84"/>
        <v>81.188155440884387</v>
      </c>
      <c r="X135" s="42">
        <f t="shared" si="84"/>
        <v>54.920582668881863</v>
      </c>
      <c r="Z135" s="37">
        <f t="shared" si="56"/>
        <v>28.485103208278272</v>
      </c>
      <c r="AA135" s="37">
        <f t="shared" si="57"/>
        <v>54.745711700073144</v>
      </c>
      <c r="AD135"/>
      <c r="AE135" s="3">
        <v>50</v>
      </c>
      <c r="AG135" s="3">
        <f t="shared" si="58"/>
        <v>48.699202568119411</v>
      </c>
      <c r="AH135" s="36">
        <f t="shared" ref="AH135:AL150" si="86">AH63*AH$12</f>
        <v>73.476187249151621</v>
      </c>
      <c r="AI135" s="36">
        <f t="shared" si="86"/>
        <v>71.2859498191184</v>
      </c>
      <c r="AJ135" s="36">
        <f t="shared" si="86"/>
        <v>77.050389781446015</v>
      </c>
      <c r="AK135" s="36">
        <f t="shared" si="86"/>
        <v>72.683581878541915</v>
      </c>
      <c r="AL135" s="36">
        <f t="shared" si="86"/>
        <v>26.902725977567485</v>
      </c>
      <c r="AM135" s="37">
        <f t="shared" si="60"/>
        <v>54.558814799247571</v>
      </c>
      <c r="AN135" s="36">
        <f t="shared" si="85"/>
        <v>25.657430729108125</v>
      </c>
      <c r="AO135" s="38">
        <f t="shared" si="85"/>
        <v>17.468990328859938</v>
      </c>
      <c r="AP135" s="38">
        <f t="shared" si="85"/>
        <v>0</v>
      </c>
      <c r="AQ135" s="39">
        <f t="shared" si="85"/>
        <v>61.914780111522745</v>
      </c>
      <c r="AR135" s="39">
        <f t="shared" si="85"/>
        <v>32.509259187284414</v>
      </c>
      <c r="AS135" s="39">
        <f t="shared" si="85"/>
        <v>66.22556375288265</v>
      </c>
      <c r="AT135" s="40">
        <f t="shared" ref="AT135:AU150" si="87">AT63</f>
        <v>40.182926321345661</v>
      </c>
      <c r="AU135" s="40">
        <f t="shared" si="87"/>
        <v>53.316382403124258</v>
      </c>
      <c r="AV135" s="41">
        <f t="shared" ref="AV135:AY150" si="88">AV63*AV$12</f>
        <v>54.496821253062961</v>
      </c>
      <c r="AW135" s="41">
        <f t="shared" si="88"/>
        <v>48.575730895924572</v>
      </c>
      <c r="AX135" s="42">
        <f t="shared" si="88"/>
        <v>81.038702431099637</v>
      </c>
      <c r="AY135" s="42">
        <f t="shared" si="88"/>
        <v>54.761392742365437</v>
      </c>
      <c r="AZ135"/>
      <c r="BA135" s="37">
        <f t="shared" si="63"/>
        <v>28.442992355785595</v>
      </c>
      <c r="BB135" s="37">
        <f t="shared" si="64"/>
        <v>54.666569457619786</v>
      </c>
    </row>
    <row r="136" spans="4:54" x14ac:dyDescent="0.25">
      <c r="D136" s="3">
        <v>51</v>
      </c>
      <c r="F136" s="3">
        <v>50</v>
      </c>
      <c r="G136" s="36">
        <f t="shared" si="81"/>
        <v>74.66888169958807</v>
      </c>
      <c r="H136" s="36">
        <f t="shared" si="81"/>
        <v>72.596168948512101</v>
      </c>
      <c r="I136" s="36">
        <f t="shared" si="81"/>
        <v>78.749460271806214</v>
      </c>
      <c r="J136" s="36">
        <f t="shared" si="81"/>
        <v>73.975283018953675</v>
      </c>
      <c r="K136" s="36">
        <f t="shared" si="81"/>
        <v>27.228117195989359</v>
      </c>
      <c r="L136" s="37">
        <f t="shared" si="55"/>
        <v>54.896344696805841</v>
      </c>
      <c r="M136" s="36">
        <f t="shared" si="82"/>
        <v>26.245004165830398</v>
      </c>
      <c r="N136" s="38">
        <f t="shared" si="82"/>
        <v>17.867266618014266</v>
      </c>
      <c r="O136" s="38">
        <f t="shared" si="82"/>
        <v>0</v>
      </c>
      <c r="P136" s="39">
        <f t="shared" si="82"/>
        <v>62.855650075387445</v>
      </c>
      <c r="Q136" s="39">
        <f t="shared" si="82"/>
        <v>32.92170005024569</v>
      </c>
      <c r="R136" s="39">
        <f t="shared" si="82"/>
        <v>66.61552874530264</v>
      </c>
      <c r="S136" s="40">
        <f t="shared" si="83"/>
        <v>40.815037149282148</v>
      </c>
      <c r="T136" s="40">
        <f t="shared" si="83"/>
        <v>54.216237050407443</v>
      </c>
      <c r="U136" s="41">
        <f t="shared" si="84"/>
        <v>55.52462705904621</v>
      </c>
      <c r="V136" s="41">
        <f t="shared" si="84"/>
        <v>49.468541498934201</v>
      </c>
      <c r="W136" s="42">
        <f t="shared" si="84"/>
        <v>81.669963184664795</v>
      </c>
      <c r="X136" s="42">
        <f t="shared" si="84"/>
        <v>55.437143252804887</v>
      </c>
      <c r="Z136" s="37">
        <f t="shared" si="56"/>
        <v>28.618307414488182</v>
      </c>
      <c r="AA136" s="37">
        <f t="shared" si="57"/>
        <v>55.000466729275018</v>
      </c>
      <c r="AD136"/>
      <c r="AE136" s="3">
        <v>51</v>
      </c>
      <c r="AG136" s="3">
        <f t="shared" si="58"/>
        <v>49.535774030139265</v>
      </c>
      <c r="AH136" s="36">
        <f t="shared" si="86"/>
        <v>74.253048519988923</v>
      </c>
      <c r="AI136" s="36">
        <f t="shared" si="86"/>
        <v>72.133178613331609</v>
      </c>
      <c r="AJ136" s="36">
        <f t="shared" si="86"/>
        <v>78.151516576891339</v>
      </c>
      <c r="AK136" s="36">
        <f t="shared" si="86"/>
        <v>73.519077216127741</v>
      </c>
      <c r="AL136" s="36">
        <f t="shared" si="86"/>
        <v>27.115030330041467</v>
      </c>
      <c r="AM136" s="37">
        <f t="shared" si="60"/>
        <v>54.778415932232164</v>
      </c>
      <c r="AN136" s="36">
        <f t="shared" si="85"/>
        <v>26.037223214898805</v>
      </c>
      <c r="AO136" s="38">
        <f t="shared" si="85"/>
        <v>17.726123308452987</v>
      </c>
      <c r="AP136" s="38">
        <f t="shared" si="85"/>
        <v>0</v>
      </c>
      <c r="AQ136" s="39">
        <f t="shared" si="85"/>
        <v>62.52366432674733</v>
      </c>
      <c r="AR136" s="39">
        <f t="shared" si="85"/>
        <v>32.776954533138444</v>
      </c>
      <c r="AS136" s="39">
        <f t="shared" si="85"/>
        <v>66.480981007598373</v>
      </c>
      <c r="AT136" s="40">
        <f t="shared" si="87"/>
        <v>40.592048645604699</v>
      </c>
      <c r="AU136" s="40">
        <f t="shared" si="87"/>
        <v>53.899082954282825</v>
      </c>
      <c r="AV136" s="41">
        <f t="shared" si="88"/>
        <v>55.161295470293666</v>
      </c>
      <c r="AW136" s="41">
        <f t="shared" si="88"/>
        <v>49.153050241734036</v>
      </c>
      <c r="AX136" s="42">
        <f t="shared" si="88"/>
        <v>81.449132589486325</v>
      </c>
      <c r="AY136" s="42">
        <f t="shared" si="88"/>
        <v>55.199741619988735</v>
      </c>
      <c r="AZ136"/>
      <c r="BA136" s="37">
        <f t="shared" si="63"/>
        <v>28.55774299043529</v>
      </c>
      <c r="BB136" s="37">
        <f t="shared" si="64"/>
        <v>54.883773886149207</v>
      </c>
    </row>
    <row r="137" spans="4:54" x14ac:dyDescent="0.25">
      <c r="D137" s="3">
        <v>52</v>
      </c>
      <c r="F137" s="3">
        <v>51</v>
      </c>
      <c r="G137" s="36">
        <f t="shared" si="81"/>
        <v>75.528871630693558</v>
      </c>
      <c r="H137" s="36">
        <f t="shared" si="81"/>
        <v>73.576387263858109</v>
      </c>
      <c r="I137" s="36">
        <f t="shared" si="81"/>
        <v>80.006185195887895</v>
      </c>
      <c r="J137" s="36">
        <f t="shared" si="81"/>
        <v>74.940255003315087</v>
      </c>
      <c r="K137" s="36">
        <f t="shared" si="81"/>
        <v>27.460741262797651</v>
      </c>
      <c r="L137" s="37">
        <f t="shared" si="55"/>
        <v>55.14120313155555</v>
      </c>
      <c r="M137" s="36">
        <f t="shared" si="82"/>
        <v>26.685421800679805</v>
      </c>
      <c r="N137" s="38">
        <f t="shared" si="82"/>
        <v>18.167575013363003</v>
      </c>
      <c r="O137" s="38">
        <f t="shared" si="82"/>
        <v>0</v>
      </c>
      <c r="P137" s="39">
        <f t="shared" si="82"/>
        <v>63.556752167706236</v>
      </c>
      <c r="Q137" s="39">
        <f t="shared" si="82"/>
        <v>33.224523876144502</v>
      </c>
      <c r="R137" s="39">
        <f t="shared" si="82"/>
        <v>66.888929518920477</v>
      </c>
      <c r="S137" s="40">
        <f t="shared" si="83"/>
        <v>41.285756852067138</v>
      </c>
      <c r="T137" s="40">
        <f t="shared" si="83"/>
        <v>54.88466026150261</v>
      </c>
      <c r="U137" s="41">
        <f t="shared" si="84"/>
        <v>56.294357353844497</v>
      </c>
      <c r="V137" s="41">
        <f t="shared" si="84"/>
        <v>50.136482674247468</v>
      </c>
      <c r="W137" s="42">
        <f t="shared" si="84"/>
        <v>82.12950827262668</v>
      </c>
      <c r="X137" s="42">
        <f t="shared" si="84"/>
        <v>55.934724828545484</v>
      </c>
      <c r="Z137" s="37">
        <f t="shared" si="56"/>
        <v>28.741638409586812</v>
      </c>
      <c r="AA137" s="37">
        <f t="shared" si="57"/>
        <v>55.242869919141299</v>
      </c>
      <c r="AD137"/>
      <c r="AE137" s="3">
        <v>52</v>
      </c>
      <c r="AG137" s="3">
        <f t="shared" si="58"/>
        <v>50.306638016924872</v>
      </c>
      <c r="AH137" s="36">
        <f t="shared" si="86"/>
        <v>74.937720929029624</v>
      </c>
      <c r="AI137" s="36">
        <f t="shared" si="86"/>
        <v>72.899216452499516</v>
      </c>
      <c r="AJ137" s="36">
        <f t="shared" si="86"/>
        <v>79.139346747745378</v>
      </c>
      <c r="AK137" s="36">
        <f t="shared" si="86"/>
        <v>74.2737456195118</v>
      </c>
      <c r="AL137" s="36">
        <f t="shared" si="86"/>
        <v>27.301019964640833</v>
      </c>
      <c r="AM137" s="37">
        <f t="shared" si="60"/>
        <v>54.972738980783845</v>
      </c>
      <c r="AN137" s="36">
        <f t="shared" si="85"/>
        <v>26.38109185995522</v>
      </c>
      <c r="AO137" s="38">
        <f t="shared" si="85"/>
        <v>17.959893849575792</v>
      </c>
      <c r="AP137" s="38">
        <f t="shared" si="85"/>
        <v>0</v>
      </c>
      <c r="AQ137" s="39">
        <f t="shared" si="85"/>
        <v>63.072660461358602</v>
      </c>
      <c r="AR137" s="39">
        <f t="shared" si="85"/>
        <v>33.015848882526576</v>
      </c>
      <c r="AS137" s="39">
        <f t="shared" si="85"/>
        <v>66.701702682220542</v>
      </c>
      <c r="AT137" s="40">
        <f t="shared" si="87"/>
        <v>40.960767049624948</v>
      </c>
      <c r="AU137" s="40">
        <f t="shared" si="87"/>
        <v>54.423332595448343</v>
      </c>
      <c r="AV137" s="41">
        <f t="shared" si="88"/>
        <v>55.762525813236842</v>
      </c>
      <c r="AW137" s="41">
        <f t="shared" si="88"/>
        <v>49.675044379792581</v>
      </c>
      <c r="AX137" s="42">
        <f t="shared" si="88"/>
        <v>81.813192074059685</v>
      </c>
      <c r="AY137" s="42">
        <f t="shared" si="88"/>
        <v>55.591708658841064</v>
      </c>
      <c r="AZ137"/>
      <c r="BA137" s="37">
        <f t="shared" si="63"/>
        <v>28.657141381918244</v>
      </c>
      <c r="BB137" s="37">
        <f t="shared" si="64"/>
        <v>55.076079017418827</v>
      </c>
    </row>
    <row r="138" spans="4:54" x14ac:dyDescent="0.25">
      <c r="D138" s="3">
        <v>53</v>
      </c>
      <c r="F138" s="3">
        <v>52</v>
      </c>
      <c r="G138" s="36">
        <f t="shared" si="81"/>
        <v>76.341794869768904</v>
      </c>
      <c r="H138" s="36">
        <f t="shared" si="81"/>
        <v>74.533541492087181</v>
      </c>
      <c r="I138" s="36">
        <f t="shared" si="81"/>
        <v>81.220777031869375</v>
      </c>
      <c r="J138" s="36">
        <f t="shared" si="81"/>
        <v>75.881344986929946</v>
      </c>
      <c r="K138" s="36">
        <f t="shared" si="81"/>
        <v>27.679044013254362</v>
      </c>
      <c r="L138" s="37">
        <f t="shared" si="55"/>
        <v>55.374052833459963</v>
      </c>
      <c r="M138" s="36">
        <f t="shared" si="82"/>
        <v>27.116110648907551</v>
      </c>
      <c r="N138" s="38">
        <f t="shared" si="82"/>
        <v>18.462805746417757</v>
      </c>
      <c r="O138" s="38">
        <f t="shared" si="82"/>
        <v>0</v>
      </c>
      <c r="P138" s="39">
        <f t="shared" si="82"/>
        <v>64.239049364412935</v>
      </c>
      <c r="Q138" s="39">
        <f t="shared" si="82"/>
        <v>33.515438829468586</v>
      </c>
      <c r="R138" s="39">
        <f t="shared" si="82"/>
        <v>67.141260310444039</v>
      </c>
      <c r="S138" s="40">
        <f t="shared" si="83"/>
        <v>41.743576891078582</v>
      </c>
      <c r="T138" s="40">
        <f t="shared" si="83"/>
        <v>55.533290509056556</v>
      </c>
      <c r="U138" s="41">
        <f t="shared" si="84"/>
        <v>57.046650232636871</v>
      </c>
      <c r="V138" s="41">
        <f t="shared" si="84"/>
        <v>50.788707500238097</v>
      </c>
      <c r="W138" s="42">
        <f t="shared" si="84"/>
        <v>82.567885470608971</v>
      </c>
      <c r="X138" s="42">
        <f t="shared" si="84"/>
        <v>56.4139601783763</v>
      </c>
      <c r="Z138" s="37">
        <f t="shared" si="56"/>
        <v>28.855801319645597</v>
      </c>
      <c r="AA138" s="37">
        <f t="shared" si="57"/>
        <v>55.473520150626157</v>
      </c>
      <c r="AD138"/>
      <c r="AE138" s="3">
        <v>53</v>
      </c>
      <c r="AG138" s="3">
        <f t="shared" si="58"/>
        <v>51.016955441198782</v>
      </c>
      <c r="AH138" s="36">
        <f t="shared" si="86"/>
        <v>75.543041243009412</v>
      </c>
      <c r="AI138" s="36">
        <f t="shared" si="86"/>
        <v>73.592807344246978</v>
      </c>
      <c r="AJ138" s="36">
        <f t="shared" si="86"/>
        <v>80.027127993777981</v>
      </c>
      <c r="AK138" s="36">
        <f t="shared" si="86"/>
        <v>74.956409371598994</v>
      </c>
      <c r="AL138" s="36">
        <f t="shared" si="86"/>
        <v>27.464559746846042</v>
      </c>
      <c r="AM138" s="37">
        <f t="shared" si="60"/>
        <v>55.145247043954242</v>
      </c>
      <c r="AN138" s="36">
        <f t="shared" si="85"/>
        <v>26.692805173787203</v>
      </c>
      <c r="AO138" s="38">
        <f t="shared" si="85"/>
        <v>18.172623026083532</v>
      </c>
      <c r="AP138" s="38">
        <f t="shared" si="85"/>
        <v>0</v>
      </c>
      <c r="AQ138" s="39">
        <f t="shared" si="85"/>
        <v>63.568476279816061</v>
      </c>
      <c r="AR138" s="39">
        <f t="shared" si="85"/>
        <v>33.229554517519375</v>
      </c>
      <c r="AS138" s="39">
        <f t="shared" si="85"/>
        <v>66.893378892730638</v>
      </c>
      <c r="AT138" s="40">
        <f t="shared" si="87"/>
        <v>41.293626050224212</v>
      </c>
      <c r="AU138" s="40">
        <f t="shared" si="87"/>
        <v>54.895821733398243</v>
      </c>
      <c r="AV138" s="41">
        <f t="shared" si="88"/>
        <v>56.307257355607291</v>
      </c>
      <c r="AW138" s="41">
        <f t="shared" si="88"/>
        <v>50.147671659009298</v>
      </c>
      <c r="AX138" s="42">
        <f t="shared" si="88"/>
        <v>82.137114547954624</v>
      </c>
      <c r="AY138" s="42">
        <f t="shared" si="88"/>
        <v>55.943001606377763</v>
      </c>
      <c r="AZ138"/>
      <c r="BA138" s="37">
        <f t="shared" si="63"/>
        <v>28.743648574024277</v>
      </c>
      <c r="BB138" s="37">
        <f t="shared" si="64"/>
        <v>55.246874485599669</v>
      </c>
    </row>
    <row r="139" spans="4:54" x14ac:dyDescent="0.25">
      <c r="D139" s="3">
        <v>54</v>
      </c>
      <c r="F139" s="3">
        <v>53</v>
      </c>
      <c r="G139" s="36">
        <f t="shared" si="81"/>
        <v>77.109796676793493</v>
      </c>
      <c r="H139" s="36">
        <f t="shared" si="81"/>
        <v>75.468026032227186</v>
      </c>
      <c r="I139" s="36">
        <f t="shared" si="81"/>
        <v>82.394065483796197</v>
      </c>
      <c r="J139" s="36">
        <f t="shared" si="81"/>
        <v>76.799000355732559</v>
      </c>
      <c r="K139" s="36">
        <f t="shared" si="81"/>
        <v>27.883819866794006</v>
      </c>
      <c r="L139" s="37">
        <f t="shared" si="55"/>
        <v>55.595492810770722</v>
      </c>
      <c r="M139" s="36">
        <f t="shared" si="82"/>
        <v>27.537155771231379</v>
      </c>
      <c r="N139" s="38">
        <f t="shared" si="82"/>
        <v>18.752986280464164</v>
      </c>
      <c r="O139" s="38">
        <f t="shared" si="82"/>
        <v>0</v>
      </c>
      <c r="P139" s="39">
        <f t="shared" si="82"/>
        <v>64.902983995268144</v>
      </c>
      <c r="Q139" s="39">
        <f t="shared" si="82"/>
        <v>33.794864133919511</v>
      </c>
      <c r="R139" s="39">
        <f t="shared" si="82"/>
        <v>67.374094164800539</v>
      </c>
      <c r="S139" s="40">
        <f t="shared" si="83"/>
        <v>42.18879620969124</v>
      </c>
      <c r="T139" s="40">
        <f t="shared" si="83"/>
        <v>56.162586237451364</v>
      </c>
      <c r="U139" s="41">
        <f t="shared" si="84"/>
        <v>57.781783755778228</v>
      </c>
      <c r="V139" s="41">
        <f t="shared" si="84"/>
        <v>51.425484728617938</v>
      </c>
      <c r="W139" s="42">
        <f t="shared" si="84"/>
        <v>82.986136638129537</v>
      </c>
      <c r="X139" s="42">
        <f t="shared" si="84"/>
        <v>56.875466763040819</v>
      </c>
      <c r="Z139" s="37">
        <f t="shared" si="56"/>
        <v>28.961454940560941</v>
      </c>
      <c r="AA139" s="37">
        <f t="shared" si="57"/>
        <v>55.692987267842589</v>
      </c>
      <c r="AD139"/>
      <c r="AE139" s="3">
        <v>54</v>
      </c>
      <c r="AG139" s="3">
        <f t="shared" si="58"/>
        <v>51.671481858149477</v>
      </c>
      <c r="AH139" s="36">
        <f t="shared" si="86"/>
        <v>76.079793535994796</v>
      </c>
      <c r="AI139" s="36">
        <f t="shared" si="86"/>
        <v>74.221618721584193</v>
      </c>
      <c r="AJ139" s="36">
        <f t="shared" si="86"/>
        <v>80.826358671960662</v>
      </c>
      <c r="AK139" s="36">
        <f t="shared" si="86"/>
        <v>75.574786532558932</v>
      </c>
      <c r="AL139" s="36">
        <f t="shared" si="86"/>
        <v>27.608857725384478</v>
      </c>
      <c r="AM139" s="37">
        <f t="shared" si="60"/>
        <v>55.29884203048239</v>
      </c>
      <c r="AN139" s="36">
        <f t="shared" si="85"/>
        <v>26.975689585532358</v>
      </c>
      <c r="AO139" s="38">
        <f t="shared" si="85"/>
        <v>18.366375541992642</v>
      </c>
      <c r="AP139" s="38">
        <f t="shared" si="85"/>
        <v>0</v>
      </c>
      <c r="AQ139" s="39">
        <f t="shared" si="85"/>
        <v>64.016949182698966</v>
      </c>
      <c r="AR139" s="39">
        <f t="shared" si="85"/>
        <v>33.421155535747879</v>
      </c>
      <c r="AS139" s="39">
        <f t="shared" si="85"/>
        <v>67.060590057305888</v>
      </c>
      <c r="AT139" s="40">
        <f t="shared" si="87"/>
        <v>41.594579072693065</v>
      </c>
      <c r="AU139" s="40">
        <f t="shared" si="87"/>
        <v>55.322358646725746</v>
      </c>
      <c r="AV139" s="41">
        <f t="shared" si="88"/>
        <v>56.80141467454937</v>
      </c>
      <c r="AW139" s="41">
        <f t="shared" si="88"/>
        <v>50.576156827928749</v>
      </c>
      <c r="AX139" s="42">
        <f t="shared" si="88"/>
        <v>82.426140281561601</v>
      </c>
      <c r="AY139" s="42">
        <f t="shared" si="88"/>
        <v>56.258507944855296</v>
      </c>
      <c r="AZ139"/>
      <c r="BA139" s="37">
        <f t="shared" si="63"/>
        <v>28.819266540418983</v>
      </c>
      <c r="BB139" s="37">
        <f t="shared" si="64"/>
        <v>55.399005569278025</v>
      </c>
    </row>
    <row r="140" spans="4:54" x14ac:dyDescent="0.25">
      <c r="D140" s="3">
        <v>55</v>
      </c>
      <c r="F140" s="3">
        <v>54</v>
      </c>
      <c r="G140" s="36">
        <f t="shared" si="81"/>
        <v>77.834980024281137</v>
      </c>
      <c r="H140" s="36">
        <f t="shared" si="81"/>
        <v>76.38023943757085</v>
      </c>
      <c r="I140" s="36">
        <f t="shared" si="81"/>
        <v>83.526922045608629</v>
      </c>
      <c r="J140" s="36">
        <f t="shared" si="81"/>
        <v>77.693670849008186</v>
      </c>
      <c r="K140" s="36">
        <f t="shared" si="81"/>
        <v>28.075830982669192</v>
      </c>
      <c r="L140" s="37">
        <f t="shared" si="55"/>
        <v>55.806090619861465</v>
      </c>
      <c r="M140" s="36">
        <f t="shared" si="82"/>
        <v>27.94865193388625</v>
      </c>
      <c r="N140" s="38">
        <f t="shared" si="82"/>
        <v>19.038148040007524</v>
      </c>
      <c r="O140" s="38">
        <f t="shared" si="82"/>
        <v>0</v>
      </c>
      <c r="P140" s="39">
        <f t="shared" si="82"/>
        <v>65.54899257621571</v>
      </c>
      <c r="Q140" s="39">
        <f t="shared" si="82"/>
        <v>34.063208884579609</v>
      </c>
      <c r="R140" s="39">
        <f t="shared" si="82"/>
        <v>67.588894570468057</v>
      </c>
      <c r="S140" s="40">
        <f t="shared" si="83"/>
        <v>42.621710977302683</v>
      </c>
      <c r="T140" s="40">
        <f t="shared" si="83"/>
        <v>56.773005818229294</v>
      </c>
      <c r="U140" s="41">
        <f t="shared" si="84"/>
        <v>58.500040157076057</v>
      </c>
      <c r="V140" s="41">
        <f t="shared" si="84"/>
        <v>52.047085941901415</v>
      </c>
      <c r="W140" s="42">
        <f t="shared" si="84"/>
        <v>83.385252947272932</v>
      </c>
      <c r="X140" s="42">
        <f t="shared" si="84"/>
        <v>57.319846508007991</v>
      </c>
      <c r="Z140" s="37">
        <f t="shared" si="56"/>
        <v>29.059214155136601</v>
      </c>
      <c r="AA140" s="37">
        <f t="shared" si="57"/>
        <v>55.901813485918382</v>
      </c>
      <c r="AD140"/>
      <c r="AE140" s="3">
        <v>55</v>
      </c>
      <c r="AG140" s="3">
        <f t="shared" si="58"/>
        <v>52.274599303739727</v>
      </c>
      <c r="AH140" s="36">
        <f t="shared" si="86"/>
        <v>76.557071854240434</v>
      </c>
      <c r="AI140" s="36">
        <f t="shared" si="86"/>
        <v>74.792391336376156</v>
      </c>
      <c r="AJ140" s="36">
        <f t="shared" si="86"/>
        <v>81.547038747596517</v>
      </c>
      <c r="AK140" s="36">
        <f t="shared" si="86"/>
        <v>76.135647538351009</v>
      </c>
      <c r="AL140" s="36">
        <f t="shared" si="86"/>
        <v>27.736589717005412</v>
      </c>
      <c r="AM140" s="37">
        <f t="shared" si="60"/>
        <v>55.435969387567809</v>
      </c>
      <c r="AN140" s="36">
        <f t="shared" si="85"/>
        <v>27.232685993382976</v>
      </c>
      <c r="AO140" s="38">
        <f t="shared" si="85"/>
        <v>18.542990844615225</v>
      </c>
      <c r="AP140" s="38">
        <f t="shared" si="85"/>
        <v>0</v>
      </c>
      <c r="AQ140" s="39">
        <f t="shared" si="85"/>
        <v>64.423175632591693</v>
      </c>
      <c r="AR140" s="39">
        <f t="shared" si="85"/>
        <v>33.593295662795128</v>
      </c>
      <c r="AS140" s="39">
        <f t="shared" si="85"/>
        <v>67.207074291734344</v>
      </c>
      <c r="AT140" s="40">
        <f t="shared" si="87"/>
        <v>41.86707621683685</v>
      </c>
      <c r="AU140" s="40">
        <f t="shared" si="87"/>
        <v>55.708000935655825</v>
      </c>
      <c r="AV140" s="41">
        <f t="shared" si="88"/>
        <v>57.250214536923359</v>
      </c>
      <c r="AW140" s="41">
        <f t="shared" si="88"/>
        <v>50.96509317526295</v>
      </c>
      <c r="AX140" s="42">
        <f t="shared" si="88"/>
        <v>82.684698598620756</v>
      </c>
      <c r="AY140" s="42">
        <f t="shared" si="88"/>
        <v>56.542429545932428</v>
      </c>
      <c r="AZ140"/>
      <c r="BA140" s="37">
        <f t="shared" si="63"/>
        <v>28.8856344316827</v>
      </c>
      <c r="BB140" s="37">
        <f t="shared" si="64"/>
        <v>55.534873516498024</v>
      </c>
    </row>
    <row r="141" spans="4:54" x14ac:dyDescent="0.25">
      <c r="D141" s="3">
        <v>56</v>
      </c>
      <c r="F141" s="3">
        <v>55</v>
      </c>
      <c r="G141" s="36">
        <f t="shared" si="81"/>
        <v>78.519398095463416</v>
      </c>
      <c r="H141" s="36">
        <f t="shared" si="81"/>
        <v>77.270583318065903</v>
      </c>
      <c r="I141" s="36">
        <f t="shared" si="81"/>
        <v>84.620252465910227</v>
      </c>
      <c r="J141" s="36">
        <f t="shared" si="81"/>
        <v>78.565807474860861</v>
      </c>
      <c r="K141" s="36">
        <f t="shared" si="81"/>
        <v>28.255806831922087</v>
      </c>
      <c r="L141" s="37">
        <f t="shared" si="55"/>
        <v>56.006384282235715</v>
      </c>
      <c r="M141" s="36">
        <f t="shared" si="82"/>
        <v>28.350702591526126</v>
      </c>
      <c r="N141" s="38">
        <f t="shared" si="82"/>
        <v>19.318326064548469</v>
      </c>
      <c r="O141" s="38">
        <f t="shared" si="82"/>
        <v>0</v>
      </c>
      <c r="P141" s="39">
        <f t="shared" si="82"/>
        <v>66.177505476178425</v>
      </c>
      <c r="Q141" s="39">
        <f t="shared" si="82"/>
        <v>34.320871799306076</v>
      </c>
      <c r="R141" s="39">
        <f t="shared" si="82"/>
        <v>67.787021833068408</v>
      </c>
      <c r="S141" s="40">
        <f t="shared" si="83"/>
        <v>43.042614224588363</v>
      </c>
      <c r="T141" s="40">
        <f t="shared" si="83"/>
        <v>57.365006418256499</v>
      </c>
      <c r="U141" s="41">
        <f t="shared" si="84"/>
        <v>59.201704978503919</v>
      </c>
      <c r="V141" s="41">
        <f t="shared" si="84"/>
        <v>52.653784805471325</v>
      </c>
      <c r="W141" s="42">
        <f t="shared" si="84"/>
        <v>83.766177057131841</v>
      </c>
      <c r="X141" s="42">
        <f t="shared" si="84"/>
        <v>57.747685670172615</v>
      </c>
      <c r="Z141" s="37">
        <f t="shared" si="56"/>
        <v>29.149652329240585</v>
      </c>
      <c r="AA141" s="37">
        <f t="shared" si="57"/>
        <v>56.100514730592025</v>
      </c>
      <c r="AD141"/>
      <c r="AE141" s="3">
        <v>56</v>
      </c>
      <c r="AG141" s="3">
        <f t="shared" si="58"/>
        <v>52.830345632314121</v>
      </c>
      <c r="AH141" s="36">
        <f t="shared" si="86"/>
        <v>76.982574934470392</v>
      </c>
      <c r="AI141" s="36">
        <f t="shared" si="86"/>
        <v>75.311066324621763</v>
      </c>
      <c r="AJ141" s="36">
        <f t="shared" si="86"/>
        <v>82.197884231733198</v>
      </c>
      <c r="AK141" s="36">
        <f t="shared" si="86"/>
        <v>76.644947446620151</v>
      </c>
      <c r="AL141" s="36">
        <f t="shared" si="86"/>
        <v>27.849998365350029</v>
      </c>
      <c r="AM141" s="37">
        <f t="shared" si="60"/>
        <v>55.558700915636678</v>
      </c>
      <c r="AN141" s="36">
        <f t="shared" si="85"/>
        <v>27.46639893361947</v>
      </c>
      <c r="AO141" s="38">
        <f t="shared" si="85"/>
        <v>18.704110297479691</v>
      </c>
      <c r="AP141" s="38">
        <f t="shared" si="85"/>
        <v>0</v>
      </c>
      <c r="AQ141" s="39">
        <f t="shared" si="85"/>
        <v>64.791619134403788</v>
      </c>
      <c r="AR141" s="39">
        <f t="shared" si="85"/>
        <v>33.748249984431531</v>
      </c>
      <c r="AS141" s="39">
        <f t="shared" si="85"/>
        <v>67.33590194544874</v>
      </c>
      <c r="AT141" s="40">
        <f t="shared" si="87"/>
        <v>42.114137585400947</v>
      </c>
      <c r="AU141" s="40">
        <f t="shared" si="87"/>
        <v>56.057165605106903</v>
      </c>
      <c r="AV141" s="41">
        <f t="shared" si="88"/>
        <v>57.658261694457309</v>
      </c>
      <c r="AW141" s="41">
        <f t="shared" si="88"/>
        <v>51.318529114819</v>
      </c>
      <c r="AX141" s="42">
        <f t="shared" si="88"/>
        <v>82.916552879481429</v>
      </c>
      <c r="AY141" s="42">
        <f t="shared" si="88"/>
        <v>56.798392832934496</v>
      </c>
      <c r="AZ141"/>
      <c r="BA141" s="37">
        <f t="shared" si="63"/>
        <v>28.944102742930447</v>
      </c>
      <c r="BB141" s="37">
        <f t="shared" si="64"/>
        <v>55.656515238957233</v>
      </c>
    </row>
    <row r="142" spans="4:54" x14ac:dyDescent="0.25">
      <c r="D142" s="3">
        <v>57</v>
      </c>
      <c r="F142" s="3">
        <v>56</v>
      </c>
      <c r="G142" s="36">
        <f t="shared" si="81"/>
        <v>79.165048300801843</v>
      </c>
      <c r="H142" s="36">
        <f t="shared" si="81"/>
        <v>78.139461342686673</v>
      </c>
      <c r="I142" s="36">
        <f t="shared" si="81"/>
        <v>85.674989914760616</v>
      </c>
      <c r="J142" s="36">
        <f t="shared" si="81"/>
        <v>79.415861530217654</v>
      </c>
      <c r="K142" s="36">
        <f t="shared" si="81"/>
        <v>28.424444106374619</v>
      </c>
      <c r="L142" s="37">
        <f t="shared" si="55"/>
        <v>56.196884038610058</v>
      </c>
      <c r="M142" s="36">
        <f t="shared" si="82"/>
        <v>28.743418943614376</v>
      </c>
      <c r="N142" s="38">
        <f t="shared" si="82"/>
        <v>19.593558686181936</v>
      </c>
      <c r="O142" s="38">
        <f t="shared" si="82"/>
        <v>0</v>
      </c>
      <c r="P142" s="39">
        <f t="shared" si="82"/>
        <v>66.788946632527001</v>
      </c>
      <c r="Q142" s="39">
        <f t="shared" si="82"/>
        <v>34.56824104140842</v>
      </c>
      <c r="R142" s="39">
        <f t="shared" si="82"/>
        <v>67.969739291080813</v>
      </c>
      <c r="S142" s="40">
        <f t="shared" si="83"/>
        <v>43.451795524260781</v>
      </c>
      <c r="T142" s="40">
        <f t="shared" si="83"/>
        <v>57.939042991836615</v>
      </c>
      <c r="U142" s="41">
        <f t="shared" si="84"/>
        <v>59.887066281119338</v>
      </c>
      <c r="V142" s="41">
        <f t="shared" si="84"/>
        <v>53.24585638777409</v>
      </c>
      <c r="W142" s="42">
        <f t="shared" si="84"/>
        <v>84.129805237126291</v>
      </c>
      <c r="X142" s="42">
        <f t="shared" si="84"/>
        <v>58.159554775131056</v>
      </c>
      <c r="Z142" s="37">
        <f t="shared" si="56"/>
        <v>29.233303665197134</v>
      </c>
      <c r="AA142" s="37">
        <f t="shared" si="57"/>
        <v>56.289581912858019</v>
      </c>
      <c r="AD142"/>
      <c r="AE142" s="3">
        <v>57</v>
      </c>
      <c r="AG142" s="3">
        <f t="shared" si="58"/>
        <v>53.342441549920437</v>
      </c>
      <c r="AH142" s="36">
        <f t="shared" si="86"/>
        <v>77.362845871622937</v>
      </c>
      <c r="AI142" s="36">
        <f t="shared" si="86"/>
        <v>75.782893079944756</v>
      </c>
      <c r="AJ142" s="36">
        <f t="shared" si="86"/>
        <v>82.786509785900265</v>
      </c>
      <c r="AK142" s="36">
        <f t="shared" si="86"/>
        <v>77.107937813966316</v>
      </c>
      <c r="AL142" s="36">
        <f t="shared" si="86"/>
        <v>27.950972166964036</v>
      </c>
      <c r="AM142" s="37">
        <f t="shared" si="60"/>
        <v>55.668800717068265</v>
      </c>
      <c r="AN142" s="36">
        <f t="shared" si="85"/>
        <v>27.679139209778583</v>
      </c>
      <c r="AO142" s="38">
        <f t="shared" si="85"/>
        <v>18.851200874395477</v>
      </c>
      <c r="AP142" s="38">
        <f t="shared" si="85"/>
        <v>0</v>
      </c>
      <c r="AQ142" s="39">
        <f t="shared" si="85"/>
        <v>65.126200613492912</v>
      </c>
      <c r="AR142" s="39">
        <f t="shared" si="85"/>
        <v>33.887983753561102</v>
      </c>
      <c r="AS142" s="39">
        <f t="shared" si="85"/>
        <v>67.449610466688327</v>
      </c>
      <c r="AT142" s="40">
        <f t="shared" si="87"/>
        <v>42.338414722436816</v>
      </c>
      <c r="AU142" s="40">
        <f t="shared" si="87"/>
        <v>56.373721418276205</v>
      </c>
      <c r="AV142" s="41">
        <f t="shared" si="88"/>
        <v>58.029630422061231</v>
      </c>
      <c r="AW142" s="41">
        <f t="shared" si="88"/>
        <v>51.640041692742464</v>
      </c>
      <c r="AX142" s="42">
        <f t="shared" si="88"/>
        <v>83.124916510976504</v>
      </c>
      <c r="AY142" s="42">
        <f t="shared" si="88"/>
        <v>57.029539258490885</v>
      </c>
      <c r="AZ142"/>
      <c r="BA142" s="37">
        <f t="shared" si="63"/>
        <v>28.995790840172521</v>
      </c>
      <c r="BB142" s="37">
        <f t="shared" si="64"/>
        <v>55.765667014073031</v>
      </c>
    </row>
    <row r="143" spans="4:54" x14ac:dyDescent="0.25">
      <c r="D143" s="3">
        <v>58</v>
      </c>
      <c r="F143" s="3">
        <v>57</v>
      </c>
      <c r="G143" s="36">
        <f t="shared" si="81"/>
        <v>79.773867622314881</v>
      </c>
      <c r="H143" s="36">
        <f t="shared" si="81"/>
        <v>78.987278333499901</v>
      </c>
      <c r="I143" s="36">
        <f t="shared" si="81"/>
        <v>86.692088804037027</v>
      </c>
      <c r="J143" s="36">
        <f t="shared" si="81"/>
        <v>80.244283716483409</v>
      </c>
      <c r="K143" s="36">
        <f t="shared" si="81"/>
        <v>28.58240690742177</v>
      </c>
      <c r="L143" s="37">
        <f t="shared" si="55"/>
        <v>56.378073961407324</v>
      </c>
      <c r="M143" s="36">
        <f t="shared" si="82"/>
        <v>29.126919059554833</v>
      </c>
      <c r="N143" s="38">
        <f t="shared" si="82"/>
        <v>19.863887229326124</v>
      </c>
      <c r="O143" s="38">
        <f t="shared" si="82"/>
        <v>0</v>
      </c>
      <c r="P143" s="39">
        <f t="shared" si="82"/>
        <v>67.383733310422187</v>
      </c>
      <c r="Q143" s="39">
        <f t="shared" si="82"/>
        <v>34.805694105010112</v>
      </c>
      <c r="R143" s="39">
        <f t="shared" si="82"/>
        <v>68.13821933479737</v>
      </c>
      <c r="S143" s="40">
        <f t="shared" si="83"/>
        <v>43.849540713031814</v>
      </c>
      <c r="T143" s="40">
        <f t="shared" si="83"/>
        <v>58.495567385777157</v>
      </c>
      <c r="U143" s="41">
        <f t="shared" si="84"/>
        <v>60.55641392596489</v>
      </c>
      <c r="V143" s="41">
        <f t="shared" si="84"/>
        <v>53.823576542997309</v>
      </c>
      <c r="W143" s="42">
        <f t="shared" si="84"/>
        <v>84.476989433999236</v>
      </c>
      <c r="X143" s="42">
        <f t="shared" si="84"/>
        <v>58.556008616222194</v>
      </c>
      <c r="Z143" s="37">
        <f t="shared" si="56"/>
        <v>29.310665495520837</v>
      </c>
      <c r="AA143" s="37">
        <f t="shared" si="57"/>
        <v>56.46948214181085</v>
      </c>
      <c r="AD143"/>
      <c r="AE143" s="3">
        <v>58</v>
      </c>
      <c r="AG143" s="3">
        <f t="shared" si="58"/>
        <v>53.814315524332059</v>
      </c>
      <c r="AH143" s="36">
        <f t="shared" si="86"/>
        <v>77.703467332293698</v>
      </c>
      <c r="AI143" s="36">
        <f t="shared" si="86"/>
        <v>76.212521002480401</v>
      </c>
      <c r="AJ143" s="36">
        <f t="shared" si="86"/>
        <v>83.319583933251053</v>
      </c>
      <c r="AK143" s="36">
        <f t="shared" si="86"/>
        <v>77.529261538483766</v>
      </c>
      <c r="AL143" s="36">
        <f t="shared" si="86"/>
        <v>28.041108752369809</v>
      </c>
      <c r="AM143" s="37">
        <f t="shared" si="60"/>
        <v>55.76777806094141</v>
      </c>
      <c r="AN143" s="36">
        <f t="shared" si="85"/>
        <v>27.87296079364959</v>
      </c>
      <c r="AO143" s="38">
        <f t="shared" si="85"/>
        <v>18.985575806368697</v>
      </c>
      <c r="AP143" s="38">
        <f t="shared" si="85"/>
        <v>0</v>
      </c>
      <c r="AQ143" s="39">
        <f t="shared" si="85"/>
        <v>65.430374309357916</v>
      </c>
      <c r="AR143" s="39">
        <f t="shared" si="85"/>
        <v>34.014200779430411</v>
      </c>
      <c r="AS143" s="39">
        <f t="shared" si="85"/>
        <v>67.550309303258004</v>
      </c>
      <c r="AT143" s="40">
        <f t="shared" si="87"/>
        <v>42.542242241921606</v>
      </c>
      <c r="AU143" s="40">
        <f t="shared" si="87"/>
        <v>56.661066542324249</v>
      </c>
      <c r="AV143" s="41">
        <f t="shared" si="88"/>
        <v>58.367934035673123</v>
      </c>
      <c r="AW143" s="41">
        <f t="shared" si="88"/>
        <v>51.932799107119635</v>
      </c>
      <c r="AX143" s="42">
        <f t="shared" si="88"/>
        <v>83.312546153121673</v>
      </c>
      <c r="AY143" s="42">
        <f t="shared" si="88"/>
        <v>57.238599908253263</v>
      </c>
      <c r="AZ143"/>
      <c r="BA143" s="37">
        <f t="shared" si="63"/>
        <v>29.041631866157779</v>
      </c>
      <c r="BB143" s="37">
        <f t="shared" si="64"/>
        <v>55.863815708701523</v>
      </c>
    </row>
    <row r="144" spans="4:54" x14ac:dyDescent="0.25">
      <c r="D144" s="3">
        <v>59</v>
      </c>
      <c r="F144" s="3">
        <v>58</v>
      </c>
      <c r="G144" s="36">
        <f t="shared" si="81"/>
        <v>80.347729113313719</v>
      </c>
      <c r="H144" s="36">
        <f t="shared" si="81"/>
        <v>79.814439443867997</v>
      </c>
      <c r="I144" s="36">
        <f t="shared" si="81"/>
        <v>87.672519214810265</v>
      </c>
      <c r="J144" s="36">
        <f t="shared" si="81"/>
        <v>81.051523342751125</v>
      </c>
      <c r="K144" s="36">
        <f t="shared" si="81"/>
        <v>28.730327164729356</v>
      </c>
      <c r="L144" s="37">
        <f t="shared" si="55"/>
        <v>56.550413443213415</v>
      </c>
      <c r="M144" s="36">
        <f t="shared" si="82"/>
        <v>29.501327068107752</v>
      </c>
      <c r="N144" s="38">
        <f t="shared" si="82"/>
        <v>20.129355731025196</v>
      </c>
      <c r="O144" s="38">
        <f t="shared" si="82"/>
        <v>0</v>
      </c>
      <c r="P144" s="39">
        <f t="shared" si="82"/>
        <v>67.962275901704018</v>
      </c>
      <c r="Q144" s="39">
        <f t="shared" si="82"/>
        <v>35.033597755393153</v>
      </c>
      <c r="R144" s="39">
        <f t="shared" si="82"/>
        <v>68.29354920017478</v>
      </c>
      <c r="S144" s="40">
        <f t="shared" si="83"/>
        <v>44.23613165088706</v>
      </c>
      <c r="T144" s="40">
        <f t="shared" si="83"/>
        <v>59.03502754736737</v>
      </c>
      <c r="U144" s="41">
        <f t="shared" si="84"/>
        <v>61.210038919275796</v>
      </c>
      <c r="V144" s="41">
        <f t="shared" si="84"/>
        <v>54.387221351080363</v>
      </c>
      <c r="W144" s="42">
        <f t="shared" si="84"/>
        <v>84.808539278538433</v>
      </c>
      <c r="X144" s="42">
        <f t="shared" si="84"/>
        <v>58.937586307469196</v>
      </c>
      <c r="Z144" s="37">
        <f t="shared" si="56"/>
        <v>29.382200504225992</v>
      </c>
      <c r="AA144" s="37">
        <f t="shared" si="57"/>
        <v>56.640659878684033</v>
      </c>
      <c r="AD144"/>
      <c r="AE144" s="3">
        <v>59</v>
      </c>
      <c r="AG144" s="3">
        <f t="shared" si="58"/>
        <v>54.249126738543261</v>
      </c>
      <c r="AH144" s="36">
        <f t="shared" si="86"/>
        <v>78.009220917317791</v>
      </c>
      <c r="AI144" s="36">
        <f t="shared" si="86"/>
        <v>76.604077697160946</v>
      </c>
      <c r="AJ144" s="36">
        <f t="shared" si="86"/>
        <v>83.80296089522092</v>
      </c>
      <c r="AK144" s="36">
        <f t="shared" si="86"/>
        <v>77.913033446604729</v>
      </c>
      <c r="AL144" s="36">
        <f t="shared" si="86"/>
        <v>28.121765762889655</v>
      </c>
      <c r="AM144" s="37">
        <f t="shared" si="60"/>
        <v>55.856930023194195</v>
      </c>
      <c r="AN144" s="36">
        <f t="shared" si="85"/>
        <v>28.049692747859154</v>
      </c>
      <c r="AO144" s="38">
        <f t="shared" si="85"/>
        <v>19.108412573642116</v>
      </c>
      <c r="AP144" s="38">
        <f t="shared" si="85"/>
        <v>0</v>
      </c>
      <c r="AQ144" s="39">
        <f t="shared" si="85"/>
        <v>65.707191717452247</v>
      </c>
      <c r="AR144" s="39">
        <f t="shared" si="85"/>
        <v>34.128383394510521</v>
      </c>
      <c r="AS144" s="39">
        <f t="shared" si="85"/>
        <v>67.639762024315587</v>
      </c>
      <c r="AT144" s="40">
        <f t="shared" si="87"/>
        <v>42.727681345312511</v>
      </c>
      <c r="AU144" s="40">
        <f t="shared" si="87"/>
        <v>56.922193985437723</v>
      </c>
      <c r="AV144" s="41">
        <f t="shared" si="88"/>
        <v>58.676384276576798</v>
      </c>
      <c r="AW144" s="41">
        <f t="shared" si="88"/>
        <v>52.199613993917978</v>
      </c>
      <c r="AX144" s="42">
        <f t="shared" si="88"/>
        <v>83.481817189323351</v>
      </c>
      <c r="AY144" s="42">
        <f t="shared" si="88"/>
        <v>57.427957258356322</v>
      </c>
      <c r="AZ144"/>
      <c r="BA144" s="37">
        <f t="shared" si="63"/>
        <v>29.082408015110026</v>
      </c>
      <c r="BB144" s="37">
        <f t="shared" si="64"/>
        <v>55.952240204707856</v>
      </c>
    </row>
    <row r="145" spans="1:54" x14ac:dyDescent="0.25">
      <c r="D145" s="3">
        <v>60</v>
      </c>
      <c r="F145" s="3">
        <v>59</v>
      </c>
      <c r="G145" s="36">
        <f t="shared" si="81"/>
        <v>80.888439398261056</v>
      </c>
      <c r="H145" s="36">
        <f t="shared" si="81"/>
        <v>80.621349413892077</v>
      </c>
      <c r="I145" s="36">
        <f t="shared" si="81"/>
        <v>88.61726188723182</v>
      </c>
      <c r="J145" s="36">
        <f t="shared" si="81"/>
        <v>81.838027609188003</v>
      </c>
      <c r="K145" s="36">
        <f t="shared" si="81"/>
        <v>28.868805241499373</v>
      </c>
      <c r="L145" s="37">
        <f t="shared" si="55"/>
        <v>56.714338575747718</v>
      </c>
      <c r="M145" s="36">
        <f t="shared" si="82"/>
        <v>29.866772406910933</v>
      </c>
      <c r="N145" s="38">
        <f t="shared" si="82"/>
        <v>20.390010680394045</v>
      </c>
      <c r="O145" s="38">
        <f t="shared" si="82"/>
        <v>0</v>
      </c>
      <c r="P145" s="39">
        <f t="shared" si="82"/>
        <v>68.524977759424743</v>
      </c>
      <c r="Q145" s="39">
        <f t="shared" si="82"/>
        <v>35.252308017429854</v>
      </c>
      <c r="R145" s="39">
        <f t="shared" si="82"/>
        <v>68.436736517886047</v>
      </c>
      <c r="S145" s="40">
        <f t="shared" si="83"/>
        <v>44.611846014148512</v>
      </c>
      <c r="T145" s="40">
        <f t="shared" si="83"/>
        <v>59.557866826094241</v>
      </c>
      <c r="U145" s="41">
        <f t="shared" si="84"/>
        <v>61.848232816808398</v>
      </c>
      <c r="V145" s="41">
        <f t="shared" si="84"/>
        <v>54.937066610357753</v>
      </c>
      <c r="W145" s="42">
        <f t="shared" si="84"/>
        <v>85.125224029137058</v>
      </c>
      <c r="X145" s="42">
        <f t="shared" si="84"/>
        <v>59.304811383400377</v>
      </c>
      <c r="Z145" s="37">
        <f t="shared" si="56"/>
        <v>29.448338866368282</v>
      </c>
      <c r="AA145" s="37">
        <f t="shared" si="57"/>
        <v>56.803538034935343</v>
      </c>
      <c r="AD145"/>
      <c r="AE145" s="3">
        <v>60</v>
      </c>
      <c r="AG145" s="3">
        <f t="shared" si="58"/>
        <v>54.649786241410681</v>
      </c>
      <c r="AH145" s="36">
        <f t="shared" si="86"/>
        <v>78.284217609125335</v>
      </c>
      <c r="AI145" s="36">
        <f t="shared" si="86"/>
        <v>76.961235774996169</v>
      </c>
      <c r="AJ145" s="36">
        <f t="shared" si="86"/>
        <v>84.241792592007727</v>
      </c>
      <c r="AK145" s="36">
        <f t="shared" si="86"/>
        <v>78.262908935786427</v>
      </c>
      <c r="AL145" s="36">
        <f t="shared" si="86"/>
        <v>28.194101925752378</v>
      </c>
      <c r="AM145" s="37">
        <f t="shared" si="60"/>
        <v>55.937376081968203</v>
      </c>
      <c r="AN145" s="36">
        <f t="shared" si="85"/>
        <v>28.210966843932063</v>
      </c>
      <c r="AO145" s="38">
        <f t="shared" si="85"/>
        <v>19.2207685926133</v>
      </c>
      <c r="AP145" s="38">
        <f t="shared" si="85"/>
        <v>0</v>
      </c>
      <c r="AQ145" s="39">
        <f t="shared" si="85"/>
        <v>65.959355640115916</v>
      </c>
      <c r="AR145" s="39">
        <f t="shared" si="85"/>
        <v>34.231825589957232</v>
      </c>
      <c r="AS145" s="39">
        <f t="shared" si="85"/>
        <v>67.719451014594341</v>
      </c>
      <c r="AT145" s="40">
        <f t="shared" si="87"/>
        <v>42.896556616182707</v>
      </c>
      <c r="AU145" s="40">
        <f t="shared" si="87"/>
        <v>57.159746887626895</v>
      </c>
      <c r="AV145" s="41">
        <f t="shared" si="88"/>
        <v>58.957842148244971</v>
      </c>
      <c r="AW145" s="41">
        <f t="shared" si="88"/>
        <v>52.442988946769852</v>
      </c>
      <c r="AX145" s="42">
        <f t="shared" si="88"/>
        <v>83.634785100639974</v>
      </c>
      <c r="AY145" s="42">
        <f t="shared" si="88"/>
        <v>57.599696498922846</v>
      </c>
      <c r="AZ145"/>
      <c r="BA145" s="37">
        <f t="shared" si="63"/>
        <v>29.118778411958669</v>
      </c>
      <c r="BB145" s="37">
        <f t="shared" si="64"/>
        <v>56.032045084391193</v>
      </c>
    </row>
    <row r="146" spans="1:54" x14ac:dyDescent="0.25">
      <c r="D146" s="3">
        <v>61</v>
      </c>
      <c r="F146" s="3">
        <v>60</v>
      </c>
      <c r="G146" s="36">
        <f t="shared" si="81"/>
        <v>81.397737033502764</v>
      </c>
      <c r="H146" s="36">
        <f t="shared" si="81"/>
        <v>81.408411896790867</v>
      </c>
      <c r="I146" s="36">
        <f t="shared" si="81"/>
        <v>89.527303730576023</v>
      </c>
      <c r="J146" s="36">
        <f t="shared" si="81"/>
        <v>82.604240963858857</v>
      </c>
      <c r="K146" s="36">
        <f t="shared" si="81"/>
        <v>28.998410688822773</v>
      </c>
      <c r="L146" s="37">
        <f t="shared" si="55"/>
        <v>56.870263431497676</v>
      </c>
      <c r="M146" s="36">
        <f t="shared" si="82"/>
        <v>30.22338912818438</v>
      </c>
      <c r="N146" s="38">
        <f t="shared" si="82"/>
        <v>20.645900775885494</v>
      </c>
      <c r="O146" s="38">
        <f t="shared" si="82"/>
        <v>0</v>
      </c>
      <c r="P146" s="39">
        <f t="shared" si="82"/>
        <v>69.07223506449867</v>
      </c>
      <c r="Q146" s="39">
        <f t="shared" si="82"/>
        <v>35.462170205929581</v>
      </c>
      <c r="R146" s="39">
        <f t="shared" si="82"/>
        <v>68.568714604932254</v>
      </c>
      <c r="S146" s="40">
        <f t="shared" si="83"/>
        <v>44.976957119131313</v>
      </c>
      <c r="T146" s="40">
        <f t="shared" si="83"/>
        <v>60.064523360712464</v>
      </c>
      <c r="U146" s="41">
        <f t="shared" si="84"/>
        <v>62.471287182546853</v>
      </c>
      <c r="V146" s="41">
        <f t="shared" si="84"/>
        <v>55.473387378539712</v>
      </c>
      <c r="W146" s="42">
        <f t="shared" si="84"/>
        <v>85.427774450204495</v>
      </c>
      <c r="X146" s="42">
        <f t="shared" si="84"/>
        <v>59.658191939479821</v>
      </c>
      <c r="Z146" s="37">
        <f t="shared" si="56"/>
        <v>29.509480299301664</v>
      </c>
      <c r="AA146" s="37">
        <f t="shared" si="57"/>
        <v>56.958519017091213</v>
      </c>
      <c r="AD146"/>
      <c r="AE146" s="3">
        <v>61</v>
      </c>
      <c r="AG146" s="3">
        <f t="shared" si="58"/>
        <v>55.01897643704347</v>
      </c>
      <c r="AH146" s="36">
        <f t="shared" si="86"/>
        <v>78.532004872529257</v>
      </c>
      <c r="AI146" s="36">
        <f t="shared" si="86"/>
        <v>77.287270056321887</v>
      </c>
      <c r="AJ146" s="36">
        <f t="shared" si="86"/>
        <v>84.640623866571573</v>
      </c>
      <c r="AK146" s="36">
        <f t="shared" si="86"/>
        <v>78.582142593955908</v>
      </c>
      <c r="AL146" s="36">
        <f t="shared" si="86"/>
        <v>28.259110357424998</v>
      </c>
      <c r="AM146" s="37">
        <f t="shared" si="60"/>
        <v>56.010086342542486</v>
      </c>
      <c r="AN146" s="36">
        <f t="shared" si="85"/>
        <v>28.358241470859038</v>
      </c>
      <c r="AO146" s="38">
        <f t="shared" si="85"/>
        <v>19.323594905547083</v>
      </c>
      <c r="AP146" s="38">
        <f t="shared" si="85"/>
        <v>0</v>
      </c>
      <c r="AQ146" s="39">
        <f t="shared" si="85"/>
        <v>66.189266027597967</v>
      </c>
      <c r="AR146" s="39">
        <f t="shared" si="85"/>
        <v>34.325660591122769</v>
      </c>
      <c r="AS146" s="39">
        <f t="shared" si="85"/>
        <v>67.790628751125851</v>
      </c>
      <c r="AT146" s="40">
        <f t="shared" si="87"/>
        <v>43.050487227879714</v>
      </c>
      <c r="AU146" s="40">
        <f t="shared" si="87"/>
        <v>57.376065365338164</v>
      </c>
      <c r="AV146" s="41">
        <f t="shared" si="88"/>
        <v>59.21486153593365</v>
      </c>
      <c r="AW146" s="41">
        <f t="shared" si="88"/>
        <v>52.665155496457558</v>
      </c>
      <c r="AX146" s="42">
        <f t="shared" si="88"/>
        <v>83.773235656154355</v>
      </c>
      <c r="AY146" s="42">
        <f t="shared" si="88"/>
        <v>57.75564835160457</v>
      </c>
      <c r="AZ146"/>
      <c r="BA146" s="37">
        <f t="shared" si="63"/>
        <v>29.151301277897772</v>
      </c>
      <c r="BB146" s="37">
        <f t="shared" si="64"/>
        <v>56.104188166105885</v>
      </c>
    </row>
    <row r="147" spans="1:54" x14ac:dyDescent="0.25">
      <c r="D147" s="3">
        <v>62</v>
      </c>
      <c r="F147" s="3">
        <v>61</v>
      </c>
      <c r="G147" s="36">
        <f t="shared" si="81"/>
        <v>81.877291604517339</v>
      </c>
      <c r="H147" s="36">
        <f t="shared" si="81"/>
        <v>82.176028850447224</v>
      </c>
      <c r="I147" s="36">
        <f t="shared" si="81"/>
        <v>90.403633813284131</v>
      </c>
      <c r="J147" s="36">
        <f t="shared" si="81"/>
        <v>83.350604526829798</v>
      </c>
      <c r="K147" s="36">
        <f t="shared" si="81"/>
        <v>29.119683116846023</v>
      </c>
      <c r="L147" s="37">
        <f t="shared" si="55"/>
        <v>57.018581258241483</v>
      </c>
      <c r="M147" s="36">
        <f t="shared" si="82"/>
        <v>30.571315256940082</v>
      </c>
      <c r="N147" s="38">
        <f t="shared" si="82"/>
        <v>20.897076699162564</v>
      </c>
      <c r="O147" s="38">
        <f t="shared" si="82"/>
        <v>0</v>
      </c>
      <c r="P147" s="39">
        <f t="shared" si="82"/>
        <v>69.604436721280308</v>
      </c>
      <c r="Q147" s="39">
        <f t="shared" si="82"/>
        <v>35.663518992377959</v>
      </c>
      <c r="R147" s="39">
        <f t="shared" si="82"/>
        <v>68.69034749188809</v>
      </c>
      <c r="S147" s="40">
        <f t="shared" si="83"/>
        <v>45.331733773495969</v>
      </c>
      <c r="T147" s="40">
        <f t="shared" si="83"/>
        <v>60.555429544001527</v>
      </c>
      <c r="U147" s="41">
        <f t="shared" si="84"/>
        <v>63.079493097444491</v>
      </c>
      <c r="V147" s="41">
        <f t="shared" si="84"/>
        <v>55.996457558099273</v>
      </c>
      <c r="W147" s="42">
        <f t="shared" si="84"/>
        <v>85.716884624196183</v>
      </c>
      <c r="X147" s="42">
        <f t="shared" si="84"/>
        <v>59.998220807551306</v>
      </c>
      <c r="Z147" s="37">
        <f t="shared" si="56"/>
        <v>29.565996021451401</v>
      </c>
      <c r="AA147" s="37">
        <f t="shared" si="57"/>
        <v>57.105985720931706</v>
      </c>
      <c r="AD147"/>
      <c r="AE147" s="3">
        <v>62</v>
      </c>
      <c r="AG147" s="3">
        <f t="shared" si="58"/>
        <v>55.359169043423464</v>
      </c>
      <c r="AH147" s="36">
        <f t="shared" si="86"/>
        <v>78.755654871548558</v>
      </c>
      <c r="AI147" s="36">
        <f t="shared" si="86"/>
        <v>77.585106677899375</v>
      </c>
      <c r="AJ147" s="36">
        <f t="shared" si="86"/>
        <v>85.003473546975343</v>
      </c>
      <c r="AK147" s="36">
        <f t="shared" si="86"/>
        <v>78.873638391952738</v>
      </c>
      <c r="AL147" s="36">
        <f t="shared" si="86"/>
        <v>28.317645681840819</v>
      </c>
      <c r="AM147" s="37">
        <f t="shared" si="60"/>
        <v>56.075904687216877</v>
      </c>
      <c r="AN147" s="36">
        <f t="shared" si="85"/>
        <v>28.49282235335259</v>
      </c>
      <c r="AO147" s="38">
        <f t="shared" si="85"/>
        <v>19.417748141834409</v>
      </c>
      <c r="AP147" s="38">
        <f t="shared" si="85"/>
        <v>0</v>
      </c>
      <c r="AQ147" s="39">
        <f t="shared" si="85"/>
        <v>66.399058983576523</v>
      </c>
      <c r="AR147" s="39">
        <f t="shared" si="85"/>
        <v>34.410883892118534</v>
      </c>
      <c r="AS147" s="39">
        <f t="shared" si="85"/>
        <v>67.85435868596511</v>
      </c>
      <c r="AT147" s="40">
        <f t="shared" si="87"/>
        <v>43.190913495438238</v>
      </c>
      <c r="AU147" s="40">
        <f t="shared" si="87"/>
        <v>57.573226311261926</v>
      </c>
      <c r="AV147" s="41">
        <f t="shared" si="88"/>
        <v>59.449726723534631</v>
      </c>
      <c r="AW147" s="41">
        <f t="shared" si="88"/>
        <v>52.868107573513548</v>
      </c>
      <c r="AX147" s="42">
        <f t="shared" si="88"/>
        <v>83.898726168457713</v>
      </c>
      <c r="AY147" s="42">
        <f t="shared" si="88"/>
        <v>57.897424927166874</v>
      </c>
      <c r="AZ147"/>
      <c r="BA147" s="37">
        <f t="shared" si="63"/>
        <v>29.180451655087978</v>
      </c>
      <c r="BB147" s="37">
        <f t="shared" si="64"/>
        <v>56.16950312655252</v>
      </c>
    </row>
    <row r="148" spans="1:54" x14ac:dyDescent="0.25">
      <c r="D148" s="3">
        <v>63</v>
      </c>
      <c r="F148" s="3">
        <v>62</v>
      </c>
      <c r="G148" s="36">
        <f t="shared" si="81"/>
        <v>82.328703449068684</v>
      </c>
      <c r="H148" s="36">
        <f t="shared" si="81"/>
        <v>82.924599988840768</v>
      </c>
      <c r="I148" s="36">
        <f t="shared" si="81"/>
        <v>91.247239795077391</v>
      </c>
      <c r="J148" s="36">
        <f t="shared" si="81"/>
        <v>84.077555575920869</v>
      </c>
      <c r="K148" s="36">
        <f t="shared" si="81"/>
        <v>29.233133155086602</v>
      </c>
      <c r="L148" s="37">
        <f t="shared" si="55"/>
        <v>57.159665595126128</v>
      </c>
      <c r="M148" s="36">
        <f t="shared" si="82"/>
        <v>30.910692198246988</v>
      </c>
      <c r="N148" s="38">
        <f t="shared" si="82"/>
        <v>21.143590904451202</v>
      </c>
      <c r="O148" s="38">
        <f t="shared" si="82"/>
        <v>0</v>
      </c>
      <c r="P148" s="39">
        <f t="shared" si="82"/>
        <v>70.121964279184297</v>
      </c>
      <c r="Q148" s="39">
        <f t="shared" si="82"/>
        <v>35.856678503129601</v>
      </c>
      <c r="R148" s="39">
        <f t="shared" si="82"/>
        <v>68.802434683436843</v>
      </c>
      <c r="S148" s="40">
        <f t="shared" si="83"/>
        <v>45.676440152663751</v>
      </c>
      <c r="T148" s="40">
        <f t="shared" si="83"/>
        <v>61.031011558197449</v>
      </c>
      <c r="U148" s="41">
        <f t="shared" si="84"/>
        <v>63.673140714220054</v>
      </c>
      <c r="V148" s="41">
        <f t="shared" si="84"/>
        <v>56.506549522467104</v>
      </c>
      <c r="W148" s="42">
        <f t="shared" si="84"/>
        <v>85.993213696669017</v>
      </c>
      <c r="X148" s="42">
        <f t="shared" si="84"/>
        <v>60.325375761300421</v>
      </c>
      <c r="Z148" s="37">
        <f t="shared" si="56"/>
        <v>29.618230616291296</v>
      </c>
      <c r="AA148" s="37">
        <f t="shared" si="57"/>
        <v>57.246302477472263</v>
      </c>
      <c r="AD148"/>
      <c r="AE148" s="3">
        <v>63</v>
      </c>
      <c r="AG148" s="3">
        <f t="shared" si="58"/>
        <v>55.672641640487548</v>
      </c>
      <c r="AH148" s="36">
        <f t="shared" si="86"/>
        <v>78.957837376983562</v>
      </c>
      <c r="AI148" s="36">
        <f t="shared" si="86"/>
        <v>77.85736535793157</v>
      </c>
      <c r="AJ148" s="36">
        <f t="shared" si="86"/>
        <v>85.33390356427914</v>
      </c>
      <c r="AK148" s="36">
        <f t="shared" si="86"/>
        <v>79.13999277621545</v>
      </c>
      <c r="AL148" s="36">
        <f t="shared" si="86"/>
        <v>28.37044620711082</v>
      </c>
      <c r="AM148" s="37">
        <f t="shared" si="60"/>
        <v>56.135567858938728</v>
      </c>
      <c r="AN148" s="36">
        <f t="shared" si="85"/>
        <v>28.615880529129956</v>
      </c>
      <c r="AO148" s="38">
        <f t="shared" si="85"/>
        <v>19.504000983984554</v>
      </c>
      <c r="AP148" s="38">
        <f t="shared" si="85"/>
        <v>0</v>
      </c>
      <c r="AQ148" s="39">
        <f t="shared" si="85"/>
        <v>66.590640061898227</v>
      </c>
      <c r="AR148" s="39">
        <f t="shared" si="85"/>
        <v>34.488372568552244</v>
      </c>
      <c r="AS148" s="39">
        <f t="shared" si="85"/>
        <v>67.911548028561825</v>
      </c>
      <c r="AT148" s="40">
        <f t="shared" si="87"/>
        <v>43.319119536766422</v>
      </c>
      <c r="AU148" s="40">
        <f t="shared" si="87"/>
        <v>57.75307730525504</v>
      </c>
      <c r="AV148" s="41">
        <f t="shared" si="88"/>
        <v>59.664484741271622</v>
      </c>
      <c r="AW148" s="41">
        <f t="shared" si="88"/>
        <v>53.053630308482809</v>
      </c>
      <c r="AX148" s="42">
        <f t="shared" si="88"/>
        <v>84.012619573040752</v>
      </c>
      <c r="AY148" s="42">
        <f t="shared" si="88"/>
        <v>58.026449867066184</v>
      </c>
      <c r="AZ148"/>
      <c r="BA148" s="37">
        <f t="shared" si="63"/>
        <v>29.20663565950727</v>
      </c>
      <c r="BB148" s="37">
        <f t="shared" si="64"/>
        <v>56.228718176724634</v>
      </c>
    </row>
    <row r="149" spans="1:54" x14ac:dyDescent="0.25">
      <c r="D149" s="3">
        <v>64</v>
      </c>
      <c r="F149" s="3">
        <v>63</v>
      </c>
      <c r="G149" s="36">
        <f t="shared" si="81"/>
        <v>82.753503908245051</v>
      </c>
      <c r="H149" s="36">
        <f t="shared" si="81"/>
        <v>83.654522288523395</v>
      </c>
      <c r="I149" s="36">
        <f t="shared" si="81"/>
        <v>92.059104765415626</v>
      </c>
      <c r="J149" s="36">
        <f t="shared" si="81"/>
        <v>84.785527088951625</v>
      </c>
      <c r="K149" s="36">
        <f t="shared" si="81"/>
        <v>29.339243478299096</v>
      </c>
      <c r="L149" s="37">
        <f t="shared" si="55"/>
        <v>57.29387131770379</v>
      </c>
      <c r="M149" s="36">
        <f t="shared" si="82"/>
        <v>31.241664190315355</v>
      </c>
      <c r="N149" s="38">
        <f t="shared" si="82"/>
        <v>21.385497422333216</v>
      </c>
      <c r="O149" s="38">
        <f t="shared" si="82"/>
        <v>0</v>
      </c>
      <c r="P149" s="39">
        <f t="shared" si="82"/>
        <v>70.625191877732249</v>
      </c>
      <c r="Q149" s="39">
        <f t="shared" si="82"/>
        <v>36.041962444640475</v>
      </c>
      <c r="R149" s="39">
        <f t="shared" si="82"/>
        <v>68.905715653487505</v>
      </c>
      <c r="S149" s="40">
        <f t="shared" si="83"/>
        <v>46.01133569890284</v>
      </c>
      <c r="T149" s="40">
        <f t="shared" si="83"/>
        <v>61.491688974682361</v>
      </c>
      <c r="U149" s="41">
        <f t="shared" si="84"/>
        <v>64.25251885455566</v>
      </c>
      <c r="V149" s="41">
        <f t="shared" si="84"/>
        <v>57.003933779733586</v>
      </c>
      <c r="W149" s="42">
        <f t="shared" si="84"/>
        <v>86.257387554299825</v>
      </c>
      <c r="X149" s="42">
        <f t="shared" si="84"/>
        <v>60.640119747278305</v>
      </c>
      <c r="Z149" s="37">
        <f t="shared" si="56"/>
        <v>29.666503800736876</v>
      </c>
      <c r="AA149" s="37">
        <f t="shared" si="57"/>
        <v>57.379815953079309</v>
      </c>
      <c r="AD149"/>
      <c r="AE149" s="3">
        <v>64</v>
      </c>
      <c r="AG149" s="3">
        <f t="shared" si="58"/>
        <v>55.961492918461353</v>
      </c>
      <c r="AH149" s="36">
        <f t="shared" si="86"/>
        <v>79.14088023002995</v>
      </c>
      <c r="AI149" s="36">
        <f t="shared" si="86"/>
        <v>78.106395866894175</v>
      </c>
      <c r="AJ149" s="36">
        <f t="shared" si="86"/>
        <v>85.635077996415774</v>
      </c>
      <c r="AK149" s="36">
        <f t="shared" si="86"/>
        <v>79.383531766488517</v>
      </c>
      <c r="AL149" s="36">
        <f t="shared" si="86"/>
        <v>28.418152138493053</v>
      </c>
      <c r="AM149" s="37">
        <f t="shared" si="60"/>
        <v>56.189721269217614</v>
      </c>
      <c r="AN149" s="36">
        <f t="shared" si="85"/>
        <v>28.728467971973945</v>
      </c>
      <c r="AO149" s="38">
        <f t="shared" si="85"/>
        <v>19.583051339872142</v>
      </c>
      <c r="AP149" s="38">
        <f t="shared" si="85"/>
        <v>0</v>
      </c>
      <c r="AQ149" s="39">
        <f t="shared" si="85"/>
        <v>66.765712780759827</v>
      </c>
      <c r="AR149" s="39">
        <f t="shared" si="85"/>
        <v>34.558901528984343</v>
      </c>
      <c r="AS149" s="39">
        <f t="shared" si="85"/>
        <v>67.96297417827418</v>
      </c>
      <c r="AT149" s="40">
        <f t="shared" si="87"/>
        <v>43.436252673037281</v>
      </c>
      <c r="AU149" s="40">
        <f t="shared" si="87"/>
        <v>57.917265590949796</v>
      </c>
      <c r="AV149" s="41">
        <f t="shared" si="88"/>
        <v>59.860973326604643</v>
      </c>
      <c r="AW149" s="41">
        <f t="shared" si="88"/>
        <v>53.223324883906677</v>
      </c>
      <c r="AX149" s="42">
        <f t="shared" si="88"/>
        <v>84.116112714566114</v>
      </c>
      <c r="AY149" s="42">
        <f t="shared" si="88"/>
        <v>58.14398377342188</v>
      </c>
      <c r="AZ149"/>
      <c r="BA149" s="37">
        <f t="shared" si="63"/>
        <v>29.230202004003772</v>
      </c>
      <c r="BB149" s="37">
        <f t="shared" si="64"/>
        <v>56.282471552000203</v>
      </c>
    </row>
    <row r="150" spans="1:54" x14ac:dyDescent="0.25">
      <c r="D150" s="3">
        <v>65</v>
      </c>
      <c r="F150" s="3">
        <v>64</v>
      </c>
      <c r="G150" s="36">
        <f t="shared" ref="G150:K156" si="89">G78*G$12</f>
        <v>83.153156018854418</v>
      </c>
      <c r="H150" s="36">
        <f t="shared" si="89"/>
        <v>84.36618954569488</v>
      </c>
      <c r="I150" s="36">
        <f t="shared" si="89"/>
        <v>92.840204454755536</v>
      </c>
      <c r="J150" s="36">
        <f t="shared" si="89"/>
        <v>85.474947337756149</v>
      </c>
      <c r="K150" s="36">
        <f t="shared" si="89"/>
        <v>29.438469877868439</v>
      </c>
      <c r="L150" s="37">
        <f t="shared" si="55"/>
        <v>57.421535618296986</v>
      </c>
      <c r="M150" s="36">
        <f t="shared" ref="M150:R156" si="90">M78*M$12</f>
        <v>31.564377800366323</v>
      </c>
      <c r="N150" s="38">
        <f t="shared" si="90"/>
        <v>21.622851677016406</v>
      </c>
      <c r="O150" s="38">
        <f t="shared" si="90"/>
        <v>0</v>
      </c>
      <c r="P150" s="39">
        <f t="shared" si="90"/>
        <v>71.114486212655677</v>
      </c>
      <c r="Q150" s="39">
        <f t="shared" si="90"/>
        <v>36.219674251797827</v>
      </c>
      <c r="R150" s="39">
        <f t="shared" si="90"/>
        <v>69.000874079013144</v>
      </c>
      <c r="S150" s="40">
        <f t="shared" ref="S150:T156" si="91">S78</f>
        <v>46.336675040909135</v>
      </c>
      <c r="T150" s="40">
        <f t="shared" si="91"/>
        <v>61.937874412059301</v>
      </c>
      <c r="U150" s="41">
        <f t="shared" ref="U150:X156" si="92">U78*U$12</f>
        <v>64.817914645342867</v>
      </c>
      <c r="V150" s="41">
        <f t="shared" si="92"/>
        <v>57.488878670830928</v>
      </c>
      <c r="W150" s="42">
        <f t="shared" si="92"/>
        <v>86.51000043624839</v>
      </c>
      <c r="X150" s="42">
        <f t="shared" si="92"/>
        <v>60.94290113751304</v>
      </c>
      <c r="Z150" s="37">
        <f t="shared" si="56"/>
        <v>29.711112098383886</v>
      </c>
      <c r="AA150" s="37">
        <f t="shared" si="57"/>
        <v>57.506856005943725</v>
      </c>
      <c r="AD150"/>
      <c r="AE150" s="3">
        <v>65</v>
      </c>
      <c r="AG150" s="3">
        <f t="shared" si="58"/>
        <v>56.227656728531329</v>
      </c>
      <c r="AH150" s="36">
        <f t="shared" si="86"/>
        <v>79.306819661749387</v>
      </c>
      <c r="AI150" s="36">
        <f t="shared" si="86"/>
        <v>78.334309580794326</v>
      </c>
      <c r="AJ150" s="36">
        <f t="shared" si="86"/>
        <v>85.909813610794799</v>
      </c>
      <c r="AK150" s="36">
        <f t="shared" si="86"/>
        <v>79.606342979464898</v>
      </c>
      <c r="AL150" s="36">
        <f t="shared" si="86"/>
        <v>28.46132059905964</v>
      </c>
      <c r="AM150" s="37">
        <f t="shared" si="60"/>
        <v>56.238932153505843</v>
      </c>
      <c r="AN150" s="36">
        <f t="shared" ref="AN150:AS156" si="93">AN78*AN$12</f>
        <v>28.831531192224713</v>
      </c>
      <c r="AO150" s="38">
        <f t="shared" si="93"/>
        <v>19.655530394940023</v>
      </c>
      <c r="AP150" s="38">
        <f t="shared" si="93"/>
        <v>0</v>
      </c>
      <c r="AQ150" s="39">
        <f t="shared" si="93"/>
        <v>66.925803117889842</v>
      </c>
      <c r="AR150" s="39">
        <f t="shared" si="93"/>
        <v>34.62315723951513</v>
      </c>
      <c r="AS150" s="39">
        <f t="shared" si="93"/>
        <v>68.009306150923351</v>
      </c>
      <c r="AT150" s="40">
        <f t="shared" si="87"/>
        <v>43.54334008826438</v>
      </c>
      <c r="AU150" s="40">
        <f t="shared" si="87"/>
        <v>58.067262907571006</v>
      </c>
      <c r="AV150" s="41">
        <f t="shared" si="88"/>
        <v>60.040845154560863</v>
      </c>
      <c r="AW150" s="41">
        <f t="shared" si="88"/>
        <v>53.378630035370556</v>
      </c>
      <c r="AX150" s="42">
        <f t="shared" si="88"/>
        <v>84.210259933258442</v>
      </c>
      <c r="AY150" s="42">
        <f t="shared" si="88"/>
        <v>58.251145741218068</v>
      </c>
      <c r="AZ150"/>
      <c r="BA150" s="37">
        <f t="shared" si="63"/>
        <v>29.25145136308922</v>
      </c>
      <c r="BB150" s="37">
        <f t="shared" si="64"/>
        <v>56.331324417697346</v>
      </c>
    </row>
    <row r="151" spans="1:54" x14ac:dyDescent="0.25">
      <c r="D151" s="3">
        <v>66</v>
      </c>
      <c r="F151" s="3">
        <v>65</v>
      </c>
      <c r="G151" s="36">
        <f t="shared" si="89"/>
        <v>83.529055571071453</v>
      </c>
      <c r="H151" s="36">
        <f t="shared" si="89"/>
        <v>85.059991979798653</v>
      </c>
      <c r="I151" s="36">
        <f t="shared" si="89"/>
        <v>93.591504787189919</v>
      </c>
      <c r="J151" s="36">
        <f t="shared" si="89"/>
        <v>86.146239529636006</v>
      </c>
      <c r="K151" s="36">
        <f t="shared" si="89"/>
        <v>29.53124236183768</v>
      </c>
      <c r="L151" s="37">
        <f t="shared" ref="L151:L156" si="94">Z151+L235*(AA151-Z151)</f>
        <v>57.542978927213071</v>
      </c>
      <c r="M151" s="36">
        <f t="shared" si="90"/>
        <v>31.878981460441942</v>
      </c>
      <c r="N151" s="38">
        <f t="shared" si="90"/>
        <v>21.855710316189096</v>
      </c>
      <c r="O151" s="38">
        <f t="shared" si="90"/>
        <v>0</v>
      </c>
      <c r="P151" s="39">
        <f t="shared" si="90"/>
        <v>71.590206520904346</v>
      </c>
      <c r="Q151" s="39">
        <f t="shared" si="90"/>
        <v>36.390107255829818</v>
      </c>
      <c r="R151" s="39">
        <f t="shared" si="90"/>
        <v>69.08854181894074</v>
      </c>
      <c r="S151" s="40">
        <f t="shared" si="91"/>
        <v>46.652707931901567</v>
      </c>
      <c r="T151" s="40">
        <f t="shared" si="91"/>
        <v>62.369973247235805</v>
      </c>
      <c r="U151" s="41">
        <f t="shared" si="92"/>
        <v>65.369613190894029</v>
      </c>
      <c r="V151" s="41">
        <f t="shared" si="92"/>
        <v>57.961650099415067</v>
      </c>
      <c r="W151" s="42">
        <f t="shared" si="92"/>
        <v>86.75161647961086</v>
      </c>
      <c r="X151" s="42">
        <f t="shared" si="92"/>
        <v>61.234154000167038</v>
      </c>
      <c r="Z151" s="37">
        <f t="shared" ref="Z151:Z156" si="95">Z79*Z$12</f>
        <v>29.752330418982353</v>
      </c>
      <c r="AA151" s="37">
        <f t="shared" ref="AA151:AA156" si="96">AA79</f>
        <v>57.627736501027925</v>
      </c>
      <c r="AD151"/>
      <c r="AE151" s="3">
        <v>66</v>
      </c>
      <c r="AG151" s="3">
        <f t="shared" ref="AG151:AG156" si="97">AE79</f>
        <v>56.472915029924017</v>
      </c>
      <c r="AH151" s="36">
        <f t="shared" ref="AH151:AL156" si="98">AH79*AH$12</f>
        <v>79.457442317895797</v>
      </c>
      <c r="AI151" s="36">
        <f t="shared" si="98"/>
        <v>78.543006851238772</v>
      </c>
      <c r="AJ151" s="36">
        <f t="shared" si="98"/>
        <v>86.160623225562418</v>
      </c>
      <c r="AK151" s="36">
        <f t="shared" si="98"/>
        <v>79.810303347320684</v>
      </c>
      <c r="AL151" s="36">
        <f t="shared" si="98"/>
        <v>28.500438068932109</v>
      </c>
      <c r="AM151" s="37">
        <f t="shared" ref="AM151:AM156" si="99">BA151+AM235*(BB151-BA151)</f>
        <v>56.283700568042576</v>
      </c>
      <c r="AN151" s="36">
        <f t="shared" si="93"/>
        <v>28.925923098433834</v>
      </c>
      <c r="AO151" s="38">
        <f t="shared" si="93"/>
        <v>19.722009693840707</v>
      </c>
      <c r="AP151" s="38">
        <f t="shared" si="93"/>
        <v>0</v>
      </c>
      <c r="AQ151" s="39">
        <f t="shared" si="93"/>
        <v>67.072280617998203</v>
      </c>
      <c r="AR151" s="39">
        <f t="shared" si="93"/>
        <v>34.681749355306728</v>
      </c>
      <c r="AS151" s="39">
        <f t="shared" si="93"/>
        <v>68.051122037114027</v>
      </c>
      <c r="AT151" s="40">
        <f t="shared" ref="AT151:AU156" si="100">AT79</f>
        <v>43.641303178385535</v>
      </c>
      <c r="AU151" s="40">
        <f t="shared" si="100"/>
        <v>58.204386831166921</v>
      </c>
      <c r="AV151" s="41">
        <f t="shared" ref="AV151:AY156" si="101">AV79*AV$12</f>
        <v>60.205588888581708</v>
      </c>
      <c r="AW151" s="41">
        <f t="shared" si="101"/>
        <v>53.520840702038342</v>
      </c>
      <c r="AX151" s="42">
        <f t="shared" si="101"/>
        <v>84.295992820055417</v>
      </c>
      <c r="AY151" s="42">
        <f t="shared" si="101"/>
        <v>58.348931654480744</v>
      </c>
      <c r="AZ151"/>
      <c r="BA151" s="37">
        <f t="shared" ref="BA151:BA156" si="102">BA79*BA$12</f>
        <v>29.270644022166497</v>
      </c>
      <c r="BB151" s="37">
        <f t="shared" ref="BB151:BB156" si="103">BB79*($AM$166/0.778237)</f>
        <v>56.375771668023624</v>
      </c>
    </row>
    <row r="152" spans="1:54" x14ac:dyDescent="0.25">
      <c r="D152" s="3">
        <v>67</v>
      </c>
      <c r="F152" s="3">
        <v>66</v>
      </c>
      <c r="G152" s="36">
        <f t="shared" si="89"/>
        <v>83.882532464649927</v>
      </c>
      <c r="H152" s="36">
        <f t="shared" si="89"/>
        <v>85.736315879887613</v>
      </c>
      <c r="I152" s="36">
        <f t="shared" si="89"/>
        <v>94.313959745110097</v>
      </c>
      <c r="J152" s="36">
        <f t="shared" si="89"/>
        <v>86.799821492277417</v>
      </c>
      <c r="K152" s="36">
        <f t="shared" si="89"/>
        <v>29.617966269413163</v>
      </c>
      <c r="L152" s="37">
        <f t="shared" si="94"/>
        <v>57.658505779627426</v>
      </c>
      <c r="M152" s="36">
        <f t="shared" si="90"/>
        <v>32.185625040488254</v>
      </c>
      <c r="N152" s="38">
        <f t="shared" si="90"/>
        <v>22.084131052631182</v>
      </c>
      <c r="O152" s="38">
        <f t="shared" si="90"/>
        <v>0</v>
      </c>
      <c r="P152" s="39">
        <f t="shared" si="90"/>
        <v>72.052704582607305</v>
      </c>
      <c r="Q152" s="39">
        <f t="shared" si="90"/>
        <v>36.553544868658854</v>
      </c>
      <c r="R152" s="39">
        <f t="shared" si="90"/>
        <v>69.169302646069042</v>
      </c>
      <c r="S152" s="40">
        <f t="shared" si="91"/>
        <v>46.959679204428113</v>
      </c>
      <c r="T152" s="40">
        <f t="shared" si="91"/>
        <v>62.788383374594353</v>
      </c>
      <c r="U152" s="41">
        <f t="shared" si="92"/>
        <v>65.907897278282888</v>
      </c>
      <c r="V152" s="41">
        <f t="shared" si="92"/>
        <v>58.422511290891997</v>
      </c>
      <c r="W152" s="42">
        <f t="shared" si="92"/>
        <v>86.982771200008983</v>
      </c>
      <c r="X152" s="42">
        <f t="shared" si="92"/>
        <v>61.51429838508674</v>
      </c>
      <c r="Z152" s="37">
        <f t="shared" si="95"/>
        <v>29.790413546282547</v>
      </c>
      <c r="AA152" s="37">
        <f t="shared" si="96"/>
        <v>57.742756085500218</v>
      </c>
      <c r="AD152"/>
      <c r="AE152" s="3">
        <v>67</v>
      </c>
      <c r="AG152" s="3">
        <f t="shared" si="97"/>
        <v>56.698909820073034</v>
      </c>
      <c r="AH152" s="36">
        <f t="shared" si="98"/>
        <v>79.594320479898457</v>
      </c>
      <c r="AI152" s="36">
        <f t="shared" si="98"/>
        <v>78.734200808568318</v>
      </c>
      <c r="AJ152" s="36">
        <f t="shared" si="98"/>
        <v>86.389752996258323</v>
      </c>
      <c r="AK152" s="36">
        <f t="shared" si="98"/>
        <v>79.997103174428119</v>
      </c>
      <c r="AL152" s="36">
        <f t="shared" si="98"/>
        <v>28.535930728634803</v>
      </c>
      <c r="AM152" s="37">
        <f t="shared" si="99"/>
        <v>56.324468621844403</v>
      </c>
      <c r="AN152" s="36">
        <f t="shared" si="93"/>
        <v>29.012413362578986</v>
      </c>
      <c r="AO152" s="38">
        <f t="shared" si="93"/>
        <v>19.783007380052322</v>
      </c>
      <c r="AP152" s="38">
        <f t="shared" si="93"/>
        <v>0</v>
      </c>
      <c r="AQ152" s="39">
        <f t="shared" si="93"/>
        <v>67.206376635902075</v>
      </c>
      <c r="AR152" s="39">
        <f t="shared" si="93"/>
        <v>34.735220612357331</v>
      </c>
      <c r="AS152" s="39">
        <f t="shared" si="93"/>
        <v>68.088923298155621</v>
      </c>
      <c r="AT152" s="40">
        <f t="shared" si="100"/>
        <v>43.730969946922272</v>
      </c>
      <c r="AU152" s="40">
        <f t="shared" si="100"/>
        <v>58.32981916844092</v>
      </c>
      <c r="AV152" s="41">
        <f t="shared" si="101"/>
        <v>60.356547515383767</v>
      </c>
      <c r="AW152" s="41">
        <f t="shared" si="101"/>
        <v>53.651124246604034</v>
      </c>
      <c r="AX152" s="42">
        <f t="shared" si="101"/>
        <v>84.374136834145972</v>
      </c>
      <c r="AY152" s="42">
        <f t="shared" si="101"/>
        <v>58.438229786387673</v>
      </c>
      <c r="AZ152"/>
      <c r="BA152" s="37">
        <f t="shared" si="102"/>
        <v>29.288006155975534</v>
      </c>
      <c r="BB152" s="37">
        <f t="shared" si="103"/>
        <v>56.41625100017017</v>
      </c>
    </row>
    <row r="153" spans="1:54" x14ac:dyDescent="0.25">
      <c r="D153" s="3">
        <v>68</v>
      </c>
      <c r="F153" s="3">
        <v>67</v>
      </c>
      <c r="G153" s="36">
        <f t="shared" si="89"/>
        <v>84.214852305490538</v>
      </c>
      <c r="H153" s="36">
        <f t="shared" si="89"/>
        <v>86.395543290311807</v>
      </c>
      <c r="I153" s="36">
        <f t="shared" si="89"/>
        <v>95.008509518522317</v>
      </c>
      <c r="J153" s="36">
        <f t="shared" si="89"/>
        <v>87.436105398483008</v>
      </c>
      <c r="K153" s="36">
        <f t="shared" si="89"/>
        <v>29.699023388169405</v>
      </c>
      <c r="L153" s="37">
        <f t="shared" si="94"/>
        <v>57.768405632369742</v>
      </c>
      <c r="M153" s="36">
        <f t="shared" si="90"/>
        <v>32.484459456211482</v>
      </c>
      <c r="N153" s="38">
        <f t="shared" si="90"/>
        <v>22.30817251681227</v>
      </c>
      <c r="O153" s="38">
        <f t="shared" si="90"/>
        <v>0</v>
      </c>
      <c r="P153" s="39">
        <f t="shared" si="90"/>
        <v>72.502324738212863</v>
      </c>
      <c r="Q153" s="39">
        <f t="shared" si="90"/>
        <v>36.710260780905955</v>
      </c>
      <c r="R153" s="39">
        <f t="shared" si="90"/>
        <v>69.243695741193122</v>
      </c>
      <c r="S153" s="40">
        <f t="shared" si="91"/>
        <v>47.257828740239894</v>
      </c>
      <c r="T153" s="40">
        <f t="shared" si="91"/>
        <v>63.19349500874187</v>
      </c>
      <c r="U153" s="41">
        <f t="shared" si="92"/>
        <v>66.43304711320387</v>
      </c>
      <c r="V153" s="41">
        <f t="shared" si="92"/>
        <v>58.87172257823876</v>
      </c>
      <c r="W153" s="42">
        <f t="shared" si="92"/>
        <v>87.203972908602339</v>
      </c>
      <c r="X153" s="42">
        <f t="shared" si="92"/>
        <v>61.783740621438881</v>
      </c>
      <c r="Z153" s="37">
        <f t="shared" si="95"/>
        <v>29.825597536957186</v>
      </c>
      <c r="AA153" s="37">
        <f t="shared" si="96"/>
        <v>57.852198926571987</v>
      </c>
      <c r="AD153"/>
      <c r="AE153" s="3">
        <v>68</v>
      </c>
      <c r="AG153" s="3">
        <f t="shared" si="97"/>
        <v>56.907154127745713</v>
      </c>
      <c r="AH153" s="36">
        <f t="shared" si="98"/>
        <v>79.718841686787684</v>
      </c>
      <c r="AI153" s="36">
        <f t="shared" si="98"/>
        <v>78.909438116145068</v>
      </c>
      <c r="AJ153" s="36">
        <f t="shared" si="98"/>
        <v>86.599214555698254</v>
      </c>
      <c r="AK153" s="36">
        <f t="shared" si="98"/>
        <v>80.168267071499827</v>
      </c>
      <c r="AL153" s="36">
        <f t="shared" si="98"/>
        <v>28.568173093985546</v>
      </c>
      <c r="AM153" s="37">
        <f t="shared" si="99"/>
        <v>56.36162825917399</v>
      </c>
      <c r="AN153" s="36">
        <f t="shared" si="93"/>
        <v>29.091697495792076</v>
      </c>
      <c r="AO153" s="38">
        <f t="shared" si="93"/>
        <v>19.838993703967031</v>
      </c>
      <c r="AP153" s="38">
        <f t="shared" si="93"/>
        <v>0</v>
      </c>
      <c r="AQ153" s="39">
        <f t="shared" si="93"/>
        <v>67.329200150558336</v>
      </c>
      <c r="AR153" s="39">
        <f t="shared" si="93"/>
        <v>34.784055268255862</v>
      </c>
      <c r="AS153" s="39">
        <f t="shared" si="93"/>
        <v>68.123146528782442</v>
      </c>
      <c r="AT153" s="40">
        <f t="shared" si="100"/>
        <v>43.813085744292565</v>
      </c>
      <c r="AU153" s="40">
        <f t="shared" si="100"/>
        <v>58.444621855179157</v>
      </c>
      <c r="AV153" s="41">
        <f t="shared" si="101"/>
        <v>60.494934354321337</v>
      </c>
      <c r="AW153" s="41">
        <f t="shared" si="101"/>
        <v>53.770534597695296</v>
      </c>
      <c r="AX153" s="42">
        <f t="shared" si="101"/>
        <v>84.445425339431964</v>
      </c>
      <c r="AY153" s="42">
        <f t="shared" si="101"/>
        <v>58.519834145417832</v>
      </c>
      <c r="AZ153"/>
      <c r="BA153" s="37">
        <f t="shared" si="102"/>
        <v>29.303735006226702</v>
      </c>
      <c r="BB153" s="37">
        <f t="shared" si="103"/>
        <v>56.453150569939176</v>
      </c>
    </row>
    <row r="154" spans="1:54" x14ac:dyDescent="0.25">
      <c r="D154" s="3">
        <v>69</v>
      </c>
      <c r="F154" s="3">
        <v>68</v>
      </c>
      <c r="G154" s="36">
        <f t="shared" si="89"/>
        <v>84.527218191953168</v>
      </c>
      <c r="H154" s="36">
        <f t="shared" si="89"/>
        <v>87.038051732554663</v>
      </c>
      <c r="I154" s="36">
        <f t="shared" si="89"/>
        <v>95.67607891355523</v>
      </c>
      <c r="J154" s="36">
        <f t="shared" si="89"/>
        <v>88.055497527366711</v>
      </c>
      <c r="K154" s="36">
        <f t="shared" si="89"/>
        <v>29.774773064241035</v>
      </c>
      <c r="L154" s="37">
        <f t="shared" si="94"/>
        <v>57.872953634359448</v>
      </c>
      <c r="M154" s="36">
        <f t="shared" si="90"/>
        <v>32.775636309363577</v>
      </c>
      <c r="N154" s="38">
        <f t="shared" si="90"/>
        <v>22.527894119762323</v>
      </c>
      <c r="O154" s="38">
        <f t="shared" si="90"/>
        <v>0</v>
      </c>
      <c r="P154" s="39">
        <f t="shared" si="90"/>
        <v>72.939403919195598</v>
      </c>
      <c r="Q154" s="39">
        <f t="shared" si="90"/>
        <v>36.860519171062229</v>
      </c>
      <c r="R154" s="39">
        <f t="shared" si="90"/>
        <v>69.312218959446881</v>
      </c>
      <c r="S154" s="40">
        <f t="shared" si="91"/>
        <v>47.547391453735322</v>
      </c>
      <c r="T154" s="40">
        <f t="shared" si="91"/>
        <v>63.585690526711076</v>
      </c>
      <c r="U154" s="41">
        <f t="shared" si="92"/>
        <v>66.945340083945794</v>
      </c>
      <c r="V154" s="41">
        <f t="shared" si="92"/>
        <v>59.309541212456892</v>
      </c>
      <c r="W154" s="42">
        <f t="shared" si="92"/>
        <v>87.415704067003873</v>
      </c>
      <c r="X154" s="42">
        <f t="shared" si="92"/>
        <v>62.042873624939908</v>
      </c>
      <c r="Z154" s="37">
        <f t="shared" si="95"/>
        <v>29.858101033723422</v>
      </c>
      <c r="AA154" s="37">
        <f t="shared" si="96"/>
        <v>57.956335413560829</v>
      </c>
      <c r="AD154"/>
      <c r="AE154" s="3">
        <v>69</v>
      </c>
      <c r="AG154" s="3">
        <f t="shared" si="97"/>
        <v>57.099042142728173</v>
      </c>
      <c r="AH154" s="36">
        <f t="shared" si="98"/>
        <v>79.832233734425643</v>
      </c>
      <c r="AI154" s="36">
        <f t="shared" si="98"/>
        <v>79.070117112210127</v>
      </c>
      <c r="AJ154" s="36">
        <f t="shared" si="98"/>
        <v>86.790812785227899</v>
      </c>
      <c r="AK154" s="36">
        <f t="shared" si="98"/>
        <v>80.325172220176668</v>
      </c>
      <c r="AL154" s="36">
        <f t="shared" si="98"/>
        <v>28.597495252839266</v>
      </c>
      <c r="AM154" s="37">
        <f t="shared" si="99"/>
        <v>56.395527846284551</v>
      </c>
      <c r="AN154" s="36">
        <f t="shared" si="93"/>
        <v>29.164404811278743</v>
      </c>
      <c r="AO154" s="38">
        <f t="shared" si="93"/>
        <v>19.890395894465584</v>
      </c>
      <c r="AP154" s="38">
        <f t="shared" si="93"/>
        <v>0</v>
      </c>
      <c r="AQ154" s="39">
        <f t="shared" si="93"/>
        <v>67.44175151295579</v>
      </c>
      <c r="AR154" s="39">
        <f t="shared" si="93"/>
        <v>34.828686328648566</v>
      </c>
      <c r="AS154" s="39">
        <f t="shared" si="93"/>
        <v>68.154173180571917</v>
      </c>
      <c r="AT154" s="40">
        <f t="shared" si="100"/>
        <v>43.888322598611765</v>
      </c>
      <c r="AU154" s="40">
        <f t="shared" si="100"/>
        <v>58.549750736250814</v>
      </c>
      <c r="AV154" s="41">
        <f t="shared" si="101"/>
        <v>60.621847070839692</v>
      </c>
      <c r="AW154" s="41">
        <f t="shared" si="101"/>
        <v>53.880024612113111</v>
      </c>
      <c r="AX154" s="42">
        <f t="shared" si="101"/>
        <v>84.51051150853246</v>
      </c>
      <c r="AY154" s="42">
        <f t="shared" si="101"/>
        <v>58.594455930762358</v>
      </c>
      <c r="AZ154"/>
      <c r="BA154" s="37">
        <f t="shared" si="102"/>
        <v>29.318003170910622</v>
      </c>
      <c r="BB154" s="37">
        <f t="shared" si="103"/>
        <v>56.486815475940105</v>
      </c>
    </row>
    <row r="155" spans="1:54" x14ac:dyDescent="0.25">
      <c r="D155" s="3">
        <v>70</v>
      </c>
      <c r="F155" s="3">
        <v>69</v>
      </c>
      <c r="G155" s="36">
        <f t="shared" si="89"/>
        <v>84.820772647091076</v>
      </c>
      <c r="H155" s="36">
        <f t="shared" si="89"/>
        <v>87.664213960294489</v>
      </c>
      <c r="I155" s="36">
        <f t="shared" si="89"/>
        <v>96.317575996513682</v>
      </c>
      <c r="J155" s="36">
        <f t="shared" si="89"/>
        <v>88.658398058930047</v>
      </c>
      <c r="K155" s="36">
        <f t="shared" si="89"/>
        <v>29.845553297574227</v>
      </c>
      <c r="L155" s="37">
        <f t="shared" si="94"/>
        <v>57.97241135402372</v>
      </c>
      <c r="M155" s="36">
        <f t="shared" si="90"/>
        <v>33.059307558261402</v>
      </c>
      <c r="N155" s="38">
        <f t="shared" si="90"/>
        <v>22.743355925549739</v>
      </c>
      <c r="O155" s="38">
        <f t="shared" si="90"/>
        <v>0</v>
      </c>
      <c r="P155" s="39">
        <f t="shared" si="90"/>
        <v>73.364271690865166</v>
      </c>
      <c r="Q155" s="39">
        <f t="shared" si="90"/>
        <v>37.004574923621647</v>
      </c>
      <c r="R155" s="39">
        <f t="shared" si="90"/>
        <v>69.375331879413068</v>
      </c>
      <c r="S155" s="40">
        <f t="shared" si="91"/>
        <v>47.828597287608765</v>
      </c>
      <c r="T155" s="40">
        <f t="shared" si="91"/>
        <v>63.965344345833387</v>
      </c>
      <c r="U155" s="41">
        <f t="shared" si="92"/>
        <v>67.44505055126227</v>
      </c>
      <c r="V155" s="41">
        <f t="shared" si="92"/>
        <v>59.736221195666225</v>
      </c>
      <c r="W155" s="42">
        <f t="shared" si="92"/>
        <v>87.618422581730755</v>
      </c>
      <c r="X155" s="42">
        <f t="shared" si="92"/>
        <v>62.292077212466232</v>
      </c>
      <c r="Z155" s="37">
        <f t="shared" si="95"/>
        <v>29.888126496086173</v>
      </c>
      <c r="AA155" s="37">
        <f t="shared" si="96"/>
        <v>58.055422825913979</v>
      </c>
      <c r="AD155"/>
      <c r="AE155" s="3">
        <v>70</v>
      </c>
      <c r="AG155" s="3">
        <f t="shared" si="97"/>
        <v>57.275858549886756</v>
      </c>
      <c r="AH155" s="36">
        <f t="shared" si="98"/>
        <v>79.935585845601665</v>
      </c>
      <c r="AI155" s="36">
        <f t="shared" si="98"/>
        <v>79.217503707698768</v>
      </c>
      <c r="AJ155" s="36">
        <f t="shared" si="98"/>
        <v>86.966169870488557</v>
      </c>
      <c r="AK155" s="36">
        <f t="shared" si="98"/>
        <v>80.469064349473086</v>
      </c>
      <c r="AL155" s="36">
        <f t="shared" si="98"/>
        <v>28.624188953199543</v>
      </c>
      <c r="AM155" s="37">
        <f t="shared" si="99"/>
        <v>56.426477767659378</v>
      </c>
      <c r="AN155" s="36">
        <f t="shared" si="93"/>
        <v>29.231105425316066</v>
      </c>
      <c r="AO155" s="38">
        <f t="shared" si="93"/>
        <v>19.937602475724624</v>
      </c>
      <c r="AP155" s="38">
        <f t="shared" si="93"/>
        <v>0</v>
      </c>
      <c r="AQ155" s="39">
        <f t="shared" si="93"/>
        <v>67.544934431410681</v>
      </c>
      <c r="AR155" s="39">
        <f t="shared" si="93"/>
        <v>34.869501754156701</v>
      </c>
      <c r="AS155" s="39">
        <f t="shared" si="93"/>
        <v>68.182337635758458</v>
      </c>
      <c r="AT155" s="40">
        <f t="shared" si="100"/>
        <v>43.95728734529763</v>
      </c>
      <c r="AU155" s="40">
        <f t="shared" si="100"/>
        <v>58.646067542337242</v>
      </c>
      <c r="AV155" s="41">
        <f t="shared" si="101"/>
        <v>60.73827997275334</v>
      </c>
      <c r="AW155" s="41">
        <f t="shared" si="101"/>
        <v>53.980456907934226</v>
      </c>
      <c r="AX155" s="42">
        <f t="shared" si="101"/>
        <v>84.569978457583019</v>
      </c>
      <c r="AY155" s="42">
        <f t="shared" si="101"/>
        <v>58.662733396411056</v>
      </c>
      <c r="AZ155"/>
      <c r="BA155" s="37">
        <f t="shared" si="102"/>
        <v>29.330962173375728</v>
      </c>
      <c r="BB155" s="37">
        <f t="shared" si="103"/>
        <v>56.517553272418439</v>
      </c>
    </row>
    <row r="156" spans="1:54" x14ac:dyDescent="0.25">
      <c r="D156" s="3">
        <v>71</v>
      </c>
      <c r="F156" s="3">
        <v>70</v>
      </c>
      <c r="G156" s="36">
        <f t="shared" si="89"/>
        <v>85.096599659031938</v>
      </c>
      <c r="H156" s="36">
        <f t="shared" si="89"/>
        <v>88.274397744999717</v>
      </c>
      <c r="I156" s="36">
        <f t="shared" si="89"/>
        <v>96.93389095156445</v>
      </c>
      <c r="J156" s="36">
        <f t="shared" si="89"/>
        <v>89.245200899185946</v>
      </c>
      <c r="K156" s="36">
        <f t="shared" si="89"/>
        <v>29.911681815847707</v>
      </c>
      <c r="L156" s="37">
        <f t="shared" si="94"/>
        <v>58.067027466682731</v>
      </c>
      <c r="M156" s="36">
        <f t="shared" si="90"/>
        <v>33.335625216481255</v>
      </c>
      <c r="N156" s="38">
        <f t="shared" si="90"/>
        <v>22.954618532747794</v>
      </c>
      <c r="O156" s="38">
        <f t="shared" si="90"/>
        <v>0</v>
      </c>
      <c r="P156" s="39">
        <f t="shared" si="90"/>
        <v>73.777250305943639</v>
      </c>
      <c r="Q156" s="39">
        <f t="shared" si="90"/>
        <v>37.142673854218856</v>
      </c>
      <c r="R156" s="39">
        <f t="shared" si="90"/>
        <v>69.433458645846045</v>
      </c>
      <c r="S156" s="40">
        <f t="shared" si="91"/>
        <v>48.10167121945819</v>
      </c>
      <c r="T156" s="40">
        <f t="shared" si="91"/>
        <v>64.332822833821851</v>
      </c>
      <c r="U156" s="41">
        <f t="shared" si="92"/>
        <v>67.932449662094967</v>
      </c>
      <c r="V156" s="41">
        <f t="shared" si="92"/>
        <v>60.152013135004992</v>
      </c>
      <c r="W156" s="42">
        <f t="shared" si="92"/>
        <v>87.812563039938013</v>
      </c>
      <c r="X156" s="42">
        <f t="shared" si="92"/>
        <v>62.531718422083962</v>
      </c>
      <c r="Z156" s="37">
        <f t="shared" si="95"/>
        <v>29.915861352321809</v>
      </c>
      <c r="AA156" s="37">
        <f t="shared" si="96"/>
        <v>58.14970596884249</v>
      </c>
      <c r="AD156"/>
      <c r="AE156" s="3">
        <v>71</v>
      </c>
      <c r="AG156" s="3">
        <f t="shared" si="97"/>
        <v>57.43878713009709</v>
      </c>
      <c r="AH156" s="36">
        <f t="shared" si="98"/>
        <v>80.029866657916159</v>
      </c>
      <c r="AI156" s="36">
        <f t="shared" si="98"/>
        <v>79.352745351644273</v>
      </c>
      <c r="AJ156" s="36">
        <f t="shared" si="98"/>
        <v>87.126746190544168</v>
      </c>
      <c r="AK156" s="36">
        <f t="shared" si="98"/>
        <v>80.601071745941226</v>
      </c>
      <c r="AL156" s="36">
        <f t="shared" si="98"/>
        <v>28.648512744092674</v>
      </c>
      <c r="AM156" s="37">
        <f t="shared" si="99"/>
        <v>56.454755198422248</v>
      </c>
      <c r="AN156" s="36">
        <f t="shared" si="93"/>
        <v>29.292316425281353</v>
      </c>
      <c r="AO156" s="38">
        <f t="shared" si="93"/>
        <v>19.980967099650965</v>
      </c>
      <c r="AP156" s="38">
        <f t="shared" si="93"/>
        <v>0</v>
      </c>
      <c r="AQ156" s="39">
        <f t="shared" si="93"/>
        <v>67.639566448845059</v>
      </c>
      <c r="AR156" s="39">
        <f t="shared" si="93"/>
        <v>34.90684980846197</v>
      </c>
      <c r="AS156" s="39">
        <f t="shared" si="93"/>
        <v>68.207933940460109</v>
      </c>
      <c r="AT156" s="40">
        <f t="shared" si="100"/>
        <v>44.020528729370774</v>
      </c>
      <c r="AU156" s="40">
        <f t="shared" si="100"/>
        <v>58.734350327502653</v>
      </c>
      <c r="AV156" s="41">
        <f t="shared" si="101"/>
        <v>60.845134825561409</v>
      </c>
      <c r="AW156" s="41">
        <f t="shared" si="101"/>
        <v>54.072613380828095</v>
      </c>
      <c r="AX156" s="42">
        <f t="shared" si="101"/>
        <v>84.624347907240477</v>
      </c>
      <c r="AY156" s="42">
        <f t="shared" si="101"/>
        <v>58.725240371542803</v>
      </c>
      <c r="AZ156"/>
      <c r="BA156" s="37">
        <f t="shared" si="102"/>
        <v>29.342745444795117</v>
      </c>
      <c r="BB156" s="37">
        <f t="shared" si="103"/>
        <v>56.545638673431789</v>
      </c>
    </row>
    <row r="157" spans="1:54" x14ac:dyDescent="0.25">
      <c r="AD157"/>
    </row>
    <row r="158" spans="1:54" x14ac:dyDescent="0.25">
      <c r="A158" t="s">
        <v>39</v>
      </c>
      <c r="B158" s="11">
        <f>Settings!J6</f>
        <v>91</v>
      </c>
      <c r="F158" s="3" t="s">
        <v>33</v>
      </c>
      <c r="G158" s="36"/>
      <c r="H158" s="36"/>
      <c r="I158" s="36"/>
      <c r="J158" s="36"/>
      <c r="K158" s="36"/>
      <c r="L158" s="37"/>
      <c r="M158" s="35">
        <f>2*(1-EXP(-0.104*(B158-70)))</f>
        <v>1.7748194647088766</v>
      </c>
      <c r="N158" s="38"/>
      <c r="O158" s="38"/>
      <c r="P158" s="39">
        <f>4*(1-EXP(-0.025*P11))</f>
        <v>3.2123532991832238</v>
      </c>
      <c r="Q158" s="39">
        <f>10*(1-EXP(-0.013*Q11))</f>
        <v>5.7044264178926083</v>
      </c>
      <c r="R158" s="39">
        <f>12*(1-EXP(-0.0166*R11))</f>
        <v>7.9207765077004755</v>
      </c>
      <c r="S158" s="40"/>
      <c r="T158" s="40"/>
      <c r="U158" s="41"/>
      <c r="V158" s="41"/>
      <c r="W158" s="42"/>
      <c r="X158" s="42"/>
      <c r="AB158" t="s">
        <v>39</v>
      </c>
      <c r="AC158" s="11">
        <f>B158</f>
        <v>91</v>
      </c>
      <c r="AD158"/>
      <c r="AG158" s="3" t="s">
        <v>33</v>
      </c>
      <c r="AH158" s="36"/>
      <c r="AI158" s="36"/>
      <c r="AJ158" s="36"/>
      <c r="AK158" s="36"/>
      <c r="AL158" s="36"/>
      <c r="AM158" s="37"/>
      <c r="AN158" s="35">
        <f>2*(1-EXP(-0.104*(AC158-70)))</f>
        <v>1.7748194647088766</v>
      </c>
      <c r="AO158" s="38"/>
      <c r="AP158" s="38"/>
      <c r="AQ158" s="39">
        <f>4*(1-EXP(-0.025*AQ11))</f>
        <v>3.2123532991832238</v>
      </c>
      <c r="AR158" s="39">
        <f>10*(1-EXP(-0.013*AR11))</f>
        <v>5.7044264178926083</v>
      </c>
      <c r="AS158" s="39">
        <f>12*(1-EXP(-0.0166*AS11))</f>
        <v>7.9207765077004755</v>
      </c>
      <c r="AT158" s="40"/>
      <c r="AU158" s="40"/>
      <c r="AV158" s="41"/>
      <c r="AW158" s="41"/>
      <c r="AX158" s="42"/>
      <c r="AY158" s="42"/>
    </row>
    <row r="159" spans="1:54" x14ac:dyDescent="0.25">
      <c r="A159" t="s">
        <v>22</v>
      </c>
      <c r="B159" s="11">
        <f>Settings!I6</f>
        <v>65</v>
      </c>
      <c r="F159" s="3" t="s">
        <v>34</v>
      </c>
      <c r="G159" s="36"/>
      <c r="H159" s="36"/>
      <c r="I159" s="36"/>
      <c r="J159" s="36"/>
      <c r="K159" s="36"/>
      <c r="L159" s="37"/>
      <c r="M159" s="35">
        <f>1.5*(1-EXP(-0.0201*M11))</f>
        <v>1.0938508782605161</v>
      </c>
      <c r="N159" s="38"/>
      <c r="O159" s="38"/>
      <c r="P159" s="39">
        <f>4*(1-EXP(-0.034*P11))</f>
        <v>3.5611974059379543</v>
      </c>
      <c r="Q159" s="39">
        <f>6*(1-EXP(-0.06*Q11))</f>
        <v>5.8785485313251744</v>
      </c>
      <c r="R159" s="39">
        <f>20*(1-EXP(-0.021*R11))</f>
        <v>14.892386480238446</v>
      </c>
      <c r="S159" s="40"/>
      <c r="T159" s="40"/>
      <c r="U159" s="41"/>
      <c r="V159" s="41"/>
      <c r="W159" s="42"/>
      <c r="X159" s="42"/>
      <c r="AB159" t="s">
        <v>22</v>
      </c>
      <c r="AC159" s="11">
        <f>B159</f>
        <v>65</v>
      </c>
      <c r="AD159"/>
      <c r="AG159" s="3" t="s">
        <v>34</v>
      </c>
      <c r="AH159" s="36"/>
      <c r="AI159" s="36"/>
      <c r="AJ159" s="36"/>
      <c r="AK159" s="36"/>
      <c r="AL159" s="36"/>
      <c r="AM159" s="37"/>
      <c r="AN159" s="35">
        <f>1.5*(1-EXP(-0.0201*AN11))</f>
        <v>1.0938508782605161</v>
      </c>
      <c r="AO159" s="38"/>
      <c r="AP159" s="38"/>
      <c r="AQ159" s="39">
        <f>4*(1-EXP(-0.034*AQ11))</f>
        <v>3.5611974059379543</v>
      </c>
      <c r="AR159" s="39">
        <f>6*(1-EXP(-0.06*AR11))</f>
        <v>5.8785485313251744</v>
      </c>
      <c r="AS159" s="39">
        <f>20*(1-EXP(-0.021*AS11))</f>
        <v>14.892386480238446</v>
      </c>
      <c r="AT159" s="40"/>
      <c r="AU159" s="40"/>
      <c r="AV159" s="41"/>
      <c r="AW159" s="41"/>
      <c r="AX159" s="42"/>
      <c r="AY159" s="42"/>
    </row>
    <row r="160" spans="1:54" x14ac:dyDescent="0.25">
      <c r="A160" t="s">
        <v>87</v>
      </c>
      <c r="B160" s="11">
        <f>Settings!H6</f>
        <v>97</v>
      </c>
      <c r="F160" s="3" t="s">
        <v>32</v>
      </c>
      <c r="G160" s="36">
        <f>IF(B158&gt;84, 0.75+0.75*(1-EXP(-0.23*(B158-84)))^0.5, 0.75-0.75*(1-EXP(0.23*(B158-84)))^0.5)</f>
        <v>1.4208675108266395</v>
      </c>
      <c r="H160" s="36">
        <f>5*(1-EXP(-0.0115*H11))</f>
        <v>2.6322552675038247</v>
      </c>
      <c r="I160" s="36">
        <f>5*(1-EXP(-0.0164*I11))^2.24</f>
        <v>1.9420751097732385</v>
      </c>
      <c r="J160" s="36">
        <f>5*(1-EXP(-0.0164*J11))^2.24</f>
        <v>1.9420751097732385</v>
      </c>
      <c r="K160" s="36">
        <f>5*(1-EXP(-0.0149*K11))^2.48</f>
        <v>1.5300499446211988</v>
      </c>
      <c r="L160" s="37">
        <f>5*(1-EXP(-0.0149*L11))^2.48</f>
        <v>1.5300499446211988</v>
      </c>
      <c r="M160" s="35">
        <f>M158+M159</f>
        <v>2.8686703429693927</v>
      </c>
      <c r="N160" s="38">
        <f>1.5*(1-EXP(-0.0183*N11))</f>
        <v>1.0434398809008987</v>
      </c>
      <c r="O160" s="38">
        <f>1.5*(1-EXP(-0.0183*O11))</f>
        <v>1.0434398809008987</v>
      </c>
      <c r="P160" s="39">
        <f>P158+P159</f>
        <v>6.7735507051211776</v>
      </c>
      <c r="Q160" s="39">
        <f>Q158+Q159</f>
        <v>11.582974949217782</v>
      </c>
      <c r="R160" s="39">
        <f>R158+R159</f>
        <v>22.813162987938924</v>
      </c>
      <c r="S160" s="40">
        <f>B161/10</f>
        <v>0.35</v>
      </c>
      <c r="T160" s="40">
        <f>B161/10</f>
        <v>0.35</v>
      </c>
      <c r="U160" s="41">
        <f>($C$5/100*$H$160)+((100-$C$5)/100*$N$160)</f>
        <v>2.0761698821928007</v>
      </c>
      <c r="V160" s="41">
        <f>($C$5/100*$H$160)+((100-$C$5)/100*$N$160)</f>
        <v>2.0761698821928007</v>
      </c>
      <c r="W160" s="42">
        <f>5*(1-EXP(-0.0115*W11))</f>
        <v>2.6322552675038247</v>
      </c>
      <c r="X160" s="42">
        <f>5*(1-EXP(-0.0115*X11))</f>
        <v>2.6322552675038247</v>
      </c>
      <c r="AB160" t="s">
        <v>87</v>
      </c>
      <c r="AC160" s="11">
        <f>B160</f>
        <v>97</v>
      </c>
      <c r="AD160"/>
      <c r="AG160" s="3" t="s">
        <v>32</v>
      </c>
      <c r="AH160" s="36">
        <f>IF(AC158&gt;84, 0.75+0.75*(1-EXP(-0.23*(AC158-84)))^0.5, 0.75-0.75*(1-EXP(0.23*(AC158-84)))^0.5)</f>
        <v>1.4208675108266395</v>
      </c>
      <c r="AI160" s="36">
        <f>5*(1-EXP(-0.0115*AI11))</f>
        <v>2.6322552675038247</v>
      </c>
      <c r="AJ160" s="36">
        <f>5*(1-EXP(-0.0164*AJ11))^2.24</f>
        <v>1.9420751097732385</v>
      </c>
      <c r="AK160" s="36">
        <f>5*(1-EXP(-0.0164*AK11))^2.24</f>
        <v>1.9420751097732385</v>
      </c>
      <c r="AL160" s="36">
        <f>5*(1-EXP(-0.0149*AL11))^2.48</f>
        <v>1.5300499446211988</v>
      </c>
      <c r="AM160" s="37">
        <f>5*(1-EXP(-0.0149*AM11))^2.48</f>
        <v>1.5300499446211988</v>
      </c>
      <c r="AN160" s="35">
        <f>AN158+AN159</f>
        <v>2.8686703429693927</v>
      </c>
      <c r="AO160" s="38">
        <f>1.5*(1-EXP(-0.0183*AO11))</f>
        <v>1.0434398809008987</v>
      </c>
      <c r="AP160" s="38">
        <f>1.5*(1-EXP(-0.0183*AP11))</f>
        <v>1.0434398809008987</v>
      </c>
      <c r="AQ160" s="39">
        <f>AQ158+AQ159</f>
        <v>6.7735507051211776</v>
      </c>
      <c r="AR160" s="39">
        <f>AR158+AR159</f>
        <v>11.582974949217782</v>
      </c>
      <c r="AS160" s="39">
        <f>AS158+AS159</f>
        <v>22.813162987938924</v>
      </c>
      <c r="AT160" s="40">
        <f>AC161/10</f>
        <v>0.35</v>
      </c>
      <c r="AU160" s="40">
        <f>AC161/10</f>
        <v>0.35</v>
      </c>
      <c r="AV160" s="41">
        <f>($C$5/100*$H$160)+((100-$C$5)/100*$N$160)</f>
        <v>2.0761698821928007</v>
      </c>
      <c r="AW160" s="41">
        <f>($C$5/100*$H$160)+((100-$C$5)/100*$N$160)</f>
        <v>2.0761698821928007</v>
      </c>
      <c r="AX160" s="42">
        <f>5*(1-EXP(-0.0115*AX11))</f>
        <v>2.6322552675038247</v>
      </c>
      <c r="AY160" s="42">
        <f>5*(1-EXP(-0.0115*AY11))</f>
        <v>2.6322552675038247</v>
      </c>
    </row>
    <row r="161" spans="1:51" x14ac:dyDescent="0.25">
      <c r="A161" t="s">
        <v>42</v>
      </c>
      <c r="B161" s="11">
        <f>Settings!K6</f>
        <v>3.5</v>
      </c>
      <c r="G161" s="36"/>
      <c r="H161" s="36"/>
      <c r="I161" s="36"/>
      <c r="J161" s="36"/>
      <c r="K161" s="36"/>
      <c r="L161" s="37"/>
      <c r="M161" s="35"/>
      <c r="N161" s="38"/>
      <c r="O161" s="38"/>
      <c r="P161" s="39"/>
      <c r="Q161" s="39"/>
      <c r="R161" s="39"/>
      <c r="S161" s="40"/>
      <c r="T161" s="40"/>
      <c r="U161" s="41"/>
      <c r="V161" s="41"/>
      <c r="W161" s="42"/>
      <c r="X161" s="42"/>
      <c r="AB161" t="s">
        <v>42</v>
      </c>
      <c r="AC161" s="11">
        <f>B161</f>
        <v>3.5</v>
      </c>
      <c r="AD161"/>
      <c r="AH161" s="36"/>
      <c r="AI161" s="36"/>
      <c r="AJ161" s="36"/>
      <c r="AK161" s="36"/>
      <c r="AL161" s="36"/>
      <c r="AM161" s="37"/>
      <c r="AN161" s="35"/>
      <c r="AO161" s="38"/>
      <c r="AP161" s="38"/>
      <c r="AQ161" s="39"/>
      <c r="AR161" s="39"/>
      <c r="AS161" s="39"/>
      <c r="AT161" s="40"/>
      <c r="AU161" s="40"/>
      <c r="AV161" s="41"/>
      <c r="AW161" s="41"/>
      <c r="AX161" s="42"/>
      <c r="AY161" s="42"/>
    </row>
    <row r="162" spans="1:51" x14ac:dyDescent="0.25">
      <c r="A162" t="s">
        <v>95</v>
      </c>
      <c r="B162" s="11">
        <f>Settings!L6</f>
        <v>5.5</v>
      </c>
      <c r="F162" s="3" t="s">
        <v>36</v>
      </c>
      <c r="G162" s="36">
        <v>2</v>
      </c>
      <c r="H162" s="36">
        <v>3</v>
      </c>
      <c r="I162" s="36">
        <v>8</v>
      </c>
      <c r="J162" s="36">
        <v>4</v>
      </c>
      <c r="K162" s="36">
        <v>18</v>
      </c>
      <c r="L162" s="6">
        <f>$B$162</f>
        <v>5.5</v>
      </c>
      <c r="M162" s="35">
        <v>10</v>
      </c>
      <c r="N162" s="38"/>
      <c r="O162" s="38"/>
      <c r="P162" s="39"/>
      <c r="Q162" s="39"/>
      <c r="R162" s="39"/>
      <c r="S162" s="40"/>
      <c r="T162" s="40"/>
      <c r="U162" s="41">
        <v>6</v>
      </c>
      <c r="V162" s="41">
        <v>6</v>
      </c>
      <c r="W162" s="42">
        <v>6</v>
      </c>
      <c r="X162" s="42">
        <v>6</v>
      </c>
      <c r="AB162" t="s">
        <v>95</v>
      </c>
      <c r="AC162" s="11">
        <f>B162</f>
        <v>5.5</v>
      </c>
      <c r="AD162"/>
      <c r="AG162" s="3" t="s">
        <v>36</v>
      </c>
      <c r="AH162" s="36">
        <v>2</v>
      </c>
      <c r="AI162" s="36">
        <v>3</v>
      </c>
      <c r="AJ162" s="36">
        <v>8</v>
      </c>
      <c r="AK162" s="36">
        <v>4</v>
      </c>
      <c r="AL162" s="36">
        <v>18</v>
      </c>
      <c r="AM162" s="6">
        <f>$AC$162</f>
        <v>5.5</v>
      </c>
      <c r="AN162" s="35">
        <v>10</v>
      </c>
      <c r="AO162" s="38"/>
      <c r="AP162" s="38"/>
      <c r="AQ162" s="39"/>
      <c r="AR162" s="39"/>
      <c r="AS162" s="39"/>
      <c r="AT162" s="40"/>
      <c r="AU162" s="40"/>
      <c r="AV162" s="41">
        <v>6</v>
      </c>
      <c r="AW162" s="41">
        <v>6</v>
      </c>
      <c r="AX162" s="42">
        <v>6</v>
      </c>
      <c r="AY162" s="42">
        <v>6</v>
      </c>
    </row>
    <row r="163" spans="1:51" x14ac:dyDescent="0.25">
      <c r="F163" s="3" t="s">
        <v>37</v>
      </c>
      <c r="G163" s="36">
        <v>0.75</v>
      </c>
      <c r="H163" s="36">
        <v>0.8</v>
      </c>
      <c r="I163" s="36">
        <v>1.1499999999999999</v>
      </c>
      <c r="J163" s="36">
        <v>1.2</v>
      </c>
      <c r="K163" s="36">
        <v>1.2</v>
      </c>
      <c r="L163" s="37">
        <v>1.8</v>
      </c>
      <c r="M163" s="35">
        <v>0.5</v>
      </c>
      <c r="N163" s="38"/>
      <c r="O163" s="38"/>
      <c r="P163" s="39"/>
      <c r="Q163" s="39"/>
      <c r="R163" s="39"/>
      <c r="S163" s="40"/>
      <c r="T163" s="40"/>
      <c r="U163" s="41">
        <v>0.8</v>
      </c>
      <c r="V163" s="41">
        <v>0.8</v>
      </c>
      <c r="W163" s="42">
        <v>0.8</v>
      </c>
      <c r="X163" s="42">
        <v>0.8</v>
      </c>
      <c r="AD163"/>
      <c r="AG163" s="3" t="s">
        <v>37</v>
      </c>
      <c r="AH163" s="36">
        <v>0.75</v>
      </c>
      <c r="AI163" s="36">
        <v>0.8</v>
      </c>
      <c r="AJ163" s="36">
        <v>1.1499999999999999</v>
      </c>
      <c r="AK163" s="36">
        <v>1.2</v>
      </c>
      <c r="AL163" s="36">
        <v>1.2</v>
      </c>
      <c r="AM163" s="37">
        <v>1.8</v>
      </c>
      <c r="AN163" s="35">
        <v>0.5</v>
      </c>
      <c r="AO163" s="38"/>
      <c r="AP163" s="38"/>
      <c r="AQ163" s="39"/>
      <c r="AR163" s="39"/>
      <c r="AS163" s="39"/>
      <c r="AT163" s="40"/>
      <c r="AU163" s="40"/>
      <c r="AV163" s="41">
        <v>0.8</v>
      </c>
      <c r="AW163" s="41">
        <v>0.8</v>
      </c>
      <c r="AX163" s="42">
        <v>0.8</v>
      </c>
      <c r="AY163" s="42">
        <v>0.8</v>
      </c>
    </row>
    <row r="164" spans="1:51" x14ac:dyDescent="0.25">
      <c r="F164" s="3" t="s">
        <v>35</v>
      </c>
      <c r="G164" s="36">
        <f t="shared" ref="G164:M164" si="104">0.001*G162^1.5*(460+25.9*$B$160)^1.5</f>
        <v>458.33598467558227</v>
      </c>
      <c r="H164" s="36">
        <f t="shared" si="104"/>
        <v>842.01696990845005</v>
      </c>
      <c r="I164" s="36">
        <f t="shared" si="104"/>
        <v>3666.6878774046568</v>
      </c>
      <c r="J164" s="36">
        <f t="shared" si="104"/>
        <v>1296.3699313036709</v>
      </c>
      <c r="K164" s="36">
        <f t="shared" si="104"/>
        <v>12375.071586240714</v>
      </c>
      <c r="L164" s="37">
        <f t="shared" si="104"/>
        <v>2090.1766724946101</v>
      </c>
      <c r="M164" s="35">
        <f t="shared" si="104"/>
        <v>5124.3520913445218</v>
      </c>
      <c r="N164" s="38"/>
      <c r="O164" s="38"/>
      <c r="P164" s="39"/>
      <c r="Q164" s="39"/>
      <c r="R164" s="39"/>
      <c r="S164" s="40"/>
      <c r="T164" s="40"/>
      <c r="U164" s="41">
        <f>0.001*U162^1.5*(460+25.9*$B$160)^1.5</f>
        <v>2381.5836371856572</v>
      </c>
      <c r="V164" s="41">
        <f>0.001*V162^1.5*(460+25.9*$B$160)^1.5</f>
        <v>2381.5836371856572</v>
      </c>
      <c r="W164" s="42">
        <f>0.001*W162^1.5*(460+25.9*$B$160)^1.5</f>
        <v>2381.5836371856572</v>
      </c>
      <c r="X164" s="42">
        <f>0.001*X162^1.5*(460+25.9*$B$160)^1.5</f>
        <v>2381.5836371856572</v>
      </c>
      <c r="AD164"/>
      <c r="AG164" s="3" t="s">
        <v>35</v>
      </c>
      <c r="AH164" s="36">
        <f t="shared" ref="AH164:AN164" si="105">0.001*AH162^1.5*(460+25.9*$B$160)^1.5</f>
        <v>458.33598467558227</v>
      </c>
      <c r="AI164" s="36">
        <f t="shared" si="105"/>
        <v>842.01696990845005</v>
      </c>
      <c r="AJ164" s="36">
        <f t="shared" si="105"/>
        <v>3666.6878774046568</v>
      </c>
      <c r="AK164" s="36">
        <f t="shared" si="105"/>
        <v>1296.3699313036709</v>
      </c>
      <c r="AL164" s="36">
        <f t="shared" si="105"/>
        <v>12375.071586240714</v>
      </c>
      <c r="AM164" s="37">
        <f t="shared" si="105"/>
        <v>2090.1766724946101</v>
      </c>
      <c r="AN164" s="35">
        <f t="shared" si="105"/>
        <v>5124.3520913445218</v>
      </c>
      <c r="AO164" s="38"/>
      <c r="AP164" s="38"/>
      <c r="AQ164" s="39"/>
      <c r="AR164" s="39"/>
      <c r="AS164" s="39"/>
      <c r="AT164" s="40"/>
      <c r="AU164" s="40"/>
      <c r="AV164" s="41">
        <f>0.001*AV162^1.5*(460+25.9*$B$160)^1.5</f>
        <v>2381.5836371856572</v>
      </c>
      <c r="AW164" s="41">
        <f>0.001*AW162^1.5*(460+25.9*$B$160)^1.5</f>
        <v>2381.5836371856572</v>
      </c>
      <c r="AX164" s="42">
        <f>0.001*AX162^1.5*(460+25.9*$B$160)^1.5</f>
        <v>2381.5836371856572</v>
      </c>
      <c r="AY164" s="42">
        <f>0.001*AY162^1.5*(460+25.9*$B$160)^1.5</f>
        <v>2381.5836371856572</v>
      </c>
    </row>
    <row r="165" spans="1:51" x14ac:dyDescent="0.25">
      <c r="F165" s="3" t="s">
        <v>144</v>
      </c>
      <c r="G165" s="36">
        <f t="shared" ref="G165:M165" si="106">G164/(300*G160)</f>
        <v>1.075249172737035</v>
      </c>
      <c r="H165" s="36">
        <f t="shared" si="106"/>
        <v>1.0662807926260855</v>
      </c>
      <c r="I165" s="36">
        <f t="shared" si="106"/>
        <v>6.2934192725992419</v>
      </c>
      <c r="J165" s="36">
        <f t="shared" si="106"/>
        <v>2.2250597222525172</v>
      </c>
      <c r="K165" s="36">
        <f t="shared" si="106"/>
        <v>26.960060203142508</v>
      </c>
      <c r="L165" s="37">
        <f t="shared" si="106"/>
        <v>4.5536131676452873</v>
      </c>
      <c r="M165" s="35">
        <f t="shared" si="106"/>
        <v>5.9543870837853605</v>
      </c>
      <c r="N165" s="38"/>
      <c r="O165" s="38"/>
      <c r="P165" s="39"/>
      <c r="Q165" s="39"/>
      <c r="R165" s="39"/>
      <c r="S165" s="40"/>
      <c r="T165" s="40"/>
      <c r="U165" s="41">
        <f>U164/(300*U160)</f>
        <v>3.823681381779616</v>
      </c>
      <c r="V165" s="41">
        <f>V164/(300*V160)</f>
        <v>3.823681381779616</v>
      </c>
      <c r="W165" s="42">
        <f>W164/(300*W160)</f>
        <v>3.0158975164594883</v>
      </c>
      <c r="X165" s="42">
        <f>X164/(300*X160)</f>
        <v>3.0158975164594883</v>
      </c>
      <c r="AD165"/>
      <c r="AG165" s="3" t="s">
        <v>144</v>
      </c>
      <c r="AH165" s="36">
        <f t="shared" ref="AH165:AN165" si="107">AH164/(300*AH160)</f>
        <v>1.075249172737035</v>
      </c>
      <c r="AI165" s="36">
        <f t="shared" si="107"/>
        <v>1.0662807926260855</v>
      </c>
      <c r="AJ165" s="36">
        <f t="shared" si="107"/>
        <v>6.2934192725992419</v>
      </c>
      <c r="AK165" s="36">
        <f t="shared" si="107"/>
        <v>2.2250597222525172</v>
      </c>
      <c r="AL165" s="36">
        <f t="shared" si="107"/>
        <v>26.960060203142508</v>
      </c>
      <c r="AM165" s="37">
        <f t="shared" si="107"/>
        <v>4.5536131676452873</v>
      </c>
      <c r="AN165" s="35">
        <f t="shared" si="107"/>
        <v>5.9543870837853605</v>
      </c>
      <c r="AO165" s="38"/>
      <c r="AP165" s="38"/>
      <c r="AQ165" s="39"/>
      <c r="AR165" s="39"/>
      <c r="AS165" s="39"/>
      <c r="AT165" s="40"/>
      <c r="AU165" s="40"/>
      <c r="AV165" s="41">
        <f>AV164/(300*AV160)</f>
        <v>3.823681381779616</v>
      </c>
      <c r="AW165" s="41">
        <f>AW164/(300*AW160)</f>
        <v>3.823681381779616</v>
      </c>
      <c r="AX165" s="42">
        <f>AX164/(300*AX160)</f>
        <v>3.0158975164594883</v>
      </c>
      <c r="AY165" s="42">
        <f>AY164/(300*AY160)</f>
        <v>3.0158975164594883</v>
      </c>
    </row>
    <row r="166" spans="1:51" x14ac:dyDescent="0.25">
      <c r="F166" s="3" t="s">
        <v>91</v>
      </c>
      <c r="G166" s="36"/>
      <c r="H166" s="36"/>
      <c r="I166" s="36"/>
      <c r="J166" s="36"/>
      <c r="K166" s="36"/>
      <c r="L166" s="37">
        <f>((1.5-0.00275*B160)^4)/(460+(25.9*B160))*1000</f>
        <v>0.77823696465479297</v>
      </c>
      <c r="M166" s="35"/>
      <c r="N166" s="38"/>
      <c r="O166" s="38"/>
      <c r="P166" s="39"/>
      <c r="Q166" s="39"/>
      <c r="R166" s="39"/>
      <c r="S166" s="40"/>
      <c r="T166" s="40"/>
      <c r="U166" s="41"/>
      <c r="V166" s="41"/>
      <c r="W166" s="42"/>
      <c r="X166" s="42"/>
      <c r="AD166"/>
      <c r="AG166" s="3" t="s">
        <v>91</v>
      </c>
      <c r="AH166" s="36"/>
      <c r="AI166" s="36"/>
      <c r="AJ166" s="36"/>
      <c r="AK166" s="36"/>
      <c r="AL166" s="36"/>
      <c r="AM166" s="37">
        <f>((1.5-0.00275*AC160)^4)/(460+(25.9*AC160))*1000</f>
        <v>0.77823696465479297</v>
      </c>
      <c r="AN166" s="35"/>
      <c r="AO166" s="38"/>
      <c r="AP166" s="38"/>
      <c r="AQ166" s="39"/>
      <c r="AR166" s="39"/>
      <c r="AS166" s="39"/>
      <c r="AT166" s="40"/>
      <c r="AU166" s="40"/>
      <c r="AV166" s="41"/>
      <c r="AW166" s="41"/>
      <c r="AX166" s="42"/>
      <c r="AY166" s="42"/>
    </row>
    <row r="167" spans="1:51" x14ac:dyDescent="0.25">
      <c r="AD167"/>
    </row>
    <row r="168" spans="1:51" x14ac:dyDescent="0.25">
      <c r="G168" s="43" t="s">
        <v>4</v>
      </c>
      <c r="H168" s="43" t="s">
        <v>5</v>
      </c>
      <c r="I168" s="43" t="s">
        <v>6</v>
      </c>
      <c r="J168" s="43" t="s">
        <v>7</v>
      </c>
      <c r="K168" s="43" t="s">
        <v>8</v>
      </c>
      <c r="L168" s="44" t="s">
        <v>94</v>
      </c>
      <c r="M168" s="45" t="s">
        <v>9</v>
      </c>
      <c r="N168" s="46" t="s">
        <v>10</v>
      </c>
      <c r="O168" s="46" t="s">
        <v>11</v>
      </c>
      <c r="P168" s="47" t="s">
        <v>12</v>
      </c>
      <c r="Q168" s="47" t="s">
        <v>13</v>
      </c>
      <c r="R168" s="47" t="s">
        <v>14</v>
      </c>
      <c r="S168" s="48" t="s">
        <v>20</v>
      </c>
      <c r="T168" s="48" t="s">
        <v>21</v>
      </c>
      <c r="U168" s="49" t="s">
        <v>16</v>
      </c>
      <c r="V168" s="49" t="s">
        <v>17</v>
      </c>
      <c r="W168" s="50" t="s">
        <v>18</v>
      </c>
      <c r="X168" s="50" t="s">
        <v>24</v>
      </c>
      <c r="AD168"/>
      <c r="AH168" s="43" t="s">
        <v>4</v>
      </c>
      <c r="AI168" s="43" t="s">
        <v>5</v>
      </c>
      <c r="AJ168" s="43" t="s">
        <v>6</v>
      </c>
      <c r="AK168" s="43" t="s">
        <v>7</v>
      </c>
      <c r="AL168" s="43" t="s">
        <v>8</v>
      </c>
      <c r="AM168" s="44" t="s">
        <v>94</v>
      </c>
      <c r="AN168" s="45" t="s">
        <v>9</v>
      </c>
      <c r="AO168" s="46" t="s">
        <v>10</v>
      </c>
      <c r="AP168" s="46" t="s">
        <v>11</v>
      </c>
      <c r="AQ168" s="47" t="s">
        <v>12</v>
      </c>
      <c r="AR168" s="47" t="s">
        <v>13</v>
      </c>
      <c r="AS168" s="47" t="s">
        <v>14</v>
      </c>
      <c r="AT168" s="48" t="s">
        <v>20</v>
      </c>
      <c r="AU168" s="48" t="s">
        <v>21</v>
      </c>
      <c r="AV168" s="49" t="s">
        <v>16</v>
      </c>
      <c r="AW168" s="49" t="s">
        <v>17</v>
      </c>
      <c r="AX168" s="50" t="s">
        <v>18</v>
      </c>
      <c r="AY168" s="50" t="s">
        <v>24</v>
      </c>
    </row>
    <row r="169" spans="1:51" x14ac:dyDescent="0.25">
      <c r="AD169"/>
    </row>
    <row r="170" spans="1:51" x14ac:dyDescent="0.25">
      <c r="E170" s="12" t="s">
        <v>140</v>
      </c>
      <c r="F170" s="3">
        <v>0</v>
      </c>
      <c r="G170" s="43">
        <f t="shared" ref="G170:M185" si="108">IF(1-EXP(-0.23*(G86-G$165))&lt;0, 0, 1-EXP(-0.23*(G86-G$165)))</f>
        <v>0</v>
      </c>
      <c r="H170" s="43">
        <f t="shared" si="108"/>
        <v>0</v>
      </c>
      <c r="I170" s="43">
        <f t="shared" si="108"/>
        <v>0</v>
      </c>
      <c r="J170" s="43">
        <f t="shared" si="108"/>
        <v>0</v>
      </c>
      <c r="K170" s="43">
        <f t="shared" si="108"/>
        <v>0</v>
      </c>
      <c r="L170" s="44">
        <f>IF(1-EXP(-0.23*(Z86-L$165))&lt;0, 0, 1-EXP(-0.23*(Z86-L$165)))</f>
        <v>0</v>
      </c>
      <c r="M170" s="45">
        <f t="shared" si="108"/>
        <v>0</v>
      </c>
      <c r="N170" s="46"/>
      <c r="O170" s="46"/>
      <c r="P170" s="47"/>
      <c r="Q170" s="47"/>
      <c r="R170" s="47"/>
      <c r="S170" s="48"/>
      <c r="T170" s="48"/>
      <c r="U170" s="49">
        <f t="shared" ref="U170:X185" si="109">IF(1-EXP(-0.23*(U86-U$165))&lt;0, 0, 1-EXP(-0.23*(U86-U$165)))</f>
        <v>0</v>
      </c>
      <c r="V170" s="49">
        <f t="shared" si="109"/>
        <v>0</v>
      </c>
      <c r="W170" s="50">
        <f t="shared" si="109"/>
        <v>0</v>
      </c>
      <c r="X170" s="50">
        <f t="shared" si="109"/>
        <v>0</v>
      </c>
      <c r="AD170"/>
      <c r="AF170" s="12" t="s">
        <v>140</v>
      </c>
      <c r="AG170" s="3">
        <f>AE14</f>
        <v>4.9458521066739074</v>
      </c>
      <c r="AH170" s="43">
        <f t="shared" ref="AH170:AL185" si="110">IF(1-EXP(-0.23*(AH86-AH$165))&lt;0, 0, 1-EXP(-0.23*(AH86-AH$165)))</f>
        <v>0</v>
      </c>
      <c r="AI170" s="43">
        <f t="shared" si="110"/>
        <v>0.61257719552750989</v>
      </c>
      <c r="AJ170" s="43">
        <f t="shared" si="110"/>
        <v>0</v>
      </c>
      <c r="AK170" s="43">
        <f t="shared" si="110"/>
        <v>0.52219888569478978</v>
      </c>
      <c r="AL170" s="43">
        <f t="shared" si="110"/>
        <v>0</v>
      </c>
      <c r="AM170" s="44">
        <f>IF(1-EXP(-0.23*(BA86-AM$165))&lt;0, 0, 1-EXP(-0.23*(BA86-AM$165)))</f>
        <v>0</v>
      </c>
      <c r="AN170" s="45">
        <f t="shared" ref="AN170:AN233" si="111">IF(1-EXP(-0.23*(AN86-AN$165))&lt;0, 0, 1-EXP(-0.23*(AN86-AN$165)))</f>
        <v>0</v>
      </c>
      <c r="AO170" s="46"/>
      <c r="AP170" s="46"/>
      <c r="AQ170" s="47"/>
      <c r="AR170" s="47"/>
      <c r="AS170" s="47"/>
      <c r="AT170" s="48"/>
      <c r="AU170" s="48"/>
      <c r="AV170" s="49">
        <f t="shared" ref="AV170:AY185" si="112">IF(1-EXP(-0.23*(AV86-AV$165))&lt;0, 0, 1-EXP(-0.23*(AV86-AV$165)))</f>
        <v>6.4678692681929828E-3</v>
      </c>
      <c r="AW170" s="49">
        <f t="shared" si="112"/>
        <v>0</v>
      </c>
      <c r="AX170" s="50">
        <f t="shared" si="112"/>
        <v>0.86953894542240528</v>
      </c>
      <c r="AY170" s="50">
        <f t="shared" si="112"/>
        <v>0.4297823838156769</v>
      </c>
    </row>
    <row r="171" spans="1:51" x14ac:dyDescent="0.25">
      <c r="F171" s="3">
        <v>1</v>
      </c>
      <c r="G171" s="43">
        <f t="shared" si="108"/>
        <v>0</v>
      </c>
      <c r="H171" s="43">
        <f t="shared" si="108"/>
        <v>0</v>
      </c>
      <c r="I171" s="43">
        <f t="shared" si="108"/>
        <v>0</v>
      </c>
      <c r="J171" s="43">
        <f t="shared" si="108"/>
        <v>0</v>
      </c>
      <c r="K171" s="43">
        <f t="shared" si="108"/>
        <v>0</v>
      </c>
      <c r="L171" s="44">
        <f t="shared" ref="L171:L225" si="113">IF(1-EXP(-0.23*(Z87-L$165))&lt;0, 0, 1-EXP(-0.23*(Z87-L$165)))</f>
        <v>0</v>
      </c>
      <c r="M171" s="45">
        <f t="shared" si="108"/>
        <v>0</v>
      </c>
      <c r="N171" s="46"/>
      <c r="O171" s="46"/>
      <c r="P171" s="47"/>
      <c r="Q171" s="47"/>
      <c r="R171" s="47"/>
      <c r="S171" s="48"/>
      <c r="T171" s="48"/>
      <c r="U171" s="49">
        <f t="shared" si="109"/>
        <v>0</v>
      </c>
      <c r="V171" s="49">
        <f t="shared" si="109"/>
        <v>0</v>
      </c>
      <c r="W171" s="50">
        <f t="shared" si="109"/>
        <v>0</v>
      </c>
      <c r="X171" s="50">
        <f t="shared" si="109"/>
        <v>0</v>
      </c>
      <c r="AD171"/>
      <c r="AG171" s="3">
        <f t="shared" ref="AG171:AG234" si="114">AE15</f>
        <v>5.2014595403979236</v>
      </c>
      <c r="AH171" s="43">
        <f t="shared" si="110"/>
        <v>0</v>
      </c>
      <c r="AI171" s="43">
        <f t="shared" si="110"/>
        <v>0.64483399567457711</v>
      </c>
      <c r="AJ171" s="43">
        <f t="shared" si="110"/>
        <v>0</v>
      </c>
      <c r="AK171" s="43">
        <f t="shared" si="110"/>
        <v>0.56367292679257341</v>
      </c>
      <c r="AL171" s="43">
        <f t="shared" si="110"/>
        <v>0</v>
      </c>
      <c r="AM171" s="44">
        <f t="shared" ref="AM171:AM225" si="115">IF(1-EXP(-0.23*(BA87-AM$165))&lt;0, 0, 1-EXP(-0.23*(BA87-AM$165)))</f>
        <v>0</v>
      </c>
      <c r="AN171" s="45">
        <f t="shared" si="111"/>
        <v>0</v>
      </c>
      <c r="AO171" s="46"/>
      <c r="AP171" s="46"/>
      <c r="AQ171" s="47"/>
      <c r="AR171" s="47"/>
      <c r="AS171" s="47"/>
      <c r="AT171" s="48"/>
      <c r="AU171" s="48"/>
      <c r="AV171" s="49">
        <f t="shared" si="112"/>
        <v>6.8968228872571813E-2</v>
      </c>
      <c r="AW171" s="49">
        <f t="shared" si="112"/>
        <v>0</v>
      </c>
      <c r="AX171" s="50">
        <f t="shared" si="112"/>
        <v>0.8901931674073742</v>
      </c>
      <c r="AY171" s="50">
        <f t="shared" si="112"/>
        <v>0.47742879627800983</v>
      </c>
    </row>
    <row r="172" spans="1:51" x14ac:dyDescent="0.25">
      <c r="F172" s="3">
        <v>2</v>
      </c>
      <c r="G172" s="43">
        <f t="shared" si="108"/>
        <v>0</v>
      </c>
      <c r="H172" s="43">
        <f t="shared" si="108"/>
        <v>7.7857128218963734E-2</v>
      </c>
      <c r="I172" s="43">
        <f t="shared" si="108"/>
        <v>0</v>
      </c>
      <c r="J172" s="43">
        <f t="shared" si="108"/>
        <v>0</v>
      </c>
      <c r="K172" s="43">
        <f t="shared" si="108"/>
        <v>0</v>
      </c>
      <c r="L172" s="44">
        <f t="shared" si="113"/>
        <v>0</v>
      </c>
      <c r="M172" s="45">
        <f t="shared" si="108"/>
        <v>0</v>
      </c>
      <c r="N172" s="46"/>
      <c r="O172" s="46"/>
      <c r="P172" s="47"/>
      <c r="Q172" s="47"/>
      <c r="R172" s="47"/>
      <c r="S172" s="48"/>
      <c r="T172" s="48"/>
      <c r="U172" s="49">
        <f t="shared" si="109"/>
        <v>0</v>
      </c>
      <c r="V172" s="49">
        <f t="shared" si="109"/>
        <v>0</v>
      </c>
      <c r="W172" s="50">
        <f t="shared" si="109"/>
        <v>0.15034316424622263</v>
      </c>
      <c r="X172" s="50">
        <f t="shared" si="109"/>
        <v>0</v>
      </c>
      <c r="AD172"/>
      <c r="AG172" s="3">
        <f t="shared" si="114"/>
        <v>5.4702770658848543</v>
      </c>
      <c r="AH172" s="43">
        <f t="shared" si="110"/>
        <v>0</v>
      </c>
      <c r="AI172" s="43">
        <f t="shared" si="110"/>
        <v>0.67634211918548692</v>
      </c>
      <c r="AJ172" s="43">
        <f t="shared" si="110"/>
        <v>0</v>
      </c>
      <c r="AK172" s="43">
        <f t="shared" si="110"/>
        <v>0.60400892841865805</v>
      </c>
      <c r="AL172" s="43">
        <f t="shared" si="110"/>
        <v>0</v>
      </c>
      <c r="AM172" s="44">
        <f t="shared" si="115"/>
        <v>0</v>
      </c>
      <c r="AN172" s="45">
        <f t="shared" si="111"/>
        <v>0</v>
      </c>
      <c r="AO172" s="46"/>
      <c r="AP172" s="46"/>
      <c r="AQ172" s="47"/>
      <c r="AR172" s="47"/>
      <c r="AS172" s="47"/>
      <c r="AT172" s="48"/>
      <c r="AU172" s="48"/>
      <c r="AV172" s="49">
        <f t="shared" si="112"/>
        <v>0.13145314966414756</v>
      </c>
      <c r="AW172" s="49">
        <f t="shared" si="112"/>
        <v>5.4798592597138041E-2</v>
      </c>
      <c r="AX172" s="50">
        <f t="shared" si="112"/>
        <v>0.90844659989601939</v>
      </c>
      <c r="AY172" s="50">
        <f t="shared" si="112"/>
        <v>0.52373857527821033</v>
      </c>
    </row>
    <row r="173" spans="1:51" x14ac:dyDescent="0.25">
      <c r="F173" s="3">
        <v>3</v>
      </c>
      <c r="G173" s="43">
        <f t="shared" si="108"/>
        <v>0</v>
      </c>
      <c r="H173" s="43">
        <f t="shared" si="108"/>
        <v>0.28951456808111131</v>
      </c>
      <c r="I173" s="43">
        <f t="shared" si="108"/>
        <v>0</v>
      </c>
      <c r="J173" s="43">
        <f t="shared" si="108"/>
        <v>9.8952432212523034E-2</v>
      </c>
      <c r="K173" s="43">
        <f t="shared" si="108"/>
        <v>0</v>
      </c>
      <c r="L173" s="44">
        <f t="shared" si="113"/>
        <v>0</v>
      </c>
      <c r="M173" s="45">
        <f t="shared" si="108"/>
        <v>0</v>
      </c>
      <c r="N173" s="46"/>
      <c r="O173" s="46"/>
      <c r="P173" s="47"/>
      <c r="Q173" s="47"/>
      <c r="R173" s="47"/>
      <c r="S173" s="48"/>
      <c r="T173" s="48"/>
      <c r="U173" s="49">
        <f t="shared" si="109"/>
        <v>0</v>
      </c>
      <c r="V173" s="49">
        <f t="shared" si="109"/>
        <v>0</v>
      </c>
      <c r="W173" s="50">
        <f t="shared" si="109"/>
        <v>0.53364219476845554</v>
      </c>
      <c r="X173" s="50">
        <f t="shared" si="109"/>
        <v>0</v>
      </c>
      <c r="AD173"/>
      <c r="AG173" s="3">
        <f t="shared" si="114"/>
        <v>5.7529873961600746</v>
      </c>
      <c r="AH173" s="43">
        <f t="shared" si="110"/>
        <v>0</v>
      </c>
      <c r="AI173" s="43">
        <f t="shared" si="110"/>
        <v>0.70691601942978699</v>
      </c>
      <c r="AJ173" s="43">
        <f t="shared" si="110"/>
        <v>0</v>
      </c>
      <c r="AK173" s="43">
        <f t="shared" si="110"/>
        <v>0.64296958106829594</v>
      </c>
      <c r="AL173" s="43">
        <f t="shared" si="110"/>
        <v>0</v>
      </c>
      <c r="AM173" s="44">
        <f t="shared" si="115"/>
        <v>0</v>
      </c>
      <c r="AN173" s="45">
        <f t="shared" si="111"/>
        <v>0</v>
      </c>
      <c r="AO173" s="46"/>
      <c r="AP173" s="46"/>
      <c r="AQ173" s="47"/>
      <c r="AR173" s="47"/>
      <c r="AS173" s="47"/>
      <c r="AT173" s="48"/>
      <c r="AU173" s="48"/>
      <c r="AV173" s="49">
        <f t="shared" si="112"/>
        <v>0.19360500307659856</v>
      </c>
      <c r="AW173" s="49">
        <f t="shared" si="112"/>
        <v>0.1165964522725772</v>
      </c>
      <c r="AX173" s="50">
        <f t="shared" si="112"/>
        <v>0.92440991552243568</v>
      </c>
      <c r="AY173" s="50">
        <f t="shared" si="112"/>
        <v>0.56846454084963582</v>
      </c>
    </row>
    <row r="174" spans="1:51" x14ac:dyDescent="0.25">
      <c r="F174" s="3">
        <v>4</v>
      </c>
      <c r="G174" s="43">
        <f t="shared" si="108"/>
        <v>0</v>
      </c>
      <c r="H174" s="43">
        <f t="shared" si="108"/>
        <v>0.47269329615611422</v>
      </c>
      <c r="I174" s="43">
        <f t="shared" si="108"/>
        <v>0</v>
      </c>
      <c r="J174" s="43">
        <f t="shared" si="108"/>
        <v>0.34052177279434326</v>
      </c>
      <c r="K174" s="43">
        <f t="shared" si="108"/>
        <v>0</v>
      </c>
      <c r="L174" s="44">
        <f t="shared" si="113"/>
        <v>0</v>
      </c>
      <c r="M174" s="45">
        <f t="shared" si="108"/>
        <v>0</v>
      </c>
      <c r="N174" s="46"/>
      <c r="O174" s="46"/>
      <c r="P174" s="47"/>
      <c r="Q174" s="47"/>
      <c r="R174" s="47"/>
      <c r="S174" s="48"/>
      <c r="T174" s="48"/>
      <c r="U174" s="49">
        <f t="shared" si="109"/>
        <v>0</v>
      </c>
      <c r="V174" s="49">
        <f t="shared" si="109"/>
        <v>0</v>
      </c>
      <c r="W174" s="50">
        <f t="shared" si="109"/>
        <v>0.75496331024373631</v>
      </c>
      <c r="X174" s="50">
        <f t="shared" si="109"/>
        <v>0.22026668655800963</v>
      </c>
      <c r="AD174"/>
      <c r="AG174" s="3">
        <f t="shared" si="114"/>
        <v>6.0503085276582826</v>
      </c>
      <c r="AH174" s="43">
        <f t="shared" si="110"/>
        <v>0</v>
      </c>
      <c r="AI174" s="43">
        <f t="shared" si="110"/>
        <v>0.73637617619317475</v>
      </c>
      <c r="AJ174" s="43">
        <f t="shared" si="110"/>
        <v>0</v>
      </c>
      <c r="AK174" s="43">
        <f t="shared" si="110"/>
        <v>0.68032906360753054</v>
      </c>
      <c r="AL174" s="43">
        <f t="shared" si="110"/>
        <v>0</v>
      </c>
      <c r="AM174" s="44">
        <f t="shared" si="115"/>
        <v>0</v>
      </c>
      <c r="AN174" s="45">
        <f t="shared" si="111"/>
        <v>0</v>
      </c>
      <c r="AO174" s="46"/>
      <c r="AP174" s="46"/>
      <c r="AQ174" s="47"/>
      <c r="AR174" s="47"/>
      <c r="AS174" s="47"/>
      <c r="AT174" s="48"/>
      <c r="AU174" s="48"/>
      <c r="AV174" s="49">
        <f t="shared" si="112"/>
        <v>0.25509237004294427</v>
      </c>
      <c r="AW174" s="49">
        <f t="shared" si="112"/>
        <v>0.17811941651749019</v>
      </c>
      <c r="AX174" s="50">
        <f t="shared" si="112"/>
        <v>0.93821935195295958</v>
      </c>
      <c r="AY174" s="50">
        <f t="shared" si="112"/>
        <v>0.61137383297781833</v>
      </c>
    </row>
    <row r="175" spans="1:51" x14ac:dyDescent="0.25">
      <c r="F175" s="3">
        <v>5</v>
      </c>
      <c r="G175" s="43">
        <f t="shared" si="108"/>
        <v>0</v>
      </c>
      <c r="H175" s="43">
        <f t="shared" si="108"/>
        <v>0.61960144650313909</v>
      </c>
      <c r="I175" s="43">
        <f t="shared" si="108"/>
        <v>0</v>
      </c>
      <c r="J175" s="43">
        <f t="shared" si="108"/>
        <v>0.53124508312260976</v>
      </c>
      <c r="K175" s="43">
        <f t="shared" si="108"/>
        <v>0</v>
      </c>
      <c r="L175" s="44">
        <f t="shared" si="113"/>
        <v>0</v>
      </c>
      <c r="M175" s="45">
        <f t="shared" si="108"/>
        <v>0</v>
      </c>
      <c r="N175" s="46"/>
      <c r="O175" s="46"/>
      <c r="P175" s="47"/>
      <c r="Q175" s="47"/>
      <c r="R175" s="47"/>
      <c r="S175" s="48"/>
      <c r="T175" s="48"/>
      <c r="U175" s="49">
        <f t="shared" si="109"/>
        <v>1.9959321356670445E-2</v>
      </c>
      <c r="V175" s="49">
        <f t="shared" si="109"/>
        <v>0</v>
      </c>
      <c r="W175" s="50">
        <f t="shared" si="109"/>
        <v>0.87420996343167068</v>
      </c>
      <c r="X175" s="50">
        <f t="shared" si="109"/>
        <v>0.4401785740031734</v>
      </c>
      <c r="AD175"/>
      <c r="AG175" s="3">
        <f t="shared" si="114"/>
        <v>6.3629955637114666</v>
      </c>
      <c r="AH175" s="43">
        <f t="shared" si="110"/>
        <v>0</v>
      </c>
      <c r="AI175" s="43">
        <f t="shared" si="110"/>
        <v>0.76455329731033639</v>
      </c>
      <c r="AJ175" s="43">
        <f t="shared" si="110"/>
        <v>0</v>
      </c>
      <c r="AK175" s="43">
        <f t="shared" si="110"/>
        <v>0.71587858705194063</v>
      </c>
      <c r="AL175" s="43">
        <f t="shared" si="110"/>
        <v>0</v>
      </c>
      <c r="AM175" s="44">
        <f t="shared" si="115"/>
        <v>0</v>
      </c>
      <c r="AN175" s="45">
        <f t="shared" si="111"/>
        <v>0</v>
      </c>
      <c r="AO175" s="46"/>
      <c r="AP175" s="46"/>
      <c r="AQ175" s="47"/>
      <c r="AR175" s="47"/>
      <c r="AS175" s="47"/>
      <c r="AT175" s="48"/>
      <c r="AU175" s="48"/>
      <c r="AV175" s="49">
        <f t="shared" si="112"/>
        <v>0.31557511567824204</v>
      </c>
      <c r="AW175" s="49">
        <f t="shared" si="112"/>
        <v>0.23904954600905204</v>
      </c>
      <c r="AX175" s="50">
        <f t="shared" si="112"/>
        <v>0.95003174081984398</v>
      </c>
      <c r="AY175" s="50">
        <f t="shared" si="112"/>
        <v>0.65225322612168968</v>
      </c>
    </row>
    <row r="176" spans="1:51" x14ac:dyDescent="0.25">
      <c r="F176" s="3">
        <v>6</v>
      </c>
      <c r="G176" s="43">
        <f t="shared" si="108"/>
        <v>0</v>
      </c>
      <c r="H176" s="43">
        <f t="shared" si="108"/>
        <v>0.73157882194593316</v>
      </c>
      <c r="I176" s="43">
        <f t="shared" si="108"/>
        <v>0</v>
      </c>
      <c r="J176" s="43">
        <f t="shared" si="108"/>
        <v>0.6742582179912423</v>
      </c>
      <c r="K176" s="43">
        <f t="shared" si="108"/>
        <v>0</v>
      </c>
      <c r="L176" s="44">
        <f t="shared" si="113"/>
        <v>0</v>
      </c>
      <c r="M176" s="45">
        <f t="shared" si="108"/>
        <v>0</v>
      </c>
      <c r="N176" s="46"/>
      <c r="O176" s="46"/>
      <c r="P176" s="47"/>
      <c r="Q176" s="47"/>
      <c r="R176" s="47"/>
      <c r="S176" s="48"/>
      <c r="T176" s="48"/>
      <c r="U176" s="49">
        <f t="shared" si="109"/>
        <v>0.24496393853342235</v>
      </c>
      <c r="V176" s="49">
        <f t="shared" si="109"/>
        <v>0.16795715119210164</v>
      </c>
      <c r="W176" s="50">
        <f t="shared" si="109"/>
        <v>0.9360735508189727</v>
      </c>
      <c r="X176" s="50">
        <f t="shared" si="109"/>
        <v>0.60439847819971959</v>
      </c>
      <c r="AD176"/>
      <c r="AG176" s="3">
        <f t="shared" si="114"/>
        <v>6.6918426322768392</v>
      </c>
      <c r="AH176" s="43">
        <f t="shared" si="110"/>
        <v>0</v>
      </c>
      <c r="AI176" s="43">
        <f t="shared" si="110"/>
        <v>0.7912925737137696</v>
      </c>
      <c r="AJ176" s="43">
        <f t="shared" si="110"/>
        <v>0</v>
      </c>
      <c r="AK176" s="43">
        <f t="shared" si="110"/>
        <v>0.74943185780847799</v>
      </c>
      <c r="AL176" s="43">
        <f t="shared" si="110"/>
        <v>0</v>
      </c>
      <c r="AM176" s="44">
        <f t="shared" si="115"/>
        <v>0</v>
      </c>
      <c r="AN176" s="45">
        <f t="shared" si="111"/>
        <v>0</v>
      </c>
      <c r="AO176" s="46"/>
      <c r="AP176" s="46"/>
      <c r="AQ176" s="47"/>
      <c r="AR176" s="47"/>
      <c r="AS176" s="47"/>
      <c r="AT176" s="48"/>
      <c r="AU176" s="48"/>
      <c r="AV176" s="49">
        <f t="shared" si="112"/>
        <v>0.37471027685816594</v>
      </c>
      <c r="AW176" s="49">
        <f t="shared" si="112"/>
        <v>0.29906008668381023</v>
      </c>
      <c r="AX176" s="50">
        <f t="shared" si="112"/>
        <v>0.96001903090178176</v>
      </c>
      <c r="AY176" s="50">
        <f t="shared" si="112"/>
        <v>0.69091422593329455</v>
      </c>
    </row>
    <row r="177" spans="6:51" x14ac:dyDescent="0.25">
      <c r="F177" s="3">
        <v>7</v>
      </c>
      <c r="G177" s="43">
        <f t="shared" si="108"/>
        <v>0</v>
      </c>
      <c r="H177" s="43">
        <f t="shared" si="108"/>
        <v>0.81385496778375821</v>
      </c>
      <c r="I177" s="43">
        <f t="shared" si="108"/>
        <v>0</v>
      </c>
      <c r="J177" s="43">
        <f t="shared" si="108"/>
        <v>0.77759133795260404</v>
      </c>
      <c r="K177" s="43">
        <f t="shared" si="108"/>
        <v>0</v>
      </c>
      <c r="L177" s="44">
        <f t="shared" si="113"/>
        <v>0</v>
      </c>
      <c r="M177" s="45">
        <f t="shared" si="108"/>
        <v>0</v>
      </c>
      <c r="N177" s="46"/>
      <c r="O177" s="46"/>
      <c r="P177" s="47"/>
      <c r="Q177" s="47"/>
      <c r="R177" s="47"/>
      <c r="S177" s="48"/>
      <c r="T177" s="48"/>
      <c r="U177" s="49">
        <f t="shared" si="109"/>
        <v>0.42612773593142783</v>
      </c>
      <c r="V177" s="49">
        <f t="shared" si="109"/>
        <v>0.35162926052497934</v>
      </c>
      <c r="W177" s="50">
        <f t="shared" si="109"/>
        <v>0.96754625256886373</v>
      </c>
      <c r="X177" s="50">
        <f t="shared" si="109"/>
        <v>0.7234489092281674</v>
      </c>
      <c r="AD177"/>
      <c r="AG177" s="3">
        <f t="shared" si="114"/>
        <v>7.0376849027752071</v>
      </c>
      <c r="AH177" s="43">
        <f t="shared" si="110"/>
        <v>0</v>
      </c>
      <c r="AI177" s="43">
        <f t="shared" si="110"/>
        <v>0.81645781189997635</v>
      </c>
      <c r="AJ177" s="43">
        <f t="shared" si="110"/>
        <v>0</v>
      </c>
      <c r="AK177" s="43">
        <f t="shared" si="110"/>
        <v>0.78083021372893613</v>
      </c>
      <c r="AL177" s="43">
        <f t="shared" si="110"/>
        <v>0</v>
      </c>
      <c r="AM177" s="44">
        <f t="shared" si="115"/>
        <v>0</v>
      </c>
      <c r="AN177" s="45">
        <f t="shared" si="111"/>
        <v>0</v>
      </c>
      <c r="AO177" s="46"/>
      <c r="AP177" s="46"/>
      <c r="AQ177" s="47"/>
      <c r="AR177" s="47"/>
      <c r="AS177" s="47"/>
      <c r="AT177" s="48"/>
      <c r="AU177" s="48"/>
      <c r="AV177" s="49">
        <f t="shared" si="112"/>
        <v>0.43215865476961035</v>
      </c>
      <c r="AW177" s="49">
        <f t="shared" si="112"/>
        <v>0.35782092964730527</v>
      </c>
      <c r="AX177" s="50">
        <f t="shared" si="112"/>
        <v>0.96836258546686516</v>
      </c>
      <c r="AY177" s="50">
        <f t="shared" si="112"/>
        <v>0.72719772335652733</v>
      </c>
    </row>
    <row r="178" spans="6:51" x14ac:dyDescent="0.25">
      <c r="F178" s="3">
        <v>8</v>
      </c>
      <c r="G178" s="43">
        <f t="shared" si="108"/>
        <v>9.9085594539400801E-2</v>
      </c>
      <c r="H178" s="43">
        <f t="shared" si="108"/>
        <v>0.87266251039647202</v>
      </c>
      <c r="I178" s="43">
        <f t="shared" si="108"/>
        <v>0</v>
      </c>
      <c r="J178" s="43">
        <f t="shared" si="108"/>
        <v>0.8502106636253266</v>
      </c>
      <c r="K178" s="43">
        <f t="shared" si="108"/>
        <v>0</v>
      </c>
      <c r="L178" s="44">
        <f t="shared" si="113"/>
        <v>0</v>
      </c>
      <c r="M178" s="45">
        <f t="shared" si="108"/>
        <v>0</v>
      </c>
      <c r="N178" s="46"/>
      <c r="O178" s="46"/>
      <c r="P178" s="47"/>
      <c r="Q178" s="47"/>
      <c r="R178" s="47"/>
      <c r="S178" s="48"/>
      <c r="T178" s="48"/>
      <c r="U178" s="49">
        <f t="shared" si="109"/>
        <v>0.56848240300391051</v>
      </c>
      <c r="V178" s="49">
        <f t="shared" si="109"/>
        <v>0.49943508495818967</v>
      </c>
      <c r="W178" s="50">
        <f t="shared" si="109"/>
        <v>0.98343479378163323</v>
      </c>
      <c r="X178" s="50">
        <f t="shared" si="109"/>
        <v>0.80800653951641455</v>
      </c>
      <c r="AD178"/>
      <c r="AG178" s="3">
        <f t="shared" si="114"/>
        <v>7.4014007071619208</v>
      </c>
      <c r="AH178" s="43">
        <f t="shared" si="110"/>
        <v>2.0963540817814375E-2</v>
      </c>
      <c r="AI178" s="43">
        <f t="shared" si="110"/>
        <v>0.83993524910172523</v>
      </c>
      <c r="AJ178" s="43">
        <f t="shared" si="110"/>
        <v>0</v>
      </c>
      <c r="AK178" s="43">
        <f t="shared" si="110"/>
        <v>0.80994717070656908</v>
      </c>
      <c r="AL178" s="43">
        <f t="shared" si="110"/>
        <v>0</v>
      </c>
      <c r="AM178" s="44">
        <f t="shared" si="115"/>
        <v>0</v>
      </c>
      <c r="AN178" s="45">
        <f t="shared" si="111"/>
        <v>0</v>
      </c>
      <c r="AO178" s="46"/>
      <c r="AP178" s="46"/>
      <c r="AQ178" s="47"/>
      <c r="AR178" s="47"/>
      <c r="AS178" s="47"/>
      <c r="AT178" s="48"/>
      <c r="AU178" s="48"/>
      <c r="AV178" s="49">
        <f t="shared" si="112"/>
        <v>0.48759195120793886</v>
      </c>
      <c r="AW178" s="49">
        <f t="shared" si="112"/>
        <v>0.41500472857036974</v>
      </c>
      <c r="AX178" s="50">
        <f t="shared" si="112"/>
        <v>0.97524754334736663</v>
      </c>
      <c r="AY178" s="50">
        <f t="shared" si="112"/>
        <v>0.76097797869065509</v>
      </c>
    </row>
    <row r="179" spans="6:51" x14ac:dyDescent="0.25">
      <c r="F179" s="3">
        <v>9</v>
      </c>
      <c r="G179" s="43">
        <f t="shared" si="108"/>
        <v>0.24111985544259884</v>
      </c>
      <c r="H179" s="43">
        <f t="shared" si="108"/>
        <v>0.91381407032297701</v>
      </c>
      <c r="I179" s="43">
        <f t="shared" si="108"/>
        <v>0</v>
      </c>
      <c r="J179" s="43">
        <f t="shared" si="108"/>
        <v>0.90017623378915435</v>
      </c>
      <c r="K179" s="43">
        <f t="shared" si="108"/>
        <v>0</v>
      </c>
      <c r="L179" s="44">
        <f t="shared" si="113"/>
        <v>0</v>
      </c>
      <c r="M179" s="45">
        <f t="shared" si="108"/>
        <v>0</v>
      </c>
      <c r="N179" s="46"/>
      <c r="O179" s="46"/>
      <c r="P179" s="47"/>
      <c r="Q179" s="47"/>
      <c r="R179" s="47"/>
      <c r="S179" s="48"/>
      <c r="T179" s="48"/>
      <c r="U179" s="49">
        <f t="shared" si="109"/>
        <v>0.67826329652258033</v>
      </c>
      <c r="V179" s="49">
        <f t="shared" si="109"/>
        <v>0.61634045540760019</v>
      </c>
      <c r="W179" s="50">
        <f t="shared" si="109"/>
        <v>0.99145911097240957</v>
      </c>
      <c r="X179" s="50">
        <f t="shared" si="109"/>
        <v>0.86722618429803133</v>
      </c>
      <c r="AD179"/>
      <c r="AG179" s="3">
        <f t="shared" si="114"/>
        <v>7.7839137706172403</v>
      </c>
      <c r="AH179" s="43">
        <f t="shared" si="110"/>
        <v>7.0105676438198872E-2</v>
      </c>
      <c r="AI179" s="43">
        <f t="shared" si="110"/>
        <v>0.86163684823127418</v>
      </c>
      <c r="AJ179" s="43">
        <f t="shared" si="110"/>
        <v>0</v>
      </c>
      <c r="AK179" s="43">
        <f t="shared" si="110"/>
        <v>0.83669211810038535</v>
      </c>
      <c r="AL179" s="43">
        <f t="shared" si="110"/>
        <v>0</v>
      </c>
      <c r="AM179" s="44">
        <f t="shared" si="115"/>
        <v>0</v>
      </c>
      <c r="AN179" s="45">
        <f t="shared" si="111"/>
        <v>0</v>
      </c>
      <c r="AO179" s="46"/>
      <c r="AP179" s="46"/>
      <c r="AQ179" s="47"/>
      <c r="AR179" s="47"/>
      <c r="AS179" s="47"/>
      <c r="AT179" s="48"/>
      <c r="AU179" s="48"/>
      <c r="AV179" s="49">
        <f t="shared" si="112"/>
        <v>0.54070023359292774</v>
      </c>
      <c r="AW179" s="49">
        <f t="shared" si="112"/>
        <v>0.47029352974702121</v>
      </c>
      <c r="AX179" s="50">
        <f t="shared" si="112"/>
        <v>0.98085752049837016</v>
      </c>
      <c r="AY179" s="50">
        <f t="shared" si="112"/>
        <v>0.79216572024598686</v>
      </c>
    </row>
    <row r="180" spans="6:51" x14ac:dyDescent="0.25">
      <c r="F180" s="3">
        <v>10</v>
      </c>
      <c r="G180" s="43">
        <f t="shared" si="108"/>
        <v>0.38737494592637933</v>
      </c>
      <c r="H180" s="43">
        <f t="shared" si="108"/>
        <v>0.94214118880810716</v>
      </c>
      <c r="I180" s="43">
        <f t="shared" si="108"/>
        <v>0</v>
      </c>
      <c r="J180" s="43">
        <f t="shared" si="108"/>
        <v>0.93400026936623692</v>
      </c>
      <c r="K180" s="43">
        <f t="shared" si="108"/>
        <v>0</v>
      </c>
      <c r="L180" s="44">
        <f t="shared" si="113"/>
        <v>0.10816395248479194</v>
      </c>
      <c r="M180" s="45">
        <f t="shared" si="108"/>
        <v>0</v>
      </c>
      <c r="N180" s="46"/>
      <c r="O180" s="46"/>
      <c r="P180" s="47"/>
      <c r="Q180" s="47"/>
      <c r="R180" s="47"/>
      <c r="S180" s="48"/>
      <c r="T180" s="48"/>
      <c r="U180" s="49">
        <f t="shared" si="109"/>
        <v>0.76169358202862181</v>
      </c>
      <c r="V180" s="49">
        <f t="shared" si="109"/>
        <v>0.70757490416183177</v>
      </c>
      <c r="W180" s="50">
        <f t="shared" si="109"/>
        <v>0.99553666142341424</v>
      </c>
      <c r="X180" s="50">
        <f t="shared" si="109"/>
        <v>0.90831307524844096</v>
      </c>
      <c r="AD180"/>
      <c r="AG180" s="3">
        <f t="shared" si="114"/>
        <v>8.1861955575214029</v>
      </c>
      <c r="AH180" s="43">
        <f t="shared" si="110"/>
        <v>0.12466084399866117</v>
      </c>
      <c r="AI180" s="43">
        <f t="shared" si="110"/>
        <v>0.88150287473920508</v>
      </c>
      <c r="AJ180" s="43">
        <f t="shared" si="110"/>
        <v>0</v>
      </c>
      <c r="AK180" s="43">
        <f t="shared" si="110"/>
        <v>0.86101292105922633</v>
      </c>
      <c r="AL180" s="43">
        <f t="shared" si="110"/>
        <v>0</v>
      </c>
      <c r="AM180" s="44">
        <f t="shared" si="115"/>
        <v>0</v>
      </c>
      <c r="AN180" s="45">
        <f t="shared" si="111"/>
        <v>0</v>
      </c>
      <c r="AO180" s="46"/>
      <c r="AP180" s="46"/>
      <c r="AQ180" s="47"/>
      <c r="AR180" s="47"/>
      <c r="AS180" s="47"/>
      <c r="AT180" s="48"/>
      <c r="AU180" s="48"/>
      <c r="AV180" s="49">
        <f t="shared" si="112"/>
        <v>0.59119946341396334</v>
      </c>
      <c r="AW180" s="49">
        <f t="shared" si="112"/>
        <v>0.52338572182874432</v>
      </c>
      <c r="AX180" s="50">
        <f t="shared" si="112"/>
        <v>0.98536989444982881</v>
      </c>
      <c r="AY180" s="50">
        <f t="shared" si="112"/>
        <v>0.82071017025593862</v>
      </c>
    </row>
    <row r="181" spans="6:51" x14ac:dyDescent="0.25">
      <c r="F181" s="3">
        <v>11</v>
      </c>
      <c r="G181" s="43">
        <f t="shared" si="108"/>
        <v>0.52635073394521437</v>
      </c>
      <c r="H181" s="43">
        <f t="shared" si="108"/>
        <v>0.96139360336615787</v>
      </c>
      <c r="I181" s="43">
        <f t="shared" si="108"/>
        <v>2.7354241060983386E-2</v>
      </c>
      <c r="J181" s="43">
        <f t="shared" si="108"/>
        <v>0.95661380126161477</v>
      </c>
      <c r="K181" s="43">
        <f t="shared" si="108"/>
        <v>0</v>
      </c>
      <c r="L181" s="44">
        <f t="shared" si="113"/>
        <v>0.29328831777780073</v>
      </c>
      <c r="M181" s="45">
        <f t="shared" si="108"/>
        <v>0</v>
      </c>
      <c r="N181" s="46"/>
      <c r="O181" s="46"/>
      <c r="P181" s="47"/>
      <c r="Q181" s="47"/>
      <c r="R181" s="47"/>
      <c r="S181" s="48"/>
      <c r="T181" s="48"/>
      <c r="U181" s="49">
        <f t="shared" si="109"/>
        <v>0.82437413507073476</v>
      </c>
      <c r="V181" s="49">
        <f t="shared" si="109"/>
        <v>0.77803626440624463</v>
      </c>
      <c r="W181" s="50">
        <f t="shared" si="109"/>
        <v>0.99763005711095909</v>
      </c>
      <c r="X181" s="50">
        <f t="shared" si="109"/>
        <v>0.93665365256595212</v>
      </c>
      <c r="AD181"/>
      <c r="AG181" s="3">
        <f t="shared" si="114"/>
        <v>8.6092677386724414</v>
      </c>
      <c r="AH181" s="43">
        <f t="shared" si="110"/>
        <v>0.18445274984895077</v>
      </c>
      <c r="AI181" s="43">
        <f t="shared" si="110"/>
        <v>0.89950357798120395</v>
      </c>
      <c r="AJ181" s="43">
        <f t="shared" si="110"/>
        <v>0</v>
      </c>
      <c r="AK181" s="43">
        <f t="shared" si="110"/>
        <v>0.88289722853788333</v>
      </c>
      <c r="AL181" s="43">
        <f t="shared" si="110"/>
        <v>0</v>
      </c>
      <c r="AM181" s="44">
        <f t="shared" si="115"/>
        <v>0</v>
      </c>
      <c r="AN181" s="45">
        <f t="shared" si="111"/>
        <v>0</v>
      </c>
      <c r="AO181" s="46"/>
      <c r="AP181" s="46"/>
      <c r="AQ181" s="47"/>
      <c r="AR181" s="47"/>
      <c r="AS181" s="47"/>
      <c r="AT181" s="48"/>
      <c r="AU181" s="48"/>
      <c r="AV181" s="49">
        <f t="shared" si="112"/>
        <v>0.63883878083858781</v>
      </c>
      <c r="AW181" s="49">
        <f t="shared" si="112"/>
        <v>0.57400306721074923</v>
      </c>
      <c r="AX181" s="50">
        <f t="shared" si="112"/>
        <v>0.9889518615802172</v>
      </c>
      <c r="AY181" s="50">
        <f t="shared" si="112"/>
        <v>0.84659985478917588</v>
      </c>
    </row>
    <row r="182" spans="6:51" x14ac:dyDescent="0.25">
      <c r="F182" s="3">
        <v>12</v>
      </c>
      <c r="G182" s="43">
        <f t="shared" si="108"/>
        <v>0.64906942984792226</v>
      </c>
      <c r="H182" s="43">
        <f t="shared" si="108"/>
        <v>0.9743509257640528</v>
      </c>
      <c r="I182" s="43">
        <f t="shared" si="108"/>
        <v>0.29847078641208269</v>
      </c>
      <c r="J182" s="43">
        <f t="shared" si="108"/>
        <v>0.97159059863119257</v>
      </c>
      <c r="K182" s="43">
        <f t="shared" si="108"/>
        <v>0</v>
      </c>
      <c r="L182" s="44">
        <f t="shared" si="113"/>
        <v>0.44442102629626024</v>
      </c>
      <c r="M182" s="45">
        <f t="shared" si="108"/>
        <v>0</v>
      </c>
      <c r="N182" s="46"/>
      <c r="O182" s="46"/>
      <c r="P182" s="47"/>
      <c r="Q182" s="47"/>
      <c r="R182" s="47"/>
      <c r="S182" s="48"/>
      <c r="T182" s="48"/>
      <c r="U182" s="49">
        <f t="shared" si="109"/>
        <v>0.87104419816003975</v>
      </c>
      <c r="V182" s="49">
        <f t="shared" si="109"/>
        <v>0.83201513529911708</v>
      </c>
      <c r="W182" s="50">
        <f t="shared" si="109"/>
        <v>0.99871913858125372</v>
      </c>
      <c r="X182" s="50">
        <f t="shared" si="109"/>
        <v>0.95614232900893259</v>
      </c>
      <c r="AD182"/>
      <c r="AG182" s="3">
        <f t="shared" si="114"/>
        <v>9.0542047860126846</v>
      </c>
      <c r="AH182" s="43">
        <f t="shared" si="110"/>
        <v>0.24904839612242125</v>
      </c>
      <c r="AI182" s="43">
        <f t="shared" si="110"/>
        <v>0.91563983636836388</v>
      </c>
      <c r="AJ182" s="43">
        <f t="shared" si="110"/>
        <v>0</v>
      </c>
      <c r="AK182" s="43">
        <f t="shared" si="110"/>
        <v>0.90237234723406845</v>
      </c>
      <c r="AL182" s="43">
        <f t="shared" si="110"/>
        <v>0</v>
      </c>
      <c r="AM182" s="44">
        <f t="shared" si="115"/>
        <v>0</v>
      </c>
      <c r="AN182" s="45">
        <f t="shared" si="111"/>
        <v>0</v>
      </c>
      <c r="AO182" s="46"/>
      <c r="AP182" s="46"/>
      <c r="AQ182" s="47"/>
      <c r="AR182" s="47"/>
      <c r="AS182" s="47"/>
      <c r="AT182" s="48"/>
      <c r="AU182" s="48"/>
      <c r="AV182" s="49">
        <f t="shared" si="112"/>
        <v>0.68340720964552704</v>
      </c>
      <c r="AW182" s="49">
        <f t="shared" si="112"/>
        <v>0.62189753924511049</v>
      </c>
      <c r="AX182" s="50">
        <f t="shared" si="112"/>
        <v>0.99175739198665014</v>
      </c>
      <c r="AY182" s="50">
        <f t="shared" si="112"/>
        <v>0.86986211299293847</v>
      </c>
    </row>
    <row r="183" spans="6:51" x14ac:dyDescent="0.25">
      <c r="F183" s="3">
        <v>13</v>
      </c>
      <c r="G183" s="43">
        <f t="shared" si="108"/>
        <v>0.75041431826582894</v>
      </c>
      <c r="H183" s="43">
        <f t="shared" si="108"/>
        <v>0.98300732701943683</v>
      </c>
      <c r="I183" s="43">
        <f t="shared" si="108"/>
        <v>0.50793027275326175</v>
      </c>
      <c r="J183" s="43">
        <f t="shared" si="108"/>
        <v>0.98144096969937566</v>
      </c>
      <c r="K183" s="43">
        <f t="shared" si="108"/>
        <v>0</v>
      </c>
      <c r="L183" s="44">
        <f t="shared" si="113"/>
        <v>0.56529221927824813</v>
      </c>
      <c r="M183" s="45">
        <f t="shared" si="108"/>
        <v>0</v>
      </c>
      <c r="N183" s="46"/>
      <c r="O183" s="46"/>
      <c r="P183" s="47"/>
      <c r="Q183" s="47"/>
      <c r="R183" s="47"/>
      <c r="S183" s="48"/>
      <c r="T183" s="48"/>
      <c r="U183" s="49">
        <f t="shared" si="109"/>
        <v>0.9055521465686549</v>
      </c>
      <c r="V183" s="49">
        <f t="shared" si="109"/>
        <v>0.87311061302041693</v>
      </c>
      <c r="W183" s="50">
        <f t="shared" si="109"/>
        <v>0.99929452276849728</v>
      </c>
      <c r="X183" s="50">
        <f t="shared" si="109"/>
        <v>0.96953210963940473</v>
      </c>
      <c r="AD183"/>
      <c r="AG183" s="3">
        <f t="shared" si="114"/>
        <v>9.5221367014538032</v>
      </c>
      <c r="AH183" s="43">
        <f t="shared" si="110"/>
        <v>0.31772105896114644</v>
      </c>
      <c r="AI183" s="43">
        <f t="shared" si="110"/>
        <v>0.92994267776813022</v>
      </c>
      <c r="AJ183" s="43">
        <f t="shared" si="110"/>
        <v>0</v>
      </c>
      <c r="AK183" s="43">
        <f t="shared" si="110"/>
        <v>0.91950362128272789</v>
      </c>
      <c r="AL183" s="43">
        <f t="shared" si="110"/>
        <v>0</v>
      </c>
      <c r="AM183" s="44">
        <f t="shared" si="115"/>
        <v>7.1067325123885805E-3</v>
      </c>
      <c r="AN183" s="45">
        <f t="shared" si="111"/>
        <v>0</v>
      </c>
      <c r="AO183" s="46"/>
      <c r="AP183" s="46"/>
      <c r="AQ183" s="47"/>
      <c r="AR183" s="47"/>
      <c r="AS183" s="47"/>
      <c r="AT183" s="48"/>
      <c r="AU183" s="48"/>
      <c r="AV183" s="49">
        <f t="shared" si="112"/>
        <v>0.72473943648864925</v>
      </c>
      <c r="AW183" s="49">
        <f t="shared" si="112"/>
        <v>0.66685766331929131</v>
      </c>
      <c r="AX183" s="50">
        <f t="shared" si="112"/>
        <v>0.99392513575651165</v>
      </c>
      <c r="AY183" s="50">
        <f t="shared" si="112"/>
        <v>0.89056129086004931</v>
      </c>
    </row>
    <row r="184" spans="6:51" x14ac:dyDescent="0.25">
      <c r="F184" s="3">
        <v>14</v>
      </c>
      <c r="G184" s="43">
        <f t="shared" si="108"/>
        <v>0.82916988546559878</v>
      </c>
      <c r="H184" s="43">
        <f t="shared" si="108"/>
        <v>0.98875931567848652</v>
      </c>
      <c r="I184" s="43">
        <f t="shared" si="108"/>
        <v>0.66353303431739008</v>
      </c>
      <c r="J184" s="43">
        <f t="shared" si="108"/>
        <v>0.98788800493352769</v>
      </c>
      <c r="K184" s="43">
        <f t="shared" si="108"/>
        <v>0</v>
      </c>
      <c r="L184" s="44">
        <f t="shared" si="113"/>
        <v>0.66050395104550974</v>
      </c>
      <c r="M184" s="45">
        <f t="shared" si="108"/>
        <v>0</v>
      </c>
      <c r="N184" s="46"/>
      <c r="O184" s="46"/>
      <c r="P184" s="47"/>
      <c r="Q184" s="47"/>
      <c r="R184" s="47"/>
      <c r="S184" s="48"/>
      <c r="T184" s="48"/>
      <c r="U184" s="49">
        <f t="shared" si="109"/>
        <v>0.93093264022233291</v>
      </c>
      <c r="V184" s="49">
        <f t="shared" si="109"/>
        <v>0.90425162321752739</v>
      </c>
      <c r="W184" s="50">
        <f t="shared" si="109"/>
        <v>0.99960369563825702</v>
      </c>
      <c r="X184" s="50">
        <f t="shared" si="109"/>
        <v>0.97873960030064222</v>
      </c>
      <c r="AD184"/>
      <c r="AG184" s="3">
        <f t="shared" si="114"/>
        <v>10.014251886730682</v>
      </c>
      <c r="AH184" s="43">
        <f t="shared" si="110"/>
        <v>0.38943199024619268</v>
      </c>
      <c r="AI184" s="43">
        <f t="shared" si="110"/>
        <v>0.94247165173288405</v>
      </c>
      <c r="AJ184" s="43">
        <f t="shared" si="110"/>
        <v>0</v>
      </c>
      <c r="AK184" s="43">
        <f t="shared" si="110"/>
        <v>0.93439135027653819</v>
      </c>
      <c r="AL184" s="43">
        <f t="shared" si="110"/>
        <v>0</v>
      </c>
      <c r="AM184" s="44">
        <f t="shared" si="115"/>
        <v>0.11105214195354252</v>
      </c>
      <c r="AN184" s="45">
        <f t="shared" si="111"/>
        <v>0</v>
      </c>
      <c r="AO184" s="46"/>
      <c r="AP184" s="46"/>
      <c r="AQ184" s="47"/>
      <c r="AR184" s="47"/>
      <c r="AS184" s="47"/>
      <c r="AT184" s="48"/>
      <c r="AU184" s="48"/>
      <c r="AV184" s="49">
        <f t="shared" si="112"/>
        <v>0.76272033106570358</v>
      </c>
      <c r="AW184" s="49">
        <f t="shared" si="112"/>
        <v>0.70871404969477492</v>
      </c>
      <c r="AX184" s="50">
        <f t="shared" si="112"/>
        <v>0.99557726497891352</v>
      </c>
      <c r="AY184" s="50">
        <f t="shared" si="112"/>
        <v>0.90879568100440622</v>
      </c>
    </row>
    <row r="185" spans="6:51" x14ac:dyDescent="0.25">
      <c r="F185" s="3">
        <v>15</v>
      </c>
      <c r="G185" s="43">
        <f t="shared" si="108"/>
        <v>0.88710923001421582</v>
      </c>
      <c r="H185" s="43">
        <f t="shared" si="108"/>
        <v>0.99256720877888427</v>
      </c>
      <c r="I185" s="43">
        <f t="shared" si="108"/>
        <v>0.7751579259787249</v>
      </c>
      <c r="J185" s="43">
        <f t="shared" si="108"/>
        <v>0.99209418480114886</v>
      </c>
      <c r="K185" s="43">
        <f t="shared" si="108"/>
        <v>0</v>
      </c>
      <c r="L185" s="44">
        <f t="shared" si="113"/>
        <v>0.73470545554821065</v>
      </c>
      <c r="M185" s="45">
        <f t="shared" si="108"/>
        <v>0</v>
      </c>
      <c r="N185" s="46"/>
      <c r="O185" s="46"/>
      <c r="P185" s="47"/>
      <c r="Q185" s="47"/>
      <c r="R185" s="47"/>
      <c r="S185" s="48"/>
      <c r="T185" s="48"/>
      <c r="U185" s="49">
        <f t="shared" si="109"/>
        <v>0.94952727568141337</v>
      </c>
      <c r="V185" s="49">
        <f t="shared" si="109"/>
        <v>0.92776953249776539</v>
      </c>
      <c r="W185" s="50">
        <f t="shared" si="109"/>
        <v>0.99977283271979167</v>
      </c>
      <c r="X185" s="50">
        <f t="shared" si="109"/>
        <v>0.98508556304956096</v>
      </c>
      <c r="AD185"/>
      <c r="AG185" s="3">
        <f t="shared" si="114"/>
        <v>10.531800161572754</v>
      </c>
      <c r="AH185" s="43">
        <f t="shared" si="110"/>
        <v>0.4628404219395218</v>
      </c>
      <c r="AI185" s="43">
        <f t="shared" si="110"/>
        <v>0.95331210365424301</v>
      </c>
      <c r="AJ185" s="43">
        <f t="shared" si="110"/>
        <v>0</v>
      </c>
      <c r="AK185" s="43">
        <f t="shared" si="110"/>
        <v>0.9471663766588917</v>
      </c>
      <c r="AL185" s="43">
        <f t="shared" si="110"/>
        <v>0</v>
      </c>
      <c r="AM185" s="44">
        <f t="shared" si="115"/>
        <v>0.2110095539454041</v>
      </c>
      <c r="AN185" s="45">
        <f t="shared" si="111"/>
        <v>0</v>
      </c>
      <c r="AO185" s="46"/>
      <c r="AP185" s="46"/>
      <c r="AQ185" s="47"/>
      <c r="AR185" s="47"/>
      <c r="AS185" s="47"/>
      <c r="AT185" s="48"/>
      <c r="AU185" s="48"/>
      <c r="AV185" s="49">
        <f t="shared" si="112"/>
        <v>0.79728791196275361</v>
      </c>
      <c r="AW185" s="49">
        <f t="shared" si="112"/>
        <v>0.7473438155693799</v>
      </c>
      <c r="AX185" s="50">
        <f t="shared" si="112"/>
        <v>0.99681917465340319</v>
      </c>
      <c r="AY185" s="50">
        <f t="shared" si="112"/>
        <v>0.92469334653223545</v>
      </c>
    </row>
    <row r="186" spans="6:51" x14ac:dyDescent="0.25">
      <c r="F186" s="3">
        <v>16</v>
      </c>
      <c r="G186" s="43">
        <f t="shared" ref="G186:K201" si="116">IF(1-EXP(-0.23*(G102-G$165))&lt;0, 0, 1-EXP(-0.23*(G102-G$165)))</f>
        <v>0.92770446718241628</v>
      </c>
      <c r="H186" s="43">
        <f t="shared" si="116"/>
        <v>0.995082303248219</v>
      </c>
      <c r="I186" s="43">
        <f t="shared" si="116"/>
        <v>0.85279214792061975</v>
      </c>
      <c r="J186" s="43">
        <f t="shared" si="116"/>
        <v>0.99483365954184921</v>
      </c>
      <c r="K186" s="43">
        <f t="shared" si="116"/>
        <v>0</v>
      </c>
      <c r="L186" s="44">
        <f t="shared" si="113"/>
        <v>0.79213254844967385</v>
      </c>
      <c r="M186" s="45">
        <f t="shared" ref="M186:M240" si="117">IF(1-EXP(-0.23*(M102-M$165))&lt;0, 0, 1-EXP(-0.23*(M102-M$165)))</f>
        <v>9.5999923700805456E-2</v>
      </c>
      <c r="N186" s="46"/>
      <c r="O186" s="46"/>
      <c r="P186" s="47"/>
      <c r="Q186" s="47"/>
      <c r="R186" s="47"/>
      <c r="S186" s="48"/>
      <c r="T186" s="48"/>
      <c r="U186" s="49">
        <f t="shared" ref="U186:X201" si="118">IF(1-EXP(-0.23*(U102-U$165))&lt;0, 0, 1-EXP(-0.23*(U102-U$165)))</f>
        <v>0.96311337596943336</v>
      </c>
      <c r="V186" s="49">
        <f t="shared" si="118"/>
        <v>0.94548949387397097</v>
      </c>
      <c r="W186" s="50">
        <f t="shared" si="118"/>
        <v>0.999867099064076</v>
      </c>
      <c r="X186" s="50">
        <f t="shared" si="118"/>
        <v>0.98947427303327251</v>
      </c>
      <c r="AD186"/>
      <c r="AG186" s="3">
        <f t="shared" si="114"/>
        <v>11.076095937857938</v>
      </c>
      <c r="AH186" s="43">
        <f t="shared" ref="AH186:AL201" si="119">IF(1-EXP(-0.23*(AH102-AH$165))&lt;0, 0, 1-EXP(-0.23*(AH102-AH$165)))</f>
        <v>0.53635016423677795</v>
      </c>
      <c r="AI186" s="43">
        <f t="shared" si="119"/>
        <v>0.96257147667663645</v>
      </c>
      <c r="AJ186" s="43">
        <f t="shared" si="119"/>
        <v>5.0261083290884523E-2</v>
      </c>
      <c r="AK186" s="43">
        <f t="shared" si="119"/>
        <v>0.9579845686134969</v>
      </c>
      <c r="AL186" s="43">
        <f t="shared" si="119"/>
        <v>0</v>
      </c>
      <c r="AM186" s="44">
        <f t="shared" si="115"/>
        <v>0.30594596560245213</v>
      </c>
      <c r="AN186" s="45">
        <f t="shared" si="111"/>
        <v>0</v>
      </c>
      <c r="AO186" s="46"/>
      <c r="AP186" s="46"/>
      <c r="AQ186" s="47"/>
      <c r="AR186" s="47"/>
      <c r="AS186" s="47"/>
      <c r="AT186" s="48"/>
      <c r="AU186" s="48"/>
      <c r="AV186" s="49">
        <f t="shared" ref="AV186:AY201" si="120">IF(1-EXP(-0.23*(AV102-AV$165))&lt;0, 0, 1-EXP(-0.23*(AV102-AV$165)))</f>
        <v>0.82843452760320391</v>
      </c>
      <c r="AW186" s="49">
        <f t="shared" si="120"/>
        <v>0.78267362564791942</v>
      </c>
      <c r="AX186" s="50">
        <f t="shared" si="120"/>
        <v>0.99773991810182328</v>
      </c>
      <c r="AY186" s="50">
        <f t="shared" si="120"/>
        <v>0.93840703717945517</v>
      </c>
    </row>
    <row r="187" spans="6:51" x14ac:dyDescent="0.25">
      <c r="F187" s="3">
        <v>17</v>
      </c>
      <c r="G187" s="43">
        <f t="shared" si="116"/>
        <v>0.95495311034030295</v>
      </c>
      <c r="H187" s="43">
        <f t="shared" si="116"/>
        <v>0.99674171168286518</v>
      </c>
      <c r="I187" s="43">
        <f t="shared" si="116"/>
        <v>0.90533357627204614</v>
      </c>
      <c r="J187" s="43">
        <f t="shared" si="116"/>
        <v>0.99661700687152954</v>
      </c>
      <c r="K187" s="43">
        <f t="shared" si="116"/>
        <v>0</v>
      </c>
      <c r="L187" s="44">
        <f t="shared" si="113"/>
        <v>0.83640696404180526</v>
      </c>
      <c r="M187" s="45">
        <f t="shared" si="117"/>
        <v>0.21707299933993895</v>
      </c>
      <c r="N187" s="46"/>
      <c r="O187" s="46"/>
      <c r="P187" s="47"/>
      <c r="Q187" s="47"/>
      <c r="R187" s="47"/>
      <c r="S187" s="48"/>
      <c r="T187" s="48"/>
      <c r="U187" s="49">
        <f t="shared" si="118"/>
        <v>0.97302303754069552</v>
      </c>
      <c r="V187" s="49">
        <f t="shared" si="118"/>
        <v>0.9588223942414783</v>
      </c>
      <c r="W187" s="50">
        <f t="shared" si="118"/>
        <v>0.99992064361759236</v>
      </c>
      <c r="X187" s="50">
        <f t="shared" si="118"/>
        <v>0.99252258806526283</v>
      </c>
      <c r="AD187"/>
      <c r="AG187" s="3">
        <f t="shared" si="114"/>
        <v>11.648521557810575</v>
      </c>
      <c r="AH187" s="43">
        <f t="shared" si="119"/>
        <v>0.60819718615140528</v>
      </c>
      <c r="AI187" s="43">
        <f t="shared" si="119"/>
        <v>0.97037483780856548</v>
      </c>
      <c r="AJ187" s="43">
        <f t="shared" si="119"/>
        <v>0.21049337999722595</v>
      </c>
      <c r="AK187" s="43">
        <f t="shared" si="119"/>
        <v>0.96702050630740144</v>
      </c>
      <c r="AL187" s="43">
        <f t="shared" si="119"/>
        <v>0</v>
      </c>
      <c r="AM187" s="44">
        <f t="shared" si="115"/>
        <v>0.39497057514072142</v>
      </c>
      <c r="AN187" s="45">
        <f t="shared" si="111"/>
        <v>0</v>
      </c>
      <c r="AO187" s="46"/>
      <c r="AP187" s="46"/>
      <c r="AQ187" s="47"/>
      <c r="AR187" s="47"/>
      <c r="AS187" s="47"/>
      <c r="AT187" s="48"/>
      <c r="AU187" s="48"/>
      <c r="AV187" s="49">
        <f t="shared" si="120"/>
        <v>0.85620611103977573</v>
      </c>
      <c r="AW187" s="49">
        <f t="shared" si="120"/>
        <v>0.81468113537345488</v>
      </c>
      <c r="AX187" s="50">
        <f t="shared" si="120"/>
        <v>0.99841322182785663</v>
      </c>
      <c r="AY187" s="50">
        <f t="shared" si="120"/>
        <v>0.95010846267164129</v>
      </c>
    </row>
    <row r="188" spans="6:51" x14ac:dyDescent="0.25">
      <c r="F188" s="3">
        <v>18</v>
      </c>
      <c r="G188" s="43">
        <f t="shared" si="116"/>
        <v>0.97257630042204379</v>
      </c>
      <c r="H188" s="43">
        <f t="shared" si="116"/>
        <v>0.9978365092757352</v>
      </c>
      <c r="I188" s="43">
        <f t="shared" si="116"/>
        <v>0.94005613390189768</v>
      </c>
      <c r="J188" s="43">
        <f t="shared" si="116"/>
        <v>0.99777859903241861</v>
      </c>
      <c r="K188" s="43">
        <f t="shared" si="116"/>
        <v>0</v>
      </c>
      <c r="L188" s="44">
        <f t="shared" si="113"/>
        <v>0.87049738583246616</v>
      </c>
      <c r="M188" s="45">
        <f t="shared" si="117"/>
        <v>0.32334490908717917</v>
      </c>
      <c r="N188" s="46"/>
      <c r="O188" s="46"/>
      <c r="P188" s="47"/>
      <c r="Q188" s="47"/>
      <c r="R188" s="47"/>
      <c r="S188" s="48"/>
      <c r="T188" s="48"/>
      <c r="U188" s="49">
        <f t="shared" si="118"/>
        <v>0.98024499622131689</v>
      </c>
      <c r="V188" s="49">
        <f t="shared" si="118"/>
        <v>0.96884835556793303</v>
      </c>
      <c r="W188" s="50">
        <f t="shared" si="118"/>
        <v>0.99995164468385811</v>
      </c>
      <c r="X188" s="50">
        <f t="shared" si="118"/>
        <v>0.99465067775633753</v>
      </c>
      <c r="AD188"/>
      <c r="AG188" s="3">
        <f t="shared" si="114"/>
        <v>12.250530804721352</v>
      </c>
      <c r="AH188" s="43">
        <f t="shared" si="119"/>
        <v>0.67657584901826029</v>
      </c>
      <c r="AI188" s="43">
        <f t="shared" si="119"/>
        <v>0.9768598824839716</v>
      </c>
      <c r="AJ188" s="43">
        <f t="shared" si="119"/>
        <v>0.35648865549321807</v>
      </c>
      <c r="AK188" s="43">
        <f t="shared" si="119"/>
        <v>0.97446073826026314</v>
      </c>
      <c r="AL188" s="43">
        <f t="shared" si="119"/>
        <v>0</v>
      </c>
      <c r="AM188" s="44">
        <f t="shared" si="115"/>
        <v>0.4773710188836976</v>
      </c>
      <c r="AN188" s="45">
        <f t="shared" si="111"/>
        <v>0</v>
      </c>
      <c r="AO188" s="46"/>
      <c r="AP188" s="46"/>
      <c r="AQ188" s="47"/>
      <c r="AR188" s="47"/>
      <c r="AS188" s="47"/>
      <c r="AT188" s="48"/>
      <c r="AU188" s="48"/>
      <c r="AV188" s="49">
        <f t="shared" si="120"/>
        <v>0.88069947651392833</v>
      </c>
      <c r="AW188" s="49">
        <f t="shared" si="120"/>
        <v>0.84339469746592244</v>
      </c>
      <c r="AX188" s="50">
        <f t="shared" si="120"/>
        <v>0.99889891189772728</v>
      </c>
      <c r="AY188" s="50">
        <f t="shared" si="120"/>
        <v>0.95998222588645299</v>
      </c>
    </row>
    <row r="189" spans="6:51" x14ac:dyDescent="0.25">
      <c r="F189" s="3">
        <v>19</v>
      </c>
      <c r="G189" s="43">
        <f t="shared" si="116"/>
        <v>0.98361998381360816</v>
      </c>
      <c r="H189" s="43">
        <f t="shared" si="116"/>
        <v>0.99855942161651423</v>
      </c>
      <c r="I189" s="43">
        <f t="shared" si="116"/>
        <v>0.96253582083810441</v>
      </c>
      <c r="J189" s="43">
        <f t="shared" si="116"/>
        <v>0.99853633068414238</v>
      </c>
      <c r="K189" s="43">
        <f t="shared" si="116"/>
        <v>0</v>
      </c>
      <c r="L189" s="44">
        <f t="shared" si="113"/>
        <v>0.89676750397277827</v>
      </c>
      <c r="M189" s="45">
        <f t="shared" si="117"/>
        <v>0.41615358346881626</v>
      </c>
      <c r="N189" s="46"/>
      <c r="O189" s="46"/>
      <c r="P189" s="47"/>
      <c r="Q189" s="47"/>
      <c r="R189" s="47"/>
      <c r="S189" s="48"/>
      <c r="T189" s="48"/>
      <c r="U189" s="49">
        <f t="shared" si="118"/>
        <v>0.98550767704774722</v>
      </c>
      <c r="V189" s="49">
        <f t="shared" si="118"/>
        <v>0.97638816740608614</v>
      </c>
      <c r="W189" s="50">
        <f t="shared" si="118"/>
        <v>0.9999699393856164</v>
      </c>
      <c r="X189" s="50">
        <f t="shared" si="118"/>
        <v>0.99614480350302292</v>
      </c>
      <c r="AD189"/>
      <c r="AG189" s="3">
        <f t="shared" si="114"/>
        <v>12.883652595105344</v>
      </c>
      <c r="AH189" s="43">
        <f t="shared" si="119"/>
        <v>0.73979263874802581</v>
      </c>
      <c r="AI189" s="43">
        <f t="shared" si="119"/>
        <v>0.9821717099106313</v>
      </c>
      <c r="AJ189" s="43">
        <f t="shared" si="119"/>
        <v>0.48650569749667016</v>
      </c>
      <c r="AK189" s="43">
        <f t="shared" si="119"/>
        <v>0.98049700312895804</v>
      </c>
      <c r="AL189" s="43">
        <f t="shared" si="119"/>
        <v>0</v>
      </c>
      <c r="AM189" s="44">
        <f t="shared" si="115"/>
        <v>0.55263905698142279</v>
      </c>
      <c r="AN189" s="45">
        <f t="shared" si="111"/>
        <v>0</v>
      </c>
      <c r="AO189" s="46"/>
      <c r="AP189" s="46"/>
      <c r="AQ189" s="47"/>
      <c r="AR189" s="47"/>
      <c r="AS189" s="47"/>
      <c r="AT189" s="48"/>
      <c r="AU189" s="48"/>
      <c r="AV189" s="49">
        <f t="shared" si="120"/>
        <v>0.90205774706347741</v>
      </c>
      <c r="AW189" s="49">
        <f t="shared" si="120"/>
        <v>0.86889128663159065</v>
      </c>
      <c r="AX189" s="50">
        <f t="shared" si="120"/>
        <v>0.99924458749282263</v>
      </c>
      <c r="AY189" s="50">
        <f t="shared" si="120"/>
        <v>0.96821973273711626</v>
      </c>
    </row>
    <row r="190" spans="6:51" x14ac:dyDescent="0.25">
      <c r="F190" s="3">
        <v>20</v>
      </c>
      <c r="G190" s="43">
        <f t="shared" si="116"/>
        <v>0.99036135334948838</v>
      </c>
      <c r="H190" s="43">
        <f t="shared" si="116"/>
        <v>0.99903755114988457</v>
      </c>
      <c r="I190" s="43">
        <f t="shared" si="116"/>
        <v>0.97683635472711561</v>
      </c>
      <c r="J190" s="43">
        <f t="shared" si="116"/>
        <v>0.99903173645644727</v>
      </c>
      <c r="K190" s="43">
        <f t="shared" si="116"/>
        <v>0</v>
      </c>
      <c r="L190" s="44">
        <f t="shared" si="113"/>
        <v>0.91706171877991771</v>
      </c>
      <c r="M190" s="45">
        <f t="shared" si="117"/>
        <v>0.49685696989066541</v>
      </c>
      <c r="N190" s="46"/>
      <c r="O190" s="46"/>
      <c r="P190" s="47"/>
      <c r="Q190" s="47"/>
      <c r="R190" s="47"/>
      <c r="S190" s="48"/>
      <c r="T190" s="48"/>
      <c r="U190" s="49">
        <f t="shared" si="118"/>
        <v>0.98934470624912085</v>
      </c>
      <c r="V190" s="49">
        <f t="shared" si="118"/>
        <v>0.98206206094562709</v>
      </c>
      <c r="W190" s="50">
        <f t="shared" si="118"/>
        <v>0.99998094174105201</v>
      </c>
      <c r="X190" s="50">
        <f t="shared" si="118"/>
        <v>0.99720030467518994</v>
      </c>
      <c r="AD190"/>
      <c r="AG190" s="3">
        <f t="shared" si="114"/>
        <v>13.549494861675118</v>
      </c>
      <c r="AH190" s="43">
        <f t="shared" si="119"/>
        <v>0.79642717721191436</v>
      </c>
      <c r="AI190" s="43">
        <f t="shared" si="119"/>
        <v>0.98645767476845148</v>
      </c>
      <c r="AJ190" s="43">
        <f t="shared" si="119"/>
        <v>0.59948889231638947</v>
      </c>
      <c r="AK190" s="43">
        <f t="shared" si="119"/>
        <v>0.98531980593262747</v>
      </c>
      <c r="AL190" s="43">
        <f t="shared" si="119"/>
        <v>0</v>
      </c>
      <c r="AM190" s="44">
        <f t="shared" si="115"/>
        <v>0.62048349275094017</v>
      </c>
      <c r="AN190" s="45">
        <f t="shared" si="111"/>
        <v>0</v>
      </c>
      <c r="AO190" s="46"/>
      <c r="AP190" s="46"/>
      <c r="AQ190" s="47"/>
      <c r="AR190" s="47"/>
      <c r="AS190" s="47"/>
      <c r="AT190" s="48"/>
      <c r="AU190" s="48"/>
      <c r="AV190" s="49">
        <f t="shared" si="120"/>
        <v>0.92046412582282189</v>
      </c>
      <c r="AW190" s="49">
        <f t="shared" si="120"/>
        <v>0.8912927028749289</v>
      </c>
      <c r="AX190" s="50">
        <f t="shared" si="120"/>
        <v>0.99948739419021659</v>
      </c>
      <c r="AY190" s="50">
        <f t="shared" si="120"/>
        <v>0.97501338503203827</v>
      </c>
    </row>
    <row r="191" spans="6:51" x14ac:dyDescent="0.25">
      <c r="F191" s="3">
        <v>21</v>
      </c>
      <c r="G191" s="43">
        <f t="shared" si="116"/>
        <v>0.99439016476545317</v>
      </c>
      <c r="H191" s="43">
        <f t="shared" si="116"/>
        <v>0.99935451176626799</v>
      </c>
      <c r="I191" s="43">
        <f t="shared" si="116"/>
        <v>0.9858007868524622</v>
      </c>
      <c r="J191" s="43">
        <f t="shared" si="116"/>
        <v>0.99935658682938788</v>
      </c>
      <c r="K191" s="43">
        <f t="shared" si="116"/>
        <v>0</v>
      </c>
      <c r="L191" s="44">
        <f t="shared" si="113"/>
        <v>0.93279947263917629</v>
      </c>
      <c r="M191" s="45">
        <f t="shared" si="117"/>
        <v>0.56678068930080894</v>
      </c>
      <c r="N191" s="46"/>
      <c r="O191" s="46"/>
      <c r="P191" s="47"/>
      <c r="Q191" s="47"/>
      <c r="R191" s="47"/>
      <c r="S191" s="48"/>
      <c r="T191" s="48"/>
      <c r="U191" s="49">
        <f t="shared" si="118"/>
        <v>0.99214537902462674</v>
      </c>
      <c r="V191" s="49">
        <f t="shared" si="118"/>
        <v>0.9863367723987051</v>
      </c>
      <c r="W191" s="50">
        <f t="shared" si="118"/>
        <v>0.99998768290421358</v>
      </c>
      <c r="X191" s="50">
        <f t="shared" si="118"/>
        <v>0.99795083390169548</v>
      </c>
      <c r="AD191"/>
      <c r="AG191" s="3">
        <f t="shared" si="114"/>
        <v>14.249748636990411</v>
      </c>
      <c r="AH191" s="43">
        <f t="shared" si="119"/>
        <v>0.84547382770603829</v>
      </c>
      <c r="AI191" s="43">
        <f t="shared" si="119"/>
        <v>0.98986260681244953</v>
      </c>
      <c r="AJ191" s="43">
        <f t="shared" si="119"/>
        <v>0.69513155881918842</v>
      </c>
      <c r="AK191" s="43">
        <f t="shared" si="119"/>
        <v>0.98911269646860167</v>
      </c>
      <c r="AL191" s="43">
        <f t="shared" si="119"/>
        <v>0</v>
      </c>
      <c r="AM191" s="44">
        <f t="shared" si="115"/>
        <v>0.68082940400384939</v>
      </c>
      <c r="AN191" s="45">
        <f t="shared" si="111"/>
        <v>0</v>
      </c>
      <c r="AO191" s="46"/>
      <c r="AP191" s="46"/>
      <c r="AQ191" s="47"/>
      <c r="AR191" s="47"/>
      <c r="AS191" s="47"/>
      <c r="AT191" s="48"/>
      <c r="AU191" s="48"/>
      <c r="AV191" s="49">
        <f t="shared" si="120"/>
        <v>0.936134337352171</v>
      </c>
      <c r="AW191" s="49">
        <f t="shared" si="120"/>
        <v>0.91076022230429887</v>
      </c>
      <c r="AX191" s="50">
        <f t="shared" si="120"/>
        <v>0.99965577555231677</v>
      </c>
      <c r="AY191" s="50">
        <f t="shared" si="120"/>
        <v>0.98055132794326449</v>
      </c>
    </row>
    <row r="192" spans="6:51" x14ac:dyDescent="0.25">
      <c r="F192" s="3">
        <v>22</v>
      </c>
      <c r="G192" s="43">
        <f t="shared" si="116"/>
        <v>0.99675853257635383</v>
      </c>
      <c r="H192" s="43">
        <f t="shared" si="116"/>
        <v>0.99956523749509996</v>
      </c>
      <c r="I192" s="43">
        <f t="shared" si="116"/>
        <v>0.99135266730132698</v>
      </c>
      <c r="J192" s="43">
        <f t="shared" si="116"/>
        <v>0.99957035085165213</v>
      </c>
      <c r="K192" s="43">
        <f t="shared" si="116"/>
        <v>0</v>
      </c>
      <c r="L192" s="44">
        <f t="shared" si="113"/>
        <v>0.94506326240682481</v>
      </c>
      <c r="M192" s="45">
        <f t="shared" si="117"/>
        <v>0.6271826669574605</v>
      </c>
      <c r="N192" s="46"/>
      <c r="O192" s="46"/>
      <c r="P192" s="47"/>
      <c r="Q192" s="47"/>
      <c r="R192" s="47"/>
      <c r="S192" s="48"/>
      <c r="T192" s="48"/>
      <c r="U192" s="49">
        <f t="shared" si="118"/>
        <v>0.99419286143039776</v>
      </c>
      <c r="V192" s="49">
        <f t="shared" si="118"/>
        <v>0.98956249278135267</v>
      </c>
      <c r="W192" s="50">
        <f t="shared" si="118"/>
        <v>0.99999188933422556</v>
      </c>
      <c r="X192" s="50">
        <f t="shared" si="118"/>
        <v>0.99848816198654144</v>
      </c>
      <c r="AD192"/>
      <c r="AG192" s="3">
        <f t="shared" si="114"/>
        <v>14.986192348155662</v>
      </c>
      <c r="AH192" s="43">
        <f t="shared" si="119"/>
        <v>0.88643636747797383</v>
      </c>
      <c r="AI192" s="43">
        <f t="shared" si="119"/>
        <v>0.99252464966614629</v>
      </c>
      <c r="AJ192" s="43">
        <f t="shared" si="119"/>
        <v>0.77387018949204556</v>
      </c>
      <c r="AK192" s="43">
        <f t="shared" si="119"/>
        <v>0.99204752564814191</v>
      </c>
      <c r="AL192" s="43">
        <f t="shared" si="119"/>
        <v>0</v>
      </c>
      <c r="AM192" s="44">
        <f t="shared" si="115"/>
        <v>0.73380420656066825</v>
      </c>
      <c r="AN192" s="45">
        <f t="shared" si="111"/>
        <v>0</v>
      </c>
      <c r="AO192" s="46"/>
      <c r="AP192" s="46"/>
      <c r="AQ192" s="47"/>
      <c r="AR192" s="47"/>
      <c r="AS192" s="47"/>
      <c r="AT192" s="48"/>
      <c r="AU192" s="48"/>
      <c r="AV192" s="49">
        <f t="shared" si="120"/>
        <v>0.94930815749808162</v>
      </c>
      <c r="AW192" s="49">
        <f t="shared" si="120"/>
        <v>0.9274879658779005</v>
      </c>
      <c r="AX192" s="50">
        <f t="shared" si="120"/>
        <v>0.99977111222303761</v>
      </c>
      <c r="AY192" s="50">
        <f t="shared" si="120"/>
        <v>0.98501296890301093</v>
      </c>
    </row>
    <row r="193" spans="6:51" x14ac:dyDescent="0.25">
      <c r="F193" s="3">
        <v>23</v>
      </c>
      <c r="G193" s="43">
        <f t="shared" si="116"/>
        <v>0.99813403429127423</v>
      </c>
      <c r="H193" s="43">
        <f t="shared" si="116"/>
        <v>0.99970581029402505</v>
      </c>
      <c r="I193" s="43">
        <f t="shared" si="116"/>
        <v>0.99475799032032119</v>
      </c>
      <c r="J193" s="43">
        <f t="shared" si="116"/>
        <v>0.99971158246361425</v>
      </c>
      <c r="K193" s="43">
        <f t="shared" si="116"/>
        <v>0</v>
      </c>
      <c r="L193" s="44">
        <f t="shared" si="113"/>
        <v>0.954674079442412</v>
      </c>
      <c r="M193" s="45">
        <f t="shared" si="117"/>
        <v>0.67923114762069248</v>
      </c>
      <c r="N193" s="46"/>
      <c r="O193" s="46"/>
      <c r="P193" s="47"/>
      <c r="Q193" s="47"/>
      <c r="R193" s="47"/>
      <c r="S193" s="48"/>
      <c r="T193" s="48"/>
      <c r="U193" s="49">
        <f t="shared" si="118"/>
        <v>0.99569272711912404</v>
      </c>
      <c r="V193" s="49">
        <f t="shared" si="118"/>
        <v>0.99200145400119799</v>
      </c>
      <c r="W193" s="50">
        <f t="shared" si="118"/>
        <v>0.99999456132676756</v>
      </c>
      <c r="X193" s="50">
        <f t="shared" si="118"/>
        <v>0.99887557013822459</v>
      </c>
      <c r="AD193"/>
      <c r="AG193" s="3">
        <f t="shared" si="114"/>
        <v>15.760696333472486</v>
      </c>
      <c r="AH193" s="43">
        <f t="shared" si="119"/>
        <v>0.91935488350771466</v>
      </c>
      <c r="AI193" s="43">
        <f t="shared" si="119"/>
        <v>0.99457190796566231</v>
      </c>
      <c r="AJ193" s="43">
        <f t="shared" si="119"/>
        <v>0.83680763886522291</v>
      </c>
      <c r="AK193" s="43">
        <f t="shared" si="119"/>
        <v>0.9942808610699877</v>
      </c>
      <c r="AL193" s="43">
        <f t="shared" si="119"/>
        <v>0</v>
      </c>
      <c r="AM193" s="44">
        <f t="shared" si="115"/>
        <v>0.77971243699933657</v>
      </c>
      <c r="AN193" s="45">
        <f t="shared" si="111"/>
        <v>6.4690937572175589E-2</v>
      </c>
      <c r="AO193" s="46"/>
      <c r="AP193" s="46"/>
      <c r="AQ193" s="47"/>
      <c r="AR193" s="47"/>
      <c r="AS193" s="47"/>
      <c r="AT193" s="48"/>
      <c r="AU193" s="48"/>
      <c r="AV193" s="49">
        <f t="shared" si="120"/>
        <v>0.96024051048250814</v>
      </c>
      <c r="AW193" s="49">
        <f t="shared" si="120"/>
        <v>0.94169534113144282</v>
      </c>
      <c r="AX193" s="50">
        <f t="shared" si="120"/>
        <v>0.99984918877650275</v>
      </c>
      <c r="AY193" s="50">
        <f t="shared" si="120"/>
        <v>0.9885654157815027</v>
      </c>
    </row>
    <row r="194" spans="6:51" x14ac:dyDescent="0.25">
      <c r="F194" s="3">
        <v>24</v>
      </c>
      <c r="G194" s="43">
        <f t="shared" si="116"/>
        <v>0.99892644425924138</v>
      </c>
      <c r="H194" s="43">
        <f t="shared" si="116"/>
        <v>0.9997999441679043</v>
      </c>
      <c r="I194" s="43">
        <f t="shared" si="116"/>
        <v>0.99683123292351472</v>
      </c>
      <c r="J194" s="43">
        <f t="shared" si="116"/>
        <v>0.99980530882897289</v>
      </c>
      <c r="K194" s="43">
        <f t="shared" si="116"/>
        <v>0</v>
      </c>
      <c r="L194" s="44">
        <f t="shared" si="113"/>
        <v>0.96225287041860541</v>
      </c>
      <c r="M194" s="45">
        <f t="shared" si="117"/>
        <v>0.72399290870427035</v>
      </c>
      <c r="N194" s="46"/>
      <c r="O194" s="46"/>
      <c r="P194" s="47"/>
      <c r="Q194" s="47"/>
      <c r="R194" s="47"/>
      <c r="S194" s="48"/>
      <c r="T194" s="48"/>
      <c r="U194" s="49">
        <f t="shared" si="118"/>
        <v>0.99679406057748177</v>
      </c>
      <c r="V194" s="49">
        <f t="shared" si="118"/>
        <v>0.99384980001207412</v>
      </c>
      <c r="W194" s="50">
        <f t="shared" si="118"/>
        <v>0.9999962883249579</v>
      </c>
      <c r="X194" s="50">
        <f t="shared" si="118"/>
        <v>0.99915690451031325</v>
      </c>
      <c r="AD194"/>
      <c r="AG194" s="3">
        <f t="shared" si="114"/>
        <v>16.575227592518086</v>
      </c>
      <c r="AH194" s="43">
        <f t="shared" si="119"/>
        <v>0.94475772754114828</v>
      </c>
      <c r="AI194" s="43">
        <f t="shared" si="119"/>
        <v>0.99612001536320605</v>
      </c>
      <c r="AJ194" s="43">
        <f t="shared" si="119"/>
        <v>0.88557476803017432</v>
      </c>
      <c r="AK194" s="43">
        <f t="shared" si="119"/>
        <v>0.99595163765830386</v>
      </c>
      <c r="AL194" s="43">
        <f t="shared" si="119"/>
        <v>0</v>
      </c>
      <c r="AM194" s="44">
        <f t="shared" si="115"/>
        <v>0.81900221883277879</v>
      </c>
      <c r="AN194" s="45">
        <f t="shared" si="111"/>
        <v>0.1675280719174238</v>
      </c>
      <c r="AO194" s="46"/>
      <c r="AP194" s="46"/>
      <c r="AQ194" s="47"/>
      <c r="AR194" s="47"/>
      <c r="AS194" s="47"/>
      <c r="AT194" s="48"/>
      <c r="AU194" s="48"/>
      <c r="AV194" s="49">
        <f t="shared" si="120"/>
        <v>0.969192632695274</v>
      </c>
      <c r="AW194" s="49">
        <f t="shared" si="120"/>
        <v>0.95361897053293121</v>
      </c>
      <c r="AX194" s="50">
        <f t="shared" si="120"/>
        <v>0.99990145676193809</v>
      </c>
      <c r="AY194" s="50">
        <f t="shared" si="120"/>
        <v>0.99136090657742837</v>
      </c>
    </row>
    <row r="195" spans="6:51" x14ac:dyDescent="0.25">
      <c r="F195" s="3">
        <v>25</v>
      </c>
      <c r="G195" s="43">
        <f t="shared" si="116"/>
        <v>0.99938089866981827</v>
      </c>
      <c r="H195" s="43">
        <f t="shared" si="116"/>
        <v>0.99986324582324637</v>
      </c>
      <c r="I195" s="43">
        <f t="shared" si="116"/>
        <v>0.9980867129718678</v>
      </c>
      <c r="J195" s="43">
        <f t="shared" si="116"/>
        <v>0.99986780938290687</v>
      </c>
      <c r="K195" s="43">
        <f t="shared" si="116"/>
        <v>0</v>
      </c>
      <c r="L195" s="44">
        <f t="shared" si="113"/>
        <v>0.96826899687053425</v>
      </c>
      <c r="M195" s="45">
        <f t="shared" si="117"/>
        <v>0.76242896955409245</v>
      </c>
      <c r="N195" s="46"/>
      <c r="O195" s="46"/>
      <c r="P195" s="47"/>
      <c r="Q195" s="47"/>
      <c r="R195" s="47"/>
      <c r="S195" s="48"/>
      <c r="T195" s="48"/>
      <c r="U195" s="49">
        <f t="shared" si="118"/>
        <v>0.99760494412758505</v>
      </c>
      <c r="V195" s="49">
        <f t="shared" si="118"/>
        <v>0.99525417977637542</v>
      </c>
      <c r="W195" s="50">
        <f t="shared" si="118"/>
        <v>0.99999742349472254</v>
      </c>
      <c r="X195" s="50">
        <f t="shared" si="118"/>
        <v>0.99936270505907099</v>
      </c>
      <c r="AD195"/>
      <c r="AG195" s="3">
        <f t="shared" si="114"/>
        <v>17.431854781713245</v>
      </c>
      <c r="AH195" s="43">
        <f t="shared" si="119"/>
        <v>0.96354856328425342</v>
      </c>
      <c r="AI195" s="43">
        <f t="shared" si="119"/>
        <v>0.99727065392765435</v>
      </c>
      <c r="AJ195" s="43">
        <f t="shared" si="119"/>
        <v>0.92215045377040805</v>
      </c>
      <c r="AK195" s="43">
        <f t="shared" si="119"/>
        <v>0.99718001516783539</v>
      </c>
      <c r="AL195" s="43">
        <f t="shared" si="119"/>
        <v>0</v>
      </c>
      <c r="AM195" s="44">
        <f t="shared" si="115"/>
        <v>0.85222700456470668</v>
      </c>
      <c r="AN195" s="45">
        <f t="shared" si="111"/>
        <v>0.26470568476804179</v>
      </c>
      <c r="AO195" s="46"/>
      <c r="AP195" s="46"/>
      <c r="AQ195" s="47"/>
      <c r="AR195" s="47"/>
      <c r="AS195" s="47"/>
      <c r="AT195" s="48"/>
      <c r="AU195" s="48"/>
      <c r="AV195" s="49">
        <f t="shared" si="120"/>
        <v>0.97642378088431081</v>
      </c>
      <c r="AW195" s="49">
        <f t="shared" si="120"/>
        <v>0.96350454601513225</v>
      </c>
      <c r="AX195" s="50">
        <f t="shared" si="120"/>
        <v>0.99993608558795055</v>
      </c>
      <c r="AY195" s="50">
        <f t="shared" si="120"/>
        <v>0.99353522848737175</v>
      </c>
    </row>
    <row r="196" spans="6:51" x14ac:dyDescent="0.25">
      <c r="F196" s="3">
        <v>26</v>
      </c>
      <c r="G196" s="43">
        <f t="shared" si="116"/>
        <v>0.99964121141345597</v>
      </c>
      <c r="H196" s="43">
        <f t="shared" si="116"/>
        <v>0.99990600698610177</v>
      </c>
      <c r="I196" s="43">
        <f t="shared" si="116"/>
        <v>0.9988443415581284</v>
      </c>
      <c r="J196" s="43">
        <f t="shared" si="116"/>
        <v>0.9999097016903491</v>
      </c>
      <c r="K196" s="43">
        <f t="shared" si="116"/>
        <v>0</v>
      </c>
      <c r="L196" s="44">
        <f t="shared" si="113"/>
        <v>0.97307762082395588</v>
      </c>
      <c r="M196" s="45">
        <f t="shared" si="117"/>
        <v>0.79539558980214498</v>
      </c>
      <c r="N196" s="46"/>
      <c r="O196" s="46"/>
      <c r="P196" s="47"/>
      <c r="Q196" s="47"/>
      <c r="R196" s="47"/>
      <c r="S196" s="48"/>
      <c r="T196" s="48"/>
      <c r="U196" s="49">
        <f t="shared" si="118"/>
        <v>0.99820375796287486</v>
      </c>
      <c r="V196" s="49">
        <f t="shared" si="118"/>
        <v>0.99632425570562744</v>
      </c>
      <c r="W196" s="50">
        <f t="shared" si="118"/>
        <v>0.99999818191298084</v>
      </c>
      <c r="X196" s="50">
        <f t="shared" si="118"/>
        <v>0.99951436313118036</v>
      </c>
      <c r="AD196"/>
      <c r="AG196" s="3">
        <f t="shared" si="114"/>
        <v>18.332753468067196</v>
      </c>
      <c r="AH196" s="43">
        <f t="shared" si="119"/>
        <v>0.97685372090737754</v>
      </c>
      <c r="AI196" s="43">
        <f t="shared" si="119"/>
        <v>0.99811097785257186</v>
      </c>
      <c r="AJ196" s="43">
        <f t="shared" si="119"/>
        <v>0.94866655098515129</v>
      </c>
      <c r="AK196" s="43">
        <f t="shared" si="119"/>
        <v>0.99806732362101902</v>
      </c>
      <c r="AL196" s="43">
        <f t="shared" si="119"/>
        <v>0</v>
      </c>
      <c r="AM196" s="44">
        <f t="shared" si="115"/>
        <v>0.88000629561310373</v>
      </c>
      <c r="AN196" s="45">
        <f t="shared" si="111"/>
        <v>0.35565478610320567</v>
      </c>
      <c r="AO196" s="46"/>
      <c r="AP196" s="46"/>
      <c r="AQ196" s="47"/>
      <c r="AR196" s="47"/>
      <c r="AS196" s="47"/>
      <c r="AT196" s="48"/>
      <c r="AU196" s="48"/>
      <c r="AV196" s="49">
        <f t="shared" si="120"/>
        <v>0.98218390000971656</v>
      </c>
      <c r="AW196" s="49">
        <f t="shared" si="120"/>
        <v>0.97159903915250456</v>
      </c>
      <c r="AX196" s="50">
        <f t="shared" si="120"/>
        <v>0.99995881010103693</v>
      </c>
      <c r="AY196" s="50">
        <f t="shared" si="120"/>
        <v>0.99520705835304357</v>
      </c>
    </row>
    <row r="197" spans="6:51" x14ac:dyDescent="0.25">
      <c r="F197" s="3">
        <v>27</v>
      </c>
      <c r="G197" s="43">
        <f t="shared" si="116"/>
        <v>0.99979056653720222</v>
      </c>
      <c r="H197" s="43">
        <f t="shared" si="116"/>
        <v>0.99993503183255361</v>
      </c>
      <c r="I197" s="43">
        <f t="shared" si="116"/>
        <v>0.99930073215366122</v>
      </c>
      <c r="J197" s="43">
        <f t="shared" si="116"/>
        <v>0.99993793282388532</v>
      </c>
      <c r="K197" s="43">
        <f t="shared" si="116"/>
        <v>0</v>
      </c>
      <c r="L197" s="44">
        <f t="shared" si="113"/>
        <v>0.97694813071929343</v>
      </c>
      <c r="M197" s="45">
        <f t="shared" si="117"/>
        <v>0.82364881166793835</v>
      </c>
      <c r="N197" s="46"/>
      <c r="O197" s="46"/>
      <c r="P197" s="47"/>
      <c r="Q197" s="47"/>
      <c r="R197" s="47"/>
      <c r="S197" s="48"/>
      <c r="T197" s="48"/>
      <c r="U197" s="49">
        <f t="shared" si="118"/>
        <v>0.99864739014650794</v>
      </c>
      <c r="V197" s="49">
        <f t="shared" si="118"/>
        <v>0.99714208816890537</v>
      </c>
      <c r="W197" s="50">
        <f t="shared" si="118"/>
        <v>0.99999869666230512</v>
      </c>
      <c r="X197" s="50">
        <f t="shared" si="118"/>
        <v>0.99962695031870819</v>
      </c>
      <c r="AD197"/>
      <c r="AG197" s="3">
        <f t="shared" si="114"/>
        <v>19.280211654442091</v>
      </c>
      <c r="AH197" s="43">
        <f t="shared" si="119"/>
        <v>0.98586288659303689</v>
      </c>
      <c r="AI197" s="43">
        <f t="shared" si="119"/>
        <v>0.99871382969647871</v>
      </c>
      <c r="AJ197" s="43">
        <f t="shared" si="119"/>
        <v>0.96722552595357258</v>
      </c>
      <c r="AK197" s="43">
        <f t="shared" si="119"/>
        <v>0.99869690954490054</v>
      </c>
      <c r="AL197" s="43">
        <f t="shared" si="119"/>
        <v>0</v>
      </c>
      <c r="AM197" s="44">
        <f t="shared" si="115"/>
        <v>0.9029886635662191</v>
      </c>
      <c r="AN197" s="45">
        <f t="shared" si="111"/>
        <v>0.43993038647222316</v>
      </c>
      <c r="AO197" s="46"/>
      <c r="AP197" s="46"/>
      <c r="AQ197" s="47"/>
      <c r="AR197" s="47"/>
      <c r="AS197" s="47"/>
      <c r="AT197" s="48"/>
      <c r="AU197" s="48"/>
      <c r="AV197" s="49">
        <f t="shared" si="120"/>
        <v>0.98670756989674158</v>
      </c>
      <c r="AW197" s="49">
        <f t="shared" si="120"/>
        <v>0.97814365117164814</v>
      </c>
      <c r="AX197" s="50">
        <f t="shared" si="120"/>
        <v>0.99997359493718896</v>
      </c>
      <c r="AY197" s="50">
        <f t="shared" si="120"/>
        <v>0.99647810474017062</v>
      </c>
    </row>
    <row r="198" spans="6:51" x14ac:dyDescent="0.25">
      <c r="F198" s="3">
        <v>28</v>
      </c>
      <c r="G198" s="43">
        <f t="shared" si="116"/>
        <v>0.99987661968603181</v>
      </c>
      <c r="H198" s="43">
        <f t="shared" si="116"/>
        <v>0.9999548324701113</v>
      </c>
      <c r="I198" s="43">
        <f t="shared" si="116"/>
        <v>0.99957560332105044</v>
      </c>
      <c r="J198" s="43">
        <f t="shared" si="116"/>
        <v>0.99995706493364744</v>
      </c>
      <c r="K198" s="43">
        <f t="shared" si="116"/>
        <v>0</v>
      </c>
      <c r="L198" s="44">
        <f t="shared" si="113"/>
        <v>0.98008555060378666</v>
      </c>
      <c r="M198" s="45">
        <f t="shared" si="117"/>
        <v>0.84785120759781396</v>
      </c>
      <c r="N198" s="46"/>
      <c r="O198" s="46"/>
      <c r="P198" s="47"/>
      <c r="Q198" s="47"/>
      <c r="R198" s="47"/>
      <c r="S198" s="48"/>
      <c r="T198" s="48"/>
      <c r="U198" s="49">
        <f t="shared" si="118"/>
        <v>0.99897718352153575</v>
      </c>
      <c r="V198" s="49">
        <f t="shared" si="118"/>
        <v>0.99776915186630888</v>
      </c>
      <c r="W198" s="50">
        <f t="shared" si="118"/>
        <v>0.99999905137616774</v>
      </c>
      <c r="X198" s="50">
        <f t="shared" si="118"/>
        <v>0.99971115031314073</v>
      </c>
      <c r="AD198"/>
      <c r="AG198" s="3">
        <f t="shared" si="114"/>
        <v>20.276635590369683</v>
      </c>
      <c r="AH198" s="43">
        <f t="shared" si="119"/>
        <v>0.99169395307238284</v>
      </c>
      <c r="AI198" s="43">
        <f t="shared" si="119"/>
        <v>0.99913859185621767</v>
      </c>
      <c r="AJ198" s="43">
        <f t="shared" si="119"/>
        <v>0.97975375386357</v>
      </c>
      <c r="AK198" s="43">
        <f t="shared" si="119"/>
        <v>0.99913565559226403</v>
      </c>
      <c r="AL198" s="43">
        <f t="shared" si="119"/>
        <v>0</v>
      </c>
      <c r="AM198" s="44">
        <f t="shared" si="115"/>
        <v>0.92181964654663107</v>
      </c>
      <c r="AN198" s="45">
        <f t="shared" si="111"/>
        <v>0.51722388036815636</v>
      </c>
      <c r="AO198" s="46"/>
      <c r="AP198" s="46"/>
      <c r="AQ198" s="47"/>
      <c r="AR198" s="47"/>
      <c r="AS198" s="47"/>
      <c r="AT198" s="48"/>
      <c r="AU198" s="48"/>
      <c r="AV198" s="49">
        <f t="shared" si="120"/>
        <v>0.99020943112084669</v>
      </c>
      <c r="AW198" s="49">
        <f t="shared" si="120"/>
        <v>0.98336781147094765</v>
      </c>
      <c r="AX198" s="50">
        <f t="shared" si="120"/>
        <v>0.99998314167335067</v>
      </c>
      <c r="AY198" s="50">
        <f t="shared" si="120"/>
        <v>0.99743389765608403</v>
      </c>
    </row>
    <row r="199" spans="6:51" x14ac:dyDescent="0.25">
      <c r="F199" s="3">
        <v>29</v>
      </c>
      <c r="G199" s="43">
        <f t="shared" si="116"/>
        <v>0.99992651877746941</v>
      </c>
      <c r="H199" s="43">
        <f t="shared" si="116"/>
        <v>0.99996841135835968</v>
      </c>
      <c r="I199" s="43">
        <f t="shared" si="116"/>
        <v>0.99974135089447758</v>
      </c>
      <c r="J199" s="43">
        <f t="shared" si="116"/>
        <v>0.99997010616223103</v>
      </c>
      <c r="K199" s="43">
        <f t="shared" si="116"/>
        <v>0</v>
      </c>
      <c r="L199" s="44">
        <f t="shared" si="113"/>
        <v>0.98264657073360884</v>
      </c>
      <c r="M199" s="45">
        <f t="shared" si="117"/>
        <v>0.86857983711486675</v>
      </c>
      <c r="N199" s="46"/>
      <c r="O199" s="46"/>
      <c r="P199" s="47"/>
      <c r="Q199" s="47"/>
      <c r="R199" s="47"/>
      <c r="S199" s="48"/>
      <c r="T199" s="48"/>
      <c r="U199" s="49">
        <f t="shared" si="118"/>
        <v>0.99922323469222096</v>
      </c>
      <c r="V199" s="49">
        <f t="shared" si="118"/>
        <v>0.99825156901787404</v>
      </c>
      <c r="W199" s="50">
        <f t="shared" si="118"/>
        <v>0.99999929941006538</v>
      </c>
      <c r="X199" s="50">
        <f t="shared" si="118"/>
        <v>0.99977458374069705</v>
      </c>
      <c r="AD199"/>
      <c r="AG199" s="3">
        <f t="shared" si="114"/>
        <v>21.324555883177815</v>
      </c>
      <c r="AH199" s="43">
        <f t="shared" si="119"/>
        <v>0.99530206538401689</v>
      </c>
      <c r="AI199" s="43">
        <f t="shared" si="119"/>
        <v>0.99943249261663403</v>
      </c>
      <c r="AJ199" s="43">
        <f t="shared" si="119"/>
        <v>0.98790431976243265</v>
      </c>
      <c r="AK199" s="43">
        <f t="shared" si="119"/>
        <v>0.99943593470428405</v>
      </c>
      <c r="AL199" s="43">
        <f t="shared" si="119"/>
        <v>0</v>
      </c>
      <c r="AM199" s="44">
        <f t="shared" si="115"/>
        <v>0.93711614270528099</v>
      </c>
      <c r="AN199" s="45">
        <f t="shared" si="111"/>
        <v>0.58736967874248136</v>
      </c>
      <c r="AO199" s="46"/>
      <c r="AP199" s="46"/>
      <c r="AQ199" s="47"/>
      <c r="AR199" s="47"/>
      <c r="AS199" s="47"/>
      <c r="AT199" s="48"/>
      <c r="AU199" s="48"/>
      <c r="AV199" s="49">
        <f t="shared" si="120"/>
        <v>0.99288116302443219</v>
      </c>
      <c r="AW199" s="49">
        <f t="shared" si="120"/>
        <v>0.98748443612069658</v>
      </c>
      <c r="AX199" s="50">
        <f t="shared" si="120"/>
        <v>0.99998926658935894</v>
      </c>
      <c r="AY199" s="50">
        <f t="shared" si="120"/>
        <v>0.99814505605996862</v>
      </c>
    </row>
    <row r="200" spans="6:51" x14ac:dyDescent="0.25">
      <c r="F200" s="3">
        <v>30</v>
      </c>
      <c r="G200" s="43">
        <f t="shared" si="116"/>
        <v>0.9999556943009601</v>
      </c>
      <c r="H200" s="43">
        <f t="shared" si="116"/>
        <v>0.99997777398928389</v>
      </c>
      <c r="I200" s="43">
        <f t="shared" si="116"/>
        <v>0.99984154508484402</v>
      </c>
      <c r="J200" s="43">
        <f t="shared" si="116"/>
        <v>0.99997904871146137</v>
      </c>
      <c r="K200" s="43">
        <f t="shared" si="116"/>
        <v>0</v>
      </c>
      <c r="L200" s="44">
        <f t="shared" si="113"/>
        <v>0.98475151344860545</v>
      </c>
      <c r="M200" s="45">
        <f t="shared" si="117"/>
        <v>0.88633469536715714</v>
      </c>
      <c r="N200" s="46"/>
      <c r="O200" s="46"/>
      <c r="P200" s="47"/>
      <c r="Q200" s="47"/>
      <c r="R200" s="47"/>
      <c r="S200" s="48"/>
      <c r="T200" s="48"/>
      <c r="U200" s="49">
        <f t="shared" si="118"/>
        <v>0.99940749810692964</v>
      </c>
      <c r="V200" s="49">
        <f t="shared" si="118"/>
        <v>0.99862400656067907</v>
      </c>
      <c r="W200" s="50">
        <f t="shared" si="118"/>
        <v>0.99999947530379096</v>
      </c>
      <c r="X200" s="50">
        <f t="shared" si="118"/>
        <v>0.9998227209220214</v>
      </c>
      <c r="AD200"/>
      <c r="AG200" s="3">
        <f t="shared" si="114"/>
        <v>22.426633924947051</v>
      </c>
      <c r="AH200" s="43">
        <f t="shared" si="119"/>
        <v>0.9974382647946306</v>
      </c>
      <c r="AI200" s="43">
        <f t="shared" si="119"/>
        <v>0.99963218451837554</v>
      </c>
      <c r="AJ200" s="43">
        <f t="shared" si="119"/>
        <v>0.99301225791935477</v>
      </c>
      <c r="AK200" s="43">
        <f t="shared" si="119"/>
        <v>0.99963777422079525</v>
      </c>
      <c r="AL200" s="43">
        <f t="shared" si="119"/>
        <v>0</v>
      </c>
      <c r="AM200" s="44">
        <f t="shared" si="115"/>
        <v>0.9494479477270944</v>
      </c>
      <c r="AN200" s="45">
        <f t="shared" si="111"/>
        <v>0.6503455736842314</v>
      </c>
      <c r="AO200" s="46"/>
      <c r="AP200" s="46"/>
      <c r="AQ200" s="47"/>
      <c r="AR200" s="47"/>
      <c r="AS200" s="47"/>
      <c r="AT200" s="48"/>
      <c r="AU200" s="48"/>
      <c r="AV200" s="49">
        <f t="shared" si="120"/>
        <v>0.9948899647028232</v>
      </c>
      <c r="AW200" s="49">
        <f t="shared" si="120"/>
        <v>0.9906865498810512</v>
      </c>
      <c r="AX200" s="50">
        <f t="shared" si="120"/>
        <v>0.99999317570530732</v>
      </c>
      <c r="AY200" s="50">
        <f t="shared" si="120"/>
        <v>0.99866886445854119</v>
      </c>
    </row>
    <row r="201" spans="6:51" x14ac:dyDescent="0.25">
      <c r="F201" s="3">
        <v>31</v>
      </c>
      <c r="G201" s="43">
        <f t="shared" si="116"/>
        <v>0.99997292246053449</v>
      </c>
      <c r="H201" s="43">
        <f t="shared" si="116"/>
        <v>0.99998426542103147</v>
      </c>
      <c r="I201" s="43">
        <f t="shared" si="116"/>
        <v>0.99990233188973543</v>
      </c>
      <c r="J201" s="43">
        <f t="shared" si="116"/>
        <v>0.99998521813469887</v>
      </c>
      <c r="K201" s="43">
        <f t="shared" si="116"/>
        <v>0</v>
      </c>
      <c r="L201" s="44">
        <f t="shared" si="113"/>
        <v>0.98649325549760747</v>
      </c>
      <c r="M201" s="45">
        <f t="shared" si="117"/>
        <v>0.90154715582569889</v>
      </c>
      <c r="N201" s="46"/>
      <c r="O201" s="46"/>
      <c r="P201" s="47"/>
      <c r="Q201" s="47"/>
      <c r="R201" s="47"/>
      <c r="S201" s="48"/>
      <c r="T201" s="48"/>
      <c r="U201" s="49">
        <f t="shared" si="118"/>
        <v>0.99954602634717571</v>
      </c>
      <c r="V201" s="49">
        <f t="shared" si="118"/>
        <v>0.99891257607781236</v>
      </c>
      <c r="W201" s="50">
        <f t="shared" si="118"/>
        <v>0.99999960173504376</v>
      </c>
      <c r="X201" s="50">
        <f t="shared" si="118"/>
        <v>0.99985951385145933</v>
      </c>
      <c r="AD201"/>
      <c r="AG201" s="3">
        <f t="shared" si="114"/>
        <v>23.585668651620018</v>
      </c>
      <c r="AH201" s="43">
        <f t="shared" si="119"/>
        <v>0.99865028375264864</v>
      </c>
      <c r="AI201" s="43">
        <f t="shared" si="119"/>
        <v>0.99976542955997549</v>
      </c>
      <c r="AJ201" s="43">
        <f t="shared" si="119"/>
        <v>0.99609548467269127</v>
      </c>
      <c r="AK201" s="43">
        <f t="shared" si="119"/>
        <v>0.99977103899955599</v>
      </c>
      <c r="AL201" s="43">
        <f t="shared" si="119"/>
        <v>0</v>
      </c>
      <c r="AM201" s="44">
        <f t="shared" si="115"/>
        <v>0.95932623445222198</v>
      </c>
      <c r="AN201" s="45">
        <f t="shared" si="111"/>
        <v>0.70626677197614018</v>
      </c>
      <c r="AO201" s="46"/>
      <c r="AP201" s="46"/>
      <c r="AQ201" s="47"/>
      <c r="AR201" s="47"/>
      <c r="AS201" s="47"/>
      <c r="AT201" s="48"/>
      <c r="AU201" s="48"/>
      <c r="AV201" s="49">
        <f t="shared" si="120"/>
        <v>0.99637838594332806</v>
      </c>
      <c r="AW201" s="49">
        <f t="shared" si="120"/>
        <v>0.99314526841626705</v>
      </c>
      <c r="AX201" s="50">
        <f t="shared" si="120"/>
        <v>0.99999566083345826</v>
      </c>
      <c r="AY201" s="50">
        <f t="shared" si="120"/>
        <v>0.99905100483244769</v>
      </c>
    </row>
    <row r="202" spans="6:51" x14ac:dyDescent="0.25">
      <c r="F202" s="3">
        <v>32</v>
      </c>
      <c r="G202" s="43">
        <f t="shared" ref="G202:K217" si="121">IF(1-EXP(-0.23*(G118-G$165))&lt;0, 0, 1-EXP(-0.23*(G118-G$165)))</f>
        <v>0.99998321044986949</v>
      </c>
      <c r="H202" s="43">
        <f t="shared" si="121"/>
        <v>0.99998879169650634</v>
      </c>
      <c r="I202" s="43">
        <f t="shared" si="121"/>
        <v>0.99993938181380093</v>
      </c>
      <c r="J202" s="43">
        <f t="shared" si="121"/>
        <v>0.99998950075830995</v>
      </c>
      <c r="K202" s="43">
        <f t="shared" si="121"/>
        <v>0</v>
      </c>
      <c r="L202" s="44">
        <f t="shared" si="113"/>
        <v>0.98794388436441616</v>
      </c>
      <c r="M202" s="45">
        <f t="shared" si="117"/>
        <v>0.9145880785630498</v>
      </c>
      <c r="N202" s="46"/>
      <c r="O202" s="46"/>
      <c r="P202" s="47"/>
      <c r="Q202" s="47"/>
      <c r="R202" s="47"/>
      <c r="S202" s="48"/>
      <c r="T202" s="48"/>
      <c r="U202" s="49">
        <f t="shared" ref="U202:X217" si="122">IF(1-EXP(-0.23*(U118-U$165))&lt;0, 0, 1-EXP(-0.23*(U118-U$165)))</f>
        <v>0.999650587239168</v>
      </c>
      <c r="V202" s="49">
        <f t="shared" si="122"/>
        <v>0.99913699123386546</v>
      </c>
      <c r="W202" s="50">
        <f t="shared" si="122"/>
        <v>0.99999969379809683</v>
      </c>
      <c r="X202" s="50">
        <f t="shared" si="122"/>
        <v>0.99988783605696541</v>
      </c>
      <c r="AD202"/>
      <c r="AG202" s="3">
        <f t="shared" si="114"/>
        <v>24.804603651429346</v>
      </c>
      <c r="AH202" s="43">
        <f t="shared" ref="AH202:AL217" si="123">IF(1-EXP(-0.23*(AH118-AH$165))&lt;0, 0, 1-EXP(-0.23*(AH118-AH$165)))</f>
        <v>0.9993108101895366</v>
      </c>
      <c r="AI202" s="43">
        <f t="shared" si="123"/>
        <v>0.9998527554948593</v>
      </c>
      <c r="AJ202" s="43">
        <f t="shared" si="123"/>
        <v>0.99788845255984626</v>
      </c>
      <c r="AK202" s="43">
        <f t="shared" si="123"/>
        <v>0.99985748778614192</v>
      </c>
      <c r="AL202" s="43">
        <f t="shared" si="123"/>
        <v>0</v>
      </c>
      <c r="AM202" s="44">
        <f t="shared" si="115"/>
        <v>0.96719814637314339</v>
      </c>
      <c r="AN202" s="45">
        <f t="shared" si="111"/>
        <v>0.75537401512385527</v>
      </c>
      <c r="AO202" s="46"/>
      <c r="AP202" s="46"/>
      <c r="AQ202" s="47"/>
      <c r="AR202" s="47"/>
      <c r="AS202" s="47"/>
      <c r="AT202" s="48"/>
      <c r="AU202" s="48"/>
      <c r="AV202" s="49">
        <f t="shared" ref="AV202:AY217" si="124">IF(1-EXP(-0.23*(AV118-AV$165))&lt;0, 0, 1-EXP(-0.23*(AV118-AV$165)))</f>
        <v>0.99746527882030633</v>
      </c>
      <c r="AW202" s="49">
        <f t="shared" si="124"/>
        <v>0.99500904255049061</v>
      </c>
      <c r="AX202" s="50">
        <f t="shared" si="124"/>
        <v>0.99999723661861306</v>
      </c>
      <c r="AY202" s="50">
        <f t="shared" si="124"/>
        <v>0.99932731467531877</v>
      </c>
    </row>
    <row r="203" spans="6:51" x14ac:dyDescent="0.25">
      <c r="F203" s="3">
        <v>33</v>
      </c>
      <c r="G203" s="43">
        <f t="shared" si="121"/>
        <v>0.99998943007140506</v>
      </c>
      <c r="H203" s="43">
        <f t="shared" si="121"/>
        <v>0.99999196592575434</v>
      </c>
      <c r="I203" s="43">
        <f t="shared" si="121"/>
        <v>0.99996208912415319</v>
      </c>
      <c r="J203" s="43">
        <f t="shared" si="121"/>
        <v>0.99999249225728415</v>
      </c>
      <c r="K203" s="43">
        <f t="shared" si="121"/>
        <v>0</v>
      </c>
      <c r="L203" s="44">
        <f t="shared" si="113"/>
        <v>0.98915967266389182</v>
      </c>
      <c r="M203" s="45">
        <f t="shared" si="117"/>
        <v>0.92577538196363196</v>
      </c>
      <c r="N203" s="46"/>
      <c r="O203" s="46"/>
      <c r="P203" s="47"/>
      <c r="Q203" s="47"/>
      <c r="R203" s="47"/>
      <c r="S203" s="48"/>
      <c r="T203" s="48"/>
      <c r="U203" s="49">
        <f t="shared" si="122"/>
        <v>0.99972983191192599</v>
      </c>
      <c r="V203" s="49">
        <f t="shared" si="122"/>
        <v>0.99931217334506106</v>
      </c>
      <c r="W203" s="50">
        <f t="shared" si="122"/>
        <v>0.99999976167310967</v>
      </c>
      <c r="X203" s="50">
        <f t="shared" si="122"/>
        <v>0.99990979040690608</v>
      </c>
      <c r="AD203"/>
      <c r="AG203" s="3">
        <f t="shared" si="114"/>
        <v>26.08653464069765</v>
      </c>
      <c r="AH203" s="43">
        <f t="shared" si="123"/>
        <v>0.99965764984462824</v>
      </c>
      <c r="AI203" s="43">
        <f t="shared" si="123"/>
        <v>0.99990898396341643</v>
      </c>
      <c r="AJ203" s="43">
        <f t="shared" si="123"/>
        <v>0.99889360453068943</v>
      </c>
      <c r="AK203" s="43">
        <f t="shared" si="123"/>
        <v>0.99991260584381758</v>
      </c>
      <c r="AL203" s="43">
        <f t="shared" si="123"/>
        <v>0</v>
      </c>
      <c r="AM203" s="44">
        <f t="shared" si="115"/>
        <v>0.97344630810447841</v>
      </c>
      <c r="AN203" s="45">
        <f t="shared" si="111"/>
        <v>0.79801665796385735</v>
      </c>
      <c r="AO203" s="46"/>
      <c r="AP203" s="46"/>
      <c r="AQ203" s="47"/>
      <c r="AR203" s="47"/>
      <c r="AS203" s="47"/>
      <c r="AT203" s="48"/>
      <c r="AU203" s="48"/>
      <c r="AV203" s="49">
        <f t="shared" si="124"/>
        <v>0.99824759679479858</v>
      </c>
      <c r="AW203" s="49">
        <f t="shared" si="124"/>
        <v>0.99640399219290054</v>
      </c>
      <c r="AX203" s="50">
        <f t="shared" si="124"/>
        <v>0.99999823462031967</v>
      </c>
      <c r="AY203" s="50">
        <f t="shared" si="124"/>
        <v>0.99952547153730964</v>
      </c>
    </row>
    <row r="204" spans="6:51" x14ac:dyDescent="0.25">
      <c r="F204" s="3">
        <v>34</v>
      </c>
      <c r="G204" s="43">
        <f t="shared" si="121"/>
        <v>0.99999323996650746</v>
      </c>
      <c r="H204" s="43">
        <f t="shared" si="121"/>
        <v>0.99999420496820179</v>
      </c>
      <c r="I204" s="43">
        <f t="shared" si="121"/>
        <v>0.9999760942294228</v>
      </c>
      <c r="J204" s="43">
        <f t="shared" si="121"/>
        <v>0.99999459508545507</v>
      </c>
      <c r="K204" s="43">
        <f t="shared" si="121"/>
        <v>0</v>
      </c>
      <c r="L204" s="44">
        <f t="shared" si="113"/>
        <v>0.99018480549871823</v>
      </c>
      <c r="M204" s="45">
        <f t="shared" si="117"/>
        <v>0.93538096774176249</v>
      </c>
      <c r="N204" s="46"/>
      <c r="O204" s="46"/>
      <c r="P204" s="47"/>
      <c r="Q204" s="47"/>
      <c r="R204" s="47"/>
      <c r="S204" s="48"/>
      <c r="T204" s="48"/>
      <c r="U204" s="49">
        <f t="shared" si="122"/>
        <v>0.99979013943127282</v>
      </c>
      <c r="V204" s="49">
        <f t="shared" si="122"/>
        <v>0.99944944716559081</v>
      </c>
      <c r="W204" s="50">
        <f t="shared" si="122"/>
        <v>0.99999981231389068</v>
      </c>
      <c r="X204" s="50">
        <f t="shared" si="122"/>
        <v>0.99992692571062258</v>
      </c>
      <c r="AD204"/>
      <c r="AG204" s="3">
        <f t="shared" si="114"/>
        <v>27.434717325995447</v>
      </c>
      <c r="AH204" s="43">
        <f t="shared" si="123"/>
        <v>0.99983380756253004</v>
      </c>
      <c r="AI204" s="43">
        <f t="shared" si="123"/>
        <v>0.99994456851299029</v>
      </c>
      <c r="AJ204" s="43">
        <f t="shared" si="123"/>
        <v>0.99943743349793512</v>
      </c>
      <c r="AK204" s="43">
        <f t="shared" si="123"/>
        <v>0.99994716251241755</v>
      </c>
      <c r="AL204" s="43">
        <f t="shared" si="123"/>
        <v>0</v>
      </c>
      <c r="AM204" s="44">
        <f t="shared" si="115"/>
        <v>0.97839192771260197</v>
      </c>
      <c r="AN204" s="45">
        <f t="shared" si="111"/>
        <v>0.83463195261343182</v>
      </c>
      <c r="AO204" s="46"/>
      <c r="AP204" s="46"/>
      <c r="AQ204" s="47"/>
      <c r="AR204" s="47"/>
      <c r="AS204" s="47"/>
      <c r="AT204" s="48"/>
      <c r="AU204" s="48"/>
      <c r="AV204" s="49">
        <f t="shared" si="124"/>
        <v>0.99880275680003283</v>
      </c>
      <c r="AW204" s="49">
        <f t="shared" si="124"/>
        <v>0.99743510914511346</v>
      </c>
      <c r="AX204" s="50">
        <f t="shared" si="124"/>
        <v>0.9999988668504155</v>
      </c>
      <c r="AY204" s="50">
        <f t="shared" si="124"/>
        <v>0.9996665350269951</v>
      </c>
    </row>
    <row r="205" spans="6:51" x14ac:dyDescent="0.25">
      <c r="F205" s="3">
        <v>35</v>
      </c>
      <c r="G205" s="43">
        <f t="shared" si="121"/>
        <v>0.99999560623817685</v>
      </c>
      <c r="H205" s="43">
        <f t="shared" si="121"/>
        <v>0.99999579364273983</v>
      </c>
      <c r="I205" s="43">
        <f t="shared" si="121"/>
        <v>0.99998479279205066</v>
      </c>
      <c r="J205" s="43">
        <f t="shared" si="121"/>
        <v>0.99999608262637507</v>
      </c>
      <c r="K205" s="43">
        <f t="shared" si="121"/>
        <v>0</v>
      </c>
      <c r="L205" s="44">
        <f t="shared" si="113"/>
        <v>0.99105418284554081</v>
      </c>
      <c r="M205" s="45">
        <f t="shared" si="117"/>
        <v>0.94363695412345017</v>
      </c>
      <c r="N205" s="46"/>
      <c r="O205" s="46"/>
      <c r="P205" s="47"/>
      <c r="Q205" s="47"/>
      <c r="R205" s="47"/>
      <c r="S205" s="48"/>
      <c r="T205" s="48"/>
      <c r="U205" s="49">
        <f t="shared" si="122"/>
        <v>0.99983622846849918</v>
      </c>
      <c r="V205" s="49">
        <f t="shared" si="122"/>
        <v>0.99955743249680062</v>
      </c>
      <c r="W205" s="50">
        <f t="shared" si="122"/>
        <v>0.99999985052900908</v>
      </c>
      <c r="X205" s="50">
        <f t="shared" si="122"/>
        <v>0.99994039000543999</v>
      </c>
      <c r="AD205"/>
      <c r="AG205" s="3">
        <f t="shared" si="114"/>
        <v>28.852575672624699</v>
      </c>
      <c r="AH205" s="43">
        <f t="shared" si="123"/>
        <v>0.9999207435884655</v>
      </c>
      <c r="AI205" s="43">
        <f t="shared" si="123"/>
        <v>0.99996671402707826</v>
      </c>
      <c r="AJ205" s="43">
        <f t="shared" si="123"/>
        <v>0.99972184646186779</v>
      </c>
      <c r="AK205" s="43">
        <f t="shared" si="123"/>
        <v>0.99996848027594731</v>
      </c>
      <c r="AL205" s="43">
        <f t="shared" si="123"/>
        <v>0</v>
      </c>
      <c r="AM205" s="44">
        <f t="shared" si="115"/>
        <v>0.98230022613425527</v>
      </c>
      <c r="AN205" s="45">
        <f t="shared" si="111"/>
        <v>0.86572203452959284</v>
      </c>
      <c r="AO205" s="46"/>
      <c r="AP205" s="46"/>
      <c r="AQ205" s="47"/>
      <c r="AR205" s="47"/>
      <c r="AS205" s="47"/>
      <c r="AT205" s="48"/>
      <c r="AU205" s="48"/>
      <c r="AV205" s="49">
        <f t="shared" si="124"/>
        <v>0.99919129675165042</v>
      </c>
      <c r="AW205" s="49">
        <f t="shared" si="124"/>
        <v>0.99818808676823534</v>
      </c>
      <c r="AX205" s="50">
        <f t="shared" si="124"/>
        <v>0.9999992680498988</v>
      </c>
      <c r="AY205" s="50">
        <f t="shared" si="124"/>
        <v>0.99976630548074841</v>
      </c>
    </row>
    <row r="206" spans="6:51" x14ac:dyDescent="0.25">
      <c r="F206" s="3">
        <v>36</v>
      </c>
      <c r="G206" s="43">
        <f t="shared" si="121"/>
        <v>0.99999709706846085</v>
      </c>
      <c r="H206" s="43">
        <f t="shared" si="121"/>
        <v>0.99999692753220992</v>
      </c>
      <c r="I206" s="43">
        <f t="shared" si="121"/>
        <v>0.99999023664805875</v>
      </c>
      <c r="J206" s="43">
        <f t="shared" si="121"/>
        <v>0.99999714161485165</v>
      </c>
      <c r="K206" s="43">
        <f t="shared" si="121"/>
        <v>0</v>
      </c>
      <c r="L206" s="44">
        <f t="shared" si="113"/>
        <v>0.99179553479171922</v>
      </c>
      <c r="M206" s="45">
        <f t="shared" si="117"/>
        <v>0.9507412162816713</v>
      </c>
      <c r="N206" s="46"/>
      <c r="O206" s="46"/>
      <c r="P206" s="47"/>
      <c r="Q206" s="47"/>
      <c r="R206" s="47"/>
      <c r="S206" s="48"/>
      <c r="T206" s="48"/>
      <c r="U206" s="49">
        <f t="shared" si="122"/>
        <v>0.99987160106061357</v>
      </c>
      <c r="V206" s="49">
        <f t="shared" si="122"/>
        <v>0.99964270996960203</v>
      </c>
      <c r="W206" s="50">
        <f t="shared" si="122"/>
        <v>0.99999987968309156</v>
      </c>
      <c r="X206" s="50">
        <f t="shared" si="122"/>
        <v>0.99995103966224252</v>
      </c>
      <c r="AD206"/>
      <c r="AG206" s="3">
        <f t="shared" si="114"/>
        <v>30.343710600427304</v>
      </c>
      <c r="AH206" s="43">
        <f t="shared" si="123"/>
        <v>0.99996265156703146</v>
      </c>
      <c r="AI206" s="43">
        <f t="shared" si="123"/>
        <v>0.99998027573730153</v>
      </c>
      <c r="AJ206" s="43">
        <f t="shared" si="123"/>
        <v>0.99986592243146155</v>
      </c>
      <c r="AK206" s="43">
        <f t="shared" si="123"/>
        <v>0.99998142974697812</v>
      </c>
      <c r="AL206" s="43">
        <f t="shared" si="123"/>
        <v>0</v>
      </c>
      <c r="AM206" s="44">
        <f t="shared" si="115"/>
        <v>0.98538711139384028</v>
      </c>
      <c r="AN206" s="45">
        <f t="shared" si="111"/>
        <v>0.89183020431815652</v>
      </c>
      <c r="AO206" s="46"/>
      <c r="AP206" s="46"/>
      <c r="AQ206" s="47"/>
      <c r="AR206" s="47"/>
      <c r="AS206" s="47"/>
      <c r="AT206" s="48"/>
      <c r="AU206" s="48"/>
      <c r="AV206" s="49">
        <f t="shared" si="124"/>
        <v>0.99945959904806969</v>
      </c>
      <c r="AW206" s="49">
        <f t="shared" si="124"/>
        <v>0.9987315382553158</v>
      </c>
      <c r="AX206" s="50">
        <f t="shared" si="124"/>
        <v>0.99999952344866017</v>
      </c>
      <c r="AY206" s="50">
        <f t="shared" si="124"/>
        <v>0.99983648229262057</v>
      </c>
    </row>
    <row r="207" spans="6:51" x14ac:dyDescent="0.25">
      <c r="F207" s="3">
        <v>37</v>
      </c>
      <c r="G207" s="43">
        <f t="shared" si="121"/>
        <v>0.99999805018239973</v>
      </c>
      <c r="H207" s="43">
        <f t="shared" si="121"/>
        <v>0.99999774163233279</v>
      </c>
      <c r="I207" s="43">
        <f t="shared" si="121"/>
        <v>0.99999367130971106</v>
      </c>
      <c r="J207" s="43">
        <f t="shared" si="121"/>
        <v>0.99999790031684876</v>
      </c>
      <c r="K207" s="43">
        <f t="shared" si="121"/>
        <v>0</v>
      </c>
      <c r="L207" s="44">
        <f t="shared" si="113"/>
        <v>0.99243102504932634</v>
      </c>
      <c r="M207" s="45">
        <f t="shared" si="117"/>
        <v>0.95686226180321632</v>
      </c>
      <c r="N207" s="46"/>
      <c r="O207" s="46"/>
      <c r="P207" s="47"/>
      <c r="Q207" s="47"/>
      <c r="R207" s="47"/>
      <c r="S207" s="48"/>
      <c r="T207" s="48"/>
      <c r="U207" s="49">
        <f t="shared" si="122"/>
        <v>0.99989886522662608</v>
      </c>
      <c r="V207" s="49">
        <f t="shared" si="122"/>
        <v>0.99971031906484631</v>
      </c>
      <c r="W207" s="50">
        <f t="shared" si="122"/>
        <v>0.99999990215732126</v>
      </c>
      <c r="X207" s="50">
        <f t="shared" si="122"/>
        <v>0.99995951749477141</v>
      </c>
      <c r="AD207"/>
      <c r="AG207" s="3">
        <f t="shared" si="114"/>
        <v>31.911909129003085</v>
      </c>
      <c r="AH207" s="43">
        <f t="shared" si="123"/>
        <v>0.99998249899528124</v>
      </c>
      <c r="AI207" s="43">
        <f t="shared" si="123"/>
        <v>0.99998845461677155</v>
      </c>
      <c r="AJ207" s="43">
        <f t="shared" si="123"/>
        <v>0.99993679925991685</v>
      </c>
      <c r="AK207" s="43">
        <f t="shared" si="123"/>
        <v>0.99998918246161284</v>
      </c>
      <c r="AL207" s="43">
        <f t="shared" si="123"/>
        <v>0</v>
      </c>
      <c r="AM207" s="44">
        <f t="shared" si="115"/>
        <v>0.98782625592145124</v>
      </c>
      <c r="AN207" s="45">
        <f t="shared" si="111"/>
        <v>0.91351803555152433</v>
      </c>
      <c r="AO207" s="46"/>
      <c r="AP207" s="46"/>
      <c r="AQ207" s="47"/>
      <c r="AR207" s="47"/>
      <c r="AS207" s="47"/>
      <c r="AT207" s="48"/>
      <c r="AU207" s="48"/>
      <c r="AV207" s="49">
        <f t="shared" si="124"/>
        <v>0.99964250134413413</v>
      </c>
      <c r="AW207" s="49">
        <f t="shared" si="124"/>
        <v>0.99911938911099951</v>
      </c>
      <c r="AX207" s="50">
        <f t="shared" si="124"/>
        <v>0.99999968678166928</v>
      </c>
      <c r="AY207" s="50">
        <f t="shared" si="124"/>
        <v>0.99988562314698382</v>
      </c>
    </row>
    <row r="208" spans="6:51" x14ac:dyDescent="0.25">
      <c r="F208" s="3">
        <v>38</v>
      </c>
      <c r="G208" s="43">
        <f t="shared" si="121"/>
        <v>0.99999866861920528</v>
      </c>
      <c r="H208" s="43">
        <f t="shared" si="121"/>
        <v>0.99999832960692814</v>
      </c>
      <c r="I208" s="43">
        <f t="shared" si="121"/>
        <v>0.9999958568824725</v>
      </c>
      <c r="J208" s="43">
        <f t="shared" si="121"/>
        <v>0.99999844733739374</v>
      </c>
      <c r="K208" s="43">
        <f t="shared" si="121"/>
        <v>0</v>
      </c>
      <c r="L208" s="44">
        <f t="shared" si="113"/>
        <v>0.99297847219514446</v>
      </c>
      <c r="M208" s="45">
        <f t="shared" si="117"/>
        <v>0.96214348627838198</v>
      </c>
      <c r="N208" s="46"/>
      <c r="O208" s="46"/>
      <c r="P208" s="47"/>
      <c r="Q208" s="47"/>
      <c r="R208" s="47"/>
      <c r="S208" s="48"/>
      <c r="T208" s="48"/>
      <c r="U208" s="49">
        <f t="shared" si="122"/>
        <v>0.99991997005756084</v>
      </c>
      <c r="V208" s="49">
        <f t="shared" si="122"/>
        <v>0.99976413138236953</v>
      </c>
      <c r="W208" s="50">
        <f t="shared" si="122"/>
        <v>0.99999991965540747</v>
      </c>
      <c r="X208" s="50">
        <f t="shared" si="122"/>
        <v>0.9999663090041343</v>
      </c>
      <c r="AD208"/>
      <c r="AG208" s="3">
        <f t="shared" si="114"/>
        <v>33.561153995563402</v>
      </c>
      <c r="AH208" s="43">
        <f t="shared" si="123"/>
        <v>0.99999179111708247</v>
      </c>
      <c r="AI208" s="43">
        <f t="shared" si="123"/>
        <v>0.99999331681711068</v>
      </c>
      <c r="AJ208" s="43">
        <f t="shared" si="123"/>
        <v>0.99997076316227207</v>
      </c>
      <c r="AK208" s="43">
        <f t="shared" si="123"/>
        <v>0.99999376178138721</v>
      </c>
      <c r="AL208" s="43">
        <f t="shared" si="123"/>
        <v>0</v>
      </c>
      <c r="AM208" s="44">
        <f t="shared" si="115"/>
        <v>0.98975598303712875</v>
      </c>
      <c r="AN208" s="45">
        <f t="shared" si="111"/>
        <v>0.93134463060518269</v>
      </c>
      <c r="AO208" s="46"/>
      <c r="AP208" s="46"/>
      <c r="AQ208" s="47"/>
      <c r="AR208" s="47"/>
      <c r="AS208" s="47"/>
      <c r="AT208" s="48"/>
      <c r="AU208" s="48"/>
      <c r="AV208" s="49">
        <f t="shared" si="124"/>
        <v>0.99976567074694223</v>
      </c>
      <c r="AW208" s="49">
        <f t="shared" si="124"/>
        <v>0.99939326687445351</v>
      </c>
      <c r="AX208" s="50">
        <f t="shared" si="124"/>
        <v>0.99999979186457888</v>
      </c>
      <c r="AY208" s="50">
        <f t="shared" si="124"/>
        <v>0.999919917985851</v>
      </c>
    </row>
    <row r="209" spans="6:51" x14ac:dyDescent="0.25">
      <c r="F209" s="3">
        <v>39</v>
      </c>
      <c r="G209" s="43">
        <f t="shared" si="121"/>
        <v>0.99999907591344961</v>
      </c>
      <c r="H209" s="43">
        <f t="shared" si="121"/>
        <v>0.9999987567861196</v>
      </c>
      <c r="I209" s="43">
        <f t="shared" si="121"/>
        <v>0.9999972600347049</v>
      </c>
      <c r="J209" s="43">
        <f t="shared" si="121"/>
        <v>0.99999884423463081</v>
      </c>
      <c r="K209" s="43">
        <f t="shared" si="121"/>
        <v>0</v>
      </c>
      <c r="L209" s="44">
        <f t="shared" si="113"/>
        <v>0.99345228429633869</v>
      </c>
      <c r="M209" s="45">
        <f t="shared" si="117"/>
        <v>0.96670686330370548</v>
      </c>
      <c r="N209" s="46"/>
      <c r="O209" s="46"/>
      <c r="P209" s="47"/>
      <c r="Q209" s="47"/>
      <c r="R209" s="47"/>
      <c r="S209" s="48"/>
      <c r="T209" s="48"/>
      <c r="U209" s="49">
        <f t="shared" si="122"/>
        <v>0.99993637746050368</v>
      </c>
      <c r="V209" s="49">
        <f t="shared" si="122"/>
        <v>0.99980713101984253</v>
      </c>
      <c r="W209" s="50">
        <f t="shared" si="122"/>
        <v>0.99999993340921289</v>
      </c>
      <c r="X209" s="50">
        <f t="shared" si="122"/>
        <v>0.99997178311469437</v>
      </c>
      <c r="AD209"/>
      <c r="AG209" s="3">
        <f t="shared" si="114"/>
        <v>35.295633769846724</v>
      </c>
      <c r="AH209" s="43">
        <f t="shared" si="123"/>
        <v>0.99999611957812407</v>
      </c>
      <c r="AI209" s="43">
        <f t="shared" si="123"/>
        <v>0.99999616917832868</v>
      </c>
      <c r="AJ209" s="43">
        <f t="shared" si="123"/>
        <v>0.99998667307532707</v>
      </c>
      <c r="AK209" s="43">
        <f t="shared" si="123"/>
        <v>0.99999643362649038</v>
      </c>
      <c r="AL209" s="43">
        <f t="shared" si="123"/>
        <v>0</v>
      </c>
      <c r="AM209" s="44">
        <f t="shared" si="115"/>
        <v>0.99128558995879013</v>
      </c>
      <c r="AN209" s="45">
        <f t="shared" si="111"/>
        <v>0.94584902827904271</v>
      </c>
      <c r="AO209" s="46"/>
      <c r="AP209" s="46"/>
      <c r="AQ209" s="47"/>
      <c r="AR209" s="47"/>
      <c r="AS209" s="47"/>
      <c r="AT209" s="48"/>
      <c r="AU209" s="48"/>
      <c r="AV209" s="49">
        <f t="shared" si="124"/>
        <v>0.99984766952974424</v>
      </c>
      <c r="AW209" s="49">
        <f t="shared" si="124"/>
        <v>0.99958475525434953</v>
      </c>
      <c r="AX209" s="50">
        <f t="shared" si="124"/>
        <v>0.9999998599686174</v>
      </c>
      <c r="AY209" s="50">
        <f t="shared" si="124"/>
        <v>0.99994379902714725</v>
      </c>
    </row>
    <row r="210" spans="6:51" x14ac:dyDescent="0.25">
      <c r="F210" s="3">
        <v>40</v>
      </c>
      <c r="G210" s="43">
        <f t="shared" si="121"/>
        <v>0.99999934816291247</v>
      </c>
      <c r="H210" s="43">
        <f t="shared" si="121"/>
        <v>0.99999906898037261</v>
      </c>
      <c r="I210" s="43">
        <f t="shared" si="121"/>
        <v>0.9999981691687716</v>
      </c>
      <c r="J210" s="43">
        <f t="shared" si="121"/>
        <v>0.99999913402209373</v>
      </c>
      <c r="K210" s="43">
        <f t="shared" si="121"/>
        <v>0</v>
      </c>
      <c r="L210" s="44">
        <f t="shared" si="113"/>
        <v>0.99386417777374059</v>
      </c>
      <c r="M210" s="45">
        <f t="shared" si="117"/>
        <v>0.97065612676631752</v>
      </c>
      <c r="N210" s="46"/>
      <c r="O210" s="46"/>
      <c r="P210" s="47"/>
      <c r="Q210" s="47"/>
      <c r="R210" s="47"/>
      <c r="S210" s="48"/>
      <c r="T210" s="48"/>
      <c r="U210" s="49">
        <f t="shared" si="122"/>
        <v>0.99994918796585164</v>
      </c>
      <c r="V210" s="49">
        <f t="shared" si="122"/>
        <v>0.9998416256748579</v>
      </c>
      <c r="W210" s="50">
        <f t="shared" si="122"/>
        <v>0.99999994431847494</v>
      </c>
      <c r="X210" s="50">
        <f t="shared" si="122"/>
        <v>0.999976221848627</v>
      </c>
      <c r="AD210"/>
      <c r="AG210" s="3">
        <f t="shared" si="114"/>
        <v>37.119753491784877</v>
      </c>
      <c r="AH210" s="43">
        <f t="shared" si="123"/>
        <v>0.9999981388751451</v>
      </c>
      <c r="AI210" s="43">
        <f t="shared" si="123"/>
        <v>0.99999782245639746</v>
      </c>
      <c r="AJ210" s="43">
        <f t="shared" si="123"/>
        <v>0.99999398754384239</v>
      </c>
      <c r="AK210" s="43">
        <f t="shared" si="123"/>
        <v>0.99999797555997594</v>
      </c>
      <c r="AL210" s="43">
        <f t="shared" si="123"/>
        <v>0</v>
      </c>
      <c r="AM210" s="44">
        <f t="shared" si="115"/>
        <v>0.9925009123730999</v>
      </c>
      <c r="AN210" s="45">
        <f t="shared" si="111"/>
        <v>0.9575363864689771</v>
      </c>
      <c r="AO210" s="46"/>
      <c r="AP210" s="46"/>
      <c r="AQ210" s="47"/>
      <c r="AR210" s="47"/>
      <c r="AS210" s="47"/>
      <c r="AT210" s="48"/>
      <c r="AU210" s="48"/>
      <c r="AV210" s="49">
        <f t="shared" si="124"/>
        <v>0.99990168454221628</v>
      </c>
      <c r="AW210" s="49">
        <f t="shared" si="124"/>
        <v>0.99971742448370038</v>
      </c>
      <c r="AX210" s="50">
        <f t="shared" si="124"/>
        <v>0.99999990448710419</v>
      </c>
      <c r="AY210" s="50">
        <f t="shared" si="124"/>
        <v>0.99996041147990133</v>
      </c>
    </row>
    <row r="211" spans="6:51" x14ac:dyDescent="0.25">
      <c r="F211" s="3">
        <v>41</v>
      </c>
      <c r="G211" s="43">
        <f t="shared" si="121"/>
        <v>0.99999953284142284</v>
      </c>
      <c r="H211" s="43">
        <f t="shared" si="121"/>
        <v>0.99999929848495617</v>
      </c>
      <c r="I211" s="43">
        <f t="shared" si="121"/>
        <v>0.99999876378097519</v>
      </c>
      <c r="J211" s="43">
        <f t="shared" si="121"/>
        <v>0.99999934692872983</v>
      </c>
      <c r="K211" s="43">
        <f t="shared" si="121"/>
        <v>0</v>
      </c>
      <c r="L211" s="44">
        <f t="shared" si="113"/>
        <v>0.99422373313427737</v>
      </c>
      <c r="M211" s="45">
        <f t="shared" si="117"/>
        <v>0.97407950310366664</v>
      </c>
      <c r="N211" s="46"/>
      <c r="O211" s="46"/>
      <c r="P211" s="47"/>
      <c r="Q211" s="47"/>
      <c r="R211" s="47"/>
      <c r="S211" s="48"/>
      <c r="T211" s="48"/>
      <c r="U211" s="49">
        <f t="shared" si="122"/>
        <v>0.99995923314854729</v>
      </c>
      <c r="V211" s="49">
        <f t="shared" si="122"/>
        <v>0.99986940598621754</v>
      </c>
      <c r="W211" s="50">
        <f t="shared" si="122"/>
        <v>0.99999995304676037</v>
      </c>
      <c r="X211" s="50">
        <f t="shared" si="122"/>
        <v>0.99997984206718971</v>
      </c>
      <c r="AD211"/>
      <c r="AG211" s="3">
        <f t="shared" si="114"/>
        <v>38.85778775562828</v>
      </c>
      <c r="AH211" s="43">
        <f t="shared" si="123"/>
        <v>0.99999902762061821</v>
      </c>
      <c r="AI211" s="43">
        <f t="shared" si="123"/>
        <v>0.99999870394462098</v>
      </c>
      <c r="AJ211" s="43">
        <f t="shared" si="123"/>
        <v>0.9999970958978277</v>
      </c>
      <c r="AK211" s="43">
        <f t="shared" si="123"/>
        <v>0.99999879516318024</v>
      </c>
      <c r="AL211" s="43">
        <f t="shared" si="123"/>
        <v>0</v>
      </c>
      <c r="AM211" s="44">
        <f t="shared" si="115"/>
        <v>0.99338892586356331</v>
      </c>
      <c r="AN211" s="45">
        <f t="shared" si="111"/>
        <v>0.96609758245014676</v>
      </c>
      <c r="AO211" s="46"/>
      <c r="AP211" s="46"/>
      <c r="AQ211" s="47"/>
      <c r="AR211" s="47"/>
      <c r="AS211" s="47"/>
      <c r="AT211" s="48"/>
      <c r="AU211" s="48"/>
      <c r="AV211" s="49">
        <f t="shared" si="124"/>
        <v>0.99993428580636368</v>
      </c>
      <c r="AW211" s="49">
        <f t="shared" si="124"/>
        <v>0.99980158207155834</v>
      </c>
      <c r="AX211" s="50">
        <f t="shared" si="124"/>
        <v>0.999999931644733</v>
      </c>
      <c r="AY211" s="50">
        <f t="shared" si="124"/>
        <v>0.99997107354132853</v>
      </c>
    </row>
    <row r="212" spans="6:51" x14ac:dyDescent="0.25">
      <c r="F212" s="3">
        <v>42</v>
      </c>
      <c r="G212" s="43">
        <f t="shared" si="121"/>
        <v>0.99999965994809592</v>
      </c>
      <c r="H212" s="43">
        <f t="shared" si="121"/>
        <v>0.99999946818975671</v>
      </c>
      <c r="I212" s="43">
        <f t="shared" si="121"/>
        <v>0.99999915642383919</v>
      </c>
      <c r="J212" s="43">
        <f t="shared" si="121"/>
        <v>0.99999950432133522</v>
      </c>
      <c r="K212" s="43">
        <f t="shared" si="121"/>
        <v>0</v>
      </c>
      <c r="L212" s="44">
        <f t="shared" si="113"/>
        <v>0.99453882680331818</v>
      </c>
      <c r="M212" s="45">
        <f t="shared" si="117"/>
        <v>0.97705204867382978</v>
      </c>
      <c r="N212" s="46"/>
      <c r="O212" s="46"/>
      <c r="P212" s="47"/>
      <c r="Q212" s="47"/>
      <c r="R212" s="47"/>
      <c r="S212" s="48"/>
      <c r="T212" s="48"/>
      <c r="U212" s="49">
        <f t="shared" si="122"/>
        <v>0.99996714372631301</v>
      </c>
      <c r="V212" s="49">
        <f t="shared" si="122"/>
        <v>0.99989186612287129</v>
      </c>
      <c r="W212" s="50">
        <f t="shared" si="122"/>
        <v>0.99999996008804182</v>
      </c>
      <c r="X212" s="50">
        <f t="shared" si="122"/>
        <v>0.99998281149053003</v>
      </c>
      <c r="AD212"/>
      <c r="AG212" s="3">
        <f t="shared" si="114"/>
        <v>40.467341024247702</v>
      </c>
      <c r="AH212" s="43">
        <f t="shared" si="123"/>
        <v>0.99999944322962586</v>
      </c>
      <c r="AI212" s="43">
        <f t="shared" si="123"/>
        <v>0.999999184954109</v>
      </c>
      <c r="AJ212" s="43">
        <f t="shared" si="123"/>
        <v>0.99999847814376563</v>
      </c>
      <c r="AK212" s="43">
        <f t="shared" si="123"/>
        <v>0.99999924161949039</v>
      </c>
      <c r="AL212" s="43">
        <f t="shared" si="123"/>
        <v>0</v>
      </c>
      <c r="AM212" s="44">
        <f t="shared" si="115"/>
        <v>0.99403821212476351</v>
      </c>
      <c r="AN212" s="45">
        <f t="shared" si="111"/>
        <v>0.97231661438530737</v>
      </c>
      <c r="AO212" s="46"/>
      <c r="AP212" s="46"/>
      <c r="AQ212" s="47"/>
      <c r="AR212" s="47"/>
      <c r="AS212" s="47"/>
      <c r="AT212" s="48"/>
      <c r="AU212" s="48"/>
      <c r="AV212" s="49">
        <f t="shared" si="124"/>
        <v>0.99995418425268434</v>
      </c>
      <c r="AW212" s="49">
        <f t="shared" si="124"/>
        <v>0.99985535131830972</v>
      </c>
      <c r="AX212" s="50">
        <f t="shared" si="124"/>
        <v>0.99999994863560759</v>
      </c>
      <c r="AY212" s="50">
        <f t="shared" si="124"/>
        <v>0.9999780044000679</v>
      </c>
    </row>
    <row r="213" spans="6:51" x14ac:dyDescent="0.25">
      <c r="F213" s="3">
        <v>43</v>
      </c>
      <c r="G213" s="43">
        <f t="shared" si="121"/>
        <v>0.9999997486857144</v>
      </c>
      <c r="H213" s="43">
        <f t="shared" si="121"/>
        <v>0.99999959440580188</v>
      </c>
      <c r="I213" s="43">
        <f t="shared" si="121"/>
        <v>0.99999941822601224</v>
      </c>
      <c r="J213" s="43">
        <f t="shared" si="121"/>
        <v>0.9999996213896174</v>
      </c>
      <c r="K213" s="43">
        <f t="shared" si="121"/>
        <v>0</v>
      </c>
      <c r="L213" s="44">
        <f t="shared" si="113"/>
        <v>0.99481596841030839</v>
      </c>
      <c r="M213" s="45">
        <f t="shared" si="117"/>
        <v>0.97963764341188964</v>
      </c>
      <c r="N213" s="46"/>
      <c r="O213" s="46"/>
      <c r="P213" s="47"/>
      <c r="Q213" s="47"/>
      <c r="R213" s="47"/>
      <c r="S213" s="48"/>
      <c r="T213" s="48"/>
      <c r="U213" s="49">
        <f t="shared" si="122"/>
        <v>0.99997339989176193</v>
      </c>
      <c r="V213" s="49">
        <f t="shared" si="122"/>
        <v>0.99991009529555541</v>
      </c>
      <c r="W213" s="50">
        <f t="shared" si="122"/>
        <v>0.99999996581335104</v>
      </c>
      <c r="X213" s="50">
        <f t="shared" si="122"/>
        <v>0.99998526056834802</v>
      </c>
      <c r="AD213"/>
      <c r="AG213" s="3">
        <f t="shared" si="114"/>
        <v>41.95047391357199</v>
      </c>
      <c r="AH213" s="43">
        <f t="shared" si="123"/>
        <v>0.99999965468197927</v>
      </c>
      <c r="AI213" s="43">
        <f t="shared" si="123"/>
        <v>0.99999946092160275</v>
      </c>
      <c r="AJ213" s="43">
        <f t="shared" si="123"/>
        <v>0.99999914051956884</v>
      </c>
      <c r="AK213" s="43">
        <f t="shared" si="123"/>
        <v>0.99999949758058104</v>
      </c>
      <c r="AL213" s="43">
        <f t="shared" si="123"/>
        <v>0</v>
      </c>
      <c r="AM213" s="44">
        <f t="shared" si="115"/>
        <v>0.99452416350131634</v>
      </c>
      <c r="AN213" s="45">
        <f t="shared" si="111"/>
        <v>0.9769144230017075</v>
      </c>
      <c r="AO213" s="46"/>
      <c r="AP213" s="46"/>
      <c r="AQ213" s="47"/>
      <c r="AR213" s="47"/>
      <c r="AS213" s="47"/>
      <c r="AT213" s="48"/>
      <c r="AU213" s="48"/>
      <c r="AV213" s="49">
        <f t="shared" si="124"/>
        <v>0.99996679433240865</v>
      </c>
      <c r="AW213" s="49">
        <f t="shared" si="124"/>
        <v>0.99989086126703219</v>
      </c>
      <c r="AX213" s="50">
        <f t="shared" si="124"/>
        <v>0.99999995977293676</v>
      </c>
      <c r="AY213" s="50">
        <f t="shared" si="124"/>
        <v>0.99998267762127435</v>
      </c>
    </row>
    <row r="214" spans="6:51" x14ac:dyDescent="0.25">
      <c r="F214" s="3">
        <v>44</v>
      </c>
      <c r="G214" s="43">
        <f t="shared" si="121"/>
        <v>0.9999998115055615</v>
      </c>
      <c r="H214" s="43">
        <f t="shared" si="121"/>
        <v>0.99999968881865742</v>
      </c>
      <c r="I214" s="43">
        <f t="shared" si="121"/>
        <v>0.99999959450257425</v>
      </c>
      <c r="J214" s="43">
        <f t="shared" si="121"/>
        <v>0.9999997089939241</v>
      </c>
      <c r="K214" s="43">
        <f t="shared" si="121"/>
        <v>0</v>
      </c>
      <c r="L214" s="44">
        <f t="shared" si="113"/>
        <v>0.99506056558042633</v>
      </c>
      <c r="M214" s="45">
        <f t="shared" si="117"/>
        <v>0.9818906872747849</v>
      </c>
      <c r="N214" s="46"/>
      <c r="O214" s="46"/>
      <c r="P214" s="47"/>
      <c r="Q214" s="47"/>
      <c r="R214" s="47"/>
      <c r="S214" s="48"/>
      <c r="T214" s="48"/>
      <c r="U214" s="49">
        <f t="shared" si="122"/>
        <v>0.99997836863219314</v>
      </c>
      <c r="V214" s="49">
        <f t="shared" si="122"/>
        <v>0.99992494739920312</v>
      </c>
      <c r="W214" s="50">
        <f t="shared" si="122"/>
        <v>0.99999997050378442</v>
      </c>
      <c r="X214" s="50">
        <f t="shared" si="122"/>
        <v>0.99998729132509323</v>
      </c>
      <c r="AD214"/>
      <c r="AG214" s="3">
        <f t="shared" si="114"/>
        <v>43.317115956604354</v>
      </c>
      <c r="AH214" s="43">
        <f t="shared" si="123"/>
        <v>0.99999977095620363</v>
      </c>
      <c r="AI214" s="43">
        <f t="shared" si="123"/>
        <v>0.99999962733386161</v>
      </c>
      <c r="AJ214" s="43">
        <f t="shared" si="123"/>
        <v>0.99999948174553555</v>
      </c>
      <c r="AK214" s="43">
        <f t="shared" si="123"/>
        <v>0.99999965193791851</v>
      </c>
      <c r="AL214" s="43">
        <f t="shared" si="123"/>
        <v>0</v>
      </c>
      <c r="AM214" s="44">
        <f t="shared" si="115"/>
        <v>0.99489682710134086</v>
      </c>
      <c r="AN214" s="45">
        <f t="shared" si="111"/>
        <v>0.98038577458513476</v>
      </c>
      <c r="AO214" s="46"/>
      <c r="AP214" s="46"/>
      <c r="AQ214" s="47"/>
      <c r="AR214" s="47"/>
      <c r="AS214" s="47"/>
      <c r="AT214" s="48"/>
      <c r="AU214" s="48"/>
      <c r="AV214" s="49">
        <f t="shared" si="124"/>
        <v>0.99997510008107149</v>
      </c>
      <c r="AW214" s="49">
        <f t="shared" si="124"/>
        <v>0.99991513563876033</v>
      </c>
      <c r="AX214" s="50">
        <f t="shared" si="124"/>
        <v>0.99999996740146035</v>
      </c>
      <c r="AY214" s="50">
        <f t="shared" si="124"/>
        <v>0.99998594565050403</v>
      </c>
    </row>
    <row r="215" spans="6:51" x14ac:dyDescent="0.25">
      <c r="F215" s="3">
        <v>45</v>
      </c>
      <c r="G215" s="43">
        <f t="shared" si="121"/>
        <v>0.99999985658512425</v>
      </c>
      <c r="H215" s="43">
        <f t="shared" si="121"/>
        <v>0.99999975984503842</v>
      </c>
      <c r="I215" s="43">
        <f t="shared" si="121"/>
        <v>0.99999971436368029</v>
      </c>
      <c r="J215" s="43">
        <f t="shared" si="121"/>
        <v>0.99999977494350223</v>
      </c>
      <c r="K215" s="43">
        <f t="shared" si="121"/>
        <v>0</v>
      </c>
      <c r="L215" s="44">
        <f t="shared" si="113"/>
        <v>0.99527713287139408</v>
      </c>
      <c r="M215" s="45">
        <f t="shared" si="117"/>
        <v>0.98385754105821066</v>
      </c>
      <c r="N215" s="46"/>
      <c r="O215" s="46"/>
      <c r="P215" s="47"/>
      <c r="Q215" s="47"/>
      <c r="R215" s="47"/>
      <c r="S215" s="48"/>
      <c r="T215" s="48"/>
      <c r="U215" s="49">
        <f t="shared" si="122"/>
        <v>0.99998233149160776</v>
      </c>
      <c r="V215" s="49">
        <f t="shared" si="122"/>
        <v>0.9999370941664818</v>
      </c>
      <c r="W215" s="50">
        <f t="shared" si="122"/>
        <v>0.99999997437406951</v>
      </c>
      <c r="X215" s="50">
        <f t="shared" si="122"/>
        <v>0.99998898398702996</v>
      </c>
      <c r="AD215"/>
      <c r="AG215" s="3">
        <f t="shared" si="114"/>
        <v>44.576416783406593</v>
      </c>
      <c r="AH215" s="43">
        <f t="shared" si="123"/>
        <v>0.99999983925787872</v>
      </c>
      <c r="AI215" s="43">
        <f t="shared" si="123"/>
        <v>0.99999973217940796</v>
      </c>
      <c r="AJ215" s="43">
        <f t="shared" si="123"/>
        <v>0.99999966908771654</v>
      </c>
      <c r="AK215" s="43">
        <f t="shared" si="123"/>
        <v>0.99999974924870649</v>
      </c>
      <c r="AL215" s="43">
        <f t="shared" si="123"/>
        <v>0</v>
      </c>
      <c r="AM215" s="44">
        <f t="shared" si="115"/>
        <v>0.99518856263610578</v>
      </c>
      <c r="AN215" s="45">
        <f t="shared" si="111"/>
        <v>0.98305667360022442</v>
      </c>
      <c r="AO215" s="46"/>
      <c r="AP215" s="46"/>
      <c r="AQ215" s="47"/>
      <c r="AR215" s="47"/>
      <c r="AS215" s="47"/>
      <c r="AT215" s="48"/>
      <c r="AU215" s="48"/>
      <c r="AV215" s="49">
        <f t="shared" si="124"/>
        <v>0.99998076050593609</v>
      </c>
      <c r="AW215" s="49">
        <f t="shared" si="124"/>
        <v>0.99993224242814016</v>
      </c>
      <c r="AX215" s="50">
        <f t="shared" si="124"/>
        <v>0.99999997282323505</v>
      </c>
      <c r="AY215" s="50">
        <f t="shared" si="124"/>
        <v>0.99998830387583626</v>
      </c>
    </row>
    <row r="216" spans="6:51" x14ac:dyDescent="0.25">
      <c r="F216" s="3">
        <v>46</v>
      </c>
      <c r="G216" s="43">
        <f t="shared" si="121"/>
        <v>0.99999988936337825</v>
      </c>
      <c r="H216" s="43">
        <f t="shared" si="121"/>
        <v>0.99999981357961165</v>
      </c>
      <c r="I216" s="43">
        <f t="shared" si="121"/>
        <v>0.99999979666849925</v>
      </c>
      <c r="J216" s="43">
        <f t="shared" si="121"/>
        <v>0.99999982488549599</v>
      </c>
      <c r="K216" s="43">
        <f t="shared" si="121"/>
        <v>0</v>
      </c>
      <c r="L216" s="44">
        <f t="shared" si="113"/>
        <v>0.9954694574657813</v>
      </c>
      <c r="M216" s="45">
        <f t="shared" si="117"/>
        <v>0.98557774831052714</v>
      </c>
      <c r="N216" s="46"/>
      <c r="O216" s="46"/>
      <c r="P216" s="47"/>
      <c r="Q216" s="47"/>
      <c r="R216" s="47"/>
      <c r="S216" s="48"/>
      <c r="T216" s="48"/>
      <c r="U216" s="49">
        <f t="shared" si="122"/>
        <v>0.99998550529154395</v>
      </c>
      <c r="V216" s="49">
        <f t="shared" si="122"/>
        <v>0.99994706585688131</v>
      </c>
      <c r="W216" s="50">
        <f t="shared" si="122"/>
        <v>0.99999997758954162</v>
      </c>
      <c r="X216" s="50">
        <f t="shared" si="122"/>
        <v>0.99999040197430333</v>
      </c>
      <c r="AD216"/>
      <c r="AG216" s="3">
        <f t="shared" si="114"/>
        <v>45.736807377615186</v>
      </c>
      <c r="AH216" s="43">
        <f t="shared" si="123"/>
        <v>0.99999988169893372</v>
      </c>
      <c r="AI216" s="43">
        <f t="shared" si="123"/>
        <v>0.99999980084038587</v>
      </c>
      <c r="AJ216" s="43">
        <f t="shared" si="123"/>
        <v>0.99999977786684047</v>
      </c>
      <c r="AK216" s="43">
        <f t="shared" si="123"/>
        <v>0.99999981304020258</v>
      </c>
      <c r="AL216" s="43">
        <f t="shared" si="123"/>
        <v>0</v>
      </c>
      <c r="AM216" s="44">
        <f t="shared" si="115"/>
        <v>0.99542100103500863</v>
      </c>
      <c r="AN216" s="45">
        <f t="shared" si="111"/>
        <v>0.98514692894025668</v>
      </c>
      <c r="AO216" s="46"/>
      <c r="AP216" s="46"/>
      <c r="AQ216" s="47"/>
      <c r="AR216" s="47"/>
      <c r="AS216" s="47"/>
      <c r="AT216" s="48"/>
      <c r="AU216" s="48"/>
      <c r="AV216" s="49">
        <f t="shared" si="124"/>
        <v>0.99998473632270413</v>
      </c>
      <c r="AW216" s="49">
        <f t="shared" si="124"/>
        <v>0.99994462700344167</v>
      </c>
      <c r="AX216" s="50">
        <f t="shared" si="124"/>
        <v>0.99999997679898445</v>
      </c>
      <c r="AY216" s="50">
        <f t="shared" si="124"/>
        <v>0.9999900523742461</v>
      </c>
    </row>
    <row r="217" spans="6:51" x14ac:dyDescent="0.25">
      <c r="F217" s="3">
        <v>47</v>
      </c>
      <c r="G217" s="43">
        <f t="shared" si="121"/>
        <v>0.99999991350318029</v>
      </c>
      <c r="H217" s="43">
        <f t="shared" si="121"/>
        <v>0.99999985445906292</v>
      </c>
      <c r="I217" s="43">
        <f t="shared" si="121"/>
        <v>0.99999985374040712</v>
      </c>
      <c r="J217" s="43">
        <f t="shared" si="121"/>
        <v>0.99999986292651311</v>
      </c>
      <c r="K217" s="43">
        <f t="shared" si="121"/>
        <v>0</v>
      </c>
      <c r="L217" s="44">
        <f t="shared" si="113"/>
        <v>0.99564073121929475</v>
      </c>
      <c r="M217" s="45">
        <f t="shared" si="117"/>
        <v>0.98708507045989968</v>
      </c>
      <c r="N217" s="46"/>
      <c r="O217" s="46"/>
      <c r="P217" s="47"/>
      <c r="Q217" s="47"/>
      <c r="R217" s="47"/>
      <c r="S217" s="48"/>
      <c r="T217" s="48"/>
      <c r="U217" s="49">
        <f t="shared" si="122"/>
        <v>0.99998805764885312</v>
      </c>
      <c r="V217" s="49">
        <f t="shared" si="122"/>
        <v>0.99995528249826049</v>
      </c>
      <c r="W217" s="50">
        <f t="shared" si="122"/>
        <v>0.99999998027847947</v>
      </c>
      <c r="X217" s="50">
        <f t="shared" si="122"/>
        <v>0.99999159568141116</v>
      </c>
      <c r="AD217"/>
      <c r="AG217" s="3">
        <f t="shared" si="114"/>
        <v>46.806056521639796</v>
      </c>
      <c r="AH217" s="43">
        <f t="shared" si="123"/>
        <v>0.99999990936633332</v>
      </c>
      <c r="AI217" s="43">
        <f t="shared" si="123"/>
        <v>0.9999998473690147</v>
      </c>
      <c r="AJ217" s="43">
        <f t="shared" si="123"/>
        <v>0.9999998442163035</v>
      </c>
      <c r="AK217" s="43">
        <f t="shared" si="123"/>
        <v>0.99999985632486477</v>
      </c>
      <c r="AL217" s="43">
        <f t="shared" si="123"/>
        <v>0</v>
      </c>
      <c r="AM217" s="44">
        <f t="shared" si="115"/>
        <v>0.99560902591076572</v>
      </c>
      <c r="AN217" s="45">
        <f t="shared" si="111"/>
        <v>0.98680795470779115</v>
      </c>
      <c r="AO217" s="46"/>
      <c r="AP217" s="46"/>
      <c r="AQ217" s="47"/>
      <c r="AR217" s="47"/>
      <c r="AS217" s="47"/>
      <c r="AT217" s="48"/>
      <c r="AU217" s="48"/>
      <c r="AV217" s="49">
        <f t="shared" si="124"/>
        <v>0.99998760463884551</v>
      </c>
      <c r="AW217" s="49">
        <f t="shared" si="124"/>
        <v>0.99995380935666756</v>
      </c>
      <c r="AX217" s="50">
        <f t="shared" si="124"/>
        <v>0.99999997979308075</v>
      </c>
      <c r="AY217" s="50">
        <f t="shared" si="124"/>
        <v>0.9999913796830987</v>
      </c>
    </row>
    <row r="218" spans="6:51" x14ac:dyDescent="0.25">
      <c r="F218" s="3">
        <v>48</v>
      </c>
      <c r="G218" s="43">
        <f t="shared" ref="G218:K233" si="125">IF(1-EXP(-0.23*(G134-G$165))&lt;0, 0, 1-EXP(-0.23*(G134-G$165)))</f>
        <v>0.99999993150157007</v>
      </c>
      <c r="H218" s="43">
        <f t="shared" si="125"/>
        <v>0.99999988573016974</v>
      </c>
      <c r="I218" s="43">
        <f t="shared" si="125"/>
        <v>0.99999989370211906</v>
      </c>
      <c r="J218" s="43">
        <f t="shared" si="125"/>
        <v>0.99999989206951334</v>
      </c>
      <c r="K218" s="43">
        <f t="shared" si="125"/>
        <v>0</v>
      </c>
      <c r="L218" s="44">
        <f t="shared" si="113"/>
        <v>0.99579365640776363</v>
      </c>
      <c r="M218" s="45">
        <f t="shared" si="117"/>
        <v>0.98840836301971857</v>
      </c>
      <c r="N218" s="46"/>
      <c r="O218" s="46"/>
      <c r="P218" s="47"/>
      <c r="Q218" s="47"/>
      <c r="R218" s="47"/>
      <c r="S218" s="48"/>
      <c r="T218" s="48"/>
      <c r="U218" s="49">
        <f t="shared" ref="U218:X233" si="126">IF(1-EXP(-0.23*(U134-U$165))&lt;0, 0, 1-EXP(-0.23*(U134-U$165)))</f>
        <v>0.99999011863666709</v>
      </c>
      <c r="V218" s="49">
        <f t="shared" si="126"/>
        <v>0.99996207794778735</v>
      </c>
      <c r="W218" s="50">
        <f t="shared" si="126"/>
        <v>0.9999999825411412</v>
      </c>
      <c r="X218" s="50">
        <f t="shared" si="126"/>
        <v>0.99999260535512458</v>
      </c>
      <c r="AD218"/>
      <c r="AG218" s="3">
        <f t="shared" si="114"/>
        <v>47.791322808443105</v>
      </c>
      <c r="AH218" s="43">
        <f t="shared" ref="AH218:AL233" si="127">IF(1-EXP(-0.23*(AH134-AH$165))&lt;0, 0, 1-EXP(-0.23*(AH134-AH$165)))</f>
        <v>0.99999992815875416</v>
      </c>
      <c r="AI218" s="43">
        <f t="shared" si="127"/>
        <v>0.99999987986958472</v>
      </c>
      <c r="AJ218" s="43">
        <f t="shared" si="127"/>
        <v>0.99999988647801863</v>
      </c>
      <c r="AK218" s="43">
        <f t="shared" si="127"/>
        <v>0.99999988660405115</v>
      </c>
      <c r="AL218" s="43">
        <f t="shared" si="127"/>
        <v>0</v>
      </c>
      <c r="AM218" s="44">
        <f t="shared" si="115"/>
        <v>0.99576314067572713</v>
      </c>
      <c r="AN218" s="45">
        <f t="shared" si="111"/>
        <v>0.98814614276079227</v>
      </c>
      <c r="AO218" s="46"/>
      <c r="AP218" s="46"/>
      <c r="AQ218" s="47"/>
      <c r="AR218" s="47"/>
      <c r="AS218" s="47"/>
      <c r="AT218" s="48"/>
      <c r="AU218" s="48"/>
      <c r="AV218" s="49">
        <f t="shared" ref="AV218:AY233" si="128">IF(1-EXP(-0.23*(AV134-AV$165))&lt;0, 0, 1-EXP(-0.23*(AV134-AV$165)))</f>
        <v>0.9999897237630303</v>
      </c>
      <c r="AW218" s="49">
        <f t="shared" si="128"/>
        <v>0.99996076323045513</v>
      </c>
      <c r="AX218" s="50">
        <f t="shared" si="128"/>
        <v>0.99999998210000829</v>
      </c>
      <c r="AY218" s="50">
        <f t="shared" si="128"/>
        <v>0.9999924081586431</v>
      </c>
    </row>
    <row r="219" spans="6:51" x14ac:dyDescent="0.25">
      <c r="F219" s="3">
        <v>49</v>
      </c>
      <c r="G219" s="43">
        <f t="shared" si="125"/>
        <v>0.99999994508127354</v>
      </c>
      <c r="H219" s="43">
        <f t="shared" si="125"/>
        <v>0.99999990978136588</v>
      </c>
      <c r="I219" s="43">
        <f t="shared" si="125"/>
        <v>0.99999992195441612</v>
      </c>
      <c r="J219" s="43">
        <f t="shared" si="125"/>
        <v>0.99999991452251769</v>
      </c>
      <c r="K219" s="43">
        <f t="shared" si="125"/>
        <v>4.6548573182760844E-3</v>
      </c>
      <c r="L219" s="44">
        <f t="shared" si="113"/>
        <v>0.99593053081474125</v>
      </c>
      <c r="M219" s="45">
        <f t="shared" si="117"/>
        <v>0.98957231689505454</v>
      </c>
      <c r="N219" s="46"/>
      <c r="O219" s="46"/>
      <c r="P219" s="47"/>
      <c r="Q219" s="47"/>
      <c r="R219" s="47"/>
      <c r="S219" s="48"/>
      <c r="T219" s="48"/>
      <c r="U219" s="49">
        <f t="shared" si="126"/>
        <v>0.99999178957735402</v>
      </c>
      <c r="V219" s="49">
        <f t="shared" si="126"/>
        <v>0.99996771847986765</v>
      </c>
      <c r="W219" s="50">
        <f t="shared" si="126"/>
        <v>0.99999998445643834</v>
      </c>
      <c r="X219" s="50">
        <f t="shared" si="126"/>
        <v>0.99999346329658823</v>
      </c>
      <c r="AD219"/>
      <c r="AG219" s="3">
        <f t="shared" si="114"/>
        <v>48.699202568119411</v>
      </c>
      <c r="AH219" s="43">
        <f t="shared" si="127"/>
        <v>0.9999999413815156</v>
      </c>
      <c r="AI219" s="43">
        <f t="shared" si="127"/>
        <v>0.99999990319080678</v>
      </c>
      <c r="AJ219" s="43">
        <f t="shared" si="127"/>
        <v>0.99999991444472824</v>
      </c>
      <c r="AK219" s="43">
        <f t="shared" si="127"/>
        <v>0.99999990836569219</v>
      </c>
      <c r="AL219" s="43">
        <f t="shared" si="127"/>
        <v>0</v>
      </c>
      <c r="AM219" s="44">
        <f t="shared" si="115"/>
        <v>0.99589092449310879</v>
      </c>
      <c r="AN219" s="45">
        <f t="shared" si="111"/>
        <v>0.98923763592086311</v>
      </c>
      <c r="AO219" s="46"/>
      <c r="AP219" s="46"/>
      <c r="AQ219" s="47"/>
      <c r="AR219" s="47"/>
      <c r="AS219" s="47"/>
      <c r="AT219" s="48"/>
      <c r="AU219" s="48"/>
      <c r="AV219" s="49">
        <f t="shared" si="128"/>
        <v>0.9999913228911832</v>
      </c>
      <c r="AW219" s="49">
        <f t="shared" si="128"/>
        <v>0.99996612967813592</v>
      </c>
      <c r="AX219" s="50">
        <f t="shared" si="128"/>
        <v>0.99999998391285172</v>
      </c>
      <c r="AY219" s="50">
        <f t="shared" si="128"/>
        <v>0.99999321952840714</v>
      </c>
    </row>
    <row r="220" spans="6:51" x14ac:dyDescent="0.25">
      <c r="F220" s="3">
        <v>50</v>
      </c>
      <c r="G220" s="43">
        <f t="shared" si="125"/>
        <v>0.99999995544473375</v>
      </c>
      <c r="H220" s="43">
        <f t="shared" si="125"/>
        <v>0.99999992837876839</v>
      </c>
      <c r="I220" s="43">
        <f t="shared" si="125"/>
        <v>0.99999994211973919</v>
      </c>
      <c r="J220" s="43">
        <f t="shared" si="125"/>
        <v>0.99999993191788983</v>
      </c>
      <c r="K220" s="43">
        <f t="shared" si="125"/>
        <v>5.9791019131608558E-2</v>
      </c>
      <c r="L220" s="44">
        <f t="shared" si="113"/>
        <v>0.99605331651489115</v>
      </c>
      <c r="M220" s="45">
        <f t="shared" si="117"/>
        <v>0.99059808539318472</v>
      </c>
      <c r="N220" s="46"/>
      <c r="O220" s="46"/>
      <c r="P220" s="47"/>
      <c r="Q220" s="47"/>
      <c r="R220" s="47"/>
      <c r="S220" s="48"/>
      <c r="T220" s="48"/>
      <c r="U220" s="49">
        <f t="shared" si="126"/>
        <v>0.99999314969585384</v>
      </c>
      <c r="V220" s="49">
        <f t="shared" si="126"/>
        <v>0.99997241719059526</v>
      </c>
      <c r="W220" s="50">
        <f t="shared" si="126"/>
        <v>0.99999998608690155</v>
      </c>
      <c r="X220" s="50">
        <f t="shared" si="126"/>
        <v>0.9999941955547953</v>
      </c>
      <c r="AD220"/>
      <c r="AG220" s="3">
        <f t="shared" si="114"/>
        <v>49.535774030139265</v>
      </c>
      <c r="AH220" s="43">
        <f t="shared" si="127"/>
        <v>0.99999995097295979</v>
      </c>
      <c r="AI220" s="43">
        <f t="shared" si="127"/>
        <v>0.99999992033109664</v>
      </c>
      <c r="AJ220" s="43">
        <f t="shared" si="127"/>
        <v>0.99999993358629358</v>
      </c>
      <c r="AK220" s="43">
        <f t="shared" si="127"/>
        <v>0.99999992438597263</v>
      </c>
      <c r="AL220" s="43">
        <f t="shared" si="127"/>
        <v>3.50153931168109E-2</v>
      </c>
      <c r="AM220" s="44">
        <f t="shared" si="115"/>
        <v>0.995997955243067</v>
      </c>
      <c r="AN220" s="45">
        <f t="shared" si="111"/>
        <v>0.99013786211817634</v>
      </c>
      <c r="AO220" s="46"/>
      <c r="AP220" s="46"/>
      <c r="AQ220" s="47"/>
      <c r="AR220" s="47"/>
      <c r="AS220" s="47"/>
      <c r="AT220" s="48"/>
      <c r="AU220" s="48"/>
      <c r="AV220" s="49">
        <f t="shared" si="128"/>
        <v>0.99999255264215647</v>
      </c>
      <c r="AW220" s="49">
        <f t="shared" si="128"/>
        <v>0.99997034129363827</v>
      </c>
      <c r="AX220" s="50">
        <f t="shared" si="128"/>
        <v>0.99999998536198709</v>
      </c>
      <c r="AY220" s="50">
        <f t="shared" si="128"/>
        <v>0.99999386980589533</v>
      </c>
    </row>
    <row r="221" spans="6:51" x14ac:dyDescent="0.25">
      <c r="F221" s="3">
        <v>51</v>
      </c>
      <c r="G221" s="43">
        <f t="shared" si="125"/>
        <v>0.9999999634408071</v>
      </c>
      <c r="H221" s="43">
        <f t="shared" si="125"/>
        <v>0.99999994283502713</v>
      </c>
      <c r="I221" s="43">
        <f t="shared" si="125"/>
        <v>0.99999995664900421</v>
      </c>
      <c r="J221" s="43">
        <f t="shared" si="125"/>
        <v>0.99999994546891413</v>
      </c>
      <c r="K221" s="43">
        <f t="shared" si="125"/>
        <v>0.10877347206717269</v>
      </c>
      <c r="L221" s="44">
        <f t="shared" si="113"/>
        <v>0.99616369573055141</v>
      </c>
      <c r="M221" s="45">
        <f t="shared" si="117"/>
        <v>0.99150381453372105</v>
      </c>
      <c r="N221" s="46"/>
      <c r="O221" s="46"/>
      <c r="P221" s="47"/>
      <c r="Q221" s="47"/>
      <c r="R221" s="47"/>
      <c r="S221" s="48"/>
      <c r="T221" s="48"/>
      <c r="U221" s="49">
        <f t="shared" si="126"/>
        <v>0.99999426117156331</v>
      </c>
      <c r="V221" s="49">
        <f t="shared" si="126"/>
        <v>0.9999763451951148</v>
      </c>
      <c r="W221" s="50">
        <f t="shared" si="126"/>
        <v>0.9999999874824036</v>
      </c>
      <c r="X221" s="50">
        <f t="shared" si="126"/>
        <v>0.99999482323535005</v>
      </c>
      <c r="AD221"/>
      <c r="AG221" s="3">
        <f t="shared" si="114"/>
        <v>50.306638016924872</v>
      </c>
      <c r="AH221" s="43">
        <f t="shared" si="127"/>
        <v>0.99999995811627473</v>
      </c>
      <c r="AI221" s="43">
        <f t="shared" si="127"/>
        <v>0.99999993320083136</v>
      </c>
      <c r="AJ221" s="43">
        <f t="shared" si="127"/>
        <v>0.99999994708417106</v>
      </c>
      <c r="AK221" s="43">
        <f t="shared" si="127"/>
        <v>0.99999993643467733</v>
      </c>
      <c r="AL221" s="43">
        <f t="shared" si="127"/>
        <v>7.542466588775476E-2</v>
      </c>
      <c r="AM221" s="44">
        <f t="shared" si="115"/>
        <v>0.99608841059164643</v>
      </c>
      <c r="AN221" s="45">
        <f t="shared" si="111"/>
        <v>0.99088780906225216</v>
      </c>
      <c r="AO221" s="46"/>
      <c r="AP221" s="46"/>
      <c r="AQ221" s="47"/>
      <c r="AR221" s="47"/>
      <c r="AS221" s="47"/>
      <c r="AT221" s="48"/>
      <c r="AU221" s="48"/>
      <c r="AV221" s="49">
        <f t="shared" si="128"/>
        <v>0.99999351445185836</v>
      </c>
      <c r="AW221" s="49">
        <f t="shared" si="128"/>
        <v>0.99997369662998514</v>
      </c>
      <c r="AX221" s="50">
        <f t="shared" si="128"/>
        <v>0.99999998653776867</v>
      </c>
      <c r="AY221" s="50">
        <f t="shared" si="128"/>
        <v>0.99999439827830949</v>
      </c>
    </row>
    <row r="222" spans="6:51" x14ac:dyDescent="0.25">
      <c r="F222" s="3">
        <v>52</v>
      </c>
      <c r="G222" s="43">
        <f t="shared" si="125"/>
        <v>0.99999996967536775</v>
      </c>
      <c r="H222" s="43">
        <f t="shared" si="125"/>
        <v>0.99999995413070786</v>
      </c>
      <c r="I222" s="43">
        <f t="shared" si="125"/>
        <v>0.99999996721491935</v>
      </c>
      <c r="J222" s="43">
        <f t="shared" si="125"/>
        <v>0.99999995608217707</v>
      </c>
      <c r="K222" s="43">
        <f t="shared" si="125"/>
        <v>0.15241680243355882</v>
      </c>
      <c r="L222" s="44">
        <f t="shared" si="113"/>
        <v>0.99626311639258791</v>
      </c>
      <c r="M222" s="45">
        <f t="shared" si="117"/>
        <v>0.99230509163372138</v>
      </c>
      <c r="N222" s="46"/>
      <c r="O222" s="46"/>
      <c r="P222" s="47"/>
      <c r="Q222" s="47"/>
      <c r="R222" s="47"/>
      <c r="S222" s="48"/>
      <c r="T222" s="48"/>
      <c r="U222" s="49">
        <f t="shared" si="126"/>
        <v>0.99999517298761587</v>
      </c>
      <c r="V222" s="49">
        <f t="shared" si="126"/>
        <v>0.99997964035916687</v>
      </c>
      <c r="W222" s="50">
        <f t="shared" si="126"/>
        <v>0.99999998868297069</v>
      </c>
      <c r="X222" s="50">
        <f t="shared" si="126"/>
        <v>0.99999536351680973</v>
      </c>
      <c r="AD222"/>
      <c r="AG222" s="3">
        <f t="shared" si="114"/>
        <v>51.016955441198782</v>
      </c>
      <c r="AH222" s="43">
        <f t="shared" si="127"/>
        <v>0.99999996355975995</v>
      </c>
      <c r="AI222" s="43">
        <f t="shared" si="127"/>
        <v>0.99999994305051021</v>
      </c>
      <c r="AJ222" s="43">
        <f t="shared" si="127"/>
        <v>0.99999995685731702</v>
      </c>
      <c r="AK222" s="43">
        <f t="shared" si="127"/>
        <v>0.99999994567114869</v>
      </c>
      <c r="AL222" s="43">
        <f t="shared" si="127"/>
        <v>0.10955584933943874</v>
      </c>
      <c r="AM222" s="44">
        <f t="shared" si="115"/>
        <v>0.9961654689891527</v>
      </c>
      <c r="AN222" s="45">
        <f t="shared" si="111"/>
        <v>0.99151823030667419</v>
      </c>
      <c r="AO222" s="46"/>
      <c r="AP222" s="46"/>
      <c r="AQ222" s="47"/>
      <c r="AR222" s="47"/>
      <c r="AS222" s="47"/>
      <c r="AT222" s="48"/>
      <c r="AU222" s="48"/>
      <c r="AV222" s="49">
        <f t="shared" si="128"/>
        <v>0.99999427817343489</v>
      </c>
      <c r="AW222" s="49">
        <f t="shared" si="128"/>
        <v>0.99997640599170001</v>
      </c>
      <c r="AX222" s="50">
        <f t="shared" si="128"/>
        <v>0.99999998750428332</v>
      </c>
      <c r="AY222" s="50">
        <f t="shared" si="128"/>
        <v>0.99999483308076997</v>
      </c>
    </row>
    <row r="223" spans="6:51" x14ac:dyDescent="0.25">
      <c r="F223" s="3">
        <v>53</v>
      </c>
      <c r="G223" s="43">
        <f t="shared" si="125"/>
        <v>0.99999997458549916</v>
      </c>
      <c r="H223" s="43">
        <f t="shared" si="125"/>
        <v>0.99999996300197869</v>
      </c>
      <c r="I223" s="43">
        <f t="shared" si="125"/>
        <v>0.9999999749689461</v>
      </c>
      <c r="J223" s="43">
        <f t="shared" si="125"/>
        <v>0.99999996443864581</v>
      </c>
      <c r="K223" s="43">
        <f t="shared" si="125"/>
        <v>0.19141115930193198</v>
      </c>
      <c r="L223" s="44">
        <f t="shared" si="113"/>
        <v>0.99635282946453585</v>
      </c>
      <c r="M223" s="45">
        <f t="shared" si="117"/>
        <v>0.99301532487764266</v>
      </c>
      <c r="N223" s="46"/>
      <c r="O223" s="46"/>
      <c r="P223" s="47"/>
      <c r="Q223" s="47"/>
      <c r="R223" s="47"/>
      <c r="S223" s="48"/>
      <c r="T223" s="48"/>
      <c r="U223" s="49">
        <f t="shared" si="126"/>
        <v>0.99999592387406355</v>
      </c>
      <c r="V223" s="49">
        <f t="shared" si="126"/>
        <v>0.99998241412912936</v>
      </c>
      <c r="W223" s="50">
        <f t="shared" si="126"/>
        <v>0.99999998972091919</v>
      </c>
      <c r="X223" s="50">
        <f t="shared" si="126"/>
        <v>0.99999583044368345</v>
      </c>
      <c r="AD223"/>
      <c r="AG223" s="3">
        <f t="shared" si="114"/>
        <v>51.671481858149477</v>
      </c>
      <c r="AH223" s="43">
        <f t="shared" si="127"/>
        <v>0.99999996779181433</v>
      </c>
      <c r="AI223" s="43">
        <f t="shared" si="127"/>
        <v>0.99999995071902459</v>
      </c>
      <c r="AJ223" s="43">
        <f t="shared" si="127"/>
        <v>0.999999964101706</v>
      </c>
      <c r="AK223" s="43">
        <f t="shared" si="127"/>
        <v>0.99999995287382071</v>
      </c>
      <c r="AL223" s="43">
        <f t="shared" si="127"/>
        <v>0.13862336408442533</v>
      </c>
      <c r="AM223" s="44">
        <f t="shared" si="115"/>
        <v>0.99623158306080872</v>
      </c>
      <c r="AN223" s="45">
        <f t="shared" si="111"/>
        <v>0.99205251359198166</v>
      </c>
      <c r="AO223" s="46"/>
      <c r="AP223" s="46"/>
      <c r="AQ223" s="47"/>
      <c r="AR223" s="47"/>
      <c r="AS223" s="47"/>
      <c r="AT223" s="48"/>
      <c r="AU223" s="48"/>
      <c r="AV223" s="49">
        <f t="shared" si="128"/>
        <v>0.99999489289912058</v>
      </c>
      <c r="AW223" s="49">
        <f t="shared" si="128"/>
        <v>0.99997862031428897</v>
      </c>
      <c r="AX223" s="50">
        <f t="shared" si="128"/>
        <v>0.99999998830793979</v>
      </c>
      <c r="AY223" s="50">
        <f t="shared" si="128"/>
        <v>0.99999519474476595</v>
      </c>
    </row>
    <row r="224" spans="6:51" x14ac:dyDescent="0.25">
      <c r="F224" s="3">
        <v>54</v>
      </c>
      <c r="G224" s="43">
        <f t="shared" si="125"/>
        <v>0.99999997848978928</v>
      </c>
      <c r="H224" s="43">
        <f t="shared" si="125"/>
        <v>0.99999997000426066</v>
      </c>
      <c r="I224" s="43">
        <f t="shared" si="125"/>
        <v>0.99999998071051366</v>
      </c>
      <c r="J224" s="43">
        <f t="shared" si="125"/>
        <v>0.99999997105245853</v>
      </c>
      <c r="K224" s="43">
        <f t="shared" si="125"/>
        <v>0.22634348216059264</v>
      </c>
      <c r="L224" s="44">
        <f t="shared" si="113"/>
        <v>0.99643391964849148</v>
      </c>
      <c r="M224" s="45">
        <f t="shared" si="117"/>
        <v>0.99364606463502714</v>
      </c>
      <c r="N224" s="46"/>
      <c r="O224" s="46"/>
      <c r="P224" s="47"/>
      <c r="Q224" s="47"/>
      <c r="R224" s="47"/>
      <c r="S224" s="48"/>
      <c r="T224" s="48"/>
      <c r="U224" s="49">
        <f t="shared" si="126"/>
        <v>0.99999654456608544</v>
      </c>
      <c r="V224" s="49">
        <f t="shared" si="126"/>
        <v>0.99998475689134969</v>
      </c>
      <c r="W224" s="50">
        <f t="shared" si="126"/>
        <v>0.99999999062249167</v>
      </c>
      <c r="X224" s="50">
        <f t="shared" si="126"/>
        <v>0.99999623554803618</v>
      </c>
      <c r="AD224"/>
      <c r="AG224" s="3">
        <f t="shared" si="114"/>
        <v>52.274599303739727</v>
      </c>
      <c r="AH224" s="43">
        <f t="shared" si="127"/>
        <v>0.99999997114028671</v>
      </c>
      <c r="AI224" s="43">
        <f t="shared" si="127"/>
        <v>0.99999995678185583</v>
      </c>
      <c r="AJ224" s="43">
        <f t="shared" si="127"/>
        <v>0.99999996958507753</v>
      </c>
      <c r="AK224" s="43">
        <f t="shared" si="127"/>
        <v>0.99999995857723378</v>
      </c>
      <c r="AL224" s="43">
        <f t="shared" si="127"/>
        <v>0.16356108705757</v>
      </c>
      <c r="AM224" s="44">
        <f t="shared" si="115"/>
        <v>0.99628866968338436</v>
      </c>
      <c r="AN224" s="45">
        <f t="shared" si="111"/>
        <v>0.99250866866717391</v>
      </c>
      <c r="AO224" s="46"/>
      <c r="AP224" s="46"/>
      <c r="AQ224" s="47"/>
      <c r="AR224" s="47"/>
      <c r="AS224" s="47"/>
      <c r="AT224" s="48"/>
      <c r="AU224" s="48"/>
      <c r="AV224" s="49">
        <f t="shared" si="128"/>
        <v>0.99999539377830382</v>
      </c>
      <c r="AW224" s="49">
        <f t="shared" si="128"/>
        <v>0.99998044979356981</v>
      </c>
      <c r="AX224" s="50">
        <f t="shared" si="128"/>
        <v>0.99999998898297737</v>
      </c>
      <c r="AY224" s="50">
        <f t="shared" si="128"/>
        <v>0.99999549851117897</v>
      </c>
    </row>
    <row r="225" spans="6:51" x14ac:dyDescent="0.25">
      <c r="F225" s="3">
        <v>55</v>
      </c>
      <c r="G225" s="43">
        <f t="shared" si="125"/>
        <v>0.99999998162278492</v>
      </c>
      <c r="H225" s="43">
        <f t="shared" si="125"/>
        <v>0.99999997555865283</v>
      </c>
      <c r="I225" s="43">
        <f t="shared" si="125"/>
        <v>0.99999998499933995</v>
      </c>
      <c r="J225" s="43">
        <f t="shared" si="125"/>
        <v>0.99999997631377036</v>
      </c>
      <c r="K225" s="43">
        <f t="shared" si="125"/>
        <v>0.25771478629107325</v>
      </c>
      <c r="L225" s="44">
        <f t="shared" si="113"/>
        <v>0.99650733075051479</v>
      </c>
      <c r="M225" s="45">
        <f t="shared" si="117"/>
        <v>0.99420727562387734</v>
      </c>
      <c r="N225" s="46"/>
      <c r="O225" s="46"/>
      <c r="P225" s="47"/>
      <c r="Q225" s="47"/>
      <c r="R225" s="47"/>
      <c r="S225" s="48"/>
      <c r="T225" s="48"/>
      <c r="U225" s="49">
        <f t="shared" si="126"/>
        <v>0.99999705954264928</v>
      </c>
      <c r="V225" s="49">
        <f t="shared" si="126"/>
        <v>0.99998674219055994</v>
      </c>
      <c r="W225" s="50">
        <f t="shared" si="126"/>
        <v>0.99999999140911688</v>
      </c>
      <c r="X225" s="50">
        <f t="shared" si="126"/>
        <v>0.99999658833895522</v>
      </c>
      <c r="AD225"/>
      <c r="AG225" s="3">
        <f t="shared" si="114"/>
        <v>52.830345632314121</v>
      </c>
      <c r="AH225" s="43">
        <f t="shared" si="127"/>
        <v>0.99999997383085848</v>
      </c>
      <c r="AI225" s="43">
        <f t="shared" si="127"/>
        <v>0.99999996164192118</v>
      </c>
      <c r="AJ225" s="43">
        <f t="shared" si="127"/>
        <v>0.99999997381363392</v>
      </c>
      <c r="AK225" s="43">
        <f t="shared" si="127"/>
        <v>0.99999996315604134</v>
      </c>
      <c r="AL225" s="43">
        <f t="shared" si="127"/>
        <v>0.18509666269389113</v>
      </c>
      <c r="AM225" s="44">
        <f t="shared" si="115"/>
        <v>0.99633824450206032</v>
      </c>
      <c r="AN225" s="45">
        <f t="shared" si="111"/>
        <v>0.9929007257996415</v>
      </c>
      <c r="AO225" s="46"/>
      <c r="AP225" s="46"/>
      <c r="AQ225" s="47"/>
      <c r="AR225" s="47"/>
      <c r="AS225" s="47"/>
      <c r="AT225" s="48"/>
      <c r="AU225" s="48"/>
      <c r="AV225" s="49">
        <f t="shared" si="128"/>
        <v>0.99999580641034791</v>
      </c>
      <c r="AW225" s="49">
        <f t="shared" si="128"/>
        <v>0.99998197615543405</v>
      </c>
      <c r="AX225" s="50">
        <f t="shared" si="128"/>
        <v>0.99999998955508662</v>
      </c>
      <c r="AY225" s="50">
        <f t="shared" si="128"/>
        <v>0.99999575587091927</v>
      </c>
    </row>
    <row r="226" spans="6:51" x14ac:dyDescent="0.25">
      <c r="F226" s="3">
        <v>56</v>
      </c>
      <c r="G226" s="43">
        <f t="shared" si="125"/>
        <v>0.99999998415883329</v>
      </c>
      <c r="H226" s="43">
        <f t="shared" si="125"/>
        <v>0.99999997998595436</v>
      </c>
      <c r="I226" s="43">
        <f t="shared" si="125"/>
        <v>0.99999998823058067</v>
      </c>
      <c r="J226" s="43">
        <f t="shared" si="125"/>
        <v>0.99999998052013395</v>
      </c>
      <c r="K226" s="43">
        <f t="shared" si="125"/>
        <v>0.28595428904282771</v>
      </c>
      <c r="L226" s="44">
        <f>IF(1-EXP(-0.23*(Z142-L$165))&lt;0, 0, 1-EXP(-0.23*(Z142-L$165)))</f>
        <v>0.99657388671865932</v>
      </c>
      <c r="M226" s="45">
        <f t="shared" si="117"/>
        <v>0.99470756759964096</v>
      </c>
      <c r="N226" s="46"/>
      <c r="O226" s="46"/>
      <c r="P226" s="47"/>
      <c r="Q226" s="47"/>
      <c r="R226" s="47"/>
      <c r="S226" s="48"/>
      <c r="T226" s="48"/>
      <c r="U226" s="49">
        <f t="shared" si="126"/>
        <v>0.99999748836978308</v>
      </c>
      <c r="V226" s="49">
        <f t="shared" si="126"/>
        <v>0.99998843006056437</v>
      </c>
      <c r="W226" s="50">
        <f t="shared" si="126"/>
        <v>0.99999999209838586</v>
      </c>
      <c r="X226" s="50">
        <f t="shared" si="126"/>
        <v>0.99999689668967517</v>
      </c>
      <c r="AD226"/>
      <c r="AG226" s="3">
        <f t="shared" si="114"/>
        <v>53.342441549920437</v>
      </c>
      <c r="AH226" s="43">
        <f t="shared" si="127"/>
        <v>0.99999997602243518</v>
      </c>
      <c r="AI226" s="43">
        <f t="shared" si="127"/>
        <v>0.99999996558663484</v>
      </c>
      <c r="AJ226" s="43">
        <f t="shared" si="127"/>
        <v>0.99999997712933653</v>
      </c>
      <c r="AK226" s="43">
        <f t="shared" si="127"/>
        <v>0.99999996687779591</v>
      </c>
      <c r="AL226" s="43">
        <f t="shared" si="127"/>
        <v>0.20380388804453231</v>
      </c>
      <c r="AM226" s="44">
        <f>IF(1-EXP(-0.23*(BA142-AM$165))&lt;0, 0, 1-EXP(-0.23*(BA142-AM$165)))</f>
        <v>0.99638151867511415</v>
      </c>
      <c r="AN226" s="45">
        <f t="shared" si="111"/>
        <v>0.99323973365109897</v>
      </c>
      <c r="AO226" s="46"/>
      <c r="AP226" s="46"/>
      <c r="AQ226" s="47"/>
      <c r="AR226" s="47"/>
      <c r="AS226" s="47"/>
      <c r="AT226" s="48"/>
      <c r="AU226" s="48"/>
      <c r="AV226" s="49">
        <f t="shared" si="128"/>
        <v>0.99999614973383877</v>
      </c>
      <c r="AW226" s="49">
        <f t="shared" si="128"/>
        <v>0.99998326089353418</v>
      </c>
      <c r="AX226" s="50">
        <f t="shared" si="128"/>
        <v>0.99999999004383988</v>
      </c>
      <c r="AY226" s="50">
        <f t="shared" si="128"/>
        <v>0.99999597561156661</v>
      </c>
    </row>
    <row r="227" spans="6:51" x14ac:dyDescent="0.25">
      <c r="F227" s="3">
        <v>57</v>
      </c>
      <c r="G227" s="43">
        <f t="shared" si="125"/>
        <v>0.99999998622874298</v>
      </c>
      <c r="H227" s="43">
        <f t="shared" si="125"/>
        <v>0.99999998353171515</v>
      </c>
      <c r="I227" s="43">
        <f t="shared" si="125"/>
        <v>0.99999999068550449</v>
      </c>
      <c r="J227" s="43">
        <f t="shared" si="125"/>
        <v>0.99999998389959677</v>
      </c>
      <c r="K227" s="43">
        <f t="shared" si="125"/>
        <v>0.3114309958783994</v>
      </c>
      <c r="L227" s="44">
        <f t="shared" ref="L227:L240" si="129">IF(1-EXP(-0.23*(Z143-L$165))&lt;0, 0, 1-EXP(-0.23*(Z143-L$165)))</f>
        <v>0.99663430916029927</v>
      </c>
      <c r="M227" s="45">
        <f t="shared" si="117"/>
        <v>0.99515439104595016</v>
      </c>
      <c r="N227" s="46"/>
      <c r="O227" s="46"/>
      <c r="P227" s="47"/>
      <c r="Q227" s="47"/>
      <c r="R227" s="47"/>
      <c r="S227" s="48"/>
      <c r="T227" s="48"/>
      <c r="U227" s="49">
        <f t="shared" si="126"/>
        <v>0.99999784674193792</v>
      </c>
      <c r="V227" s="49">
        <f t="shared" si="126"/>
        <v>0.99998986966213232</v>
      </c>
      <c r="W227" s="50">
        <f t="shared" si="126"/>
        <v>0.99999999270481388</v>
      </c>
      <c r="X227" s="50">
        <f t="shared" si="126"/>
        <v>0.99999716714509068</v>
      </c>
      <c r="AD227"/>
      <c r="AG227" s="3">
        <f t="shared" si="114"/>
        <v>53.814315524332059</v>
      </c>
      <c r="AH227" s="43">
        <f t="shared" si="127"/>
        <v>0.99999997782920991</v>
      </c>
      <c r="AI227" s="43">
        <f t="shared" si="127"/>
        <v>0.99999996882456055</v>
      </c>
      <c r="AJ227" s="43">
        <f t="shared" si="127"/>
        <v>0.99999997976835497</v>
      </c>
      <c r="AK227" s="43">
        <f t="shared" si="127"/>
        <v>0.99999996993687257</v>
      </c>
      <c r="AL227" s="43">
        <f t="shared" si="127"/>
        <v>0.22014023687038309</v>
      </c>
      <c r="AM227" s="44">
        <f t="shared" ref="AM227:AM240" si="130">IF(1-EXP(-0.23*(BA143-AM$165))&lt;0, 0, 1-EXP(-0.23*(BA143-AM$165)))</f>
        <v>0.9964194694837718</v>
      </c>
      <c r="AN227" s="45">
        <f t="shared" si="111"/>
        <v>0.99353448075243911</v>
      </c>
      <c r="AO227" s="46"/>
      <c r="AP227" s="46"/>
      <c r="AQ227" s="47"/>
      <c r="AR227" s="47"/>
      <c r="AS227" s="47"/>
      <c r="AT227" s="48"/>
      <c r="AU227" s="48"/>
      <c r="AV227" s="49">
        <f t="shared" si="128"/>
        <v>0.99999643796344406</v>
      </c>
      <c r="AW227" s="49">
        <f t="shared" si="128"/>
        <v>0.99998435089884519</v>
      </c>
      <c r="AX227" s="50">
        <f t="shared" si="128"/>
        <v>0.99999999046435717</v>
      </c>
      <c r="AY227" s="50">
        <f t="shared" si="128"/>
        <v>0.99999616454141005</v>
      </c>
    </row>
    <row r="228" spans="6:51" x14ac:dyDescent="0.25">
      <c r="F228" s="3">
        <v>58</v>
      </c>
      <c r="G228" s="43">
        <f t="shared" si="125"/>
        <v>0.99999998793153988</v>
      </c>
      <c r="H228" s="43">
        <f t="shared" si="125"/>
        <v>0.9999999863847655</v>
      </c>
      <c r="I228" s="43">
        <f t="shared" si="125"/>
        <v>0.99999999256593475</v>
      </c>
      <c r="J228" s="43">
        <f t="shared" si="125"/>
        <v>0.99999998662778289</v>
      </c>
      <c r="K228" s="43">
        <f t="shared" si="125"/>
        <v>0.3344632367765914</v>
      </c>
      <c r="L228" s="44">
        <f t="shared" si="129"/>
        <v>0.99668923198369819</v>
      </c>
      <c r="M228" s="45">
        <f t="shared" si="117"/>
        <v>0.99555420332406419</v>
      </c>
      <c r="N228" s="46"/>
      <c r="O228" s="46"/>
      <c r="P228" s="47"/>
      <c r="Q228" s="47"/>
      <c r="R228" s="47"/>
      <c r="S228" s="48"/>
      <c r="T228" s="48"/>
      <c r="U228" s="49">
        <f t="shared" si="126"/>
        <v>0.99999814729205239</v>
      </c>
      <c r="V228" s="49">
        <f t="shared" si="126"/>
        <v>0.99999110137860747</v>
      </c>
      <c r="W228" s="50">
        <f t="shared" si="126"/>
        <v>0.99999999324043709</v>
      </c>
      <c r="X228" s="50">
        <f t="shared" si="126"/>
        <v>0.99999740516706226</v>
      </c>
      <c r="AD228"/>
      <c r="AG228" s="3">
        <f t="shared" si="114"/>
        <v>54.249126738543261</v>
      </c>
      <c r="AH228" s="43">
        <f t="shared" si="127"/>
        <v>0.99999997933477502</v>
      </c>
      <c r="AI228" s="43">
        <f t="shared" si="127"/>
        <v>0.99999997150944731</v>
      </c>
      <c r="AJ228" s="43">
        <f t="shared" si="127"/>
        <v>0.99999998189711603</v>
      </c>
      <c r="AK228" s="43">
        <f t="shared" si="127"/>
        <v>0.99999997247672856</v>
      </c>
      <c r="AL228" s="43">
        <f t="shared" si="127"/>
        <v>0.2344741370364849</v>
      </c>
      <c r="AM228" s="44">
        <f t="shared" si="130"/>
        <v>0.996452892565866</v>
      </c>
      <c r="AN228" s="45">
        <f t="shared" si="111"/>
        <v>0.99379202363154973</v>
      </c>
      <c r="AO228" s="46"/>
      <c r="AP228" s="46"/>
      <c r="AQ228" s="47"/>
      <c r="AR228" s="47"/>
      <c r="AS228" s="47"/>
      <c r="AT228" s="48"/>
      <c r="AU228" s="48"/>
      <c r="AV228" s="49">
        <f t="shared" si="128"/>
        <v>0.99999668191140689</v>
      </c>
      <c r="AW228" s="49">
        <f t="shared" si="128"/>
        <v>0.99998528237055528</v>
      </c>
      <c r="AX228" s="50">
        <f t="shared" si="128"/>
        <v>0.99999999082846824</v>
      </c>
      <c r="AY228" s="50">
        <f t="shared" si="128"/>
        <v>0.99999632799873472</v>
      </c>
    </row>
    <row r="229" spans="6:51" x14ac:dyDescent="0.25">
      <c r="F229" s="3">
        <v>59</v>
      </c>
      <c r="G229" s="43">
        <f t="shared" si="125"/>
        <v>0.99999998934283874</v>
      </c>
      <c r="H229" s="43">
        <f t="shared" si="125"/>
        <v>0.99999998869098661</v>
      </c>
      <c r="I229" s="43">
        <f t="shared" si="125"/>
        <v>0.99999999401783801</v>
      </c>
      <c r="J229" s="43">
        <f t="shared" si="125"/>
        <v>0.99999998884058849</v>
      </c>
      <c r="K229" s="43">
        <f t="shared" si="125"/>
        <v>0.35532654314288326</v>
      </c>
      <c r="L229" s="44">
        <f t="shared" si="129"/>
        <v>0.9967392136815395</v>
      </c>
      <c r="M229" s="45">
        <f t="shared" si="117"/>
        <v>0.99591260987690011</v>
      </c>
      <c r="N229" s="46"/>
      <c r="O229" s="46"/>
      <c r="P229" s="47"/>
      <c r="Q229" s="47"/>
      <c r="R229" s="47"/>
      <c r="S229" s="48"/>
      <c r="T229" s="48"/>
      <c r="U229" s="49">
        <f t="shared" si="126"/>
        <v>0.99999840022382647</v>
      </c>
      <c r="V229" s="49">
        <f t="shared" si="126"/>
        <v>0.99999215848578493</v>
      </c>
      <c r="W229" s="50">
        <f t="shared" si="126"/>
        <v>0.99999999371528348</v>
      </c>
      <c r="X229" s="50">
        <f t="shared" si="126"/>
        <v>0.99999761533090958</v>
      </c>
      <c r="AD229"/>
      <c r="AG229" s="3">
        <f t="shared" si="114"/>
        <v>54.649786241410681</v>
      </c>
      <c r="AH229" s="43">
        <f t="shared" si="127"/>
        <v>0.99999998060135731</v>
      </c>
      <c r="AI229" s="43">
        <f t="shared" si="127"/>
        <v>0.9999999737562939</v>
      </c>
      <c r="AJ229" s="43">
        <f t="shared" si="127"/>
        <v>0.9999999836350808</v>
      </c>
      <c r="AK229" s="43">
        <f t="shared" si="127"/>
        <v>0.9999999746047914</v>
      </c>
      <c r="AL229" s="43">
        <f t="shared" si="127"/>
        <v>0.24710507006740134</v>
      </c>
      <c r="AM229" s="44">
        <f t="shared" si="130"/>
        <v>0.99648244103641426</v>
      </c>
      <c r="AN229" s="45">
        <f t="shared" si="111"/>
        <v>0.99401807792137964</v>
      </c>
      <c r="AO229" s="46"/>
      <c r="AP229" s="46"/>
      <c r="AQ229" s="47"/>
      <c r="AR229" s="47"/>
      <c r="AS229" s="47"/>
      <c r="AT229" s="48"/>
      <c r="AU229" s="48"/>
      <c r="AV229" s="49">
        <f t="shared" si="128"/>
        <v>0.99999688990403801</v>
      </c>
      <c r="AW229" s="49">
        <f t="shared" si="128"/>
        <v>0.99998608357471042</v>
      </c>
      <c r="AX229" s="50">
        <f t="shared" si="128"/>
        <v>0.99999999114553639</v>
      </c>
      <c r="AY229" s="50">
        <f t="shared" si="128"/>
        <v>0.99999647021560212</v>
      </c>
    </row>
    <row r="230" spans="6:51" x14ac:dyDescent="0.25">
      <c r="F230" s="3">
        <v>60</v>
      </c>
      <c r="G230" s="43">
        <f t="shared" si="125"/>
        <v>0.99999999052085964</v>
      </c>
      <c r="H230" s="43">
        <f t="shared" si="125"/>
        <v>0.99999999056358935</v>
      </c>
      <c r="I230" s="43">
        <f t="shared" si="125"/>
        <v>0.99999999514760496</v>
      </c>
      <c r="J230" s="43">
        <f t="shared" si="125"/>
        <v>0.9999999906436603</v>
      </c>
      <c r="K230" s="43">
        <f t="shared" si="125"/>
        <v>0.37426017651215615</v>
      </c>
      <c r="L230" s="44">
        <f t="shared" si="129"/>
        <v>0.99678474767364644</v>
      </c>
      <c r="M230" s="45">
        <f t="shared" si="117"/>
        <v>0.99623448435728568</v>
      </c>
      <c r="N230" s="46"/>
      <c r="O230" s="46"/>
      <c r="P230" s="47"/>
      <c r="Q230" s="47"/>
      <c r="R230" s="47"/>
      <c r="S230" s="48"/>
      <c r="T230" s="48"/>
      <c r="U230" s="49">
        <f t="shared" si="126"/>
        <v>0.99999861380688482</v>
      </c>
      <c r="V230" s="49">
        <f t="shared" si="126"/>
        <v>0.99999306848656178</v>
      </c>
      <c r="W230" s="50">
        <f t="shared" si="126"/>
        <v>0.99999999413774621</v>
      </c>
      <c r="X230" s="50">
        <f t="shared" si="126"/>
        <v>0.99999780148344297</v>
      </c>
      <c r="AD230"/>
      <c r="AG230" s="3">
        <f t="shared" si="114"/>
        <v>55.01897643704347</v>
      </c>
      <c r="AH230" s="43">
        <f t="shared" si="127"/>
        <v>0.99999998167599358</v>
      </c>
      <c r="AI230" s="43">
        <f t="shared" si="127"/>
        <v>0.99999997565227772</v>
      </c>
      <c r="AJ230" s="43">
        <f t="shared" si="127"/>
        <v>0.99999998506945997</v>
      </c>
      <c r="AK230" s="43">
        <f t="shared" si="127"/>
        <v>0.9999999764025943</v>
      </c>
      <c r="AL230" s="43">
        <f t="shared" si="127"/>
        <v>0.25827856845084651</v>
      </c>
      <c r="AM230" s="44">
        <f t="shared" si="130"/>
        <v>0.99650865512278131</v>
      </c>
      <c r="AN230" s="45">
        <f t="shared" si="111"/>
        <v>0.99421731117035239</v>
      </c>
      <c r="AO230" s="46"/>
      <c r="AP230" s="46"/>
      <c r="AQ230" s="47"/>
      <c r="AR230" s="47"/>
      <c r="AS230" s="47"/>
      <c r="AT230" s="48"/>
      <c r="AU230" s="48"/>
      <c r="AV230" s="49">
        <f t="shared" si="128"/>
        <v>0.9999970684270485</v>
      </c>
      <c r="AW230" s="49">
        <f t="shared" si="128"/>
        <v>0.99998677681786496</v>
      </c>
      <c r="AX230" s="50">
        <f t="shared" si="128"/>
        <v>0.99999999142305263</v>
      </c>
      <c r="AY230" s="50">
        <f t="shared" si="128"/>
        <v>0.99999659458141033</v>
      </c>
    </row>
    <row r="231" spans="6:51" x14ac:dyDescent="0.25">
      <c r="F231" s="3">
        <v>61</v>
      </c>
      <c r="G231" s="43">
        <f t="shared" si="125"/>
        <v>0.99999999151078889</v>
      </c>
      <c r="H231" s="43">
        <f t="shared" si="125"/>
        <v>0.99999999209082258</v>
      </c>
      <c r="I231" s="43">
        <f t="shared" si="125"/>
        <v>0.99999999603337153</v>
      </c>
      <c r="J231" s="43">
        <f t="shared" si="125"/>
        <v>0.99999999211950652</v>
      </c>
      <c r="K231" s="43">
        <f t="shared" si="125"/>
        <v>0.39147255822017057</v>
      </c>
      <c r="L231" s="44">
        <f t="shared" si="129"/>
        <v>0.99682627104643129</v>
      </c>
      <c r="M231" s="45">
        <f t="shared" si="117"/>
        <v>0.99652407093834128</v>
      </c>
      <c r="N231" s="46"/>
      <c r="O231" s="46"/>
      <c r="P231" s="47"/>
      <c r="Q231" s="47"/>
      <c r="R231" s="47"/>
      <c r="S231" s="48"/>
      <c r="T231" s="48"/>
      <c r="U231" s="49">
        <f t="shared" si="126"/>
        <v>0.99999879476585007</v>
      </c>
      <c r="V231" s="49">
        <f t="shared" si="126"/>
        <v>0.9999938541808514</v>
      </c>
      <c r="W231" s="50">
        <f t="shared" si="126"/>
        <v>0.99999999451488097</v>
      </c>
      <c r="X231" s="50">
        <f t="shared" si="126"/>
        <v>0.99999796687056219</v>
      </c>
      <c r="AD231"/>
      <c r="AG231" s="3">
        <f t="shared" si="114"/>
        <v>55.359169043423464</v>
      </c>
      <c r="AH231" s="43">
        <f t="shared" si="127"/>
        <v>0.99999998259473888</v>
      </c>
      <c r="AI231" s="43">
        <f t="shared" si="127"/>
        <v>0.99999997726431122</v>
      </c>
      <c r="AJ231" s="43">
        <f t="shared" si="127"/>
        <v>0.99999998626491715</v>
      </c>
      <c r="AK231" s="43">
        <f t="shared" si="127"/>
        <v>0.99999997793279116</v>
      </c>
      <c r="AL231" s="43">
        <f t="shared" si="127"/>
        <v>0.26819753654013423</v>
      </c>
      <c r="AM231" s="44">
        <f t="shared" si="130"/>
        <v>0.9965319848519093</v>
      </c>
      <c r="AN231" s="45">
        <f t="shared" si="111"/>
        <v>0.99439356431704662</v>
      </c>
      <c r="AO231" s="46"/>
      <c r="AP231" s="46"/>
      <c r="AQ231" s="47"/>
      <c r="AR231" s="47"/>
      <c r="AS231" s="47"/>
      <c r="AT231" s="48"/>
      <c r="AU231" s="48"/>
      <c r="AV231" s="49">
        <f t="shared" si="128"/>
        <v>0.99999722258641544</v>
      </c>
      <c r="AW231" s="49">
        <f t="shared" si="128"/>
        <v>0.99998737987787878</v>
      </c>
      <c r="AX231" s="50">
        <f t="shared" si="128"/>
        <v>0.9999999916670691</v>
      </c>
      <c r="AY231" s="50">
        <f t="shared" si="128"/>
        <v>0.99999670383637773</v>
      </c>
    </row>
    <row r="232" spans="6:51" x14ac:dyDescent="0.25">
      <c r="F232" s="3">
        <v>62</v>
      </c>
      <c r="G232" s="43">
        <f t="shared" si="125"/>
        <v>0.9999999923479671</v>
      </c>
      <c r="H232" s="43">
        <f t="shared" si="125"/>
        <v>0.99999999334177836</v>
      </c>
      <c r="I232" s="43">
        <f t="shared" si="125"/>
        <v>0.99999999673295104</v>
      </c>
      <c r="J232" s="43">
        <f t="shared" si="125"/>
        <v>0.99999999333285461</v>
      </c>
      <c r="K232" s="43">
        <f t="shared" si="125"/>
        <v>0.40714580015811042</v>
      </c>
      <c r="L232" s="44">
        <f t="shared" si="129"/>
        <v>0.99686417196315935</v>
      </c>
      <c r="M232" s="45">
        <f t="shared" si="117"/>
        <v>0.99678507154913687</v>
      </c>
      <c r="N232" s="46"/>
      <c r="O232" s="46"/>
      <c r="P232" s="47"/>
      <c r="Q232" s="47"/>
      <c r="R232" s="47"/>
      <c r="S232" s="48"/>
      <c r="T232" s="48"/>
      <c r="U232" s="49">
        <f t="shared" si="126"/>
        <v>0.99999894858706551</v>
      </c>
      <c r="V232" s="49">
        <f t="shared" si="126"/>
        <v>0.99999453452581433</v>
      </c>
      <c r="W232" s="50">
        <f t="shared" si="126"/>
        <v>0.99999999485264435</v>
      </c>
      <c r="X232" s="50">
        <f t="shared" si="126"/>
        <v>0.99999811424068075</v>
      </c>
      <c r="AD232"/>
      <c r="AG232" s="3">
        <f t="shared" si="114"/>
        <v>55.672641640487548</v>
      </c>
      <c r="AH232" s="43">
        <f t="shared" si="127"/>
        <v>0.99999998338558738</v>
      </c>
      <c r="AI232" s="43">
        <f t="shared" si="127"/>
        <v>0.99999997864434909</v>
      </c>
      <c r="AJ232" s="43">
        <f t="shared" si="127"/>
        <v>0.99999998727008865</v>
      </c>
      <c r="AK232" s="43">
        <f t="shared" si="127"/>
        <v>0.99999997924408568</v>
      </c>
      <c r="AL232" s="43">
        <f t="shared" si="127"/>
        <v>0.27703088885673866</v>
      </c>
      <c r="AM232" s="44">
        <f t="shared" si="130"/>
        <v>0.99655280758888387</v>
      </c>
      <c r="AN232" s="45">
        <f t="shared" si="111"/>
        <v>0.99455002083052657</v>
      </c>
      <c r="AO232" s="46"/>
      <c r="AP232" s="46"/>
      <c r="AQ232" s="47"/>
      <c r="AR232" s="47"/>
      <c r="AS232" s="47"/>
      <c r="AT232" s="48"/>
      <c r="AU232" s="48"/>
      <c r="AV232" s="49">
        <f t="shared" si="128"/>
        <v>0.99999735644187249</v>
      </c>
      <c r="AW232" s="49">
        <f t="shared" si="128"/>
        <v>0.99998790705403118</v>
      </c>
      <c r="AX232" s="50">
        <f t="shared" si="128"/>
        <v>0.99999999188251998</v>
      </c>
      <c r="AY232" s="50">
        <f t="shared" si="128"/>
        <v>0.99999680021532866</v>
      </c>
    </row>
    <row r="233" spans="6:51" x14ac:dyDescent="0.25">
      <c r="F233" s="3">
        <v>63</v>
      </c>
      <c r="G233" s="43">
        <f t="shared" si="125"/>
        <v>0.99999999306023957</v>
      </c>
      <c r="H233" s="43">
        <f t="shared" si="125"/>
        <v>0.99999999437078335</v>
      </c>
      <c r="I233" s="43">
        <f t="shared" si="125"/>
        <v>0.99999999728943212</v>
      </c>
      <c r="J233" s="43">
        <f t="shared" si="125"/>
        <v>0.99999999433470854</v>
      </c>
      <c r="K233" s="43">
        <f t="shared" si="125"/>
        <v>0.42143949784883317</v>
      </c>
      <c r="L233" s="44">
        <f t="shared" si="129"/>
        <v>0.99689879596841136</v>
      </c>
      <c r="M233" s="45">
        <f t="shared" si="117"/>
        <v>0.99702072034591294</v>
      </c>
      <c r="N233" s="46"/>
      <c r="O233" s="46"/>
      <c r="P233" s="47"/>
      <c r="Q233" s="47"/>
      <c r="R233" s="47"/>
      <c r="S233" s="48"/>
      <c r="T233" s="48"/>
      <c r="U233" s="49">
        <f t="shared" si="126"/>
        <v>0.99999907976118474</v>
      </c>
      <c r="V233" s="49">
        <f t="shared" si="126"/>
        <v>0.99999512532952917</v>
      </c>
      <c r="W233" s="50">
        <f t="shared" si="126"/>
        <v>0.99999999515608573</v>
      </c>
      <c r="X233" s="50">
        <f t="shared" si="126"/>
        <v>0.99999824592887221</v>
      </c>
      <c r="AD233"/>
      <c r="AG233" s="3">
        <f t="shared" si="114"/>
        <v>55.961492918461353</v>
      </c>
      <c r="AH233" s="43">
        <f t="shared" si="127"/>
        <v>0.99999998407053259</v>
      </c>
      <c r="AI233" s="43">
        <f t="shared" si="127"/>
        <v>0.99999997983316613</v>
      </c>
      <c r="AJ233" s="43">
        <f t="shared" si="127"/>
        <v>0.99999998812204294</v>
      </c>
      <c r="AK233" s="43">
        <f t="shared" si="127"/>
        <v>0.9999999803747448</v>
      </c>
      <c r="AL233" s="43">
        <f t="shared" si="127"/>
        <v>0.28492020787041938</v>
      </c>
      <c r="AM233" s="44">
        <f t="shared" si="130"/>
        <v>0.99657144171885348</v>
      </c>
      <c r="AN233" s="45">
        <f t="shared" si="111"/>
        <v>0.99468933706116791</v>
      </c>
      <c r="AO233" s="46"/>
      <c r="AP233" s="46"/>
      <c r="AQ233" s="47"/>
      <c r="AR233" s="47"/>
      <c r="AS233" s="47"/>
      <c r="AT233" s="48"/>
      <c r="AU233" s="48"/>
      <c r="AV233" s="49">
        <f t="shared" si="128"/>
        <v>0.99999747325121613</v>
      </c>
      <c r="AW233" s="49">
        <f t="shared" si="128"/>
        <v>0.99998836994666529</v>
      </c>
      <c r="AX233" s="50">
        <f t="shared" si="128"/>
        <v>0.99999999207346224</v>
      </c>
      <c r="AY233" s="50">
        <f t="shared" si="128"/>
        <v>0.99999688555577038</v>
      </c>
    </row>
    <row r="234" spans="6:51" x14ac:dyDescent="0.25">
      <c r="F234" s="3">
        <v>64</v>
      </c>
      <c r="G234" s="43">
        <f t="shared" ref="G234:K240" si="131">IF(1-EXP(-0.23*(G150-G$165))&lt;0, 0, 1-EXP(-0.23*(G150-G$165)))</f>
        <v>0.99999999366970227</v>
      </c>
      <c r="H234" s="43">
        <f t="shared" si="131"/>
        <v>0.99999999522073468</v>
      </c>
      <c r="I234" s="43">
        <f t="shared" si="131"/>
        <v>0.99999999773515746</v>
      </c>
      <c r="J234" s="43">
        <f t="shared" si="131"/>
        <v>0.99999999516543248</v>
      </c>
      <c r="K234" s="43">
        <f t="shared" si="131"/>
        <v>0.43449391618312128</v>
      </c>
      <c r="L234" s="44">
        <f t="shared" si="129"/>
        <v>0.99693045136944392</v>
      </c>
      <c r="M234" s="45">
        <f t="shared" si="117"/>
        <v>0.99723384736534759</v>
      </c>
      <c r="N234" s="46"/>
      <c r="O234" s="46"/>
      <c r="P234" s="47"/>
      <c r="Q234" s="47"/>
      <c r="R234" s="47"/>
      <c r="S234" s="48"/>
      <c r="T234" s="48"/>
      <c r="U234" s="49">
        <f t="shared" ref="U234:X240" si="132">IF(1-EXP(-0.23*(U150-U$165))&lt;0, 0, 1-EXP(-0.23*(U150-U$165)))</f>
        <v>0.99999919197565634</v>
      </c>
      <c r="V234" s="49">
        <f t="shared" si="132"/>
        <v>0.99999563981197481</v>
      </c>
      <c r="W234" s="50">
        <f t="shared" si="132"/>
        <v>0.99999999542950202</v>
      </c>
      <c r="X234" s="50">
        <f t="shared" si="132"/>
        <v>0.99999836392558172</v>
      </c>
      <c r="AD234"/>
      <c r="AG234" s="3">
        <f t="shared" si="114"/>
        <v>56.227656728531329</v>
      </c>
      <c r="AH234" s="43">
        <f t="shared" ref="AH234:AL240" si="133">IF(1-EXP(-0.23*(AH150-AH$165))&lt;0, 0, 1-EXP(-0.23*(AH150-AH$165)))</f>
        <v>0.9999999846670421</v>
      </c>
      <c r="AI234" s="43">
        <f t="shared" si="133"/>
        <v>0.9999999808630845</v>
      </c>
      <c r="AJ234" s="43">
        <f t="shared" si="133"/>
        <v>0.99999998884937957</v>
      </c>
      <c r="AK234" s="43">
        <f t="shared" si="133"/>
        <v>0.99999998135513657</v>
      </c>
      <c r="AL234" s="43">
        <f t="shared" si="133"/>
        <v>0.29198492352642602</v>
      </c>
      <c r="AM234" s="44">
        <f t="shared" si="130"/>
        <v>0.99658815741103401</v>
      </c>
      <c r="AN234" s="45">
        <f t="shared" ref="AN234:AN240" si="134">IF(1-EXP(-0.23*(AN150-AN$165))&lt;0, 0, 1-EXP(-0.23*(AN150-AN$165)))</f>
        <v>0.99481374356190899</v>
      </c>
      <c r="AO234" s="46"/>
      <c r="AP234" s="46"/>
      <c r="AQ234" s="47"/>
      <c r="AR234" s="47"/>
      <c r="AS234" s="47"/>
      <c r="AT234" s="48"/>
      <c r="AU234" s="48"/>
      <c r="AV234" s="49">
        <f t="shared" ref="AV234:AY240" si="135">IF(1-EXP(-0.23*(AV150-AV$165))&lt;0, 0, 1-EXP(-0.23*(AV150-AV$165)))</f>
        <v>0.99999757565135039</v>
      </c>
      <c r="AW234" s="49">
        <f t="shared" si="135"/>
        <v>0.99998877804230335</v>
      </c>
      <c r="AX234" s="50">
        <f t="shared" si="135"/>
        <v>0.99999999224325742</v>
      </c>
      <c r="AY234" s="50">
        <f t="shared" si="135"/>
        <v>0.99999696137999605</v>
      </c>
    </row>
    <row r="235" spans="6:51" x14ac:dyDescent="0.25">
      <c r="F235" s="3">
        <v>65</v>
      </c>
      <c r="G235" s="43">
        <f t="shared" si="131"/>
        <v>0.99999999419400876</v>
      </c>
      <c r="H235" s="43">
        <f t="shared" si="131"/>
        <v>0.99999999592564581</v>
      </c>
      <c r="I235" s="43">
        <f t="shared" si="131"/>
        <v>0.99999999809457296</v>
      </c>
      <c r="J235" s="43">
        <f t="shared" si="131"/>
        <v>0.99999999585710642</v>
      </c>
      <c r="K235" s="43">
        <f t="shared" si="131"/>
        <v>0.44643267351598859</v>
      </c>
      <c r="L235" s="44">
        <f t="shared" si="129"/>
        <v>0.9969594138443979</v>
      </c>
      <c r="M235" s="45">
        <f t="shared" si="117"/>
        <v>0.99742693300064811</v>
      </c>
      <c r="N235" s="46"/>
      <c r="O235" s="46"/>
      <c r="P235" s="47"/>
      <c r="Q235" s="47"/>
      <c r="R235" s="47"/>
      <c r="S235" s="48"/>
      <c r="T235" s="48"/>
      <c r="U235" s="49">
        <f t="shared" si="132"/>
        <v>0.9999992882679396</v>
      </c>
      <c r="V235" s="49">
        <f t="shared" si="132"/>
        <v>0.99999608906000548</v>
      </c>
      <c r="W235" s="50">
        <f t="shared" si="132"/>
        <v>0.99999999567656395</v>
      </c>
      <c r="X235" s="50">
        <f t="shared" si="132"/>
        <v>0.99999846993293662</v>
      </c>
      <c r="AD235"/>
      <c r="AG235" s="3">
        <f t="shared" ref="AG235:AG240" si="136">AE79</f>
        <v>56.472915029924017</v>
      </c>
      <c r="AH235" s="43">
        <f t="shared" si="133"/>
        <v>0.99999998518912936</v>
      </c>
      <c r="AI235" s="43">
        <f t="shared" si="133"/>
        <v>0.99999998175996607</v>
      </c>
      <c r="AJ235" s="43">
        <f t="shared" si="133"/>
        <v>0.99999998947441537</v>
      </c>
      <c r="AK235" s="43">
        <f t="shared" si="133"/>
        <v>0.99999998220958541</v>
      </c>
      <c r="AL235" s="43">
        <f t="shared" si="133"/>
        <v>0.29832637809668194</v>
      </c>
      <c r="AM235" s="44">
        <f t="shared" si="130"/>
        <v>0.99660318515433666</v>
      </c>
      <c r="AN235" s="45">
        <f t="shared" si="134"/>
        <v>0.99492512448474613</v>
      </c>
      <c r="AO235" s="46"/>
      <c r="AP235" s="46"/>
      <c r="AQ235" s="47"/>
      <c r="AR235" s="47"/>
      <c r="AS235" s="47"/>
      <c r="AT235" s="48"/>
      <c r="AU235" s="48"/>
      <c r="AV235" s="49">
        <f t="shared" si="135"/>
        <v>0.99999766579390448</v>
      </c>
      <c r="AW235" s="49">
        <f t="shared" si="135"/>
        <v>0.99998913915723353</v>
      </c>
      <c r="AX235" s="50">
        <f t="shared" si="135"/>
        <v>0.99999999239471105</v>
      </c>
      <c r="AY235" s="50">
        <f t="shared" si="135"/>
        <v>0.99999702895807963</v>
      </c>
    </row>
    <row r="236" spans="6:51" x14ac:dyDescent="0.25">
      <c r="F236" s="3">
        <v>66</v>
      </c>
      <c r="G236" s="43">
        <f t="shared" si="131"/>
        <v>0.99999999464735578</v>
      </c>
      <c r="H236" s="43">
        <f t="shared" si="131"/>
        <v>0.99999999651259552</v>
      </c>
      <c r="I236" s="43">
        <f t="shared" si="131"/>
        <v>0.99999999838628084</v>
      </c>
      <c r="J236" s="43">
        <f t="shared" si="131"/>
        <v>0.99999999643533299</v>
      </c>
      <c r="K236" s="43">
        <f t="shared" si="131"/>
        <v>0.45736501011660802</v>
      </c>
      <c r="L236" s="44">
        <f t="shared" si="129"/>
        <v>0.99698593040083894</v>
      </c>
      <c r="M236" s="45">
        <f t="shared" si="117"/>
        <v>0.99760215468439106</v>
      </c>
      <c r="N236" s="46"/>
      <c r="O236" s="46"/>
      <c r="P236" s="47"/>
      <c r="Q236" s="47"/>
      <c r="R236" s="47"/>
      <c r="S236" s="48"/>
      <c r="T236" s="48"/>
      <c r="U236" s="49">
        <f t="shared" si="132"/>
        <v>0.99999937114784543</v>
      </c>
      <c r="V236" s="49">
        <f t="shared" si="132"/>
        <v>0.99999648239739702</v>
      </c>
      <c r="W236" s="50">
        <f t="shared" si="132"/>
        <v>0.99999999590041855</v>
      </c>
      <c r="X236" s="50">
        <f t="shared" si="132"/>
        <v>0.9999985654110557</v>
      </c>
      <c r="AD236"/>
      <c r="AG236" s="3">
        <f t="shared" si="136"/>
        <v>56.698909820073034</v>
      </c>
      <c r="AH236" s="43">
        <f t="shared" si="133"/>
        <v>0.99999998564814163</v>
      </c>
      <c r="AI236" s="43">
        <f t="shared" si="133"/>
        <v>0.99999998254468414</v>
      </c>
      <c r="AJ236" s="43">
        <f t="shared" si="133"/>
        <v>0.99999999001474926</v>
      </c>
      <c r="AK236" s="43">
        <f t="shared" si="133"/>
        <v>0.99999998295774506</v>
      </c>
      <c r="AL236" s="43">
        <f t="shared" si="133"/>
        <v>0.30403104244970913</v>
      </c>
      <c r="AM236" s="44">
        <f t="shared" si="130"/>
        <v>0.9966167225763074</v>
      </c>
      <c r="AN236" s="45">
        <f t="shared" si="134"/>
        <v>0.99502508027471337</v>
      </c>
      <c r="AO236" s="46"/>
      <c r="AP236" s="46"/>
      <c r="AQ236" s="47"/>
      <c r="AR236" s="47"/>
      <c r="AS236" s="47"/>
      <c r="AT236" s="48"/>
      <c r="AU236" s="48"/>
      <c r="AV236" s="49">
        <f t="shared" si="135"/>
        <v>0.99999774544785647</v>
      </c>
      <c r="AW236" s="49">
        <f t="shared" si="135"/>
        <v>0.99998945977701403</v>
      </c>
      <c r="AX236" s="50">
        <f t="shared" si="135"/>
        <v>0.99999999253018079</v>
      </c>
      <c r="AY236" s="50">
        <f t="shared" si="135"/>
        <v>0.99999708935665976</v>
      </c>
    </row>
    <row r="237" spans="6:51" x14ac:dyDescent="0.25">
      <c r="F237" s="3">
        <v>67</v>
      </c>
      <c r="G237" s="43">
        <f t="shared" si="131"/>
        <v>0.99999999504123305</v>
      </c>
      <c r="H237" s="43">
        <f t="shared" si="131"/>
        <v>0.99999999700322872</v>
      </c>
      <c r="I237" s="43">
        <f t="shared" si="131"/>
        <v>0.99999999862453059</v>
      </c>
      <c r="J237" s="43">
        <f t="shared" si="131"/>
        <v>0.99999999692062902</v>
      </c>
      <c r="K237" s="43">
        <f t="shared" si="131"/>
        <v>0.46738771115386712</v>
      </c>
      <c r="L237" s="44">
        <f t="shared" si="129"/>
        <v>0.99701022278665252</v>
      </c>
      <c r="M237" s="45">
        <f t="shared" si="117"/>
        <v>0.9977614269461994</v>
      </c>
      <c r="N237" s="46"/>
      <c r="O237" s="46"/>
      <c r="P237" s="47"/>
      <c r="Q237" s="47"/>
      <c r="R237" s="47"/>
      <c r="S237" s="48"/>
      <c r="T237" s="48"/>
      <c r="U237" s="49">
        <f t="shared" si="132"/>
        <v>0.9999994426955281</v>
      </c>
      <c r="V237" s="49">
        <f t="shared" si="132"/>
        <v>0.99999682768665754</v>
      </c>
      <c r="W237" s="50">
        <f t="shared" si="132"/>
        <v>0.99999999610377355</v>
      </c>
      <c r="X237" s="50">
        <f t="shared" si="132"/>
        <v>0.99999865161626234</v>
      </c>
      <c r="AD237"/>
      <c r="AG237" s="3">
        <f t="shared" si="136"/>
        <v>56.907154127745713</v>
      </c>
      <c r="AH237" s="43">
        <f t="shared" si="133"/>
        <v>0.99999998605334695</v>
      </c>
      <c r="AI237" s="43">
        <f t="shared" si="133"/>
        <v>0.99999998323422423</v>
      </c>
      <c r="AJ237" s="43">
        <f t="shared" si="133"/>
        <v>0.99999999048439658</v>
      </c>
      <c r="AK237" s="43">
        <f t="shared" si="133"/>
        <v>0.99999998361562481</v>
      </c>
      <c r="AL237" s="43">
        <f t="shared" si="133"/>
        <v>0.30917308050841086</v>
      </c>
      <c r="AM237" s="44">
        <f t="shared" si="130"/>
        <v>0.99662893992872859</v>
      </c>
      <c r="AN237" s="45">
        <f t="shared" si="134"/>
        <v>0.99511497753517264</v>
      </c>
      <c r="AO237" s="46"/>
      <c r="AP237" s="46"/>
      <c r="AQ237" s="47"/>
      <c r="AR237" s="47"/>
      <c r="AS237" s="47"/>
      <c r="AT237" s="48"/>
      <c r="AU237" s="48"/>
      <c r="AV237" s="49">
        <f t="shared" si="135"/>
        <v>0.99999781607793159</v>
      </c>
      <c r="AW237" s="49">
        <f t="shared" si="135"/>
        <v>0.99998974531865092</v>
      </c>
      <c r="AX237" s="50">
        <f t="shared" si="135"/>
        <v>0.99999999265165995</v>
      </c>
      <c r="AY237" s="50">
        <f t="shared" si="135"/>
        <v>0.99999714347705049</v>
      </c>
    </row>
    <row r="238" spans="6:51" x14ac:dyDescent="0.25">
      <c r="F238" s="3">
        <v>68</v>
      </c>
      <c r="G238" s="43">
        <f t="shared" si="131"/>
        <v>0.99999999538499496</v>
      </c>
      <c r="H238" s="43">
        <f t="shared" si="131"/>
        <v>0.99999999741491463</v>
      </c>
      <c r="I238" s="43">
        <f t="shared" si="131"/>
        <v>0.9999999988203071</v>
      </c>
      <c r="J238" s="43">
        <f t="shared" si="131"/>
        <v>0.99999999732950151</v>
      </c>
      <c r="K238" s="43">
        <f t="shared" si="131"/>
        <v>0.47658674167386106</v>
      </c>
      <c r="L238" s="44">
        <f t="shared" si="129"/>
        <v>0.99703249043786135</v>
      </c>
      <c r="M238" s="45">
        <f t="shared" si="117"/>
        <v>0.99790643583193928</v>
      </c>
      <c r="N238" s="46"/>
      <c r="O238" s="46"/>
      <c r="P238" s="47"/>
      <c r="Q238" s="47"/>
      <c r="R238" s="47"/>
      <c r="S238" s="48"/>
      <c r="T238" s="48"/>
      <c r="U238" s="49">
        <f t="shared" si="132"/>
        <v>0.9999995046402157</v>
      </c>
      <c r="V238" s="49">
        <f t="shared" si="132"/>
        <v>0.99999713157586556</v>
      </c>
      <c r="W238" s="50">
        <f t="shared" si="132"/>
        <v>0.99999999628896674</v>
      </c>
      <c r="X238" s="50">
        <f t="shared" si="132"/>
        <v>0.99999872963272318</v>
      </c>
      <c r="AD238"/>
      <c r="AG238" s="3">
        <f t="shared" si="136"/>
        <v>57.099042142728173</v>
      </c>
      <c r="AH238" s="43">
        <f t="shared" si="133"/>
        <v>0.99999998641237586</v>
      </c>
      <c r="AI238" s="43">
        <f t="shared" si="133"/>
        <v>0.99999998384251376</v>
      </c>
      <c r="AJ238" s="43">
        <f t="shared" si="133"/>
        <v>0.9999999908946211</v>
      </c>
      <c r="AK238" s="43">
        <f t="shared" si="133"/>
        <v>0.99999998419636527</v>
      </c>
      <c r="AL238" s="43">
        <f t="shared" si="133"/>
        <v>0.31381640881689499</v>
      </c>
      <c r="AM238" s="44">
        <f t="shared" si="130"/>
        <v>0.99663998452966418</v>
      </c>
      <c r="AN238" s="45">
        <f t="shared" si="134"/>
        <v>0.99519598896308115</v>
      </c>
      <c r="AO238" s="46"/>
      <c r="AP238" s="46"/>
      <c r="AQ238" s="47"/>
      <c r="AR238" s="47"/>
      <c r="AS238" s="47"/>
      <c r="AT238" s="48"/>
      <c r="AU238" s="48"/>
      <c r="AV238" s="49">
        <f t="shared" si="135"/>
        <v>0.99999787890503244</v>
      </c>
      <c r="AW238" s="49">
        <f t="shared" si="135"/>
        <v>0.99999000033477448</v>
      </c>
      <c r="AX238" s="50">
        <f t="shared" si="135"/>
        <v>0.99999999276084406</v>
      </c>
      <c r="AY238" s="50">
        <f t="shared" si="135"/>
        <v>0.99999719208525939</v>
      </c>
    </row>
    <row r="239" spans="6:51" x14ac:dyDescent="0.25">
      <c r="F239" s="3">
        <v>69</v>
      </c>
      <c r="G239" s="43">
        <f t="shared" si="131"/>
        <v>0.99999999568630249</v>
      </c>
      <c r="H239" s="43">
        <f t="shared" si="131"/>
        <v>0.99999999776164505</v>
      </c>
      <c r="I239" s="43">
        <f t="shared" si="131"/>
        <v>0.99999999898213243</v>
      </c>
      <c r="J239" s="43">
        <f t="shared" si="131"/>
        <v>0.99999999767528369</v>
      </c>
      <c r="K239" s="43">
        <f t="shared" si="131"/>
        <v>0.48503864075176906</v>
      </c>
      <c r="L239" s="44">
        <f t="shared" si="129"/>
        <v>0.9970529130336746</v>
      </c>
      <c r="M239" s="45">
        <f t="shared" si="117"/>
        <v>0.99803866851859291</v>
      </c>
      <c r="N239" s="46"/>
      <c r="O239" s="46"/>
      <c r="P239" s="47"/>
      <c r="Q239" s="47"/>
      <c r="R239" s="47"/>
      <c r="S239" s="48"/>
      <c r="T239" s="48"/>
      <c r="U239" s="49">
        <f t="shared" si="132"/>
        <v>0.99999955842365451</v>
      </c>
      <c r="V239" s="49">
        <f t="shared" si="132"/>
        <v>0.99999739970109791</v>
      </c>
      <c r="W239" s="50">
        <f t="shared" si="132"/>
        <v>0.99999999645802296</v>
      </c>
      <c r="X239" s="50">
        <f t="shared" si="132"/>
        <v>0.99999880039872846</v>
      </c>
      <c r="AD239"/>
      <c r="AG239" s="3">
        <f t="shared" si="136"/>
        <v>57.275858549886756</v>
      </c>
      <c r="AH239" s="43">
        <f t="shared" si="133"/>
        <v>0.99999998673155843</v>
      </c>
      <c r="AI239" s="43">
        <f t="shared" si="133"/>
        <v>0.99999998438105553</v>
      </c>
      <c r="AJ239" s="43">
        <f t="shared" si="133"/>
        <v>0.99999999125455319</v>
      </c>
      <c r="AK239" s="43">
        <f t="shared" si="133"/>
        <v>0.9999999847108294</v>
      </c>
      <c r="AL239" s="43">
        <f t="shared" si="133"/>
        <v>0.31801636192109695</v>
      </c>
      <c r="AM239" s="44">
        <f t="shared" si="130"/>
        <v>0.99664998438284258</v>
      </c>
      <c r="AN239" s="45">
        <f t="shared" si="134"/>
        <v>0.99526912554118607</v>
      </c>
      <c r="AO239" s="46"/>
      <c r="AP239" s="46"/>
      <c r="AQ239" s="47"/>
      <c r="AR239" s="47"/>
      <c r="AS239" s="47"/>
      <c r="AT239" s="48"/>
      <c r="AU239" s="48"/>
      <c r="AV239" s="49">
        <f t="shared" si="135"/>
        <v>0.99999793495321565</v>
      </c>
      <c r="AW239" s="49">
        <f t="shared" si="135"/>
        <v>0.99999022867391685</v>
      </c>
      <c r="AX239" s="50">
        <f t="shared" si="135"/>
        <v>0.99999999285918284</v>
      </c>
      <c r="AY239" s="50">
        <f t="shared" si="135"/>
        <v>0.99999723583581446</v>
      </c>
    </row>
    <row r="240" spans="6:51" x14ac:dyDescent="0.25">
      <c r="F240" s="3">
        <v>70</v>
      </c>
      <c r="G240" s="43">
        <f t="shared" si="131"/>
        <v>0.99999999595146449</v>
      </c>
      <c r="H240" s="43">
        <f t="shared" si="131"/>
        <v>0.99999999805473361</v>
      </c>
      <c r="I240" s="43">
        <f t="shared" si="131"/>
        <v>0.99999999911665782</v>
      </c>
      <c r="J240" s="43">
        <f t="shared" si="131"/>
        <v>0.99999999796878658</v>
      </c>
      <c r="K240" s="43">
        <f t="shared" si="131"/>
        <v>0.49281171368072707</v>
      </c>
      <c r="L240" s="44">
        <f t="shared" si="129"/>
        <v>0.99707165271741338</v>
      </c>
      <c r="M240" s="45">
        <f t="shared" si="117"/>
        <v>0.99815943883065594</v>
      </c>
      <c r="N240" s="46"/>
      <c r="O240" s="46"/>
      <c r="P240" s="47"/>
      <c r="Q240" s="47"/>
      <c r="R240" s="47"/>
      <c r="S240" s="48"/>
      <c r="T240" s="48"/>
      <c r="U240" s="49">
        <f t="shared" si="132"/>
        <v>0.99999960525138976</v>
      </c>
      <c r="V240" s="49">
        <f t="shared" si="132"/>
        <v>0.99999763685288323</v>
      </c>
      <c r="W240" s="50">
        <f t="shared" si="132"/>
        <v>0.99999999661270123</v>
      </c>
      <c r="X240" s="50">
        <f t="shared" si="132"/>
        <v>0.99999886472859045</v>
      </c>
      <c r="AD240"/>
      <c r="AG240" s="3">
        <f t="shared" si="136"/>
        <v>57.43878713009709</v>
      </c>
      <c r="AH240" s="43">
        <f t="shared" si="133"/>
        <v>0.99999998701618198</v>
      </c>
      <c r="AI240" s="43">
        <f t="shared" si="133"/>
        <v>0.99999998485941344</v>
      </c>
      <c r="AJ240" s="43">
        <f t="shared" si="133"/>
        <v>0.9999999915716532</v>
      </c>
      <c r="AK240" s="43">
        <f t="shared" si="133"/>
        <v>0.99999998516805844</v>
      </c>
      <c r="AL240" s="43">
        <f t="shared" si="133"/>
        <v>0.3218210476971578</v>
      </c>
      <c r="AM240" s="44">
        <f t="shared" si="130"/>
        <v>0.99665905114409403</v>
      </c>
      <c r="AN240" s="45">
        <f t="shared" si="134"/>
        <v>0.99533526265011851</v>
      </c>
      <c r="AO240" s="46"/>
      <c r="AP240" s="46"/>
      <c r="AQ240" s="47"/>
      <c r="AR240" s="47"/>
      <c r="AS240" s="47"/>
      <c r="AT240" s="48"/>
      <c r="AU240" s="48"/>
      <c r="AV240" s="49">
        <f t="shared" si="135"/>
        <v>0.99999798508650106</v>
      </c>
      <c r="AW240" s="49">
        <f t="shared" si="135"/>
        <v>0.99999043360727968</v>
      </c>
      <c r="AX240" s="50">
        <f t="shared" si="135"/>
        <v>0.99999999294792252</v>
      </c>
      <c r="AY240" s="50">
        <f t="shared" si="135"/>
        <v>0.99999727529081506</v>
      </c>
    </row>
    <row r="241" spans="5:51" x14ac:dyDescent="0.25">
      <c r="AD241"/>
    </row>
    <row r="242" spans="5:51" x14ac:dyDescent="0.25">
      <c r="E242" s="3" t="s">
        <v>141</v>
      </c>
      <c r="F242" s="3">
        <v>0</v>
      </c>
      <c r="G242" s="43">
        <f>G170*G$163</f>
        <v>0</v>
      </c>
      <c r="H242" s="43">
        <f t="shared" ref="H242:X242" si="137">H170*H$163</f>
        <v>0</v>
      </c>
      <c r="I242" s="43">
        <f t="shared" si="137"/>
        <v>0</v>
      </c>
      <c r="J242" s="43">
        <f t="shared" si="137"/>
        <v>0</v>
      </c>
      <c r="K242" s="43">
        <f t="shared" si="137"/>
        <v>0</v>
      </c>
      <c r="L242" s="44">
        <f t="shared" si="137"/>
        <v>0</v>
      </c>
      <c r="M242" s="45">
        <f t="shared" si="137"/>
        <v>0</v>
      </c>
      <c r="N242" s="46">
        <f t="shared" si="137"/>
        <v>0</v>
      </c>
      <c r="O242" s="46">
        <f t="shared" si="137"/>
        <v>0</v>
      </c>
      <c r="P242" s="47">
        <f t="shared" si="137"/>
        <v>0</v>
      </c>
      <c r="Q242" s="47">
        <f t="shared" si="137"/>
        <v>0</v>
      </c>
      <c r="R242" s="47">
        <f t="shared" si="137"/>
        <v>0</v>
      </c>
      <c r="S242" s="48">
        <f t="shared" si="137"/>
        <v>0</v>
      </c>
      <c r="T242" s="48">
        <f t="shared" si="137"/>
        <v>0</v>
      </c>
      <c r="U242" s="49">
        <f t="shared" ref="U242:V257" si="138">$C$5/100*U$163*U170</f>
        <v>0</v>
      </c>
      <c r="V242" s="49">
        <f t="shared" si="138"/>
        <v>0</v>
      </c>
      <c r="W242" s="50">
        <f t="shared" si="137"/>
        <v>0</v>
      </c>
      <c r="X242" s="50">
        <f t="shared" si="137"/>
        <v>0</v>
      </c>
      <c r="AD242"/>
      <c r="AF242" s="3" t="s">
        <v>141</v>
      </c>
      <c r="AG242" s="3">
        <f>AE14</f>
        <v>4.9458521066739074</v>
      </c>
      <c r="AH242" s="43">
        <f>AH170*AH$163</f>
        <v>0</v>
      </c>
      <c r="AI242" s="43">
        <f t="shared" ref="AI242:AU242" si="139">AI170*AI$163</f>
        <v>0.49006175642200794</v>
      </c>
      <c r="AJ242" s="43">
        <f t="shared" si="139"/>
        <v>0</v>
      </c>
      <c r="AK242" s="43">
        <f t="shared" si="139"/>
        <v>0.62663866283374769</v>
      </c>
      <c r="AL242" s="43">
        <f t="shared" si="139"/>
        <v>0</v>
      </c>
      <c r="AM242" s="44">
        <f t="shared" si="139"/>
        <v>0</v>
      </c>
      <c r="AN242" s="45">
        <f t="shared" si="139"/>
        <v>0</v>
      </c>
      <c r="AO242" s="46">
        <f t="shared" si="139"/>
        <v>0</v>
      </c>
      <c r="AP242" s="46">
        <f t="shared" si="139"/>
        <v>0</v>
      </c>
      <c r="AQ242" s="47">
        <f t="shared" si="139"/>
        <v>0</v>
      </c>
      <c r="AR242" s="47">
        <f t="shared" si="139"/>
        <v>0</v>
      </c>
      <c r="AS242" s="47">
        <f t="shared" si="139"/>
        <v>0</v>
      </c>
      <c r="AT242" s="48">
        <f t="shared" si="139"/>
        <v>0</v>
      </c>
      <c r="AU242" s="48">
        <f t="shared" si="139"/>
        <v>0</v>
      </c>
      <c r="AV242" s="49">
        <f t="shared" ref="AV242:AW257" si="140">$C$5/100*AV$163*AV170</f>
        <v>3.3632920194603512E-3</v>
      </c>
      <c r="AW242" s="49">
        <f t="shared" si="140"/>
        <v>0</v>
      </c>
      <c r="AX242" s="50">
        <f t="shared" ref="AX242:AY257" si="141">AX170*AX$163</f>
        <v>0.69563115633792427</v>
      </c>
      <c r="AY242" s="50">
        <f t="shared" si="141"/>
        <v>0.34382590705254157</v>
      </c>
    </row>
    <row r="243" spans="5:51" x14ac:dyDescent="0.25">
      <c r="F243" s="3">
        <v>1</v>
      </c>
      <c r="G243" s="43">
        <f t="shared" ref="G243:X258" si="142">G171*G$163</f>
        <v>0</v>
      </c>
      <c r="H243" s="43">
        <f t="shared" si="142"/>
        <v>0</v>
      </c>
      <c r="I243" s="43">
        <f t="shared" si="142"/>
        <v>0</v>
      </c>
      <c r="J243" s="43">
        <f t="shared" si="142"/>
        <v>0</v>
      </c>
      <c r="K243" s="43">
        <f t="shared" si="142"/>
        <v>0</v>
      </c>
      <c r="L243" s="44">
        <f t="shared" si="142"/>
        <v>0</v>
      </c>
      <c r="M243" s="45">
        <f t="shared" si="142"/>
        <v>0</v>
      </c>
      <c r="N243" s="46">
        <f t="shared" si="142"/>
        <v>0</v>
      </c>
      <c r="O243" s="46">
        <f t="shared" si="142"/>
        <v>0</v>
      </c>
      <c r="P243" s="47">
        <f t="shared" si="142"/>
        <v>0</v>
      </c>
      <c r="Q243" s="47">
        <f t="shared" si="142"/>
        <v>0</v>
      </c>
      <c r="R243" s="47">
        <f t="shared" si="142"/>
        <v>0</v>
      </c>
      <c r="S243" s="48">
        <f t="shared" si="142"/>
        <v>0</v>
      </c>
      <c r="T243" s="48">
        <f t="shared" si="142"/>
        <v>0</v>
      </c>
      <c r="U243" s="49">
        <f t="shared" si="138"/>
        <v>0</v>
      </c>
      <c r="V243" s="49">
        <f t="shared" si="138"/>
        <v>0</v>
      </c>
      <c r="W243" s="50">
        <f t="shared" si="142"/>
        <v>0</v>
      </c>
      <c r="X243" s="50">
        <f t="shared" si="142"/>
        <v>0</v>
      </c>
      <c r="AD243"/>
      <c r="AG243" s="3">
        <f t="shared" ref="AG243:AG306" si="143">AE15</f>
        <v>5.2014595403979236</v>
      </c>
      <c r="AH243" s="43">
        <f t="shared" ref="AH243:AU258" si="144">AH171*AH$163</f>
        <v>0</v>
      </c>
      <c r="AI243" s="43">
        <f t="shared" si="144"/>
        <v>0.51586719653966173</v>
      </c>
      <c r="AJ243" s="43">
        <f t="shared" si="144"/>
        <v>0</v>
      </c>
      <c r="AK243" s="43">
        <f t="shared" si="144"/>
        <v>0.67640751215108808</v>
      </c>
      <c r="AL243" s="43">
        <f t="shared" si="144"/>
        <v>0</v>
      </c>
      <c r="AM243" s="44">
        <f t="shared" si="144"/>
        <v>0</v>
      </c>
      <c r="AN243" s="45">
        <f t="shared" si="144"/>
        <v>0</v>
      </c>
      <c r="AO243" s="46">
        <f t="shared" si="144"/>
        <v>0</v>
      </c>
      <c r="AP243" s="46">
        <f t="shared" si="144"/>
        <v>0</v>
      </c>
      <c r="AQ243" s="47">
        <f t="shared" si="144"/>
        <v>0</v>
      </c>
      <c r="AR243" s="47">
        <f t="shared" si="144"/>
        <v>0</v>
      </c>
      <c r="AS243" s="47">
        <f t="shared" si="144"/>
        <v>0</v>
      </c>
      <c r="AT243" s="48">
        <f t="shared" si="144"/>
        <v>0</v>
      </c>
      <c r="AU243" s="48">
        <f t="shared" si="144"/>
        <v>0</v>
      </c>
      <c r="AV243" s="49">
        <f t="shared" si="140"/>
        <v>3.5863479013737341E-2</v>
      </c>
      <c r="AW243" s="49">
        <f t="shared" si="140"/>
        <v>0</v>
      </c>
      <c r="AX243" s="50">
        <f t="shared" si="141"/>
        <v>0.71215453392589945</v>
      </c>
      <c r="AY243" s="50">
        <f t="shared" si="141"/>
        <v>0.38194303702240789</v>
      </c>
    </row>
    <row r="244" spans="5:51" x14ac:dyDescent="0.25">
      <c r="F244" s="3">
        <v>2</v>
      </c>
      <c r="G244" s="43">
        <f t="shared" si="142"/>
        <v>0</v>
      </c>
      <c r="H244" s="43">
        <f t="shared" si="142"/>
        <v>6.2285702575170993E-2</v>
      </c>
      <c r="I244" s="43">
        <f t="shared" si="142"/>
        <v>0</v>
      </c>
      <c r="J244" s="43">
        <f t="shared" si="142"/>
        <v>0</v>
      </c>
      <c r="K244" s="43">
        <f t="shared" si="142"/>
        <v>0</v>
      </c>
      <c r="L244" s="44">
        <f t="shared" si="142"/>
        <v>0</v>
      </c>
      <c r="M244" s="45">
        <f t="shared" si="142"/>
        <v>0</v>
      </c>
      <c r="N244" s="46">
        <f t="shared" si="142"/>
        <v>0</v>
      </c>
      <c r="O244" s="46">
        <f t="shared" si="142"/>
        <v>0</v>
      </c>
      <c r="P244" s="47">
        <f t="shared" si="142"/>
        <v>0</v>
      </c>
      <c r="Q244" s="47">
        <f t="shared" si="142"/>
        <v>0</v>
      </c>
      <c r="R244" s="47">
        <f t="shared" si="142"/>
        <v>0</v>
      </c>
      <c r="S244" s="48">
        <f t="shared" si="142"/>
        <v>0</v>
      </c>
      <c r="T244" s="48">
        <f t="shared" si="142"/>
        <v>0</v>
      </c>
      <c r="U244" s="49">
        <f t="shared" si="138"/>
        <v>0</v>
      </c>
      <c r="V244" s="49">
        <f t="shared" si="138"/>
        <v>0</v>
      </c>
      <c r="W244" s="50">
        <f t="shared" si="142"/>
        <v>0.12027453139697811</v>
      </c>
      <c r="X244" s="50">
        <f t="shared" si="142"/>
        <v>0</v>
      </c>
      <c r="AD244"/>
      <c r="AG244" s="3">
        <f t="shared" si="143"/>
        <v>5.4702770658848543</v>
      </c>
      <c r="AH244" s="43">
        <f t="shared" si="144"/>
        <v>0</v>
      </c>
      <c r="AI244" s="43">
        <f t="shared" si="144"/>
        <v>0.54107369534838956</v>
      </c>
      <c r="AJ244" s="43">
        <f t="shared" si="144"/>
        <v>0</v>
      </c>
      <c r="AK244" s="43">
        <f t="shared" si="144"/>
        <v>0.72481071410238962</v>
      </c>
      <c r="AL244" s="43">
        <f t="shared" si="144"/>
        <v>0</v>
      </c>
      <c r="AM244" s="44">
        <f t="shared" si="144"/>
        <v>0</v>
      </c>
      <c r="AN244" s="45">
        <f t="shared" si="144"/>
        <v>0</v>
      </c>
      <c r="AO244" s="46">
        <f t="shared" si="144"/>
        <v>0</v>
      </c>
      <c r="AP244" s="46">
        <f t="shared" si="144"/>
        <v>0</v>
      </c>
      <c r="AQ244" s="47">
        <f t="shared" si="144"/>
        <v>0</v>
      </c>
      <c r="AR244" s="47">
        <f t="shared" si="144"/>
        <v>0</v>
      </c>
      <c r="AS244" s="47">
        <f t="shared" si="144"/>
        <v>0</v>
      </c>
      <c r="AT244" s="48">
        <f t="shared" si="144"/>
        <v>0</v>
      </c>
      <c r="AU244" s="48">
        <f t="shared" si="144"/>
        <v>0</v>
      </c>
      <c r="AV244" s="49">
        <f t="shared" si="140"/>
        <v>6.8355637825356738E-2</v>
      </c>
      <c r="AW244" s="49">
        <f t="shared" si="140"/>
        <v>2.8495268150511781E-2</v>
      </c>
      <c r="AX244" s="50">
        <f t="shared" si="141"/>
        <v>0.7267572799168156</v>
      </c>
      <c r="AY244" s="50">
        <f t="shared" si="141"/>
        <v>0.41899086022256826</v>
      </c>
    </row>
    <row r="245" spans="5:51" x14ac:dyDescent="0.25">
      <c r="F245" s="3">
        <v>3</v>
      </c>
      <c r="G245" s="43">
        <f t="shared" si="142"/>
        <v>0</v>
      </c>
      <c r="H245" s="43">
        <f t="shared" si="142"/>
        <v>0.23161165446488907</v>
      </c>
      <c r="I245" s="43">
        <f t="shared" si="142"/>
        <v>0</v>
      </c>
      <c r="J245" s="43">
        <f t="shared" si="142"/>
        <v>0.11874291865502763</v>
      </c>
      <c r="K245" s="43">
        <f t="shared" si="142"/>
        <v>0</v>
      </c>
      <c r="L245" s="44">
        <f t="shared" si="142"/>
        <v>0</v>
      </c>
      <c r="M245" s="45">
        <f t="shared" si="142"/>
        <v>0</v>
      </c>
      <c r="N245" s="46">
        <f t="shared" si="142"/>
        <v>0</v>
      </c>
      <c r="O245" s="46">
        <f t="shared" si="142"/>
        <v>0</v>
      </c>
      <c r="P245" s="47">
        <f t="shared" si="142"/>
        <v>0</v>
      </c>
      <c r="Q245" s="47">
        <f t="shared" si="142"/>
        <v>0</v>
      </c>
      <c r="R245" s="47">
        <f t="shared" si="142"/>
        <v>0</v>
      </c>
      <c r="S245" s="48">
        <f t="shared" si="142"/>
        <v>0</v>
      </c>
      <c r="T245" s="48">
        <f t="shared" si="142"/>
        <v>0</v>
      </c>
      <c r="U245" s="49">
        <f t="shared" si="138"/>
        <v>0</v>
      </c>
      <c r="V245" s="49">
        <f t="shared" si="138"/>
        <v>0</v>
      </c>
      <c r="W245" s="50">
        <f t="shared" si="142"/>
        <v>0.42691375581476443</v>
      </c>
      <c r="X245" s="50">
        <f t="shared" si="142"/>
        <v>0</v>
      </c>
      <c r="AD245"/>
      <c r="AG245" s="3">
        <f t="shared" si="143"/>
        <v>5.7529873961600746</v>
      </c>
      <c r="AH245" s="43">
        <f t="shared" si="144"/>
        <v>0</v>
      </c>
      <c r="AI245" s="43">
        <f t="shared" si="144"/>
        <v>0.56553281554382961</v>
      </c>
      <c r="AJ245" s="43">
        <f t="shared" si="144"/>
        <v>0</v>
      </c>
      <c r="AK245" s="43">
        <f t="shared" si="144"/>
        <v>0.77156349728195506</v>
      </c>
      <c r="AL245" s="43">
        <f t="shared" si="144"/>
        <v>0</v>
      </c>
      <c r="AM245" s="44">
        <f t="shared" si="144"/>
        <v>0</v>
      </c>
      <c r="AN245" s="45">
        <f t="shared" si="144"/>
        <v>0</v>
      </c>
      <c r="AO245" s="46">
        <f t="shared" si="144"/>
        <v>0</v>
      </c>
      <c r="AP245" s="46">
        <f t="shared" si="144"/>
        <v>0</v>
      </c>
      <c r="AQ245" s="47">
        <f t="shared" si="144"/>
        <v>0</v>
      </c>
      <c r="AR245" s="47">
        <f t="shared" si="144"/>
        <v>0</v>
      </c>
      <c r="AS245" s="47">
        <f t="shared" si="144"/>
        <v>0</v>
      </c>
      <c r="AT245" s="48">
        <f t="shared" si="144"/>
        <v>0</v>
      </c>
      <c r="AU245" s="48">
        <f t="shared" si="144"/>
        <v>0</v>
      </c>
      <c r="AV245" s="49">
        <f t="shared" si="140"/>
        <v>0.10067460159983126</v>
      </c>
      <c r="AW245" s="49">
        <f t="shared" si="140"/>
        <v>6.0630155181740149E-2</v>
      </c>
      <c r="AX245" s="50">
        <f t="shared" si="141"/>
        <v>0.73952793241794856</v>
      </c>
      <c r="AY245" s="50">
        <f t="shared" si="141"/>
        <v>0.45477163267970866</v>
      </c>
    </row>
    <row r="246" spans="5:51" x14ac:dyDescent="0.25">
      <c r="F246" s="3">
        <v>4</v>
      </c>
      <c r="G246" s="43">
        <f t="shared" si="142"/>
        <v>0</v>
      </c>
      <c r="H246" s="43">
        <f t="shared" si="142"/>
        <v>0.37815463692489137</v>
      </c>
      <c r="I246" s="43">
        <f t="shared" si="142"/>
        <v>0</v>
      </c>
      <c r="J246" s="43">
        <f t="shared" si="142"/>
        <v>0.40862612735321191</v>
      </c>
      <c r="K246" s="43">
        <f t="shared" si="142"/>
        <v>0</v>
      </c>
      <c r="L246" s="44">
        <f t="shared" si="142"/>
        <v>0</v>
      </c>
      <c r="M246" s="45">
        <f t="shared" si="142"/>
        <v>0</v>
      </c>
      <c r="N246" s="46">
        <f t="shared" si="142"/>
        <v>0</v>
      </c>
      <c r="O246" s="46">
        <f t="shared" si="142"/>
        <v>0</v>
      </c>
      <c r="P246" s="47">
        <f t="shared" si="142"/>
        <v>0</v>
      </c>
      <c r="Q246" s="47">
        <f t="shared" si="142"/>
        <v>0</v>
      </c>
      <c r="R246" s="47">
        <f t="shared" si="142"/>
        <v>0</v>
      </c>
      <c r="S246" s="48">
        <f t="shared" si="142"/>
        <v>0</v>
      </c>
      <c r="T246" s="48">
        <f t="shared" si="142"/>
        <v>0</v>
      </c>
      <c r="U246" s="49">
        <f t="shared" si="138"/>
        <v>0</v>
      </c>
      <c r="V246" s="49">
        <f t="shared" si="138"/>
        <v>0</v>
      </c>
      <c r="W246" s="50">
        <f t="shared" si="142"/>
        <v>0.60397064819498913</v>
      </c>
      <c r="X246" s="50">
        <f t="shared" si="142"/>
        <v>0.17621334924640772</v>
      </c>
      <c r="AD246"/>
      <c r="AG246" s="3">
        <f t="shared" si="143"/>
        <v>6.0503085276582826</v>
      </c>
      <c r="AH246" s="43">
        <f t="shared" si="144"/>
        <v>0</v>
      </c>
      <c r="AI246" s="43">
        <f t="shared" si="144"/>
        <v>0.5891009409545398</v>
      </c>
      <c r="AJ246" s="43">
        <f t="shared" si="144"/>
        <v>0</v>
      </c>
      <c r="AK246" s="43">
        <f t="shared" si="144"/>
        <v>0.81639487632903662</v>
      </c>
      <c r="AL246" s="43">
        <f t="shared" si="144"/>
        <v>0</v>
      </c>
      <c r="AM246" s="44">
        <f t="shared" si="144"/>
        <v>0</v>
      </c>
      <c r="AN246" s="45">
        <f t="shared" si="144"/>
        <v>0</v>
      </c>
      <c r="AO246" s="46">
        <f t="shared" si="144"/>
        <v>0</v>
      </c>
      <c r="AP246" s="46">
        <f t="shared" si="144"/>
        <v>0</v>
      </c>
      <c r="AQ246" s="47">
        <f t="shared" si="144"/>
        <v>0</v>
      </c>
      <c r="AR246" s="47">
        <f t="shared" si="144"/>
        <v>0</v>
      </c>
      <c r="AS246" s="47">
        <f t="shared" si="144"/>
        <v>0</v>
      </c>
      <c r="AT246" s="48">
        <f t="shared" si="144"/>
        <v>0</v>
      </c>
      <c r="AU246" s="48">
        <f t="shared" si="144"/>
        <v>0</v>
      </c>
      <c r="AV246" s="49">
        <f t="shared" si="140"/>
        <v>0.13264803242233103</v>
      </c>
      <c r="AW246" s="49">
        <f t="shared" si="140"/>
        <v>9.2622096589094899E-2</v>
      </c>
      <c r="AX246" s="50">
        <f t="shared" si="141"/>
        <v>0.75057548156236775</v>
      </c>
      <c r="AY246" s="50">
        <f t="shared" si="141"/>
        <v>0.4890990663822547</v>
      </c>
    </row>
    <row r="247" spans="5:51" x14ac:dyDescent="0.25">
      <c r="F247" s="3">
        <v>5</v>
      </c>
      <c r="G247" s="43">
        <f t="shared" si="142"/>
        <v>0</v>
      </c>
      <c r="H247" s="43">
        <f t="shared" si="142"/>
        <v>0.49568115720251127</v>
      </c>
      <c r="I247" s="43">
        <f t="shared" si="142"/>
        <v>0</v>
      </c>
      <c r="J247" s="43">
        <f t="shared" si="142"/>
        <v>0.63749409974713167</v>
      </c>
      <c r="K247" s="43">
        <f t="shared" si="142"/>
        <v>0</v>
      </c>
      <c r="L247" s="44">
        <f t="shared" si="142"/>
        <v>0</v>
      </c>
      <c r="M247" s="45">
        <f t="shared" si="142"/>
        <v>0</v>
      </c>
      <c r="N247" s="46">
        <f t="shared" si="142"/>
        <v>0</v>
      </c>
      <c r="O247" s="46">
        <f t="shared" si="142"/>
        <v>0</v>
      </c>
      <c r="P247" s="47">
        <f t="shared" si="142"/>
        <v>0</v>
      </c>
      <c r="Q247" s="47">
        <f t="shared" si="142"/>
        <v>0</v>
      </c>
      <c r="R247" s="47">
        <f t="shared" si="142"/>
        <v>0</v>
      </c>
      <c r="S247" s="48">
        <f t="shared" si="142"/>
        <v>0</v>
      </c>
      <c r="T247" s="48">
        <f t="shared" si="142"/>
        <v>0</v>
      </c>
      <c r="U247" s="49">
        <f t="shared" si="138"/>
        <v>1.0378847105468632E-2</v>
      </c>
      <c r="V247" s="49">
        <f t="shared" si="138"/>
        <v>0</v>
      </c>
      <c r="W247" s="50">
        <f t="shared" si="142"/>
        <v>0.69936797074533663</v>
      </c>
      <c r="X247" s="50">
        <f t="shared" si="142"/>
        <v>0.35214285920253874</v>
      </c>
      <c r="AD247"/>
      <c r="AG247" s="3">
        <f t="shared" si="143"/>
        <v>6.3629955637114666</v>
      </c>
      <c r="AH247" s="43">
        <f t="shared" si="144"/>
        <v>0</v>
      </c>
      <c r="AI247" s="43">
        <f t="shared" si="144"/>
        <v>0.61164263784826911</v>
      </c>
      <c r="AJ247" s="43">
        <f t="shared" si="144"/>
        <v>0</v>
      </c>
      <c r="AK247" s="43">
        <f t="shared" si="144"/>
        <v>0.85905430446232878</v>
      </c>
      <c r="AL247" s="43">
        <f t="shared" si="144"/>
        <v>0</v>
      </c>
      <c r="AM247" s="44">
        <f t="shared" si="144"/>
        <v>0</v>
      </c>
      <c r="AN247" s="45">
        <f t="shared" si="144"/>
        <v>0</v>
      </c>
      <c r="AO247" s="46">
        <f t="shared" si="144"/>
        <v>0</v>
      </c>
      <c r="AP247" s="46">
        <f t="shared" si="144"/>
        <v>0</v>
      </c>
      <c r="AQ247" s="47">
        <f t="shared" si="144"/>
        <v>0</v>
      </c>
      <c r="AR247" s="47">
        <f t="shared" si="144"/>
        <v>0</v>
      </c>
      <c r="AS247" s="47">
        <f t="shared" si="144"/>
        <v>0</v>
      </c>
      <c r="AT247" s="48">
        <f t="shared" si="144"/>
        <v>0</v>
      </c>
      <c r="AU247" s="48">
        <f t="shared" si="144"/>
        <v>0</v>
      </c>
      <c r="AV247" s="49">
        <f t="shared" si="140"/>
        <v>0.16409906015268585</v>
      </c>
      <c r="AW247" s="49">
        <f t="shared" si="140"/>
        <v>0.12430576392470706</v>
      </c>
      <c r="AX247" s="50">
        <f t="shared" si="141"/>
        <v>0.76002539265587521</v>
      </c>
      <c r="AY247" s="50">
        <f t="shared" si="141"/>
        <v>0.52180258089735176</v>
      </c>
    </row>
    <row r="248" spans="5:51" x14ac:dyDescent="0.25">
      <c r="F248" s="3">
        <v>6</v>
      </c>
      <c r="G248" s="43">
        <f t="shared" si="142"/>
        <v>0</v>
      </c>
      <c r="H248" s="43">
        <f t="shared" si="142"/>
        <v>0.58526305755674657</v>
      </c>
      <c r="I248" s="43">
        <f t="shared" si="142"/>
        <v>0</v>
      </c>
      <c r="J248" s="43">
        <f t="shared" si="142"/>
        <v>0.80910986158949072</v>
      </c>
      <c r="K248" s="43">
        <f t="shared" si="142"/>
        <v>0</v>
      </c>
      <c r="L248" s="44">
        <f t="shared" si="142"/>
        <v>0</v>
      </c>
      <c r="M248" s="45">
        <f t="shared" si="142"/>
        <v>0</v>
      </c>
      <c r="N248" s="46">
        <f t="shared" si="142"/>
        <v>0</v>
      </c>
      <c r="O248" s="46">
        <f t="shared" si="142"/>
        <v>0</v>
      </c>
      <c r="P248" s="47">
        <f t="shared" si="142"/>
        <v>0</v>
      </c>
      <c r="Q248" s="47">
        <f t="shared" si="142"/>
        <v>0</v>
      </c>
      <c r="R248" s="47">
        <f t="shared" si="142"/>
        <v>0</v>
      </c>
      <c r="S248" s="48">
        <f t="shared" si="142"/>
        <v>0</v>
      </c>
      <c r="T248" s="48">
        <f t="shared" si="142"/>
        <v>0</v>
      </c>
      <c r="U248" s="49">
        <f t="shared" si="138"/>
        <v>0.12738124803737963</v>
      </c>
      <c r="V248" s="49">
        <f t="shared" si="138"/>
        <v>8.7337718619892854E-2</v>
      </c>
      <c r="W248" s="50">
        <f t="shared" si="142"/>
        <v>0.74885884065517816</v>
      </c>
      <c r="X248" s="50">
        <f t="shared" si="142"/>
        <v>0.48351878255977571</v>
      </c>
      <c r="AD248"/>
      <c r="AG248" s="3">
        <f t="shared" si="143"/>
        <v>6.6918426322768392</v>
      </c>
      <c r="AH248" s="43">
        <f t="shared" si="144"/>
        <v>0</v>
      </c>
      <c r="AI248" s="43">
        <f t="shared" si="144"/>
        <v>0.63303405897101572</v>
      </c>
      <c r="AJ248" s="43">
        <f t="shared" si="144"/>
        <v>0</v>
      </c>
      <c r="AK248" s="43">
        <f t="shared" si="144"/>
        <v>0.89931822937017358</v>
      </c>
      <c r="AL248" s="43">
        <f t="shared" si="144"/>
        <v>0</v>
      </c>
      <c r="AM248" s="44">
        <f t="shared" si="144"/>
        <v>0</v>
      </c>
      <c r="AN248" s="45">
        <f t="shared" si="144"/>
        <v>0</v>
      </c>
      <c r="AO248" s="46">
        <f t="shared" si="144"/>
        <v>0</v>
      </c>
      <c r="AP248" s="46">
        <f t="shared" si="144"/>
        <v>0</v>
      </c>
      <c r="AQ248" s="47">
        <f t="shared" si="144"/>
        <v>0</v>
      </c>
      <c r="AR248" s="47">
        <f t="shared" si="144"/>
        <v>0</v>
      </c>
      <c r="AS248" s="47">
        <f t="shared" si="144"/>
        <v>0</v>
      </c>
      <c r="AT248" s="48">
        <f t="shared" si="144"/>
        <v>0</v>
      </c>
      <c r="AU248" s="48">
        <f t="shared" si="144"/>
        <v>0</v>
      </c>
      <c r="AV248" s="49">
        <f t="shared" si="140"/>
        <v>0.19484934396624629</v>
      </c>
      <c r="AW248" s="49">
        <f t="shared" si="140"/>
        <v>0.15551124507558134</v>
      </c>
      <c r="AX248" s="50">
        <f t="shared" si="141"/>
        <v>0.76801522472142547</v>
      </c>
      <c r="AY248" s="50">
        <f t="shared" si="141"/>
        <v>0.55273138074663564</v>
      </c>
    </row>
    <row r="249" spans="5:51" x14ac:dyDescent="0.25">
      <c r="F249" s="3">
        <v>7</v>
      </c>
      <c r="G249" s="43">
        <f t="shared" si="142"/>
        <v>0</v>
      </c>
      <c r="H249" s="43">
        <f t="shared" si="142"/>
        <v>0.65108397422700659</v>
      </c>
      <c r="I249" s="43">
        <f t="shared" si="142"/>
        <v>0</v>
      </c>
      <c r="J249" s="43">
        <f t="shared" si="142"/>
        <v>0.93310960554312483</v>
      </c>
      <c r="K249" s="43">
        <f t="shared" si="142"/>
        <v>0</v>
      </c>
      <c r="L249" s="44">
        <f t="shared" si="142"/>
        <v>0</v>
      </c>
      <c r="M249" s="45">
        <f t="shared" si="142"/>
        <v>0</v>
      </c>
      <c r="N249" s="46">
        <f t="shared" si="142"/>
        <v>0</v>
      </c>
      <c r="O249" s="46">
        <f t="shared" si="142"/>
        <v>0</v>
      </c>
      <c r="P249" s="47">
        <f t="shared" si="142"/>
        <v>0</v>
      </c>
      <c r="Q249" s="47">
        <f t="shared" si="142"/>
        <v>0</v>
      </c>
      <c r="R249" s="47">
        <f t="shared" si="142"/>
        <v>0</v>
      </c>
      <c r="S249" s="48">
        <f t="shared" si="142"/>
        <v>0</v>
      </c>
      <c r="T249" s="48">
        <f t="shared" si="142"/>
        <v>0</v>
      </c>
      <c r="U249" s="49">
        <f t="shared" si="138"/>
        <v>0.22158642268434248</v>
      </c>
      <c r="V249" s="49">
        <f t="shared" si="138"/>
        <v>0.18284721547298927</v>
      </c>
      <c r="W249" s="50">
        <f t="shared" si="142"/>
        <v>0.77403700205509107</v>
      </c>
      <c r="X249" s="50">
        <f t="shared" si="142"/>
        <v>0.57875912738253399</v>
      </c>
      <c r="AD249"/>
      <c r="AG249" s="3">
        <f t="shared" si="143"/>
        <v>7.0376849027752071</v>
      </c>
      <c r="AH249" s="43">
        <f t="shared" si="144"/>
        <v>0</v>
      </c>
      <c r="AI249" s="43">
        <f t="shared" si="144"/>
        <v>0.65316624951998115</v>
      </c>
      <c r="AJ249" s="43">
        <f t="shared" si="144"/>
        <v>0</v>
      </c>
      <c r="AK249" s="43">
        <f t="shared" si="144"/>
        <v>0.93699625647472329</v>
      </c>
      <c r="AL249" s="43">
        <f t="shared" si="144"/>
        <v>0</v>
      </c>
      <c r="AM249" s="44">
        <f t="shared" si="144"/>
        <v>0</v>
      </c>
      <c r="AN249" s="45">
        <f t="shared" si="144"/>
        <v>0</v>
      </c>
      <c r="AO249" s="46">
        <f t="shared" si="144"/>
        <v>0</v>
      </c>
      <c r="AP249" s="46">
        <f t="shared" si="144"/>
        <v>0</v>
      </c>
      <c r="AQ249" s="47">
        <f t="shared" si="144"/>
        <v>0</v>
      </c>
      <c r="AR249" s="47">
        <f t="shared" si="144"/>
        <v>0</v>
      </c>
      <c r="AS249" s="47">
        <f t="shared" si="144"/>
        <v>0</v>
      </c>
      <c r="AT249" s="48">
        <f t="shared" si="144"/>
        <v>0</v>
      </c>
      <c r="AU249" s="48">
        <f t="shared" si="144"/>
        <v>0</v>
      </c>
      <c r="AV249" s="49">
        <f t="shared" si="140"/>
        <v>0.2247225004801974</v>
      </c>
      <c r="AW249" s="49">
        <f t="shared" si="140"/>
        <v>0.18606688341659874</v>
      </c>
      <c r="AX249" s="50">
        <f t="shared" si="141"/>
        <v>0.77469006837349219</v>
      </c>
      <c r="AY249" s="50">
        <f t="shared" si="141"/>
        <v>0.58175817868522184</v>
      </c>
    </row>
    <row r="250" spans="5:51" x14ac:dyDescent="0.25">
      <c r="F250" s="3">
        <v>8</v>
      </c>
      <c r="G250" s="43">
        <f t="shared" si="142"/>
        <v>7.4314195904550601E-2</v>
      </c>
      <c r="H250" s="43">
        <f t="shared" si="142"/>
        <v>0.69813000831717764</v>
      </c>
      <c r="I250" s="43">
        <f t="shared" si="142"/>
        <v>0</v>
      </c>
      <c r="J250" s="43">
        <f t="shared" si="142"/>
        <v>1.0202527963503918</v>
      </c>
      <c r="K250" s="43">
        <f t="shared" si="142"/>
        <v>0</v>
      </c>
      <c r="L250" s="44">
        <f t="shared" si="142"/>
        <v>0</v>
      </c>
      <c r="M250" s="45">
        <f t="shared" si="142"/>
        <v>0</v>
      </c>
      <c r="N250" s="46">
        <f t="shared" si="142"/>
        <v>0</v>
      </c>
      <c r="O250" s="46">
        <f t="shared" si="142"/>
        <v>0</v>
      </c>
      <c r="P250" s="47">
        <f t="shared" si="142"/>
        <v>0</v>
      </c>
      <c r="Q250" s="47">
        <f t="shared" si="142"/>
        <v>0</v>
      </c>
      <c r="R250" s="47">
        <f t="shared" si="142"/>
        <v>0</v>
      </c>
      <c r="S250" s="48">
        <f t="shared" si="142"/>
        <v>0</v>
      </c>
      <c r="T250" s="48">
        <f t="shared" si="142"/>
        <v>0</v>
      </c>
      <c r="U250" s="49">
        <f t="shared" si="138"/>
        <v>0.29561084956203348</v>
      </c>
      <c r="V250" s="49">
        <f t="shared" si="138"/>
        <v>0.25970624417825866</v>
      </c>
      <c r="W250" s="50">
        <f t="shared" si="142"/>
        <v>0.78674783502530665</v>
      </c>
      <c r="X250" s="50">
        <f t="shared" si="142"/>
        <v>0.64640523161313168</v>
      </c>
      <c r="AD250"/>
      <c r="AG250" s="3">
        <f t="shared" si="143"/>
        <v>7.4014007071619208</v>
      </c>
      <c r="AH250" s="43">
        <f t="shared" si="144"/>
        <v>1.5722655613360781E-2</v>
      </c>
      <c r="AI250" s="43">
        <f t="shared" si="144"/>
        <v>0.67194819928138028</v>
      </c>
      <c r="AJ250" s="43">
        <f t="shared" si="144"/>
        <v>0</v>
      </c>
      <c r="AK250" s="43">
        <f t="shared" si="144"/>
        <v>0.9719366048478828</v>
      </c>
      <c r="AL250" s="43">
        <f t="shared" si="144"/>
        <v>0</v>
      </c>
      <c r="AM250" s="44">
        <f t="shared" si="144"/>
        <v>0</v>
      </c>
      <c r="AN250" s="45">
        <f t="shared" si="144"/>
        <v>0</v>
      </c>
      <c r="AO250" s="46">
        <f t="shared" si="144"/>
        <v>0</v>
      </c>
      <c r="AP250" s="46">
        <f t="shared" si="144"/>
        <v>0</v>
      </c>
      <c r="AQ250" s="47">
        <f t="shared" si="144"/>
        <v>0</v>
      </c>
      <c r="AR250" s="47">
        <f t="shared" si="144"/>
        <v>0</v>
      </c>
      <c r="AS250" s="47">
        <f t="shared" si="144"/>
        <v>0</v>
      </c>
      <c r="AT250" s="48">
        <f t="shared" si="144"/>
        <v>0</v>
      </c>
      <c r="AU250" s="48">
        <f t="shared" si="144"/>
        <v>0</v>
      </c>
      <c r="AV250" s="49">
        <f t="shared" si="140"/>
        <v>0.2535478146281282</v>
      </c>
      <c r="AW250" s="49">
        <f t="shared" si="140"/>
        <v>0.21580245885659227</v>
      </c>
      <c r="AX250" s="50">
        <f t="shared" si="141"/>
        <v>0.78019803467789339</v>
      </c>
      <c r="AY250" s="50">
        <f t="shared" si="141"/>
        <v>0.60878238295252407</v>
      </c>
    </row>
    <row r="251" spans="5:51" x14ac:dyDescent="0.25">
      <c r="F251" s="3">
        <v>9</v>
      </c>
      <c r="G251" s="43">
        <f t="shared" si="142"/>
        <v>0.18083989158194913</v>
      </c>
      <c r="H251" s="43">
        <f t="shared" si="142"/>
        <v>0.73105125625838163</v>
      </c>
      <c r="I251" s="43">
        <f t="shared" si="142"/>
        <v>0</v>
      </c>
      <c r="J251" s="43">
        <f t="shared" si="142"/>
        <v>1.0802114805469851</v>
      </c>
      <c r="K251" s="43">
        <f t="shared" si="142"/>
        <v>0</v>
      </c>
      <c r="L251" s="44">
        <f t="shared" si="142"/>
        <v>0</v>
      </c>
      <c r="M251" s="45">
        <f t="shared" si="142"/>
        <v>0</v>
      </c>
      <c r="N251" s="46">
        <f t="shared" si="142"/>
        <v>0</v>
      </c>
      <c r="O251" s="46">
        <f t="shared" si="142"/>
        <v>0</v>
      </c>
      <c r="P251" s="47">
        <f t="shared" si="142"/>
        <v>0</v>
      </c>
      <c r="Q251" s="47">
        <f t="shared" si="142"/>
        <v>0</v>
      </c>
      <c r="R251" s="47">
        <f t="shared" si="142"/>
        <v>0</v>
      </c>
      <c r="S251" s="48">
        <f t="shared" si="142"/>
        <v>0</v>
      </c>
      <c r="T251" s="48">
        <f t="shared" si="142"/>
        <v>0</v>
      </c>
      <c r="U251" s="49">
        <f t="shared" si="138"/>
        <v>0.35269691419174176</v>
      </c>
      <c r="V251" s="49">
        <f t="shared" si="138"/>
        <v>0.32049703681195213</v>
      </c>
      <c r="W251" s="50">
        <f t="shared" si="142"/>
        <v>0.79316728877792775</v>
      </c>
      <c r="X251" s="50">
        <f t="shared" si="142"/>
        <v>0.69378094743842511</v>
      </c>
      <c r="AD251"/>
      <c r="AG251" s="3">
        <f t="shared" si="143"/>
        <v>7.7839137706172403</v>
      </c>
      <c r="AH251" s="43">
        <f t="shared" si="144"/>
        <v>5.2579257328649154E-2</v>
      </c>
      <c r="AI251" s="43">
        <f t="shared" si="144"/>
        <v>0.68930947858501934</v>
      </c>
      <c r="AJ251" s="43">
        <f t="shared" si="144"/>
        <v>0</v>
      </c>
      <c r="AK251" s="43">
        <f t="shared" si="144"/>
        <v>1.0040305417204625</v>
      </c>
      <c r="AL251" s="43">
        <f t="shared" si="144"/>
        <v>0</v>
      </c>
      <c r="AM251" s="44">
        <f t="shared" si="144"/>
        <v>0</v>
      </c>
      <c r="AN251" s="45">
        <f t="shared" si="144"/>
        <v>0</v>
      </c>
      <c r="AO251" s="46">
        <f t="shared" si="144"/>
        <v>0</v>
      </c>
      <c r="AP251" s="46">
        <f t="shared" si="144"/>
        <v>0</v>
      </c>
      <c r="AQ251" s="47">
        <f t="shared" si="144"/>
        <v>0</v>
      </c>
      <c r="AR251" s="47">
        <f t="shared" si="144"/>
        <v>0</v>
      </c>
      <c r="AS251" s="47">
        <f t="shared" si="144"/>
        <v>0</v>
      </c>
      <c r="AT251" s="48">
        <f t="shared" si="144"/>
        <v>0</v>
      </c>
      <c r="AU251" s="48">
        <f t="shared" si="144"/>
        <v>0</v>
      </c>
      <c r="AV251" s="49">
        <f t="shared" si="140"/>
        <v>0.28116412146832243</v>
      </c>
      <c r="AW251" s="49">
        <f t="shared" si="140"/>
        <v>0.24455263546845105</v>
      </c>
      <c r="AX251" s="50">
        <f t="shared" si="141"/>
        <v>0.78468601639869617</v>
      </c>
      <c r="AY251" s="50">
        <f t="shared" si="141"/>
        <v>0.63373257619678958</v>
      </c>
    </row>
    <row r="252" spans="5:51" x14ac:dyDescent="0.25">
      <c r="F252" s="3">
        <v>10</v>
      </c>
      <c r="G252" s="43">
        <f t="shared" si="142"/>
        <v>0.2905312094447845</v>
      </c>
      <c r="H252" s="43">
        <f t="shared" si="142"/>
        <v>0.75371295104648572</v>
      </c>
      <c r="I252" s="43">
        <f t="shared" si="142"/>
        <v>0</v>
      </c>
      <c r="J252" s="43">
        <f t="shared" si="142"/>
        <v>1.1208003232394843</v>
      </c>
      <c r="K252" s="43">
        <f t="shared" si="142"/>
        <v>0</v>
      </c>
      <c r="L252" s="44">
        <f t="shared" si="142"/>
        <v>0.1946951144726255</v>
      </c>
      <c r="M252" s="45">
        <f t="shared" si="142"/>
        <v>0</v>
      </c>
      <c r="N252" s="46">
        <f t="shared" si="142"/>
        <v>0</v>
      </c>
      <c r="O252" s="46">
        <f t="shared" si="142"/>
        <v>0</v>
      </c>
      <c r="P252" s="47">
        <f t="shared" si="142"/>
        <v>0</v>
      </c>
      <c r="Q252" s="47">
        <f t="shared" si="142"/>
        <v>0</v>
      </c>
      <c r="R252" s="47">
        <f t="shared" si="142"/>
        <v>0</v>
      </c>
      <c r="S252" s="48">
        <f t="shared" si="142"/>
        <v>0</v>
      </c>
      <c r="T252" s="48">
        <f t="shared" si="142"/>
        <v>0</v>
      </c>
      <c r="U252" s="49">
        <f t="shared" si="138"/>
        <v>0.39608066265488334</v>
      </c>
      <c r="V252" s="49">
        <f t="shared" si="138"/>
        <v>0.36793895016415251</v>
      </c>
      <c r="W252" s="50">
        <f t="shared" si="142"/>
        <v>0.79642932913873143</v>
      </c>
      <c r="X252" s="50">
        <f t="shared" si="142"/>
        <v>0.72665046019875279</v>
      </c>
      <c r="AD252"/>
      <c r="AG252" s="3">
        <f t="shared" si="143"/>
        <v>8.1861955575214029</v>
      </c>
      <c r="AH252" s="43">
        <f t="shared" si="144"/>
        <v>9.3495632998995881E-2</v>
      </c>
      <c r="AI252" s="43">
        <f t="shared" si="144"/>
        <v>0.70520229979136406</v>
      </c>
      <c r="AJ252" s="43">
        <f t="shared" si="144"/>
        <v>0</v>
      </c>
      <c r="AK252" s="43">
        <f t="shared" si="144"/>
        <v>1.0332155052710716</v>
      </c>
      <c r="AL252" s="43">
        <f t="shared" si="144"/>
        <v>0</v>
      </c>
      <c r="AM252" s="44">
        <f t="shared" si="144"/>
        <v>0</v>
      </c>
      <c r="AN252" s="45">
        <f t="shared" si="144"/>
        <v>0</v>
      </c>
      <c r="AO252" s="46">
        <f t="shared" si="144"/>
        <v>0</v>
      </c>
      <c r="AP252" s="46">
        <f t="shared" si="144"/>
        <v>0</v>
      </c>
      <c r="AQ252" s="47">
        <f t="shared" si="144"/>
        <v>0</v>
      </c>
      <c r="AR252" s="47">
        <f t="shared" si="144"/>
        <v>0</v>
      </c>
      <c r="AS252" s="47">
        <f t="shared" si="144"/>
        <v>0</v>
      </c>
      <c r="AT252" s="48">
        <f t="shared" si="144"/>
        <v>0</v>
      </c>
      <c r="AU252" s="48">
        <f t="shared" si="144"/>
        <v>0</v>
      </c>
      <c r="AV252" s="49">
        <f t="shared" si="140"/>
        <v>0.30742372097526094</v>
      </c>
      <c r="AW252" s="49">
        <f t="shared" si="140"/>
        <v>0.27216057535094706</v>
      </c>
      <c r="AX252" s="50">
        <f t="shared" si="141"/>
        <v>0.78829591555986311</v>
      </c>
      <c r="AY252" s="50">
        <f t="shared" si="141"/>
        <v>0.65656813620475096</v>
      </c>
    </row>
    <row r="253" spans="5:51" x14ac:dyDescent="0.25">
      <c r="F253" s="3">
        <v>11</v>
      </c>
      <c r="G253" s="43">
        <f t="shared" si="142"/>
        <v>0.3947630504589108</v>
      </c>
      <c r="H253" s="43">
        <f t="shared" si="142"/>
        <v>0.76911488269292638</v>
      </c>
      <c r="I253" s="43">
        <f t="shared" si="142"/>
        <v>3.1457377220130894E-2</v>
      </c>
      <c r="J253" s="43">
        <f t="shared" si="142"/>
        <v>1.1479365615139376</v>
      </c>
      <c r="K253" s="43">
        <f t="shared" si="142"/>
        <v>0</v>
      </c>
      <c r="L253" s="44">
        <f t="shared" si="142"/>
        <v>0.52791897200004134</v>
      </c>
      <c r="M253" s="45">
        <f t="shared" si="142"/>
        <v>0</v>
      </c>
      <c r="N253" s="46">
        <f t="shared" si="142"/>
        <v>0</v>
      </c>
      <c r="O253" s="46">
        <f t="shared" si="142"/>
        <v>0</v>
      </c>
      <c r="P253" s="47">
        <f t="shared" si="142"/>
        <v>0</v>
      </c>
      <c r="Q253" s="47">
        <f t="shared" si="142"/>
        <v>0</v>
      </c>
      <c r="R253" s="47">
        <f t="shared" si="142"/>
        <v>0</v>
      </c>
      <c r="S253" s="48">
        <f t="shared" si="142"/>
        <v>0</v>
      </c>
      <c r="T253" s="48">
        <f t="shared" si="142"/>
        <v>0</v>
      </c>
      <c r="U253" s="49">
        <f t="shared" si="138"/>
        <v>0.42867455023678208</v>
      </c>
      <c r="V253" s="49">
        <f t="shared" si="138"/>
        <v>0.40457885749124722</v>
      </c>
      <c r="W253" s="50">
        <f t="shared" si="142"/>
        <v>0.79810404568876736</v>
      </c>
      <c r="X253" s="50">
        <f t="shared" si="142"/>
        <v>0.74932292205276174</v>
      </c>
      <c r="AD253"/>
      <c r="AG253" s="3">
        <f t="shared" si="143"/>
        <v>8.6092677386724414</v>
      </c>
      <c r="AH253" s="43">
        <f t="shared" si="144"/>
        <v>0.13833956238671308</v>
      </c>
      <c r="AI253" s="43">
        <f t="shared" si="144"/>
        <v>0.71960286238496318</v>
      </c>
      <c r="AJ253" s="43">
        <f t="shared" si="144"/>
        <v>0</v>
      </c>
      <c r="AK253" s="43">
        <f t="shared" si="144"/>
        <v>1.05947667424546</v>
      </c>
      <c r="AL253" s="43">
        <f t="shared" si="144"/>
        <v>0</v>
      </c>
      <c r="AM253" s="44">
        <f t="shared" si="144"/>
        <v>0</v>
      </c>
      <c r="AN253" s="45">
        <f t="shared" si="144"/>
        <v>0</v>
      </c>
      <c r="AO253" s="46">
        <f t="shared" si="144"/>
        <v>0</v>
      </c>
      <c r="AP253" s="46">
        <f t="shared" si="144"/>
        <v>0</v>
      </c>
      <c r="AQ253" s="47">
        <f t="shared" si="144"/>
        <v>0</v>
      </c>
      <c r="AR253" s="47">
        <f t="shared" si="144"/>
        <v>0</v>
      </c>
      <c r="AS253" s="47">
        <f t="shared" si="144"/>
        <v>0</v>
      </c>
      <c r="AT253" s="48">
        <f t="shared" si="144"/>
        <v>0</v>
      </c>
      <c r="AU253" s="48">
        <f t="shared" si="144"/>
        <v>0</v>
      </c>
      <c r="AV253" s="49">
        <f t="shared" si="140"/>
        <v>0.33219616603606567</v>
      </c>
      <c r="AW253" s="49">
        <f t="shared" si="140"/>
        <v>0.29848159494958959</v>
      </c>
      <c r="AX253" s="50">
        <f t="shared" si="141"/>
        <v>0.79116148926417385</v>
      </c>
      <c r="AY253" s="50">
        <f t="shared" si="141"/>
        <v>0.67727988383134075</v>
      </c>
    </row>
    <row r="254" spans="5:51" x14ac:dyDescent="0.25">
      <c r="F254" s="3">
        <v>12</v>
      </c>
      <c r="G254" s="43">
        <f t="shared" si="142"/>
        <v>0.4868020723859417</v>
      </c>
      <c r="H254" s="43">
        <f t="shared" si="142"/>
        <v>0.77948074061124228</v>
      </c>
      <c r="I254" s="43">
        <f t="shared" si="142"/>
        <v>0.34324140437389505</v>
      </c>
      <c r="J254" s="43">
        <f t="shared" si="142"/>
        <v>1.165908718357431</v>
      </c>
      <c r="K254" s="43">
        <f t="shared" si="142"/>
        <v>0</v>
      </c>
      <c r="L254" s="44">
        <f t="shared" si="142"/>
        <v>0.79995784733326847</v>
      </c>
      <c r="M254" s="45">
        <f t="shared" si="142"/>
        <v>0</v>
      </c>
      <c r="N254" s="46">
        <f t="shared" si="142"/>
        <v>0</v>
      </c>
      <c r="O254" s="46">
        <f t="shared" si="142"/>
        <v>0</v>
      </c>
      <c r="P254" s="47">
        <f t="shared" si="142"/>
        <v>0</v>
      </c>
      <c r="Q254" s="47">
        <f t="shared" si="142"/>
        <v>0</v>
      </c>
      <c r="R254" s="47">
        <f t="shared" si="142"/>
        <v>0</v>
      </c>
      <c r="S254" s="48">
        <f t="shared" si="142"/>
        <v>0</v>
      </c>
      <c r="T254" s="48">
        <f t="shared" si="142"/>
        <v>0</v>
      </c>
      <c r="U254" s="49">
        <f t="shared" si="138"/>
        <v>0.45294298304322067</v>
      </c>
      <c r="V254" s="49">
        <f t="shared" si="138"/>
        <v>0.43264787035554092</v>
      </c>
      <c r="W254" s="50">
        <f t="shared" si="142"/>
        <v>0.79897531086500306</v>
      </c>
      <c r="X254" s="50">
        <f t="shared" si="142"/>
        <v>0.76491386320714616</v>
      </c>
      <c r="AD254"/>
      <c r="AG254" s="3">
        <f t="shared" si="143"/>
        <v>9.0542047860126846</v>
      </c>
      <c r="AH254" s="43">
        <f t="shared" si="144"/>
        <v>0.18678629709181593</v>
      </c>
      <c r="AI254" s="43">
        <f t="shared" si="144"/>
        <v>0.73251186909469113</v>
      </c>
      <c r="AJ254" s="43">
        <f t="shared" si="144"/>
        <v>0</v>
      </c>
      <c r="AK254" s="43">
        <f t="shared" si="144"/>
        <v>1.082846816680882</v>
      </c>
      <c r="AL254" s="43">
        <f t="shared" si="144"/>
        <v>0</v>
      </c>
      <c r="AM254" s="44">
        <f t="shared" si="144"/>
        <v>0</v>
      </c>
      <c r="AN254" s="45">
        <f t="shared" si="144"/>
        <v>0</v>
      </c>
      <c r="AO254" s="46">
        <f t="shared" si="144"/>
        <v>0</v>
      </c>
      <c r="AP254" s="46">
        <f t="shared" si="144"/>
        <v>0</v>
      </c>
      <c r="AQ254" s="47">
        <f t="shared" si="144"/>
        <v>0</v>
      </c>
      <c r="AR254" s="47">
        <f t="shared" si="144"/>
        <v>0</v>
      </c>
      <c r="AS254" s="47">
        <f t="shared" si="144"/>
        <v>0</v>
      </c>
      <c r="AT254" s="48">
        <f t="shared" si="144"/>
        <v>0</v>
      </c>
      <c r="AU254" s="48">
        <f t="shared" si="144"/>
        <v>0</v>
      </c>
      <c r="AV254" s="49">
        <f t="shared" si="140"/>
        <v>0.35537174901567409</v>
      </c>
      <c r="AW254" s="49">
        <f t="shared" si="140"/>
        <v>0.32338672040745747</v>
      </c>
      <c r="AX254" s="50">
        <f t="shared" si="141"/>
        <v>0.79340591358932011</v>
      </c>
      <c r="AY254" s="50">
        <f t="shared" si="141"/>
        <v>0.69588969039435078</v>
      </c>
    </row>
    <row r="255" spans="5:51" x14ac:dyDescent="0.25">
      <c r="F255" s="3">
        <v>13</v>
      </c>
      <c r="G255" s="43">
        <f t="shared" si="142"/>
        <v>0.5628107386993717</v>
      </c>
      <c r="H255" s="43">
        <f t="shared" si="142"/>
        <v>0.78640586161554948</v>
      </c>
      <c r="I255" s="43">
        <f t="shared" si="142"/>
        <v>0.58411981366625099</v>
      </c>
      <c r="J255" s="43">
        <f t="shared" si="142"/>
        <v>1.1777291636392508</v>
      </c>
      <c r="K255" s="43">
        <f t="shared" si="142"/>
        <v>0</v>
      </c>
      <c r="L255" s="44">
        <f t="shared" si="142"/>
        <v>1.0175259947008466</v>
      </c>
      <c r="M255" s="45">
        <f t="shared" si="142"/>
        <v>0</v>
      </c>
      <c r="N255" s="46">
        <f t="shared" si="142"/>
        <v>0</v>
      </c>
      <c r="O255" s="46">
        <f t="shared" si="142"/>
        <v>0</v>
      </c>
      <c r="P255" s="47">
        <f t="shared" si="142"/>
        <v>0</v>
      </c>
      <c r="Q255" s="47">
        <f t="shared" si="142"/>
        <v>0</v>
      </c>
      <c r="R255" s="47">
        <f t="shared" si="142"/>
        <v>0</v>
      </c>
      <c r="S255" s="48">
        <f t="shared" si="142"/>
        <v>0</v>
      </c>
      <c r="T255" s="48">
        <f t="shared" si="142"/>
        <v>0</v>
      </c>
      <c r="U255" s="49">
        <f t="shared" si="138"/>
        <v>0.47088711621570056</v>
      </c>
      <c r="V255" s="49">
        <f t="shared" si="138"/>
        <v>0.4540175187706168</v>
      </c>
      <c r="W255" s="50">
        <f t="shared" si="142"/>
        <v>0.79943561821479792</v>
      </c>
      <c r="X255" s="50">
        <f t="shared" si="142"/>
        <v>0.77562568771152385</v>
      </c>
      <c r="AD255"/>
      <c r="AG255" s="3">
        <f t="shared" si="143"/>
        <v>9.5221367014538032</v>
      </c>
      <c r="AH255" s="43">
        <f t="shared" si="144"/>
        <v>0.23829079422085983</v>
      </c>
      <c r="AI255" s="43">
        <f t="shared" si="144"/>
        <v>0.74395414221450418</v>
      </c>
      <c r="AJ255" s="43">
        <f t="shared" si="144"/>
        <v>0</v>
      </c>
      <c r="AK255" s="43">
        <f t="shared" si="144"/>
        <v>1.1034043455392735</v>
      </c>
      <c r="AL255" s="43">
        <f t="shared" si="144"/>
        <v>0</v>
      </c>
      <c r="AM255" s="44">
        <f t="shared" si="144"/>
        <v>1.2792118522299445E-2</v>
      </c>
      <c r="AN255" s="45">
        <f t="shared" si="144"/>
        <v>0</v>
      </c>
      <c r="AO255" s="46">
        <f t="shared" si="144"/>
        <v>0</v>
      </c>
      <c r="AP255" s="46">
        <f t="shared" si="144"/>
        <v>0</v>
      </c>
      <c r="AQ255" s="47">
        <f t="shared" si="144"/>
        <v>0</v>
      </c>
      <c r="AR255" s="47">
        <f t="shared" si="144"/>
        <v>0</v>
      </c>
      <c r="AS255" s="47">
        <f t="shared" si="144"/>
        <v>0</v>
      </c>
      <c r="AT255" s="48">
        <f t="shared" si="144"/>
        <v>0</v>
      </c>
      <c r="AU255" s="48">
        <f t="shared" si="144"/>
        <v>0</v>
      </c>
      <c r="AV255" s="49">
        <f t="shared" si="140"/>
        <v>0.37686450697409762</v>
      </c>
      <c r="AW255" s="49">
        <f t="shared" si="140"/>
        <v>0.3467659849260315</v>
      </c>
      <c r="AX255" s="50">
        <f t="shared" si="141"/>
        <v>0.79514010860520934</v>
      </c>
      <c r="AY255" s="50">
        <f t="shared" si="141"/>
        <v>0.7124490326880395</v>
      </c>
    </row>
    <row r="256" spans="5:51" x14ac:dyDescent="0.25">
      <c r="F256" s="3">
        <v>14</v>
      </c>
      <c r="G256" s="43">
        <f t="shared" si="142"/>
        <v>0.62187741409919906</v>
      </c>
      <c r="H256" s="43">
        <f t="shared" si="142"/>
        <v>0.79100745254278926</v>
      </c>
      <c r="I256" s="43">
        <f t="shared" si="142"/>
        <v>0.76306298946499851</v>
      </c>
      <c r="J256" s="43">
        <f t="shared" si="142"/>
        <v>1.1854656059202331</v>
      </c>
      <c r="K256" s="43">
        <f t="shared" si="142"/>
        <v>0</v>
      </c>
      <c r="L256" s="44">
        <f t="shared" si="142"/>
        <v>1.1889071118819177</v>
      </c>
      <c r="M256" s="45">
        <f t="shared" si="142"/>
        <v>0</v>
      </c>
      <c r="N256" s="46">
        <f t="shared" si="142"/>
        <v>0</v>
      </c>
      <c r="O256" s="46">
        <f t="shared" si="142"/>
        <v>0</v>
      </c>
      <c r="P256" s="47">
        <f t="shared" si="142"/>
        <v>0</v>
      </c>
      <c r="Q256" s="47">
        <f t="shared" si="142"/>
        <v>0</v>
      </c>
      <c r="R256" s="47">
        <f t="shared" si="142"/>
        <v>0</v>
      </c>
      <c r="S256" s="48">
        <f t="shared" si="142"/>
        <v>0</v>
      </c>
      <c r="T256" s="48">
        <f t="shared" si="142"/>
        <v>0</v>
      </c>
      <c r="U256" s="49">
        <f t="shared" si="138"/>
        <v>0.48408497291561314</v>
      </c>
      <c r="V256" s="49">
        <f t="shared" si="138"/>
        <v>0.47021084407311425</v>
      </c>
      <c r="W256" s="50">
        <f t="shared" si="142"/>
        <v>0.79968295651060561</v>
      </c>
      <c r="X256" s="50">
        <f t="shared" si="142"/>
        <v>0.7829916802405138</v>
      </c>
      <c r="AD256"/>
      <c r="AG256" s="3">
        <f t="shared" si="143"/>
        <v>10.014251886730682</v>
      </c>
      <c r="AH256" s="43">
        <f t="shared" si="144"/>
        <v>0.29207399268464451</v>
      </c>
      <c r="AI256" s="43">
        <f t="shared" si="144"/>
        <v>0.75397732138630724</v>
      </c>
      <c r="AJ256" s="43">
        <f t="shared" si="144"/>
        <v>0</v>
      </c>
      <c r="AK256" s="43">
        <f t="shared" si="144"/>
        <v>1.1212696203318457</v>
      </c>
      <c r="AL256" s="43">
        <f t="shared" si="144"/>
        <v>0</v>
      </c>
      <c r="AM256" s="44">
        <f t="shared" si="144"/>
        <v>0.19989385551637653</v>
      </c>
      <c r="AN256" s="45">
        <f t="shared" si="144"/>
        <v>0</v>
      </c>
      <c r="AO256" s="46">
        <f t="shared" si="144"/>
        <v>0</v>
      </c>
      <c r="AP256" s="46">
        <f t="shared" si="144"/>
        <v>0</v>
      </c>
      <c r="AQ256" s="47">
        <f t="shared" si="144"/>
        <v>0</v>
      </c>
      <c r="AR256" s="47">
        <f t="shared" si="144"/>
        <v>0</v>
      </c>
      <c r="AS256" s="47">
        <f t="shared" si="144"/>
        <v>0</v>
      </c>
      <c r="AT256" s="48">
        <f t="shared" si="144"/>
        <v>0</v>
      </c>
      <c r="AU256" s="48">
        <f t="shared" si="144"/>
        <v>0</v>
      </c>
      <c r="AV256" s="49">
        <f t="shared" si="140"/>
        <v>0.3966145721541659</v>
      </c>
      <c r="AW256" s="49">
        <f t="shared" si="140"/>
        <v>0.36853130584128296</v>
      </c>
      <c r="AX256" s="50">
        <f t="shared" si="141"/>
        <v>0.79646181198313082</v>
      </c>
      <c r="AY256" s="50">
        <f t="shared" si="141"/>
        <v>0.72703654480352498</v>
      </c>
    </row>
    <row r="257" spans="6:51" x14ac:dyDescent="0.25">
      <c r="F257" s="3">
        <v>15</v>
      </c>
      <c r="G257" s="43">
        <f t="shared" si="142"/>
        <v>0.66533192251066187</v>
      </c>
      <c r="H257" s="43">
        <f t="shared" si="142"/>
        <v>0.79405376702310748</v>
      </c>
      <c r="I257" s="43">
        <f t="shared" si="142"/>
        <v>0.89143161487553357</v>
      </c>
      <c r="J257" s="43">
        <f t="shared" si="142"/>
        <v>1.1905130217613786</v>
      </c>
      <c r="K257" s="43">
        <f t="shared" si="142"/>
        <v>0</v>
      </c>
      <c r="L257" s="44">
        <f t="shared" si="142"/>
        <v>1.3224698199867793</v>
      </c>
      <c r="M257" s="45">
        <f t="shared" si="142"/>
        <v>0</v>
      </c>
      <c r="N257" s="46">
        <f t="shared" si="142"/>
        <v>0</v>
      </c>
      <c r="O257" s="46">
        <f t="shared" si="142"/>
        <v>0</v>
      </c>
      <c r="P257" s="47">
        <f t="shared" si="142"/>
        <v>0</v>
      </c>
      <c r="Q257" s="47">
        <f t="shared" si="142"/>
        <v>0</v>
      </c>
      <c r="R257" s="47">
        <f t="shared" si="142"/>
        <v>0</v>
      </c>
      <c r="S257" s="48">
        <f t="shared" si="142"/>
        <v>0</v>
      </c>
      <c r="T257" s="48">
        <f t="shared" si="142"/>
        <v>0</v>
      </c>
      <c r="U257" s="49">
        <f t="shared" si="138"/>
        <v>0.49375418335433496</v>
      </c>
      <c r="V257" s="49">
        <f t="shared" si="138"/>
        <v>0.48244015689883801</v>
      </c>
      <c r="W257" s="50">
        <f t="shared" si="142"/>
        <v>0.7998182661758334</v>
      </c>
      <c r="X257" s="50">
        <f t="shared" si="142"/>
        <v>0.78806845043964879</v>
      </c>
      <c r="AD257"/>
      <c r="AG257" s="3">
        <f t="shared" si="143"/>
        <v>10.531800161572754</v>
      </c>
      <c r="AH257" s="43">
        <f t="shared" si="144"/>
        <v>0.34713031645464132</v>
      </c>
      <c r="AI257" s="43">
        <f t="shared" si="144"/>
        <v>0.76264968292339441</v>
      </c>
      <c r="AJ257" s="43">
        <f t="shared" si="144"/>
        <v>0</v>
      </c>
      <c r="AK257" s="43">
        <f t="shared" si="144"/>
        <v>1.13659965199067</v>
      </c>
      <c r="AL257" s="43">
        <f t="shared" si="144"/>
        <v>0</v>
      </c>
      <c r="AM257" s="44">
        <f t="shared" si="144"/>
        <v>0.3798171971017274</v>
      </c>
      <c r="AN257" s="45">
        <f t="shared" si="144"/>
        <v>0</v>
      </c>
      <c r="AO257" s="46">
        <f t="shared" si="144"/>
        <v>0</v>
      </c>
      <c r="AP257" s="46">
        <f t="shared" si="144"/>
        <v>0</v>
      </c>
      <c r="AQ257" s="47">
        <f t="shared" si="144"/>
        <v>0</v>
      </c>
      <c r="AR257" s="47">
        <f t="shared" si="144"/>
        <v>0</v>
      </c>
      <c r="AS257" s="47">
        <f t="shared" si="144"/>
        <v>0</v>
      </c>
      <c r="AT257" s="48">
        <f t="shared" si="144"/>
        <v>0</v>
      </c>
      <c r="AU257" s="48">
        <f t="shared" si="144"/>
        <v>0</v>
      </c>
      <c r="AV257" s="49">
        <f t="shared" si="140"/>
        <v>0.4145897142206319</v>
      </c>
      <c r="AW257" s="49">
        <f t="shared" si="140"/>
        <v>0.38861878409607759</v>
      </c>
      <c r="AX257" s="50">
        <f t="shared" si="141"/>
        <v>0.79745533972272264</v>
      </c>
      <c r="AY257" s="50">
        <f t="shared" si="141"/>
        <v>0.73975467722578836</v>
      </c>
    </row>
    <row r="258" spans="6:51" x14ac:dyDescent="0.25">
      <c r="F258" s="3">
        <v>16</v>
      </c>
      <c r="G258" s="43">
        <f t="shared" si="142"/>
        <v>0.69577835038681224</v>
      </c>
      <c r="H258" s="43">
        <f t="shared" si="142"/>
        <v>0.79606584259857527</v>
      </c>
      <c r="I258" s="43">
        <f t="shared" si="142"/>
        <v>0.98071097010871267</v>
      </c>
      <c r="J258" s="43">
        <f t="shared" si="142"/>
        <v>1.1938003914502191</v>
      </c>
      <c r="K258" s="43">
        <f t="shared" si="142"/>
        <v>0</v>
      </c>
      <c r="L258" s="44">
        <f t="shared" si="142"/>
        <v>1.425838587209413</v>
      </c>
      <c r="M258" s="45">
        <f t="shared" si="142"/>
        <v>4.7999961850402728E-2</v>
      </c>
      <c r="N258" s="46">
        <f t="shared" si="142"/>
        <v>0</v>
      </c>
      <c r="O258" s="46">
        <f t="shared" si="142"/>
        <v>0</v>
      </c>
      <c r="P258" s="47">
        <f t="shared" si="142"/>
        <v>0</v>
      </c>
      <c r="Q258" s="47">
        <f t="shared" si="142"/>
        <v>0</v>
      </c>
      <c r="R258" s="47">
        <f t="shared" si="142"/>
        <v>0</v>
      </c>
      <c r="S258" s="48">
        <f t="shared" si="142"/>
        <v>0</v>
      </c>
      <c r="T258" s="48">
        <f t="shared" si="142"/>
        <v>0</v>
      </c>
      <c r="U258" s="49">
        <f t="shared" ref="U258:V273" si="145">$C$5/100*U$163*U186</f>
        <v>0.50081895550410538</v>
      </c>
      <c r="V258" s="49">
        <f t="shared" si="145"/>
        <v>0.49165453681446492</v>
      </c>
      <c r="W258" s="50">
        <f t="shared" si="142"/>
        <v>0.79989367925126087</v>
      </c>
      <c r="X258" s="50">
        <f t="shared" ref="X258" si="146">X186*X$163</f>
        <v>0.79157941842661805</v>
      </c>
      <c r="AD258"/>
      <c r="AG258" s="3">
        <f t="shared" si="143"/>
        <v>11.076095937857938</v>
      </c>
      <c r="AH258" s="43">
        <f t="shared" si="144"/>
        <v>0.40226262317758343</v>
      </c>
      <c r="AI258" s="43">
        <f t="shared" si="144"/>
        <v>0.77005718134130918</v>
      </c>
      <c r="AJ258" s="43">
        <f t="shared" si="144"/>
        <v>5.7800245784517194E-2</v>
      </c>
      <c r="AK258" s="43">
        <f t="shared" si="144"/>
        <v>1.1495814823361963</v>
      </c>
      <c r="AL258" s="43">
        <f t="shared" si="144"/>
        <v>0</v>
      </c>
      <c r="AM258" s="44">
        <f t="shared" si="144"/>
        <v>0.55070273808441383</v>
      </c>
      <c r="AN258" s="45">
        <f t="shared" si="144"/>
        <v>0</v>
      </c>
      <c r="AO258" s="46">
        <f t="shared" si="144"/>
        <v>0</v>
      </c>
      <c r="AP258" s="46">
        <f t="shared" si="144"/>
        <v>0</v>
      </c>
      <c r="AQ258" s="47">
        <f t="shared" si="144"/>
        <v>0</v>
      </c>
      <c r="AR258" s="47">
        <f t="shared" si="144"/>
        <v>0</v>
      </c>
      <c r="AS258" s="47">
        <f t="shared" si="144"/>
        <v>0</v>
      </c>
      <c r="AT258" s="48">
        <f t="shared" si="144"/>
        <v>0</v>
      </c>
      <c r="AU258" s="48">
        <f t="shared" si="144"/>
        <v>0</v>
      </c>
      <c r="AV258" s="49">
        <f t="shared" ref="AV258:AW273" si="147">$C$5/100*AV$163*AV186</f>
        <v>0.43078595435366607</v>
      </c>
      <c r="AW258" s="49">
        <f t="shared" si="147"/>
        <v>0.40699028533691811</v>
      </c>
      <c r="AX258" s="50">
        <f t="shared" ref="AX258:AY273" si="148">AX186*AX$163</f>
        <v>0.79819193448145864</v>
      </c>
      <c r="AY258" s="50">
        <f t="shared" si="148"/>
        <v>0.75072562974356416</v>
      </c>
    </row>
    <row r="259" spans="6:51" x14ac:dyDescent="0.25">
      <c r="F259" s="3">
        <v>17</v>
      </c>
      <c r="G259" s="43">
        <f t="shared" ref="G259:X274" si="149">G187*G$163</f>
        <v>0.71621483275522724</v>
      </c>
      <c r="H259" s="43">
        <f t="shared" si="149"/>
        <v>0.79739336934629224</v>
      </c>
      <c r="I259" s="43">
        <f t="shared" si="149"/>
        <v>1.041133612712853</v>
      </c>
      <c r="J259" s="43">
        <f t="shared" si="149"/>
        <v>1.1959404082458354</v>
      </c>
      <c r="K259" s="43">
        <f t="shared" si="149"/>
        <v>0</v>
      </c>
      <c r="L259" s="44">
        <f t="shared" si="149"/>
        <v>1.5055325352752496</v>
      </c>
      <c r="M259" s="45">
        <f t="shared" si="149"/>
        <v>0.10853649966996948</v>
      </c>
      <c r="N259" s="46">
        <f t="shared" si="149"/>
        <v>0</v>
      </c>
      <c r="O259" s="46">
        <f t="shared" si="149"/>
        <v>0</v>
      </c>
      <c r="P259" s="47">
        <f t="shared" si="149"/>
        <v>0</v>
      </c>
      <c r="Q259" s="47">
        <f t="shared" si="149"/>
        <v>0</v>
      </c>
      <c r="R259" s="47">
        <f t="shared" si="149"/>
        <v>0</v>
      </c>
      <c r="S259" s="48">
        <f t="shared" si="149"/>
        <v>0</v>
      </c>
      <c r="T259" s="48">
        <f t="shared" si="149"/>
        <v>0</v>
      </c>
      <c r="U259" s="49">
        <f t="shared" si="145"/>
        <v>0.50597197952116169</v>
      </c>
      <c r="V259" s="49">
        <f t="shared" si="145"/>
        <v>0.49858764500556874</v>
      </c>
      <c r="W259" s="50">
        <f t="shared" si="149"/>
        <v>0.79993651489407391</v>
      </c>
      <c r="X259" s="50">
        <f t="shared" si="149"/>
        <v>0.79401807045221029</v>
      </c>
      <c r="AD259"/>
      <c r="AG259" s="3">
        <f t="shared" si="143"/>
        <v>11.648521557810575</v>
      </c>
      <c r="AH259" s="43">
        <f t="shared" ref="AH259:AU274" si="150">AH187*AH$163</f>
        <v>0.45614788961355396</v>
      </c>
      <c r="AI259" s="43">
        <f t="shared" si="150"/>
        <v>0.77629987024685243</v>
      </c>
      <c r="AJ259" s="43">
        <f t="shared" si="150"/>
        <v>0.24206738699680982</v>
      </c>
      <c r="AK259" s="43">
        <f t="shared" si="150"/>
        <v>1.1604246075688818</v>
      </c>
      <c r="AL259" s="43">
        <f t="shared" si="150"/>
        <v>0</v>
      </c>
      <c r="AM259" s="44">
        <f t="shared" si="150"/>
        <v>0.71094703525329861</v>
      </c>
      <c r="AN259" s="45">
        <f t="shared" si="150"/>
        <v>0</v>
      </c>
      <c r="AO259" s="46">
        <f t="shared" si="150"/>
        <v>0</v>
      </c>
      <c r="AP259" s="46">
        <f t="shared" si="150"/>
        <v>0</v>
      </c>
      <c r="AQ259" s="47">
        <f t="shared" si="150"/>
        <v>0</v>
      </c>
      <c r="AR259" s="47">
        <f t="shared" si="150"/>
        <v>0</v>
      </c>
      <c r="AS259" s="47">
        <f t="shared" si="150"/>
        <v>0</v>
      </c>
      <c r="AT259" s="48">
        <f t="shared" si="150"/>
        <v>0</v>
      </c>
      <c r="AU259" s="48">
        <f t="shared" si="150"/>
        <v>0</v>
      </c>
      <c r="AV259" s="49">
        <f t="shared" si="147"/>
        <v>0.44522717774068338</v>
      </c>
      <c r="AW259" s="49">
        <f t="shared" si="147"/>
        <v>0.42363419039419653</v>
      </c>
      <c r="AX259" s="50">
        <f t="shared" si="148"/>
        <v>0.79873057746228537</v>
      </c>
      <c r="AY259" s="50">
        <f t="shared" si="148"/>
        <v>0.76008677013731307</v>
      </c>
    </row>
    <row r="260" spans="6:51" x14ac:dyDescent="0.25">
      <c r="F260" s="3">
        <v>18</v>
      </c>
      <c r="G260" s="43">
        <f t="shared" si="149"/>
        <v>0.72943222531653285</v>
      </c>
      <c r="H260" s="43">
        <f t="shared" si="149"/>
        <v>0.79826920742058816</v>
      </c>
      <c r="I260" s="43">
        <f t="shared" si="149"/>
        <v>1.0810645539871822</v>
      </c>
      <c r="J260" s="43">
        <f t="shared" si="149"/>
        <v>1.1973343188389023</v>
      </c>
      <c r="K260" s="43">
        <f t="shared" si="149"/>
        <v>0</v>
      </c>
      <c r="L260" s="44">
        <f t="shared" si="149"/>
        <v>1.5668952944984391</v>
      </c>
      <c r="M260" s="45">
        <f t="shared" si="149"/>
        <v>0.16167245454358958</v>
      </c>
      <c r="N260" s="46">
        <f t="shared" si="149"/>
        <v>0</v>
      </c>
      <c r="O260" s="46">
        <f t="shared" si="149"/>
        <v>0</v>
      </c>
      <c r="P260" s="47">
        <f t="shared" si="149"/>
        <v>0</v>
      </c>
      <c r="Q260" s="47">
        <f t="shared" si="149"/>
        <v>0</v>
      </c>
      <c r="R260" s="47">
        <f t="shared" si="149"/>
        <v>0</v>
      </c>
      <c r="S260" s="48">
        <f t="shared" si="149"/>
        <v>0</v>
      </c>
      <c r="T260" s="48">
        <f t="shared" si="149"/>
        <v>0</v>
      </c>
      <c r="U260" s="49">
        <f t="shared" si="145"/>
        <v>0.50972739803508482</v>
      </c>
      <c r="V260" s="49">
        <f t="shared" si="145"/>
        <v>0.50380114489532524</v>
      </c>
      <c r="W260" s="50">
        <f t="shared" si="149"/>
        <v>0.79996131574708651</v>
      </c>
      <c r="X260" s="50">
        <f t="shared" si="149"/>
        <v>0.79572054220507005</v>
      </c>
      <c r="AD260"/>
      <c r="AG260" s="3">
        <f t="shared" si="143"/>
        <v>12.250530804721352</v>
      </c>
      <c r="AH260" s="43">
        <f t="shared" si="150"/>
        <v>0.50743188676369522</v>
      </c>
      <c r="AI260" s="43">
        <f t="shared" si="150"/>
        <v>0.78148790598717732</v>
      </c>
      <c r="AJ260" s="43">
        <f t="shared" si="150"/>
        <v>0.40996195381720074</v>
      </c>
      <c r="AK260" s="43">
        <f t="shared" si="150"/>
        <v>1.1693528859123157</v>
      </c>
      <c r="AL260" s="43">
        <f t="shared" si="150"/>
        <v>0</v>
      </c>
      <c r="AM260" s="44">
        <f t="shared" si="150"/>
        <v>0.85926783399065565</v>
      </c>
      <c r="AN260" s="45">
        <f t="shared" si="150"/>
        <v>0</v>
      </c>
      <c r="AO260" s="46">
        <f t="shared" si="150"/>
        <v>0</v>
      </c>
      <c r="AP260" s="46">
        <f t="shared" si="150"/>
        <v>0</v>
      </c>
      <c r="AQ260" s="47">
        <f t="shared" si="150"/>
        <v>0</v>
      </c>
      <c r="AR260" s="47">
        <f t="shared" si="150"/>
        <v>0</v>
      </c>
      <c r="AS260" s="47">
        <f t="shared" si="150"/>
        <v>0</v>
      </c>
      <c r="AT260" s="48">
        <f t="shared" si="150"/>
        <v>0</v>
      </c>
      <c r="AU260" s="48">
        <f t="shared" si="150"/>
        <v>0</v>
      </c>
      <c r="AV260" s="49">
        <f t="shared" si="147"/>
        <v>0.45796372778724276</v>
      </c>
      <c r="AW260" s="49">
        <f t="shared" si="147"/>
        <v>0.4385652426822797</v>
      </c>
      <c r="AX260" s="50">
        <f t="shared" si="148"/>
        <v>0.79911912951818187</v>
      </c>
      <c r="AY260" s="50">
        <f t="shared" si="148"/>
        <v>0.76798578070916246</v>
      </c>
    </row>
    <row r="261" spans="6:51" x14ac:dyDescent="0.25">
      <c r="F261" s="3">
        <v>19</v>
      </c>
      <c r="G261" s="43">
        <f t="shared" si="149"/>
        <v>0.73771498786020606</v>
      </c>
      <c r="H261" s="43">
        <f t="shared" si="149"/>
        <v>0.79884753729321145</v>
      </c>
      <c r="I261" s="43">
        <f t="shared" si="149"/>
        <v>1.1069161939638199</v>
      </c>
      <c r="J261" s="43">
        <f t="shared" si="149"/>
        <v>1.1982435968209708</v>
      </c>
      <c r="K261" s="43">
        <f t="shared" si="149"/>
        <v>0</v>
      </c>
      <c r="L261" s="44">
        <f t="shared" si="149"/>
        <v>1.6141815071510008</v>
      </c>
      <c r="M261" s="45">
        <f t="shared" si="149"/>
        <v>0.20807679173440813</v>
      </c>
      <c r="N261" s="46">
        <f t="shared" si="149"/>
        <v>0</v>
      </c>
      <c r="O261" s="46">
        <f t="shared" si="149"/>
        <v>0</v>
      </c>
      <c r="P261" s="47">
        <f t="shared" si="149"/>
        <v>0</v>
      </c>
      <c r="Q261" s="47">
        <f t="shared" si="149"/>
        <v>0</v>
      </c>
      <c r="R261" s="47">
        <f t="shared" si="149"/>
        <v>0</v>
      </c>
      <c r="S261" s="48">
        <f t="shared" si="149"/>
        <v>0</v>
      </c>
      <c r="T261" s="48">
        <f t="shared" si="149"/>
        <v>0</v>
      </c>
      <c r="U261" s="49">
        <f t="shared" si="145"/>
        <v>0.51246399206482862</v>
      </c>
      <c r="V261" s="49">
        <f t="shared" si="145"/>
        <v>0.50772184705116485</v>
      </c>
      <c r="W261" s="50">
        <f t="shared" si="149"/>
        <v>0.79997595150849321</v>
      </c>
      <c r="X261" s="50">
        <f t="shared" si="149"/>
        <v>0.79691584280241834</v>
      </c>
      <c r="AD261"/>
      <c r="AG261" s="3">
        <f t="shared" si="143"/>
        <v>12.883652595105344</v>
      </c>
      <c r="AH261" s="43">
        <f t="shared" si="150"/>
        <v>0.55484447906101941</v>
      </c>
      <c r="AI261" s="43">
        <f t="shared" si="150"/>
        <v>0.78573736792850513</v>
      </c>
      <c r="AJ261" s="43">
        <f t="shared" si="150"/>
        <v>0.55948155212117068</v>
      </c>
      <c r="AK261" s="43">
        <f t="shared" si="150"/>
        <v>1.1765964037547496</v>
      </c>
      <c r="AL261" s="43">
        <f t="shared" si="150"/>
        <v>0</v>
      </c>
      <c r="AM261" s="44">
        <f t="shared" si="150"/>
        <v>0.99475030256656105</v>
      </c>
      <c r="AN261" s="45">
        <f t="shared" si="150"/>
        <v>0</v>
      </c>
      <c r="AO261" s="46">
        <f t="shared" si="150"/>
        <v>0</v>
      </c>
      <c r="AP261" s="46">
        <f t="shared" si="150"/>
        <v>0</v>
      </c>
      <c r="AQ261" s="47">
        <f t="shared" si="150"/>
        <v>0</v>
      </c>
      <c r="AR261" s="47">
        <f t="shared" si="150"/>
        <v>0</v>
      </c>
      <c r="AS261" s="47">
        <f t="shared" si="150"/>
        <v>0</v>
      </c>
      <c r="AT261" s="48">
        <f t="shared" si="150"/>
        <v>0</v>
      </c>
      <c r="AU261" s="48">
        <f t="shared" si="150"/>
        <v>0</v>
      </c>
      <c r="AV261" s="49">
        <f t="shared" si="147"/>
        <v>0.46907002847300827</v>
      </c>
      <c r="AW261" s="49">
        <f t="shared" si="147"/>
        <v>0.45182346904842713</v>
      </c>
      <c r="AX261" s="50">
        <f t="shared" si="148"/>
        <v>0.79939566999425815</v>
      </c>
      <c r="AY261" s="50">
        <f t="shared" si="148"/>
        <v>0.77457578618969303</v>
      </c>
    </row>
    <row r="262" spans="6:51" x14ac:dyDescent="0.25">
      <c r="F262" s="3">
        <v>20</v>
      </c>
      <c r="G262" s="43">
        <f t="shared" si="149"/>
        <v>0.74277101501211629</v>
      </c>
      <c r="H262" s="43">
        <f t="shared" si="149"/>
        <v>0.79923004091990768</v>
      </c>
      <c r="I262" s="43">
        <f t="shared" si="149"/>
        <v>1.1233618079361829</v>
      </c>
      <c r="J262" s="43">
        <f t="shared" si="149"/>
        <v>1.1988380837477366</v>
      </c>
      <c r="K262" s="43">
        <f t="shared" si="149"/>
        <v>0</v>
      </c>
      <c r="L262" s="44">
        <f t="shared" si="149"/>
        <v>1.6507110938038518</v>
      </c>
      <c r="M262" s="45">
        <f t="shared" si="149"/>
        <v>0.24842848494533271</v>
      </c>
      <c r="N262" s="46">
        <f t="shared" si="149"/>
        <v>0</v>
      </c>
      <c r="O262" s="46">
        <f t="shared" si="149"/>
        <v>0</v>
      </c>
      <c r="P262" s="47">
        <f t="shared" si="149"/>
        <v>0</v>
      </c>
      <c r="Q262" s="47">
        <f t="shared" si="149"/>
        <v>0</v>
      </c>
      <c r="R262" s="47">
        <f t="shared" si="149"/>
        <v>0</v>
      </c>
      <c r="S262" s="48">
        <f t="shared" si="149"/>
        <v>0</v>
      </c>
      <c r="T262" s="48">
        <f t="shared" si="149"/>
        <v>0</v>
      </c>
      <c r="U262" s="49">
        <f t="shared" si="145"/>
        <v>0.51445924724954284</v>
      </c>
      <c r="V262" s="49">
        <f t="shared" si="145"/>
        <v>0.51067227169172613</v>
      </c>
      <c r="W262" s="50">
        <f t="shared" si="149"/>
        <v>0.7999847533928417</v>
      </c>
      <c r="X262" s="50">
        <f t="shared" si="149"/>
        <v>0.79776024374015198</v>
      </c>
      <c r="AD262"/>
      <c r="AG262" s="3">
        <f t="shared" si="143"/>
        <v>13.549494861675118</v>
      </c>
      <c r="AH262" s="43">
        <f t="shared" si="150"/>
        <v>0.59732038290893574</v>
      </c>
      <c r="AI262" s="43">
        <f t="shared" si="150"/>
        <v>0.78916613981476125</v>
      </c>
      <c r="AJ262" s="43">
        <f t="shared" si="150"/>
        <v>0.68941222616384779</v>
      </c>
      <c r="AK262" s="43">
        <f t="shared" si="150"/>
        <v>1.1823837671191528</v>
      </c>
      <c r="AL262" s="43">
        <f t="shared" si="150"/>
        <v>0</v>
      </c>
      <c r="AM262" s="44">
        <f t="shared" si="150"/>
        <v>1.1168702869516924</v>
      </c>
      <c r="AN262" s="45">
        <f t="shared" si="150"/>
        <v>0</v>
      </c>
      <c r="AO262" s="46">
        <f t="shared" si="150"/>
        <v>0</v>
      </c>
      <c r="AP262" s="46">
        <f t="shared" si="150"/>
        <v>0</v>
      </c>
      <c r="AQ262" s="47">
        <f t="shared" si="150"/>
        <v>0</v>
      </c>
      <c r="AR262" s="47">
        <f t="shared" si="150"/>
        <v>0</v>
      </c>
      <c r="AS262" s="47">
        <f t="shared" si="150"/>
        <v>0</v>
      </c>
      <c r="AT262" s="48">
        <f t="shared" si="150"/>
        <v>0</v>
      </c>
      <c r="AU262" s="48">
        <f t="shared" si="150"/>
        <v>0</v>
      </c>
      <c r="AV262" s="49">
        <f t="shared" si="147"/>
        <v>0.4786413454278674</v>
      </c>
      <c r="AW262" s="49">
        <f t="shared" si="147"/>
        <v>0.46347220549496304</v>
      </c>
      <c r="AX262" s="50">
        <f t="shared" si="148"/>
        <v>0.79958991535217327</v>
      </c>
      <c r="AY262" s="50">
        <f t="shared" si="148"/>
        <v>0.78001070802563066</v>
      </c>
    </row>
    <row r="263" spans="6:51" x14ac:dyDescent="0.25">
      <c r="F263" s="3">
        <v>21</v>
      </c>
      <c r="G263" s="43">
        <f t="shared" si="149"/>
        <v>0.74579262357408993</v>
      </c>
      <c r="H263" s="43">
        <f t="shared" si="149"/>
        <v>0.79948360941301444</v>
      </c>
      <c r="I263" s="43">
        <f t="shared" si="149"/>
        <v>1.1336709048803315</v>
      </c>
      <c r="J263" s="43">
        <f t="shared" si="149"/>
        <v>1.1992279041952654</v>
      </c>
      <c r="K263" s="43">
        <f t="shared" si="149"/>
        <v>0</v>
      </c>
      <c r="L263" s="44">
        <f t="shared" si="149"/>
        <v>1.6790390507505173</v>
      </c>
      <c r="M263" s="45">
        <f t="shared" si="149"/>
        <v>0.28339034465040447</v>
      </c>
      <c r="N263" s="46">
        <f t="shared" si="149"/>
        <v>0</v>
      </c>
      <c r="O263" s="46">
        <f t="shared" si="149"/>
        <v>0</v>
      </c>
      <c r="P263" s="47">
        <f t="shared" si="149"/>
        <v>0</v>
      </c>
      <c r="Q263" s="47">
        <f t="shared" si="149"/>
        <v>0</v>
      </c>
      <c r="R263" s="47">
        <f t="shared" si="149"/>
        <v>0</v>
      </c>
      <c r="S263" s="48">
        <f t="shared" si="149"/>
        <v>0</v>
      </c>
      <c r="T263" s="48">
        <f t="shared" si="149"/>
        <v>0</v>
      </c>
      <c r="U263" s="49">
        <f t="shared" si="145"/>
        <v>0.51591559709280588</v>
      </c>
      <c r="V263" s="49">
        <f t="shared" si="145"/>
        <v>0.51289512164732665</v>
      </c>
      <c r="W263" s="50">
        <f t="shared" si="149"/>
        <v>0.79999014632337095</v>
      </c>
      <c r="X263" s="50">
        <f t="shared" si="149"/>
        <v>0.79836066712135645</v>
      </c>
      <c r="AD263"/>
      <c r="AG263" s="3">
        <f t="shared" si="143"/>
        <v>14.249748636990411</v>
      </c>
      <c r="AH263" s="43">
        <f t="shared" si="150"/>
        <v>0.63410537077952878</v>
      </c>
      <c r="AI263" s="43">
        <f t="shared" si="150"/>
        <v>0.79189008544995965</v>
      </c>
      <c r="AJ263" s="43">
        <f t="shared" si="150"/>
        <v>0.79940129264206661</v>
      </c>
      <c r="AK263" s="43">
        <f t="shared" si="150"/>
        <v>1.186935235762322</v>
      </c>
      <c r="AL263" s="43">
        <f t="shared" si="150"/>
        <v>0</v>
      </c>
      <c r="AM263" s="44">
        <f t="shared" si="150"/>
        <v>1.225492927206929</v>
      </c>
      <c r="AN263" s="45">
        <f t="shared" si="150"/>
        <v>0</v>
      </c>
      <c r="AO263" s="46">
        <f t="shared" si="150"/>
        <v>0</v>
      </c>
      <c r="AP263" s="46">
        <f t="shared" si="150"/>
        <v>0</v>
      </c>
      <c r="AQ263" s="47">
        <f t="shared" si="150"/>
        <v>0</v>
      </c>
      <c r="AR263" s="47">
        <f t="shared" si="150"/>
        <v>0</v>
      </c>
      <c r="AS263" s="47">
        <f t="shared" si="150"/>
        <v>0</v>
      </c>
      <c r="AT263" s="48">
        <f t="shared" si="150"/>
        <v>0</v>
      </c>
      <c r="AU263" s="48">
        <f t="shared" si="150"/>
        <v>0</v>
      </c>
      <c r="AV263" s="49">
        <f t="shared" si="147"/>
        <v>0.48678985542312891</v>
      </c>
      <c r="AW263" s="49">
        <f t="shared" si="147"/>
        <v>0.47359531559823542</v>
      </c>
      <c r="AX263" s="50">
        <f t="shared" si="148"/>
        <v>0.79972462044185344</v>
      </c>
      <c r="AY263" s="50">
        <f t="shared" si="148"/>
        <v>0.78444106235461164</v>
      </c>
    </row>
    <row r="264" spans="6:51" x14ac:dyDescent="0.25">
      <c r="F264" s="3">
        <v>22</v>
      </c>
      <c r="G264" s="43">
        <f t="shared" si="149"/>
        <v>0.74756889943226534</v>
      </c>
      <c r="H264" s="43">
        <f t="shared" si="149"/>
        <v>0.79965218999608001</v>
      </c>
      <c r="I264" s="43">
        <f t="shared" si="149"/>
        <v>1.140055567396526</v>
      </c>
      <c r="J264" s="43">
        <f t="shared" si="149"/>
        <v>1.1994844210219826</v>
      </c>
      <c r="K264" s="43">
        <f t="shared" si="149"/>
        <v>0</v>
      </c>
      <c r="L264" s="44">
        <f t="shared" si="149"/>
        <v>1.7011138723322847</v>
      </c>
      <c r="M264" s="45">
        <f t="shared" si="149"/>
        <v>0.31359133347873025</v>
      </c>
      <c r="N264" s="46">
        <f t="shared" si="149"/>
        <v>0</v>
      </c>
      <c r="O264" s="46">
        <f t="shared" si="149"/>
        <v>0</v>
      </c>
      <c r="P264" s="47">
        <f t="shared" si="149"/>
        <v>0</v>
      </c>
      <c r="Q264" s="47">
        <f t="shared" si="149"/>
        <v>0</v>
      </c>
      <c r="R264" s="47">
        <f t="shared" si="149"/>
        <v>0</v>
      </c>
      <c r="S264" s="48">
        <f t="shared" si="149"/>
        <v>0</v>
      </c>
      <c r="T264" s="48">
        <f t="shared" si="149"/>
        <v>0</v>
      </c>
      <c r="U264" s="49">
        <f t="shared" si="145"/>
        <v>0.5169802879438069</v>
      </c>
      <c r="V264" s="49">
        <f t="shared" si="145"/>
        <v>0.51457249624630341</v>
      </c>
      <c r="W264" s="50">
        <f t="shared" si="149"/>
        <v>0.79999351146738051</v>
      </c>
      <c r="X264" s="50">
        <f t="shared" si="149"/>
        <v>0.79879052958923324</v>
      </c>
      <c r="AD264"/>
      <c r="AG264" s="3">
        <f t="shared" si="143"/>
        <v>14.986192348155662</v>
      </c>
      <c r="AH264" s="43">
        <f t="shared" si="150"/>
        <v>0.66482727560848032</v>
      </c>
      <c r="AI264" s="43">
        <f t="shared" si="150"/>
        <v>0.79401971973291707</v>
      </c>
      <c r="AJ264" s="43">
        <f t="shared" si="150"/>
        <v>0.88995071791585234</v>
      </c>
      <c r="AK264" s="43">
        <f t="shared" si="150"/>
        <v>1.1904570307777702</v>
      </c>
      <c r="AL264" s="43">
        <f t="shared" si="150"/>
        <v>0</v>
      </c>
      <c r="AM264" s="44">
        <f t="shared" si="150"/>
        <v>1.320847571809203</v>
      </c>
      <c r="AN264" s="45">
        <f t="shared" si="150"/>
        <v>0</v>
      </c>
      <c r="AO264" s="46">
        <f t="shared" si="150"/>
        <v>0</v>
      </c>
      <c r="AP264" s="46">
        <f t="shared" si="150"/>
        <v>0</v>
      </c>
      <c r="AQ264" s="47">
        <f t="shared" si="150"/>
        <v>0</v>
      </c>
      <c r="AR264" s="47">
        <f t="shared" si="150"/>
        <v>0</v>
      </c>
      <c r="AS264" s="47">
        <f t="shared" si="150"/>
        <v>0</v>
      </c>
      <c r="AT264" s="48">
        <f t="shared" si="150"/>
        <v>0</v>
      </c>
      <c r="AU264" s="48">
        <f t="shared" si="150"/>
        <v>0</v>
      </c>
      <c r="AV264" s="49">
        <f t="shared" si="147"/>
        <v>0.49364024189900246</v>
      </c>
      <c r="AW264" s="49">
        <f t="shared" si="147"/>
        <v>0.48229374225650828</v>
      </c>
      <c r="AX264" s="50">
        <f t="shared" si="148"/>
        <v>0.79981688977843013</v>
      </c>
      <c r="AY264" s="50">
        <f t="shared" si="148"/>
        <v>0.78801037512240879</v>
      </c>
    </row>
    <row r="265" spans="6:51" x14ac:dyDescent="0.25">
      <c r="F265" s="3">
        <v>23</v>
      </c>
      <c r="G265" s="43">
        <f t="shared" si="149"/>
        <v>0.7486005257184557</v>
      </c>
      <c r="H265" s="43">
        <f t="shared" si="149"/>
        <v>0.79976464823522009</v>
      </c>
      <c r="I265" s="43">
        <f t="shared" si="149"/>
        <v>1.1439716888683693</v>
      </c>
      <c r="J265" s="43">
        <f t="shared" si="149"/>
        <v>1.199653898956337</v>
      </c>
      <c r="K265" s="43">
        <f t="shared" si="149"/>
        <v>0</v>
      </c>
      <c r="L265" s="44">
        <f t="shared" si="149"/>
        <v>1.7184133429963417</v>
      </c>
      <c r="M265" s="45">
        <f t="shared" si="149"/>
        <v>0.33961557381034624</v>
      </c>
      <c r="N265" s="46">
        <f t="shared" si="149"/>
        <v>0</v>
      </c>
      <c r="O265" s="46">
        <f t="shared" si="149"/>
        <v>0</v>
      </c>
      <c r="P265" s="47">
        <f t="shared" si="149"/>
        <v>0</v>
      </c>
      <c r="Q265" s="47">
        <f t="shared" si="149"/>
        <v>0</v>
      </c>
      <c r="R265" s="47">
        <f t="shared" si="149"/>
        <v>0</v>
      </c>
      <c r="S265" s="48">
        <f t="shared" si="149"/>
        <v>0</v>
      </c>
      <c r="T265" s="48">
        <f t="shared" si="149"/>
        <v>0</v>
      </c>
      <c r="U265" s="49">
        <f t="shared" si="145"/>
        <v>0.5177602181019445</v>
      </c>
      <c r="V265" s="49">
        <f t="shared" si="145"/>
        <v>0.51584075608062296</v>
      </c>
      <c r="W265" s="50">
        <f t="shared" si="149"/>
        <v>0.79999564906141407</v>
      </c>
      <c r="X265" s="50">
        <f t="shared" si="149"/>
        <v>0.79910045611057967</v>
      </c>
      <c r="AD265"/>
      <c r="AG265" s="3">
        <f t="shared" si="143"/>
        <v>15.760696333472486</v>
      </c>
      <c r="AH265" s="43">
        <f t="shared" si="150"/>
        <v>0.68951616263078597</v>
      </c>
      <c r="AI265" s="43">
        <f t="shared" si="150"/>
        <v>0.79565752637252984</v>
      </c>
      <c r="AJ265" s="43">
        <f t="shared" si="150"/>
        <v>0.96232878469500627</v>
      </c>
      <c r="AK265" s="43">
        <f t="shared" si="150"/>
        <v>1.1931370332839852</v>
      </c>
      <c r="AL265" s="43">
        <f t="shared" si="150"/>
        <v>0</v>
      </c>
      <c r="AM265" s="44">
        <f t="shared" si="150"/>
        <v>1.4034823865988058</v>
      </c>
      <c r="AN265" s="45">
        <f t="shared" si="150"/>
        <v>3.2345468786087794E-2</v>
      </c>
      <c r="AO265" s="46">
        <f t="shared" si="150"/>
        <v>0</v>
      </c>
      <c r="AP265" s="46">
        <f t="shared" si="150"/>
        <v>0</v>
      </c>
      <c r="AQ265" s="47">
        <f t="shared" si="150"/>
        <v>0</v>
      </c>
      <c r="AR265" s="47">
        <f t="shared" si="150"/>
        <v>0</v>
      </c>
      <c r="AS265" s="47">
        <f t="shared" si="150"/>
        <v>0</v>
      </c>
      <c r="AT265" s="48">
        <f t="shared" si="150"/>
        <v>0</v>
      </c>
      <c r="AU265" s="48">
        <f t="shared" si="150"/>
        <v>0</v>
      </c>
      <c r="AV265" s="49">
        <f t="shared" si="147"/>
        <v>0.49932506545090427</v>
      </c>
      <c r="AW265" s="49">
        <f t="shared" si="147"/>
        <v>0.48968157738835028</v>
      </c>
      <c r="AX265" s="50">
        <f t="shared" si="148"/>
        <v>0.79987935102120222</v>
      </c>
      <c r="AY265" s="50">
        <f t="shared" si="148"/>
        <v>0.79085233262520216</v>
      </c>
    </row>
    <row r="266" spans="6:51" x14ac:dyDescent="0.25">
      <c r="F266" s="3">
        <v>24</v>
      </c>
      <c r="G266" s="43">
        <f t="shared" si="149"/>
        <v>0.74919483319443103</v>
      </c>
      <c r="H266" s="43">
        <f t="shared" si="149"/>
        <v>0.7998399553343235</v>
      </c>
      <c r="I266" s="43">
        <f t="shared" si="149"/>
        <v>1.1463559178620419</v>
      </c>
      <c r="J266" s="43">
        <f t="shared" si="149"/>
        <v>1.1997663705947674</v>
      </c>
      <c r="K266" s="43">
        <f t="shared" si="149"/>
        <v>0</v>
      </c>
      <c r="L266" s="44">
        <f t="shared" si="149"/>
        <v>1.7320551667534898</v>
      </c>
      <c r="M266" s="45">
        <f t="shared" si="149"/>
        <v>0.36199645435213518</v>
      </c>
      <c r="N266" s="46">
        <f t="shared" si="149"/>
        <v>0</v>
      </c>
      <c r="O266" s="46">
        <f t="shared" si="149"/>
        <v>0</v>
      </c>
      <c r="P266" s="47">
        <f t="shared" si="149"/>
        <v>0</v>
      </c>
      <c r="Q266" s="47">
        <f t="shared" si="149"/>
        <v>0</v>
      </c>
      <c r="R266" s="47">
        <f t="shared" si="149"/>
        <v>0</v>
      </c>
      <c r="S266" s="48">
        <f t="shared" si="149"/>
        <v>0</v>
      </c>
      <c r="T266" s="48">
        <f t="shared" si="149"/>
        <v>0</v>
      </c>
      <c r="U266" s="49">
        <f t="shared" si="145"/>
        <v>0.51833291150029048</v>
      </c>
      <c r="V266" s="49">
        <f t="shared" si="145"/>
        <v>0.51680189600627857</v>
      </c>
      <c r="W266" s="50">
        <f t="shared" si="149"/>
        <v>0.79999703065996641</v>
      </c>
      <c r="X266" s="50">
        <f t="shared" si="149"/>
        <v>0.7993255236082506</v>
      </c>
      <c r="AD266"/>
      <c r="AG266" s="3">
        <f t="shared" si="143"/>
        <v>16.575227592518086</v>
      </c>
      <c r="AH266" s="43">
        <f t="shared" si="150"/>
        <v>0.70856829565586121</v>
      </c>
      <c r="AI266" s="43">
        <f t="shared" si="150"/>
        <v>0.79689601229056484</v>
      </c>
      <c r="AJ266" s="43">
        <f t="shared" si="150"/>
        <v>1.0184109832347004</v>
      </c>
      <c r="AK266" s="43">
        <f t="shared" si="150"/>
        <v>1.1951419651899646</v>
      </c>
      <c r="AL266" s="43">
        <f t="shared" si="150"/>
        <v>0</v>
      </c>
      <c r="AM266" s="44">
        <f t="shared" si="150"/>
        <v>1.4742039938990019</v>
      </c>
      <c r="AN266" s="45">
        <f t="shared" si="150"/>
        <v>8.3764035958711902E-2</v>
      </c>
      <c r="AO266" s="46">
        <f t="shared" si="150"/>
        <v>0</v>
      </c>
      <c r="AP266" s="46">
        <f t="shared" si="150"/>
        <v>0</v>
      </c>
      <c r="AQ266" s="47">
        <f t="shared" si="150"/>
        <v>0</v>
      </c>
      <c r="AR266" s="47">
        <f t="shared" si="150"/>
        <v>0</v>
      </c>
      <c r="AS266" s="47">
        <f t="shared" si="150"/>
        <v>0</v>
      </c>
      <c r="AT266" s="48">
        <f t="shared" si="150"/>
        <v>0</v>
      </c>
      <c r="AU266" s="48">
        <f t="shared" si="150"/>
        <v>0</v>
      </c>
      <c r="AV266" s="49">
        <f t="shared" si="147"/>
        <v>0.50398016900154252</v>
      </c>
      <c r="AW266" s="49">
        <f t="shared" si="147"/>
        <v>0.49588186467712425</v>
      </c>
      <c r="AX266" s="50">
        <f t="shared" si="148"/>
        <v>0.79992116540955049</v>
      </c>
      <c r="AY266" s="50">
        <f t="shared" si="148"/>
        <v>0.79308872526194274</v>
      </c>
    </row>
    <row r="267" spans="6:51" x14ac:dyDescent="0.25">
      <c r="F267" s="3">
        <v>25</v>
      </c>
      <c r="G267" s="43">
        <f t="shared" si="149"/>
        <v>0.74953567400236376</v>
      </c>
      <c r="H267" s="43">
        <f t="shared" si="149"/>
        <v>0.79989059665859719</v>
      </c>
      <c r="I267" s="43">
        <f t="shared" si="149"/>
        <v>1.147799719917648</v>
      </c>
      <c r="J267" s="43">
        <f t="shared" si="149"/>
        <v>1.1998413712594882</v>
      </c>
      <c r="K267" s="43">
        <f t="shared" si="149"/>
        <v>0</v>
      </c>
      <c r="L267" s="44">
        <f t="shared" si="149"/>
        <v>1.7428841943669617</v>
      </c>
      <c r="M267" s="45">
        <f t="shared" si="149"/>
        <v>0.38121448477704623</v>
      </c>
      <c r="N267" s="46">
        <f t="shared" si="149"/>
        <v>0</v>
      </c>
      <c r="O267" s="46">
        <f t="shared" si="149"/>
        <v>0</v>
      </c>
      <c r="P267" s="47">
        <f t="shared" si="149"/>
        <v>0</v>
      </c>
      <c r="Q267" s="47">
        <f t="shared" si="149"/>
        <v>0</v>
      </c>
      <c r="R267" s="47">
        <f t="shared" si="149"/>
        <v>0</v>
      </c>
      <c r="S267" s="48">
        <f t="shared" si="149"/>
        <v>0</v>
      </c>
      <c r="T267" s="48">
        <f t="shared" si="149"/>
        <v>0</v>
      </c>
      <c r="U267" s="49">
        <f t="shared" si="145"/>
        <v>0.51875457094634425</v>
      </c>
      <c r="V267" s="49">
        <f t="shared" si="145"/>
        <v>0.51753217348371527</v>
      </c>
      <c r="W267" s="50">
        <f t="shared" si="149"/>
        <v>0.79999793879577807</v>
      </c>
      <c r="X267" s="50">
        <f t="shared" si="149"/>
        <v>0.79949016404725681</v>
      </c>
      <c r="AD267"/>
      <c r="AG267" s="3">
        <f t="shared" si="143"/>
        <v>17.431854781713245</v>
      </c>
      <c r="AH267" s="43">
        <f t="shared" si="150"/>
        <v>0.7226614224631901</v>
      </c>
      <c r="AI267" s="43">
        <f t="shared" si="150"/>
        <v>0.79781652314212348</v>
      </c>
      <c r="AJ267" s="43">
        <f t="shared" si="150"/>
        <v>1.0604730218359693</v>
      </c>
      <c r="AK267" s="43">
        <f t="shared" si="150"/>
        <v>1.1966160182014025</v>
      </c>
      <c r="AL267" s="43">
        <f t="shared" si="150"/>
        <v>0</v>
      </c>
      <c r="AM267" s="44">
        <f t="shared" si="150"/>
        <v>1.5340086082164721</v>
      </c>
      <c r="AN267" s="45">
        <f t="shared" si="150"/>
        <v>0.1323528423840209</v>
      </c>
      <c r="AO267" s="46">
        <f t="shared" si="150"/>
        <v>0</v>
      </c>
      <c r="AP267" s="46">
        <f t="shared" si="150"/>
        <v>0</v>
      </c>
      <c r="AQ267" s="47">
        <f t="shared" si="150"/>
        <v>0</v>
      </c>
      <c r="AR267" s="47">
        <f t="shared" si="150"/>
        <v>0</v>
      </c>
      <c r="AS267" s="47">
        <f t="shared" si="150"/>
        <v>0</v>
      </c>
      <c r="AT267" s="48">
        <f t="shared" si="150"/>
        <v>0</v>
      </c>
      <c r="AU267" s="48">
        <f t="shared" si="150"/>
        <v>0</v>
      </c>
      <c r="AV267" s="49">
        <f t="shared" si="147"/>
        <v>0.50774036605984163</v>
      </c>
      <c r="AW267" s="49">
        <f t="shared" si="147"/>
        <v>0.50102236392786881</v>
      </c>
      <c r="AX267" s="50">
        <f t="shared" si="148"/>
        <v>0.79994886847036051</v>
      </c>
      <c r="AY267" s="50">
        <f t="shared" si="148"/>
        <v>0.79482818278989742</v>
      </c>
    </row>
    <row r="268" spans="6:51" x14ac:dyDescent="0.25">
      <c r="F268" s="3">
        <v>26</v>
      </c>
      <c r="G268" s="43">
        <f t="shared" si="149"/>
        <v>0.74973090856009195</v>
      </c>
      <c r="H268" s="43">
        <f t="shared" si="149"/>
        <v>0.79992480558888146</v>
      </c>
      <c r="I268" s="43">
        <f t="shared" si="149"/>
        <v>1.1486709927918475</v>
      </c>
      <c r="J268" s="43">
        <f t="shared" si="149"/>
        <v>1.1998916420284189</v>
      </c>
      <c r="K268" s="43">
        <f t="shared" si="149"/>
        <v>0</v>
      </c>
      <c r="L268" s="44">
        <f t="shared" si="149"/>
        <v>1.7515397174831207</v>
      </c>
      <c r="M268" s="45">
        <f t="shared" si="149"/>
        <v>0.39769779490107249</v>
      </c>
      <c r="N268" s="46">
        <f t="shared" si="149"/>
        <v>0</v>
      </c>
      <c r="O268" s="46">
        <f t="shared" si="149"/>
        <v>0</v>
      </c>
      <c r="P268" s="47">
        <f t="shared" si="149"/>
        <v>0</v>
      </c>
      <c r="Q268" s="47">
        <f t="shared" si="149"/>
        <v>0</v>
      </c>
      <c r="R268" s="47">
        <f t="shared" si="149"/>
        <v>0</v>
      </c>
      <c r="S268" s="48">
        <f t="shared" si="149"/>
        <v>0</v>
      </c>
      <c r="T268" s="48">
        <f t="shared" si="149"/>
        <v>0</v>
      </c>
      <c r="U268" s="49">
        <f t="shared" si="145"/>
        <v>0.5190659541406949</v>
      </c>
      <c r="V268" s="49">
        <f t="shared" si="145"/>
        <v>0.51808861296692632</v>
      </c>
      <c r="W268" s="50">
        <f t="shared" si="149"/>
        <v>0.79999854553038474</v>
      </c>
      <c r="X268" s="50">
        <f t="shared" si="149"/>
        <v>0.79961149050494429</v>
      </c>
      <c r="AD268"/>
      <c r="AG268" s="3">
        <f t="shared" si="143"/>
        <v>18.332753468067196</v>
      </c>
      <c r="AH268" s="43">
        <f t="shared" si="150"/>
        <v>0.73264029068053316</v>
      </c>
      <c r="AI268" s="43">
        <f t="shared" si="150"/>
        <v>0.79848878228205755</v>
      </c>
      <c r="AJ268" s="43">
        <f t="shared" si="150"/>
        <v>1.090966533632924</v>
      </c>
      <c r="AK268" s="43">
        <f t="shared" si="150"/>
        <v>1.1976807883452227</v>
      </c>
      <c r="AL268" s="43">
        <f t="shared" si="150"/>
        <v>0</v>
      </c>
      <c r="AM268" s="44">
        <f t="shared" si="150"/>
        <v>1.5840113321035867</v>
      </c>
      <c r="AN268" s="45">
        <f t="shared" si="150"/>
        <v>0.17782739305160283</v>
      </c>
      <c r="AO268" s="46">
        <f t="shared" si="150"/>
        <v>0</v>
      </c>
      <c r="AP268" s="46">
        <f t="shared" si="150"/>
        <v>0</v>
      </c>
      <c r="AQ268" s="47">
        <f t="shared" si="150"/>
        <v>0</v>
      </c>
      <c r="AR268" s="47">
        <f t="shared" si="150"/>
        <v>0</v>
      </c>
      <c r="AS268" s="47">
        <f t="shared" si="150"/>
        <v>0</v>
      </c>
      <c r="AT268" s="48">
        <f t="shared" si="150"/>
        <v>0</v>
      </c>
      <c r="AU268" s="48">
        <f t="shared" si="150"/>
        <v>0</v>
      </c>
      <c r="AV268" s="49">
        <f t="shared" si="147"/>
        <v>0.51073562800505268</v>
      </c>
      <c r="AW268" s="49">
        <f t="shared" si="147"/>
        <v>0.50523150035930242</v>
      </c>
      <c r="AX268" s="50">
        <f t="shared" si="148"/>
        <v>0.79996704808082963</v>
      </c>
      <c r="AY268" s="50">
        <f t="shared" si="148"/>
        <v>0.79616564668243495</v>
      </c>
    </row>
    <row r="269" spans="6:51" x14ac:dyDescent="0.25">
      <c r="F269" s="3">
        <v>27</v>
      </c>
      <c r="G269" s="43">
        <f t="shared" si="149"/>
        <v>0.74984292490290172</v>
      </c>
      <c r="H269" s="43">
        <f t="shared" si="149"/>
        <v>0.79994802546604293</v>
      </c>
      <c r="I269" s="43">
        <f t="shared" si="149"/>
        <v>1.1491958419767103</v>
      </c>
      <c r="J269" s="43">
        <f t="shared" si="149"/>
        <v>1.1999255193886624</v>
      </c>
      <c r="K269" s="43">
        <f t="shared" si="149"/>
        <v>0</v>
      </c>
      <c r="L269" s="44">
        <f t="shared" si="149"/>
        <v>1.7585066352947283</v>
      </c>
      <c r="M269" s="45">
        <f t="shared" si="149"/>
        <v>0.41182440583396918</v>
      </c>
      <c r="N269" s="46">
        <f t="shared" si="149"/>
        <v>0</v>
      </c>
      <c r="O269" s="46">
        <f t="shared" si="149"/>
        <v>0</v>
      </c>
      <c r="P269" s="47">
        <f t="shared" si="149"/>
        <v>0</v>
      </c>
      <c r="Q269" s="47">
        <f t="shared" si="149"/>
        <v>0</v>
      </c>
      <c r="R269" s="47">
        <f t="shared" si="149"/>
        <v>0</v>
      </c>
      <c r="S269" s="48">
        <f t="shared" si="149"/>
        <v>0</v>
      </c>
      <c r="T269" s="48">
        <f t="shared" si="149"/>
        <v>0</v>
      </c>
      <c r="U269" s="49">
        <f t="shared" si="145"/>
        <v>0.51929664287618416</v>
      </c>
      <c r="V269" s="49">
        <f t="shared" si="145"/>
        <v>0.51851388584783076</v>
      </c>
      <c r="W269" s="50">
        <f t="shared" si="149"/>
        <v>0.79999895732984416</v>
      </c>
      <c r="X269" s="50">
        <f t="shared" si="149"/>
        <v>0.79970156025496664</v>
      </c>
      <c r="AD269"/>
      <c r="AG269" s="3">
        <f t="shared" si="143"/>
        <v>19.280211654442091</v>
      </c>
      <c r="AH269" s="43">
        <f t="shared" si="150"/>
        <v>0.7393971649447777</v>
      </c>
      <c r="AI269" s="43">
        <f t="shared" si="150"/>
        <v>0.79897106375718296</v>
      </c>
      <c r="AJ269" s="43">
        <f t="shared" si="150"/>
        <v>1.1123093548466083</v>
      </c>
      <c r="AK269" s="43">
        <f t="shared" si="150"/>
        <v>1.1984362914538806</v>
      </c>
      <c r="AL269" s="43">
        <f t="shared" si="150"/>
        <v>0</v>
      </c>
      <c r="AM269" s="44">
        <f t="shared" si="150"/>
        <v>1.6253795944191944</v>
      </c>
      <c r="AN269" s="45">
        <f t="shared" si="150"/>
        <v>0.21996519323611158</v>
      </c>
      <c r="AO269" s="46">
        <f t="shared" si="150"/>
        <v>0</v>
      </c>
      <c r="AP269" s="46">
        <f t="shared" si="150"/>
        <v>0</v>
      </c>
      <c r="AQ269" s="47">
        <f t="shared" si="150"/>
        <v>0</v>
      </c>
      <c r="AR269" s="47">
        <f t="shared" si="150"/>
        <v>0</v>
      </c>
      <c r="AS269" s="47">
        <f t="shared" si="150"/>
        <v>0</v>
      </c>
      <c r="AT269" s="48">
        <f t="shared" si="150"/>
        <v>0</v>
      </c>
      <c r="AU269" s="48">
        <f t="shared" si="150"/>
        <v>0</v>
      </c>
      <c r="AV269" s="49">
        <f t="shared" si="147"/>
        <v>0.51308793634630567</v>
      </c>
      <c r="AW269" s="49">
        <f t="shared" si="147"/>
        <v>0.50863469860925703</v>
      </c>
      <c r="AX269" s="50">
        <f t="shared" si="148"/>
        <v>0.79997887594975126</v>
      </c>
      <c r="AY269" s="50">
        <f t="shared" si="148"/>
        <v>0.79718248379213652</v>
      </c>
    </row>
    <row r="270" spans="6:51" x14ac:dyDescent="0.25">
      <c r="F270" s="3">
        <v>28</v>
      </c>
      <c r="G270" s="43">
        <f t="shared" si="149"/>
        <v>0.74990746476452386</v>
      </c>
      <c r="H270" s="43">
        <f t="shared" si="149"/>
        <v>0.79996386597608904</v>
      </c>
      <c r="I270" s="43">
        <f t="shared" si="149"/>
        <v>1.1495119438192078</v>
      </c>
      <c r="J270" s="43">
        <f t="shared" si="149"/>
        <v>1.1999484779203768</v>
      </c>
      <c r="K270" s="43">
        <f t="shared" si="149"/>
        <v>0</v>
      </c>
      <c r="L270" s="44">
        <f t="shared" si="149"/>
        <v>1.764153991086816</v>
      </c>
      <c r="M270" s="45">
        <f t="shared" si="149"/>
        <v>0.42392560379890698</v>
      </c>
      <c r="N270" s="46">
        <f t="shared" si="149"/>
        <v>0</v>
      </c>
      <c r="O270" s="46">
        <f t="shared" si="149"/>
        <v>0</v>
      </c>
      <c r="P270" s="47">
        <f t="shared" si="149"/>
        <v>0</v>
      </c>
      <c r="Q270" s="47">
        <f t="shared" si="149"/>
        <v>0</v>
      </c>
      <c r="R270" s="47">
        <f t="shared" si="149"/>
        <v>0</v>
      </c>
      <c r="S270" s="48">
        <f t="shared" si="149"/>
        <v>0</v>
      </c>
      <c r="T270" s="48">
        <f t="shared" si="149"/>
        <v>0</v>
      </c>
      <c r="U270" s="49">
        <f t="shared" si="145"/>
        <v>0.51946813543119863</v>
      </c>
      <c r="V270" s="49">
        <f t="shared" si="145"/>
        <v>0.51883995897048063</v>
      </c>
      <c r="W270" s="50">
        <f t="shared" si="149"/>
        <v>0.79999924110093423</v>
      </c>
      <c r="X270" s="50">
        <f t="shared" si="149"/>
        <v>0.7997689202505126</v>
      </c>
      <c r="AD270"/>
      <c r="AG270" s="3">
        <f t="shared" si="143"/>
        <v>20.276635590369683</v>
      </c>
      <c r="AH270" s="43">
        <f t="shared" si="150"/>
        <v>0.7437704648042871</v>
      </c>
      <c r="AI270" s="43">
        <f t="shared" si="150"/>
        <v>0.7993108734849742</v>
      </c>
      <c r="AJ270" s="43">
        <f t="shared" si="150"/>
        <v>1.1267168169431054</v>
      </c>
      <c r="AK270" s="43">
        <f t="shared" si="150"/>
        <v>1.1989627867107169</v>
      </c>
      <c r="AL270" s="43">
        <f t="shared" si="150"/>
        <v>0</v>
      </c>
      <c r="AM270" s="44">
        <f t="shared" si="150"/>
        <v>1.6592753637839359</v>
      </c>
      <c r="AN270" s="45">
        <f t="shared" si="150"/>
        <v>0.25861194018407818</v>
      </c>
      <c r="AO270" s="46">
        <f t="shared" si="150"/>
        <v>0</v>
      </c>
      <c r="AP270" s="46">
        <f t="shared" si="150"/>
        <v>0</v>
      </c>
      <c r="AQ270" s="47">
        <f t="shared" si="150"/>
        <v>0</v>
      </c>
      <c r="AR270" s="47">
        <f t="shared" si="150"/>
        <v>0</v>
      </c>
      <c r="AS270" s="47">
        <f t="shared" si="150"/>
        <v>0</v>
      </c>
      <c r="AT270" s="48">
        <f t="shared" si="150"/>
        <v>0</v>
      </c>
      <c r="AU270" s="48">
        <f t="shared" si="150"/>
        <v>0</v>
      </c>
      <c r="AV270" s="49">
        <f t="shared" si="147"/>
        <v>0.5149089041828403</v>
      </c>
      <c r="AW270" s="49">
        <f t="shared" si="147"/>
        <v>0.51135126196489278</v>
      </c>
      <c r="AX270" s="50">
        <f t="shared" si="148"/>
        <v>0.79998651333868054</v>
      </c>
      <c r="AY270" s="50">
        <f t="shared" si="148"/>
        <v>0.79794711812486729</v>
      </c>
    </row>
    <row r="271" spans="6:51" x14ac:dyDescent="0.25">
      <c r="F271" s="3">
        <v>29</v>
      </c>
      <c r="G271" s="43">
        <f t="shared" si="149"/>
        <v>0.74994488908310208</v>
      </c>
      <c r="H271" s="43">
        <f t="shared" si="149"/>
        <v>0.79997472908668776</v>
      </c>
      <c r="I271" s="43">
        <f t="shared" si="149"/>
        <v>1.1497025535286491</v>
      </c>
      <c r="J271" s="43">
        <f t="shared" si="149"/>
        <v>1.1999641273946773</v>
      </c>
      <c r="K271" s="43">
        <f t="shared" si="149"/>
        <v>0</v>
      </c>
      <c r="L271" s="44">
        <f t="shared" si="149"/>
        <v>1.768763827320496</v>
      </c>
      <c r="M271" s="45">
        <f t="shared" si="149"/>
        <v>0.43428991855743337</v>
      </c>
      <c r="N271" s="46">
        <f t="shared" si="149"/>
        <v>0</v>
      </c>
      <c r="O271" s="46">
        <f t="shared" si="149"/>
        <v>0</v>
      </c>
      <c r="P271" s="47">
        <f t="shared" si="149"/>
        <v>0</v>
      </c>
      <c r="Q271" s="47">
        <f t="shared" si="149"/>
        <v>0</v>
      </c>
      <c r="R271" s="47">
        <f t="shared" si="149"/>
        <v>0</v>
      </c>
      <c r="S271" s="48">
        <f t="shared" si="149"/>
        <v>0</v>
      </c>
      <c r="T271" s="48">
        <f t="shared" si="149"/>
        <v>0</v>
      </c>
      <c r="U271" s="49">
        <f t="shared" si="145"/>
        <v>0.51959608203995489</v>
      </c>
      <c r="V271" s="49">
        <f t="shared" si="145"/>
        <v>0.51909081588929451</v>
      </c>
      <c r="W271" s="50">
        <f t="shared" si="149"/>
        <v>0.7999994395280523</v>
      </c>
      <c r="X271" s="50">
        <f t="shared" si="149"/>
        <v>0.79981966699255769</v>
      </c>
      <c r="AD271"/>
      <c r="AG271" s="3">
        <f t="shared" si="143"/>
        <v>21.324555883177815</v>
      </c>
      <c r="AH271" s="43">
        <f t="shared" si="150"/>
        <v>0.74647654903801264</v>
      </c>
      <c r="AI271" s="43">
        <f t="shared" si="150"/>
        <v>0.79954599409330729</v>
      </c>
      <c r="AJ271" s="43">
        <f t="shared" si="150"/>
        <v>1.1360899677267975</v>
      </c>
      <c r="AK271" s="43">
        <f t="shared" si="150"/>
        <v>1.1993231216451408</v>
      </c>
      <c r="AL271" s="43">
        <f t="shared" si="150"/>
        <v>0</v>
      </c>
      <c r="AM271" s="44">
        <f t="shared" si="150"/>
        <v>1.6868090568695058</v>
      </c>
      <c r="AN271" s="45">
        <f t="shared" si="150"/>
        <v>0.29368483937124068</v>
      </c>
      <c r="AO271" s="46">
        <f t="shared" si="150"/>
        <v>0</v>
      </c>
      <c r="AP271" s="46">
        <f t="shared" si="150"/>
        <v>0</v>
      </c>
      <c r="AQ271" s="47">
        <f t="shared" si="150"/>
        <v>0</v>
      </c>
      <c r="AR271" s="47">
        <f t="shared" si="150"/>
        <v>0</v>
      </c>
      <c r="AS271" s="47">
        <f t="shared" si="150"/>
        <v>0</v>
      </c>
      <c r="AT271" s="48">
        <f t="shared" si="150"/>
        <v>0</v>
      </c>
      <c r="AU271" s="48">
        <f t="shared" si="150"/>
        <v>0</v>
      </c>
      <c r="AV271" s="49">
        <f t="shared" si="147"/>
        <v>0.51629820477270472</v>
      </c>
      <c r="AW271" s="49">
        <f t="shared" si="147"/>
        <v>0.51349190678276224</v>
      </c>
      <c r="AX271" s="50">
        <f t="shared" si="148"/>
        <v>0.79999141327148715</v>
      </c>
      <c r="AY271" s="50">
        <f t="shared" si="148"/>
        <v>0.79851604484797489</v>
      </c>
    </row>
    <row r="272" spans="6:51" x14ac:dyDescent="0.25">
      <c r="F272" s="3">
        <v>30</v>
      </c>
      <c r="G272" s="43">
        <f t="shared" si="149"/>
        <v>0.74996677072572004</v>
      </c>
      <c r="H272" s="43">
        <f t="shared" si="149"/>
        <v>0.7999822191914272</v>
      </c>
      <c r="I272" s="43">
        <f t="shared" si="149"/>
        <v>1.1498177768475706</v>
      </c>
      <c r="J272" s="43">
        <f t="shared" si="149"/>
        <v>1.1999748584537535</v>
      </c>
      <c r="K272" s="43">
        <f t="shared" si="149"/>
        <v>0</v>
      </c>
      <c r="L272" s="44">
        <f t="shared" si="149"/>
        <v>1.7725527242074899</v>
      </c>
      <c r="M272" s="45">
        <f t="shared" si="149"/>
        <v>0.44316734768357857</v>
      </c>
      <c r="N272" s="46">
        <f t="shared" si="149"/>
        <v>0</v>
      </c>
      <c r="O272" s="46">
        <f t="shared" si="149"/>
        <v>0</v>
      </c>
      <c r="P272" s="47">
        <f t="shared" si="149"/>
        <v>0</v>
      </c>
      <c r="Q272" s="47">
        <f t="shared" si="149"/>
        <v>0</v>
      </c>
      <c r="R272" s="47">
        <f t="shared" si="149"/>
        <v>0</v>
      </c>
      <c r="S272" s="48">
        <f t="shared" si="149"/>
        <v>0</v>
      </c>
      <c r="T272" s="48">
        <f t="shared" si="149"/>
        <v>0</v>
      </c>
      <c r="U272" s="49">
        <f t="shared" si="145"/>
        <v>0.51969189901560342</v>
      </c>
      <c r="V272" s="49">
        <f t="shared" si="145"/>
        <v>0.51928448341155309</v>
      </c>
      <c r="W272" s="50">
        <f t="shared" si="149"/>
        <v>0.79999958024303286</v>
      </c>
      <c r="X272" s="50">
        <f t="shared" si="149"/>
        <v>0.79985817673761717</v>
      </c>
      <c r="AD272"/>
      <c r="AG272" s="3">
        <f t="shared" si="143"/>
        <v>22.426633924947051</v>
      </c>
      <c r="AH272" s="43">
        <f t="shared" si="150"/>
        <v>0.74807869859597298</v>
      </c>
      <c r="AI272" s="43">
        <f t="shared" si="150"/>
        <v>0.79970574761470048</v>
      </c>
      <c r="AJ272" s="43">
        <f t="shared" si="150"/>
        <v>1.141964096607258</v>
      </c>
      <c r="AK272" s="43">
        <f t="shared" si="150"/>
        <v>1.1995653290649542</v>
      </c>
      <c r="AL272" s="43">
        <f t="shared" si="150"/>
        <v>0</v>
      </c>
      <c r="AM272" s="44">
        <f t="shared" si="150"/>
        <v>1.7090063059087699</v>
      </c>
      <c r="AN272" s="45">
        <f t="shared" si="150"/>
        <v>0.3251727868421157</v>
      </c>
      <c r="AO272" s="46">
        <f t="shared" si="150"/>
        <v>0</v>
      </c>
      <c r="AP272" s="46">
        <f t="shared" si="150"/>
        <v>0</v>
      </c>
      <c r="AQ272" s="47">
        <f t="shared" si="150"/>
        <v>0</v>
      </c>
      <c r="AR272" s="47">
        <f t="shared" si="150"/>
        <v>0</v>
      </c>
      <c r="AS272" s="47">
        <f t="shared" si="150"/>
        <v>0</v>
      </c>
      <c r="AT272" s="48">
        <f t="shared" si="150"/>
        <v>0</v>
      </c>
      <c r="AU272" s="48">
        <f t="shared" si="150"/>
        <v>0</v>
      </c>
      <c r="AV272" s="49">
        <f t="shared" si="147"/>
        <v>0.5173427816454681</v>
      </c>
      <c r="AW272" s="49">
        <f t="shared" si="147"/>
        <v>0.51515700593814662</v>
      </c>
      <c r="AX272" s="50">
        <f t="shared" si="148"/>
        <v>0.7999945405642459</v>
      </c>
      <c r="AY272" s="50">
        <f t="shared" si="148"/>
        <v>0.79893509156683296</v>
      </c>
    </row>
    <row r="273" spans="6:51" x14ac:dyDescent="0.25">
      <c r="F273" s="3">
        <v>31</v>
      </c>
      <c r="G273" s="43">
        <f t="shared" si="149"/>
        <v>0.74997969184540092</v>
      </c>
      <c r="H273" s="43">
        <f t="shared" si="149"/>
        <v>0.79998741233682524</v>
      </c>
      <c r="I273" s="43">
        <f t="shared" si="149"/>
        <v>1.1498876816731955</v>
      </c>
      <c r="J273" s="43">
        <f t="shared" si="149"/>
        <v>1.1999822617616387</v>
      </c>
      <c r="K273" s="43">
        <f t="shared" si="149"/>
        <v>0</v>
      </c>
      <c r="L273" s="44">
        <f t="shared" si="149"/>
        <v>1.7756878598956936</v>
      </c>
      <c r="M273" s="45">
        <f t="shared" si="149"/>
        <v>0.45077357791284944</v>
      </c>
      <c r="N273" s="46">
        <f t="shared" si="149"/>
        <v>0</v>
      </c>
      <c r="O273" s="46">
        <f t="shared" si="149"/>
        <v>0</v>
      </c>
      <c r="P273" s="47">
        <f t="shared" si="149"/>
        <v>0</v>
      </c>
      <c r="Q273" s="47">
        <f t="shared" si="149"/>
        <v>0</v>
      </c>
      <c r="R273" s="47">
        <f t="shared" si="149"/>
        <v>0</v>
      </c>
      <c r="S273" s="48">
        <f t="shared" si="149"/>
        <v>0</v>
      </c>
      <c r="T273" s="48">
        <f t="shared" si="149"/>
        <v>0</v>
      </c>
      <c r="U273" s="49">
        <f t="shared" si="145"/>
        <v>0.51976393370053142</v>
      </c>
      <c r="V273" s="49">
        <f t="shared" si="145"/>
        <v>0.51943453956046248</v>
      </c>
      <c r="W273" s="50">
        <f t="shared" si="149"/>
        <v>0.79999968138803501</v>
      </c>
      <c r="X273" s="50">
        <f t="shared" si="149"/>
        <v>0.79988761108116746</v>
      </c>
      <c r="AD273"/>
      <c r="AG273" s="3">
        <f t="shared" si="143"/>
        <v>23.585668651620018</v>
      </c>
      <c r="AH273" s="43">
        <f t="shared" si="150"/>
        <v>0.74898771281448651</v>
      </c>
      <c r="AI273" s="43">
        <f t="shared" si="150"/>
        <v>0.79981234364798048</v>
      </c>
      <c r="AJ273" s="43">
        <f t="shared" si="150"/>
        <v>1.145509807373595</v>
      </c>
      <c r="AK273" s="43">
        <f t="shared" si="150"/>
        <v>1.1997252467994672</v>
      </c>
      <c r="AL273" s="43">
        <f t="shared" si="150"/>
        <v>0</v>
      </c>
      <c r="AM273" s="44">
        <f t="shared" si="150"/>
        <v>1.7267872220139997</v>
      </c>
      <c r="AN273" s="45">
        <f t="shared" si="150"/>
        <v>0.35313338598807009</v>
      </c>
      <c r="AO273" s="46">
        <f t="shared" si="150"/>
        <v>0</v>
      </c>
      <c r="AP273" s="46">
        <f t="shared" si="150"/>
        <v>0</v>
      </c>
      <c r="AQ273" s="47">
        <f t="shared" si="150"/>
        <v>0</v>
      </c>
      <c r="AR273" s="47">
        <f t="shared" si="150"/>
        <v>0</v>
      </c>
      <c r="AS273" s="47">
        <f t="shared" si="150"/>
        <v>0</v>
      </c>
      <c r="AT273" s="48">
        <f t="shared" si="150"/>
        <v>0</v>
      </c>
      <c r="AU273" s="48">
        <f t="shared" si="150"/>
        <v>0</v>
      </c>
      <c r="AV273" s="49">
        <f t="shared" si="147"/>
        <v>0.51811676069053059</v>
      </c>
      <c r="AW273" s="49">
        <f t="shared" si="147"/>
        <v>0.51643553957645894</v>
      </c>
      <c r="AX273" s="50">
        <f t="shared" si="148"/>
        <v>0.79999652866676663</v>
      </c>
      <c r="AY273" s="50">
        <f t="shared" si="148"/>
        <v>0.79924080386595819</v>
      </c>
    </row>
    <row r="274" spans="6:51" x14ac:dyDescent="0.25">
      <c r="F274" s="3">
        <v>32</v>
      </c>
      <c r="G274" s="43">
        <f t="shared" si="149"/>
        <v>0.74998740783740214</v>
      </c>
      <c r="H274" s="43">
        <f t="shared" si="149"/>
        <v>0.79999103335720512</v>
      </c>
      <c r="I274" s="43">
        <f t="shared" si="149"/>
        <v>1.1499302890858709</v>
      </c>
      <c r="J274" s="43">
        <f t="shared" si="149"/>
        <v>1.1999874009099718</v>
      </c>
      <c r="K274" s="43">
        <f t="shared" si="149"/>
        <v>0</v>
      </c>
      <c r="L274" s="44">
        <f t="shared" si="149"/>
        <v>1.7782989918559491</v>
      </c>
      <c r="M274" s="45">
        <f t="shared" si="149"/>
        <v>0.4572940392815249</v>
      </c>
      <c r="N274" s="46">
        <f t="shared" si="149"/>
        <v>0</v>
      </c>
      <c r="O274" s="46">
        <f t="shared" si="149"/>
        <v>0</v>
      </c>
      <c r="P274" s="47">
        <f t="shared" si="149"/>
        <v>0</v>
      </c>
      <c r="Q274" s="47">
        <f t="shared" si="149"/>
        <v>0</v>
      </c>
      <c r="R274" s="47">
        <f t="shared" si="149"/>
        <v>0</v>
      </c>
      <c r="S274" s="48">
        <f t="shared" si="149"/>
        <v>0</v>
      </c>
      <c r="T274" s="48">
        <f t="shared" si="149"/>
        <v>0</v>
      </c>
      <c r="U274" s="49">
        <f t="shared" ref="U274:V289" si="151">$C$5/100*U$163*U202</f>
        <v>0.51981830536436735</v>
      </c>
      <c r="V274" s="49">
        <f t="shared" si="151"/>
        <v>0.51955123544161008</v>
      </c>
      <c r="W274" s="50">
        <f t="shared" si="149"/>
        <v>0.79999975503847753</v>
      </c>
      <c r="X274" s="50">
        <f t="shared" ref="X274" si="152">X202*X$163</f>
        <v>0.79991026884557237</v>
      </c>
      <c r="AD274"/>
      <c r="AG274" s="3">
        <f t="shared" si="143"/>
        <v>24.804603651429346</v>
      </c>
      <c r="AH274" s="43">
        <f t="shared" si="150"/>
        <v>0.74948310764215242</v>
      </c>
      <c r="AI274" s="43">
        <f t="shared" si="150"/>
        <v>0.79988220439588753</v>
      </c>
      <c r="AJ274" s="43">
        <f t="shared" si="150"/>
        <v>1.1475717204438232</v>
      </c>
      <c r="AK274" s="43">
        <f t="shared" si="150"/>
        <v>1.1998289853433703</v>
      </c>
      <c r="AL274" s="43">
        <f t="shared" si="150"/>
        <v>0</v>
      </c>
      <c r="AM274" s="44">
        <f t="shared" si="150"/>
        <v>1.7409566634716582</v>
      </c>
      <c r="AN274" s="45">
        <f t="shared" si="150"/>
        <v>0.37768700756192763</v>
      </c>
      <c r="AO274" s="46">
        <f t="shared" si="150"/>
        <v>0</v>
      </c>
      <c r="AP274" s="46">
        <f t="shared" si="150"/>
        <v>0</v>
      </c>
      <c r="AQ274" s="47">
        <f t="shared" si="150"/>
        <v>0</v>
      </c>
      <c r="AR274" s="47">
        <f t="shared" si="150"/>
        <v>0</v>
      </c>
      <c r="AS274" s="47">
        <f t="shared" si="150"/>
        <v>0</v>
      </c>
      <c r="AT274" s="48">
        <f t="shared" si="150"/>
        <v>0</v>
      </c>
      <c r="AU274" s="48">
        <f t="shared" si="150"/>
        <v>0</v>
      </c>
      <c r="AV274" s="49">
        <f t="shared" ref="AV274:AW289" si="153">$C$5/100*AV$163*AV202</f>
        <v>0.51868194498655928</v>
      </c>
      <c r="AW274" s="49">
        <f t="shared" si="153"/>
        <v>0.51740470212625511</v>
      </c>
      <c r="AX274" s="50">
        <f t="shared" ref="AX274:AY289" si="154">AX202*AX$163</f>
        <v>0.79999778929489052</v>
      </c>
      <c r="AY274" s="50">
        <f t="shared" si="154"/>
        <v>0.79946185174025508</v>
      </c>
    </row>
    <row r="275" spans="6:51" x14ac:dyDescent="0.25">
      <c r="F275" s="3">
        <v>33</v>
      </c>
      <c r="G275" s="43">
        <f t="shared" ref="G275:X290" si="155">G203*G$163</f>
        <v>0.74999207255355382</v>
      </c>
      <c r="H275" s="43">
        <f t="shared" si="155"/>
        <v>0.79999357274060356</v>
      </c>
      <c r="I275" s="43">
        <f t="shared" si="155"/>
        <v>1.149956402492776</v>
      </c>
      <c r="J275" s="43">
        <f t="shared" si="155"/>
        <v>1.1999909907087409</v>
      </c>
      <c r="K275" s="43">
        <f t="shared" si="155"/>
        <v>0</v>
      </c>
      <c r="L275" s="44">
        <f t="shared" si="155"/>
        <v>1.7804874107950053</v>
      </c>
      <c r="M275" s="45">
        <f t="shared" si="155"/>
        <v>0.46288769098181598</v>
      </c>
      <c r="N275" s="46">
        <f t="shared" si="155"/>
        <v>0</v>
      </c>
      <c r="O275" s="46">
        <f t="shared" si="155"/>
        <v>0</v>
      </c>
      <c r="P275" s="47">
        <f t="shared" si="155"/>
        <v>0</v>
      </c>
      <c r="Q275" s="47">
        <f t="shared" si="155"/>
        <v>0</v>
      </c>
      <c r="R275" s="47">
        <f t="shared" si="155"/>
        <v>0</v>
      </c>
      <c r="S275" s="48">
        <f t="shared" si="155"/>
        <v>0</v>
      </c>
      <c r="T275" s="48">
        <f t="shared" si="155"/>
        <v>0</v>
      </c>
      <c r="U275" s="49">
        <f t="shared" si="151"/>
        <v>0.51985951259420149</v>
      </c>
      <c r="V275" s="49">
        <f t="shared" si="151"/>
        <v>0.51964233013943173</v>
      </c>
      <c r="W275" s="50">
        <f t="shared" si="155"/>
        <v>0.7999998093384878</v>
      </c>
      <c r="X275" s="50">
        <f t="shared" si="155"/>
        <v>0.79992783232552489</v>
      </c>
      <c r="AD275"/>
      <c r="AG275" s="3">
        <f t="shared" si="143"/>
        <v>26.08653464069765</v>
      </c>
      <c r="AH275" s="43">
        <f t="shared" ref="AH275:AU290" si="156">AH203*AH$163</f>
        <v>0.74974323738347115</v>
      </c>
      <c r="AI275" s="43">
        <f t="shared" si="156"/>
        <v>0.79992718717073319</v>
      </c>
      <c r="AJ275" s="43">
        <f t="shared" si="156"/>
        <v>1.1487276452102928</v>
      </c>
      <c r="AK275" s="43">
        <f t="shared" si="156"/>
        <v>1.1998951270125811</v>
      </c>
      <c r="AL275" s="43">
        <f t="shared" si="156"/>
        <v>0</v>
      </c>
      <c r="AM275" s="44">
        <f t="shared" si="156"/>
        <v>1.7522033545880611</v>
      </c>
      <c r="AN275" s="45">
        <f t="shared" si="156"/>
        <v>0.39900832898192867</v>
      </c>
      <c r="AO275" s="46">
        <f t="shared" si="156"/>
        <v>0</v>
      </c>
      <c r="AP275" s="46">
        <f t="shared" si="156"/>
        <v>0</v>
      </c>
      <c r="AQ275" s="47">
        <f t="shared" si="156"/>
        <v>0</v>
      </c>
      <c r="AR275" s="47">
        <f t="shared" si="156"/>
        <v>0</v>
      </c>
      <c r="AS275" s="47">
        <f t="shared" si="156"/>
        <v>0</v>
      </c>
      <c r="AT275" s="48">
        <f t="shared" si="156"/>
        <v>0</v>
      </c>
      <c r="AU275" s="48">
        <f t="shared" si="156"/>
        <v>0</v>
      </c>
      <c r="AV275" s="49">
        <f t="shared" si="153"/>
        <v>0.51908875033329527</v>
      </c>
      <c r="AW275" s="49">
        <f t="shared" si="153"/>
        <v>0.51813007594030835</v>
      </c>
      <c r="AX275" s="50">
        <f t="shared" si="154"/>
        <v>0.79999858769625576</v>
      </c>
      <c r="AY275" s="50">
        <f t="shared" si="154"/>
        <v>0.7996203772298478</v>
      </c>
    </row>
    <row r="276" spans="6:51" x14ac:dyDescent="0.25">
      <c r="F276" s="3">
        <v>34</v>
      </c>
      <c r="G276" s="43">
        <f t="shared" si="155"/>
        <v>0.7499949299748806</v>
      </c>
      <c r="H276" s="43">
        <f t="shared" si="155"/>
        <v>0.7999953639745615</v>
      </c>
      <c r="I276" s="43">
        <f t="shared" si="155"/>
        <v>1.1499725083638361</v>
      </c>
      <c r="J276" s="43">
        <f t="shared" si="155"/>
        <v>1.199993514102546</v>
      </c>
      <c r="K276" s="43">
        <f t="shared" si="155"/>
        <v>0</v>
      </c>
      <c r="L276" s="44">
        <f t="shared" si="155"/>
        <v>1.7823326498976928</v>
      </c>
      <c r="M276" s="45">
        <f t="shared" si="155"/>
        <v>0.46769048387088125</v>
      </c>
      <c r="N276" s="46">
        <f t="shared" si="155"/>
        <v>0</v>
      </c>
      <c r="O276" s="46">
        <f t="shared" si="155"/>
        <v>0</v>
      </c>
      <c r="P276" s="47">
        <f t="shared" si="155"/>
        <v>0</v>
      </c>
      <c r="Q276" s="47">
        <f t="shared" si="155"/>
        <v>0</v>
      </c>
      <c r="R276" s="47">
        <f t="shared" si="155"/>
        <v>0</v>
      </c>
      <c r="S276" s="48">
        <f t="shared" si="155"/>
        <v>0</v>
      </c>
      <c r="T276" s="48">
        <f t="shared" si="155"/>
        <v>0</v>
      </c>
      <c r="U276" s="49">
        <f t="shared" si="151"/>
        <v>0.51989087250426191</v>
      </c>
      <c r="V276" s="49">
        <f t="shared" si="151"/>
        <v>0.51971371252610721</v>
      </c>
      <c r="W276" s="50">
        <f t="shared" si="155"/>
        <v>0.79999984985111261</v>
      </c>
      <c r="X276" s="50">
        <f t="shared" si="155"/>
        <v>0.79994154056849809</v>
      </c>
      <c r="AD276"/>
      <c r="AG276" s="3">
        <f t="shared" si="143"/>
        <v>27.434717325995447</v>
      </c>
      <c r="AH276" s="43">
        <f t="shared" si="156"/>
        <v>0.74987535567189756</v>
      </c>
      <c r="AI276" s="43">
        <f t="shared" si="156"/>
        <v>0.79995565481039232</v>
      </c>
      <c r="AJ276" s="43">
        <f t="shared" si="156"/>
        <v>1.1493530485226253</v>
      </c>
      <c r="AK276" s="43">
        <f t="shared" si="156"/>
        <v>1.199936595014901</v>
      </c>
      <c r="AL276" s="43">
        <f t="shared" si="156"/>
        <v>0</v>
      </c>
      <c r="AM276" s="44">
        <f t="shared" si="156"/>
        <v>1.7611054698826836</v>
      </c>
      <c r="AN276" s="45">
        <f t="shared" si="156"/>
        <v>0.41731597630671591</v>
      </c>
      <c r="AO276" s="46">
        <f t="shared" si="156"/>
        <v>0</v>
      </c>
      <c r="AP276" s="46">
        <f t="shared" si="156"/>
        <v>0</v>
      </c>
      <c r="AQ276" s="47">
        <f t="shared" si="156"/>
        <v>0</v>
      </c>
      <c r="AR276" s="47">
        <f t="shared" si="156"/>
        <v>0</v>
      </c>
      <c r="AS276" s="47">
        <f t="shared" si="156"/>
        <v>0</v>
      </c>
      <c r="AT276" s="48">
        <f t="shared" si="156"/>
        <v>0</v>
      </c>
      <c r="AU276" s="48">
        <f t="shared" si="156"/>
        <v>0</v>
      </c>
      <c r="AV276" s="49">
        <f t="shared" si="153"/>
        <v>0.51937743353601706</v>
      </c>
      <c r="AW276" s="49">
        <f t="shared" si="153"/>
        <v>0.51866625675545897</v>
      </c>
      <c r="AX276" s="50">
        <f t="shared" si="154"/>
        <v>0.79999909348033249</v>
      </c>
      <c r="AY276" s="50">
        <f t="shared" si="154"/>
        <v>0.79973322802159608</v>
      </c>
    </row>
    <row r="277" spans="6:51" x14ac:dyDescent="0.25">
      <c r="F277" s="3">
        <v>35</v>
      </c>
      <c r="G277" s="43">
        <f t="shared" si="155"/>
        <v>0.74999670467863266</v>
      </c>
      <c r="H277" s="43">
        <f t="shared" si="155"/>
        <v>0.79999663491419193</v>
      </c>
      <c r="I277" s="43">
        <f t="shared" si="155"/>
        <v>1.1499825117108582</v>
      </c>
      <c r="J277" s="43">
        <f t="shared" si="155"/>
        <v>1.19999529915165</v>
      </c>
      <c r="K277" s="43">
        <f t="shared" si="155"/>
        <v>0</v>
      </c>
      <c r="L277" s="44">
        <f t="shared" si="155"/>
        <v>1.7838975291219734</v>
      </c>
      <c r="M277" s="45">
        <f t="shared" si="155"/>
        <v>0.47181847706172508</v>
      </c>
      <c r="N277" s="46">
        <f t="shared" si="155"/>
        <v>0</v>
      </c>
      <c r="O277" s="46">
        <f t="shared" si="155"/>
        <v>0</v>
      </c>
      <c r="P277" s="47">
        <f t="shared" si="155"/>
        <v>0</v>
      </c>
      <c r="Q277" s="47">
        <f t="shared" si="155"/>
        <v>0</v>
      </c>
      <c r="R277" s="47">
        <f t="shared" si="155"/>
        <v>0</v>
      </c>
      <c r="S277" s="48">
        <f t="shared" si="155"/>
        <v>0</v>
      </c>
      <c r="T277" s="48">
        <f t="shared" si="155"/>
        <v>0</v>
      </c>
      <c r="U277" s="49">
        <f t="shared" si="151"/>
        <v>0.51991483880361955</v>
      </c>
      <c r="V277" s="49">
        <f t="shared" si="151"/>
        <v>0.51976986489833632</v>
      </c>
      <c r="W277" s="50">
        <f t="shared" si="155"/>
        <v>0.79999988042320735</v>
      </c>
      <c r="X277" s="50">
        <f t="shared" si="155"/>
        <v>0.79995231200435202</v>
      </c>
      <c r="AD277"/>
      <c r="AG277" s="3">
        <f t="shared" si="143"/>
        <v>28.852575672624699</v>
      </c>
      <c r="AH277" s="43">
        <f t="shared" si="156"/>
        <v>0.74994055769134915</v>
      </c>
      <c r="AI277" s="43">
        <f t="shared" si="156"/>
        <v>0.79997337122166268</v>
      </c>
      <c r="AJ277" s="43">
        <f t="shared" si="156"/>
        <v>1.1496801234311478</v>
      </c>
      <c r="AK277" s="43">
        <f t="shared" si="156"/>
        <v>1.1999621763311368</v>
      </c>
      <c r="AL277" s="43">
        <f t="shared" si="156"/>
        <v>0</v>
      </c>
      <c r="AM277" s="44">
        <f t="shared" si="156"/>
        <v>1.7681404070416595</v>
      </c>
      <c r="AN277" s="45">
        <f t="shared" si="156"/>
        <v>0.43286101726479642</v>
      </c>
      <c r="AO277" s="46">
        <f t="shared" si="156"/>
        <v>0</v>
      </c>
      <c r="AP277" s="46">
        <f t="shared" si="156"/>
        <v>0</v>
      </c>
      <c r="AQ277" s="47">
        <f t="shared" si="156"/>
        <v>0</v>
      </c>
      <c r="AR277" s="47">
        <f t="shared" si="156"/>
        <v>0</v>
      </c>
      <c r="AS277" s="47">
        <f t="shared" si="156"/>
        <v>0</v>
      </c>
      <c r="AT277" s="48">
        <f t="shared" si="156"/>
        <v>0</v>
      </c>
      <c r="AU277" s="48">
        <f t="shared" si="156"/>
        <v>0</v>
      </c>
      <c r="AV277" s="49">
        <f t="shared" si="153"/>
        <v>0.51957947431085827</v>
      </c>
      <c r="AW277" s="49">
        <f t="shared" si="153"/>
        <v>0.51905780511948241</v>
      </c>
      <c r="AX277" s="50">
        <f t="shared" si="154"/>
        <v>0.79999941443991907</v>
      </c>
      <c r="AY277" s="50">
        <f t="shared" si="154"/>
        <v>0.79981304438459877</v>
      </c>
    </row>
    <row r="278" spans="6:51" x14ac:dyDescent="0.25">
      <c r="F278" s="3">
        <v>36</v>
      </c>
      <c r="G278" s="43">
        <f t="shared" si="155"/>
        <v>0.74999782280134564</v>
      </c>
      <c r="H278" s="43">
        <f t="shared" si="155"/>
        <v>0.799997542025768</v>
      </c>
      <c r="I278" s="43">
        <f t="shared" si="155"/>
        <v>1.1499887721452675</v>
      </c>
      <c r="J278" s="43">
        <f t="shared" si="155"/>
        <v>1.1999965699378219</v>
      </c>
      <c r="K278" s="43">
        <f t="shared" si="155"/>
        <v>0</v>
      </c>
      <c r="L278" s="44">
        <f t="shared" si="155"/>
        <v>1.7852319626250945</v>
      </c>
      <c r="M278" s="45">
        <f t="shared" si="155"/>
        <v>0.47537060814083565</v>
      </c>
      <c r="N278" s="46">
        <f t="shared" si="155"/>
        <v>0</v>
      </c>
      <c r="O278" s="46">
        <f t="shared" si="155"/>
        <v>0</v>
      </c>
      <c r="P278" s="47">
        <f t="shared" si="155"/>
        <v>0</v>
      </c>
      <c r="Q278" s="47">
        <f t="shared" si="155"/>
        <v>0</v>
      </c>
      <c r="R278" s="47">
        <f t="shared" si="155"/>
        <v>0</v>
      </c>
      <c r="S278" s="48">
        <f t="shared" si="155"/>
        <v>0</v>
      </c>
      <c r="T278" s="48">
        <f t="shared" si="155"/>
        <v>0</v>
      </c>
      <c r="U278" s="49">
        <f t="shared" si="151"/>
        <v>0.51993323255151902</v>
      </c>
      <c r="V278" s="49">
        <f t="shared" si="151"/>
        <v>0.51981420918419308</v>
      </c>
      <c r="W278" s="50">
        <f t="shared" si="155"/>
        <v>0.79999990374647334</v>
      </c>
      <c r="X278" s="50">
        <f t="shared" si="155"/>
        <v>0.79996083172979404</v>
      </c>
      <c r="AD278"/>
      <c r="AG278" s="3">
        <f t="shared" si="143"/>
        <v>30.343710600427304</v>
      </c>
      <c r="AH278" s="43">
        <f t="shared" si="156"/>
        <v>0.74997198867527359</v>
      </c>
      <c r="AI278" s="43">
        <f t="shared" si="156"/>
        <v>0.79998422058984131</v>
      </c>
      <c r="AJ278" s="43">
        <f t="shared" si="156"/>
        <v>1.1498458107961806</v>
      </c>
      <c r="AK278" s="43">
        <f t="shared" si="156"/>
        <v>1.1999777156963738</v>
      </c>
      <c r="AL278" s="43">
        <f t="shared" si="156"/>
        <v>0</v>
      </c>
      <c r="AM278" s="44">
        <f t="shared" si="156"/>
        <v>1.7736968005089124</v>
      </c>
      <c r="AN278" s="45">
        <f t="shared" si="156"/>
        <v>0.44591510215907826</v>
      </c>
      <c r="AO278" s="46">
        <f t="shared" si="156"/>
        <v>0</v>
      </c>
      <c r="AP278" s="46">
        <f t="shared" si="156"/>
        <v>0</v>
      </c>
      <c r="AQ278" s="47">
        <f t="shared" si="156"/>
        <v>0</v>
      </c>
      <c r="AR278" s="47">
        <f t="shared" si="156"/>
        <v>0</v>
      </c>
      <c r="AS278" s="47">
        <f t="shared" si="156"/>
        <v>0</v>
      </c>
      <c r="AT278" s="48">
        <f t="shared" si="156"/>
        <v>0</v>
      </c>
      <c r="AU278" s="48">
        <f t="shared" si="156"/>
        <v>0</v>
      </c>
      <c r="AV278" s="49">
        <f t="shared" si="153"/>
        <v>0.51971899150499623</v>
      </c>
      <c r="AW278" s="49">
        <f t="shared" si="153"/>
        <v>0.51934039989276426</v>
      </c>
      <c r="AX278" s="50">
        <f t="shared" si="154"/>
        <v>0.79999961875892822</v>
      </c>
      <c r="AY278" s="50">
        <f t="shared" si="154"/>
        <v>0.7998691858340965</v>
      </c>
    </row>
    <row r="279" spans="6:51" x14ac:dyDescent="0.25">
      <c r="F279" s="3">
        <v>37</v>
      </c>
      <c r="G279" s="43">
        <f t="shared" si="155"/>
        <v>0.7499985376367998</v>
      </c>
      <c r="H279" s="43">
        <f t="shared" si="155"/>
        <v>0.7999981933058663</v>
      </c>
      <c r="I279" s="43">
        <f t="shared" si="155"/>
        <v>1.1499927220061676</v>
      </c>
      <c r="J279" s="43">
        <f t="shared" si="155"/>
        <v>1.1999974803802185</v>
      </c>
      <c r="K279" s="43">
        <f t="shared" si="155"/>
        <v>0</v>
      </c>
      <c r="L279" s="44">
        <f t="shared" si="155"/>
        <v>1.7863758450887874</v>
      </c>
      <c r="M279" s="45">
        <f t="shared" si="155"/>
        <v>0.47843113090160816</v>
      </c>
      <c r="N279" s="46">
        <f t="shared" si="155"/>
        <v>0</v>
      </c>
      <c r="O279" s="46">
        <f t="shared" si="155"/>
        <v>0</v>
      </c>
      <c r="P279" s="47">
        <f t="shared" si="155"/>
        <v>0</v>
      </c>
      <c r="Q279" s="47">
        <f t="shared" si="155"/>
        <v>0</v>
      </c>
      <c r="R279" s="47">
        <f t="shared" si="155"/>
        <v>0</v>
      </c>
      <c r="S279" s="48">
        <f t="shared" si="155"/>
        <v>0</v>
      </c>
      <c r="T279" s="48">
        <f t="shared" si="155"/>
        <v>0</v>
      </c>
      <c r="U279" s="49">
        <f t="shared" si="151"/>
        <v>0.5199474099178456</v>
      </c>
      <c r="V279" s="49">
        <f t="shared" si="151"/>
        <v>0.51984936591372011</v>
      </c>
      <c r="W279" s="50">
        <f t="shared" si="155"/>
        <v>0.7999999217258571</v>
      </c>
      <c r="X279" s="50">
        <f t="shared" si="155"/>
        <v>0.79996761399581717</v>
      </c>
      <c r="AD279"/>
      <c r="AG279" s="3">
        <f t="shared" si="143"/>
        <v>31.911909129003085</v>
      </c>
      <c r="AH279" s="43">
        <f t="shared" si="156"/>
        <v>0.74998687424646093</v>
      </c>
      <c r="AI279" s="43">
        <f t="shared" si="156"/>
        <v>0.79999076369341726</v>
      </c>
      <c r="AJ279" s="43">
        <f t="shared" si="156"/>
        <v>1.1499273191489043</v>
      </c>
      <c r="AK279" s="43">
        <f t="shared" si="156"/>
        <v>1.1999870189539354</v>
      </c>
      <c r="AL279" s="43">
        <f t="shared" si="156"/>
        <v>0</v>
      </c>
      <c r="AM279" s="44">
        <f t="shared" si="156"/>
        <v>1.7780872606586122</v>
      </c>
      <c r="AN279" s="45">
        <f t="shared" si="156"/>
        <v>0.45675901777576217</v>
      </c>
      <c r="AO279" s="46">
        <f t="shared" si="156"/>
        <v>0</v>
      </c>
      <c r="AP279" s="46">
        <f t="shared" si="156"/>
        <v>0</v>
      </c>
      <c r="AQ279" s="47">
        <f t="shared" si="156"/>
        <v>0</v>
      </c>
      <c r="AR279" s="47">
        <f t="shared" si="156"/>
        <v>0</v>
      </c>
      <c r="AS279" s="47">
        <f t="shared" si="156"/>
        <v>0</v>
      </c>
      <c r="AT279" s="48">
        <f t="shared" si="156"/>
        <v>0</v>
      </c>
      <c r="AU279" s="48">
        <f t="shared" si="156"/>
        <v>0</v>
      </c>
      <c r="AV279" s="49">
        <f t="shared" si="153"/>
        <v>0.51981410069894973</v>
      </c>
      <c r="AW279" s="49">
        <f t="shared" si="153"/>
        <v>0.51954208233771981</v>
      </c>
      <c r="AX279" s="50">
        <f t="shared" si="154"/>
        <v>0.79999974942533547</v>
      </c>
      <c r="AY279" s="50">
        <f t="shared" si="154"/>
        <v>0.79990849851758705</v>
      </c>
    </row>
    <row r="280" spans="6:51" x14ac:dyDescent="0.25">
      <c r="F280" s="3">
        <v>38</v>
      </c>
      <c r="G280" s="43">
        <f t="shared" si="155"/>
        <v>0.74999900146440401</v>
      </c>
      <c r="H280" s="43">
        <f t="shared" si="155"/>
        <v>0.79999866368554251</v>
      </c>
      <c r="I280" s="43">
        <f t="shared" si="155"/>
        <v>1.1499952354148433</v>
      </c>
      <c r="J280" s="43">
        <f t="shared" si="155"/>
        <v>1.1999981368048724</v>
      </c>
      <c r="K280" s="43">
        <f t="shared" si="155"/>
        <v>0</v>
      </c>
      <c r="L280" s="44">
        <f t="shared" si="155"/>
        <v>1.7873612499512601</v>
      </c>
      <c r="M280" s="45">
        <f t="shared" si="155"/>
        <v>0.48107174313919099</v>
      </c>
      <c r="N280" s="46">
        <f t="shared" si="155"/>
        <v>0</v>
      </c>
      <c r="O280" s="46">
        <f t="shared" si="155"/>
        <v>0</v>
      </c>
      <c r="P280" s="47">
        <f t="shared" si="155"/>
        <v>0</v>
      </c>
      <c r="Q280" s="47">
        <f t="shared" si="155"/>
        <v>0</v>
      </c>
      <c r="R280" s="47">
        <f t="shared" si="155"/>
        <v>0</v>
      </c>
      <c r="S280" s="48">
        <f t="shared" si="155"/>
        <v>0</v>
      </c>
      <c r="T280" s="48">
        <f t="shared" si="155"/>
        <v>0</v>
      </c>
      <c r="U280" s="49">
        <f t="shared" si="151"/>
        <v>0.5199583844299317</v>
      </c>
      <c r="V280" s="49">
        <f t="shared" si="151"/>
        <v>0.51987734831883214</v>
      </c>
      <c r="W280" s="50">
        <f t="shared" si="155"/>
        <v>0.79999993572432604</v>
      </c>
      <c r="X280" s="50">
        <f t="shared" si="155"/>
        <v>0.79997304720330753</v>
      </c>
      <c r="AD280"/>
      <c r="AG280" s="3">
        <f t="shared" si="143"/>
        <v>33.561153995563402</v>
      </c>
      <c r="AH280" s="43">
        <f t="shared" si="156"/>
        <v>0.74999384333781183</v>
      </c>
      <c r="AI280" s="43">
        <f t="shared" si="156"/>
        <v>0.79999465345368859</v>
      </c>
      <c r="AJ280" s="43">
        <f t="shared" si="156"/>
        <v>1.1499663776366127</v>
      </c>
      <c r="AK280" s="43">
        <f t="shared" si="156"/>
        <v>1.1999925141376646</v>
      </c>
      <c r="AL280" s="43">
        <f t="shared" si="156"/>
        <v>0</v>
      </c>
      <c r="AM280" s="44">
        <f t="shared" si="156"/>
        <v>1.7815607694668318</v>
      </c>
      <c r="AN280" s="45">
        <f t="shared" si="156"/>
        <v>0.46567231530259134</v>
      </c>
      <c r="AO280" s="46">
        <f t="shared" si="156"/>
        <v>0</v>
      </c>
      <c r="AP280" s="46">
        <f t="shared" si="156"/>
        <v>0</v>
      </c>
      <c r="AQ280" s="47">
        <f t="shared" si="156"/>
        <v>0</v>
      </c>
      <c r="AR280" s="47">
        <f t="shared" si="156"/>
        <v>0</v>
      </c>
      <c r="AS280" s="47">
        <f t="shared" si="156"/>
        <v>0</v>
      </c>
      <c r="AT280" s="48">
        <f t="shared" si="156"/>
        <v>0</v>
      </c>
      <c r="AU280" s="48">
        <f t="shared" si="156"/>
        <v>0</v>
      </c>
      <c r="AV280" s="49">
        <f t="shared" si="153"/>
        <v>0.51987814878840999</v>
      </c>
      <c r="AW280" s="49">
        <f t="shared" si="153"/>
        <v>0.5196844987747159</v>
      </c>
      <c r="AX280" s="50">
        <f t="shared" si="154"/>
        <v>0.79999983349166315</v>
      </c>
      <c r="AY280" s="50">
        <f t="shared" si="154"/>
        <v>0.79993593438868082</v>
      </c>
    </row>
    <row r="281" spans="6:51" x14ac:dyDescent="0.25">
      <c r="F281" s="3">
        <v>39</v>
      </c>
      <c r="G281" s="43">
        <f t="shared" si="155"/>
        <v>0.74999930693508721</v>
      </c>
      <c r="H281" s="43">
        <f t="shared" si="155"/>
        <v>0.79999900542889568</v>
      </c>
      <c r="I281" s="43">
        <f t="shared" si="155"/>
        <v>1.1499968490399106</v>
      </c>
      <c r="J281" s="43">
        <f t="shared" si="155"/>
        <v>1.199998613081557</v>
      </c>
      <c r="K281" s="43">
        <f t="shared" si="155"/>
        <v>0</v>
      </c>
      <c r="L281" s="44">
        <f t="shared" si="155"/>
        <v>1.7882141117334096</v>
      </c>
      <c r="M281" s="45">
        <f t="shared" si="155"/>
        <v>0.48335343165185274</v>
      </c>
      <c r="N281" s="46">
        <f t="shared" si="155"/>
        <v>0</v>
      </c>
      <c r="O281" s="46">
        <f t="shared" si="155"/>
        <v>0</v>
      </c>
      <c r="P281" s="47">
        <f t="shared" si="155"/>
        <v>0</v>
      </c>
      <c r="Q281" s="47">
        <f t="shared" si="155"/>
        <v>0</v>
      </c>
      <c r="R281" s="47">
        <f t="shared" si="155"/>
        <v>0</v>
      </c>
      <c r="S281" s="48">
        <f t="shared" si="155"/>
        <v>0</v>
      </c>
      <c r="T281" s="48">
        <f t="shared" si="155"/>
        <v>0</v>
      </c>
      <c r="U281" s="49">
        <f t="shared" si="151"/>
        <v>0.5199669162794619</v>
      </c>
      <c r="V281" s="49">
        <f t="shared" si="151"/>
        <v>0.51989970813031816</v>
      </c>
      <c r="W281" s="50">
        <f t="shared" si="155"/>
        <v>0.7999999467273704</v>
      </c>
      <c r="X281" s="50">
        <f t="shared" si="155"/>
        <v>0.79997742649175552</v>
      </c>
      <c r="AD281"/>
      <c r="AG281" s="3">
        <f t="shared" si="143"/>
        <v>35.295633769846724</v>
      </c>
      <c r="AH281" s="43">
        <f t="shared" si="156"/>
        <v>0.74999708968359302</v>
      </c>
      <c r="AI281" s="43">
        <f t="shared" si="156"/>
        <v>0.79999693534266303</v>
      </c>
      <c r="AJ281" s="43">
        <f t="shared" si="156"/>
        <v>1.149984674036626</v>
      </c>
      <c r="AK281" s="43">
        <f t="shared" si="156"/>
        <v>1.1999957203517884</v>
      </c>
      <c r="AL281" s="43">
        <f t="shared" si="156"/>
        <v>0</v>
      </c>
      <c r="AM281" s="44">
        <f t="shared" si="156"/>
        <v>1.7843140619258222</v>
      </c>
      <c r="AN281" s="45">
        <f t="shared" si="156"/>
        <v>0.47292451413952136</v>
      </c>
      <c r="AO281" s="46">
        <f t="shared" si="156"/>
        <v>0</v>
      </c>
      <c r="AP281" s="46">
        <f t="shared" si="156"/>
        <v>0</v>
      </c>
      <c r="AQ281" s="47">
        <f t="shared" si="156"/>
        <v>0</v>
      </c>
      <c r="AR281" s="47">
        <f t="shared" si="156"/>
        <v>0</v>
      </c>
      <c r="AS281" s="47">
        <f t="shared" si="156"/>
        <v>0</v>
      </c>
      <c r="AT281" s="48">
        <f t="shared" si="156"/>
        <v>0</v>
      </c>
      <c r="AU281" s="48">
        <f t="shared" si="156"/>
        <v>0</v>
      </c>
      <c r="AV281" s="49">
        <f t="shared" si="153"/>
        <v>0.51992078815546705</v>
      </c>
      <c r="AW281" s="49">
        <f t="shared" si="153"/>
        <v>0.51978407273226179</v>
      </c>
      <c r="AX281" s="50">
        <f t="shared" si="154"/>
        <v>0.79999988797489396</v>
      </c>
      <c r="AY281" s="50">
        <f t="shared" si="154"/>
        <v>0.79995503922171785</v>
      </c>
    </row>
    <row r="282" spans="6:51" x14ac:dyDescent="0.25">
      <c r="F282" s="3">
        <v>40</v>
      </c>
      <c r="G282" s="43">
        <f t="shared" si="155"/>
        <v>0.74999951112218433</v>
      </c>
      <c r="H282" s="43">
        <f t="shared" si="155"/>
        <v>0.79999925518429815</v>
      </c>
      <c r="I282" s="43">
        <f t="shared" si="155"/>
        <v>1.1499978945440872</v>
      </c>
      <c r="J282" s="43">
        <f t="shared" si="155"/>
        <v>1.1999989608265125</v>
      </c>
      <c r="K282" s="43">
        <f t="shared" si="155"/>
        <v>0</v>
      </c>
      <c r="L282" s="44">
        <f t="shared" si="155"/>
        <v>1.7889555199927332</v>
      </c>
      <c r="M282" s="45">
        <f t="shared" si="155"/>
        <v>0.48532806338315876</v>
      </c>
      <c r="N282" s="46">
        <f t="shared" si="155"/>
        <v>0</v>
      </c>
      <c r="O282" s="46">
        <f t="shared" si="155"/>
        <v>0</v>
      </c>
      <c r="P282" s="47">
        <f t="shared" si="155"/>
        <v>0</v>
      </c>
      <c r="Q282" s="47">
        <f t="shared" si="155"/>
        <v>0</v>
      </c>
      <c r="R282" s="47">
        <f t="shared" si="155"/>
        <v>0</v>
      </c>
      <c r="S282" s="48">
        <f t="shared" si="155"/>
        <v>0</v>
      </c>
      <c r="T282" s="48">
        <f t="shared" si="155"/>
        <v>0</v>
      </c>
      <c r="U282" s="49">
        <f t="shared" si="151"/>
        <v>0.51997357774224284</v>
      </c>
      <c r="V282" s="49">
        <f t="shared" si="151"/>
        <v>0.51991764535092611</v>
      </c>
      <c r="W282" s="50">
        <f t="shared" si="155"/>
        <v>0.79999995545477998</v>
      </c>
      <c r="X282" s="50">
        <f t="shared" si="155"/>
        <v>0.79998097747890162</v>
      </c>
      <c r="AD282"/>
      <c r="AG282" s="3">
        <f t="shared" si="143"/>
        <v>37.119753491784877</v>
      </c>
      <c r="AH282" s="43">
        <f t="shared" si="156"/>
        <v>0.74999860415635888</v>
      </c>
      <c r="AI282" s="43">
        <f t="shared" si="156"/>
        <v>0.79999825796511803</v>
      </c>
      <c r="AJ282" s="43">
        <f t="shared" si="156"/>
        <v>1.1499930856754186</v>
      </c>
      <c r="AK282" s="43">
        <f t="shared" si="156"/>
        <v>1.199997570671971</v>
      </c>
      <c r="AL282" s="43">
        <f t="shared" si="156"/>
        <v>0</v>
      </c>
      <c r="AM282" s="44">
        <f t="shared" si="156"/>
        <v>1.7865016422715798</v>
      </c>
      <c r="AN282" s="45">
        <f t="shared" si="156"/>
        <v>0.47876819323448855</v>
      </c>
      <c r="AO282" s="46">
        <f t="shared" si="156"/>
        <v>0</v>
      </c>
      <c r="AP282" s="46">
        <f t="shared" si="156"/>
        <v>0</v>
      </c>
      <c r="AQ282" s="47">
        <f t="shared" si="156"/>
        <v>0</v>
      </c>
      <c r="AR282" s="47">
        <f t="shared" si="156"/>
        <v>0</v>
      </c>
      <c r="AS282" s="47">
        <f t="shared" si="156"/>
        <v>0</v>
      </c>
      <c r="AT282" s="48">
        <f t="shared" si="156"/>
        <v>0</v>
      </c>
      <c r="AU282" s="48">
        <f t="shared" si="156"/>
        <v>0</v>
      </c>
      <c r="AV282" s="49">
        <f t="shared" si="153"/>
        <v>0.51994887596195249</v>
      </c>
      <c r="AW282" s="49">
        <f t="shared" si="153"/>
        <v>0.51985306073152426</v>
      </c>
      <c r="AX282" s="50">
        <f t="shared" si="154"/>
        <v>0.79999992358968341</v>
      </c>
      <c r="AY282" s="50">
        <f t="shared" si="154"/>
        <v>0.79996832918392113</v>
      </c>
    </row>
    <row r="283" spans="6:51" x14ac:dyDescent="0.25">
      <c r="F283" s="3">
        <v>41</v>
      </c>
      <c r="G283" s="43">
        <f t="shared" si="155"/>
        <v>0.74999964963106713</v>
      </c>
      <c r="H283" s="43">
        <f t="shared" si="155"/>
        <v>0.79999943878796498</v>
      </c>
      <c r="I283" s="43">
        <f t="shared" si="155"/>
        <v>1.1499985783481215</v>
      </c>
      <c r="J283" s="43">
        <f t="shared" si="155"/>
        <v>1.1999992163144757</v>
      </c>
      <c r="K283" s="43">
        <f t="shared" si="155"/>
        <v>0</v>
      </c>
      <c r="L283" s="44">
        <f t="shared" si="155"/>
        <v>1.7896027196416993</v>
      </c>
      <c r="M283" s="45">
        <f t="shared" si="155"/>
        <v>0.48703975155183332</v>
      </c>
      <c r="N283" s="46">
        <f t="shared" si="155"/>
        <v>0</v>
      </c>
      <c r="O283" s="46">
        <f t="shared" si="155"/>
        <v>0</v>
      </c>
      <c r="P283" s="47">
        <f t="shared" si="155"/>
        <v>0</v>
      </c>
      <c r="Q283" s="47">
        <f t="shared" si="155"/>
        <v>0</v>
      </c>
      <c r="R283" s="47">
        <f t="shared" si="155"/>
        <v>0</v>
      </c>
      <c r="S283" s="48">
        <f t="shared" si="155"/>
        <v>0</v>
      </c>
      <c r="T283" s="48">
        <f t="shared" si="155"/>
        <v>0</v>
      </c>
      <c r="U283" s="49">
        <f t="shared" si="151"/>
        <v>0.5199788012372446</v>
      </c>
      <c r="V283" s="49">
        <f t="shared" si="151"/>
        <v>0.51993209111283312</v>
      </c>
      <c r="W283" s="50">
        <f t="shared" si="155"/>
        <v>0.79999996243740834</v>
      </c>
      <c r="X283" s="50">
        <f t="shared" si="155"/>
        <v>0.79998387365375179</v>
      </c>
      <c r="AD283"/>
      <c r="AG283" s="3">
        <f t="shared" si="143"/>
        <v>38.85778775562828</v>
      </c>
      <c r="AH283" s="43">
        <f t="shared" si="156"/>
        <v>0.74999927071546368</v>
      </c>
      <c r="AI283" s="43">
        <f t="shared" si="156"/>
        <v>0.79999896315569685</v>
      </c>
      <c r="AJ283" s="43">
        <f t="shared" si="156"/>
        <v>1.1499966602825018</v>
      </c>
      <c r="AK283" s="43">
        <f t="shared" si="156"/>
        <v>1.1999985541958162</v>
      </c>
      <c r="AL283" s="43">
        <f t="shared" si="156"/>
        <v>0</v>
      </c>
      <c r="AM283" s="44">
        <f t="shared" si="156"/>
        <v>1.788100066554414</v>
      </c>
      <c r="AN283" s="45">
        <f t="shared" si="156"/>
        <v>0.48304879122507338</v>
      </c>
      <c r="AO283" s="46">
        <f t="shared" si="156"/>
        <v>0</v>
      </c>
      <c r="AP283" s="46">
        <f t="shared" si="156"/>
        <v>0</v>
      </c>
      <c r="AQ283" s="47">
        <f t="shared" si="156"/>
        <v>0</v>
      </c>
      <c r="AR283" s="47">
        <f t="shared" si="156"/>
        <v>0</v>
      </c>
      <c r="AS283" s="47">
        <f t="shared" si="156"/>
        <v>0</v>
      </c>
      <c r="AT283" s="48">
        <f t="shared" si="156"/>
        <v>0</v>
      </c>
      <c r="AU283" s="48">
        <f t="shared" si="156"/>
        <v>0</v>
      </c>
      <c r="AV283" s="49">
        <f t="shared" si="153"/>
        <v>0.51996582861930918</v>
      </c>
      <c r="AW283" s="49">
        <f t="shared" si="153"/>
        <v>0.51989682267721038</v>
      </c>
      <c r="AX283" s="50">
        <f t="shared" si="154"/>
        <v>0.79999994531578644</v>
      </c>
      <c r="AY283" s="50">
        <f t="shared" si="154"/>
        <v>0.79997685883306291</v>
      </c>
    </row>
    <row r="284" spans="6:51" x14ac:dyDescent="0.25">
      <c r="F284" s="3">
        <v>42</v>
      </c>
      <c r="G284" s="43">
        <f t="shared" si="155"/>
        <v>0.74999974496107191</v>
      </c>
      <c r="H284" s="43">
        <f t="shared" si="155"/>
        <v>0.79999957455180537</v>
      </c>
      <c r="I284" s="43">
        <f t="shared" si="155"/>
        <v>1.149999029887415</v>
      </c>
      <c r="J284" s="43">
        <f t="shared" si="155"/>
        <v>1.1999994051856022</v>
      </c>
      <c r="K284" s="43">
        <f t="shared" si="155"/>
        <v>0</v>
      </c>
      <c r="L284" s="44">
        <f t="shared" si="155"/>
        <v>1.7901698882459727</v>
      </c>
      <c r="M284" s="45">
        <f t="shared" si="155"/>
        <v>0.48852602433691489</v>
      </c>
      <c r="N284" s="46">
        <f t="shared" si="155"/>
        <v>0</v>
      </c>
      <c r="O284" s="46">
        <f t="shared" si="155"/>
        <v>0</v>
      </c>
      <c r="P284" s="47">
        <f t="shared" si="155"/>
        <v>0</v>
      </c>
      <c r="Q284" s="47">
        <f t="shared" si="155"/>
        <v>0</v>
      </c>
      <c r="R284" s="47">
        <f t="shared" si="155"/>
        <v>0</v>
      </c>
      <c r="S284" s="48">
        <f t="shared" si="155"/>
        <v>0</v>
      </c>
      <c r="T284" s="48">
        <f t="shared" si="155"/>
        <v>0</v>
      </c>
      <c r="U284" s="49">
        <f t="shared" si="151"/>
        <v>0.51998291473768277</v>
      </c>
      <c r="V284" s="49">
        <f t="shared" si="151"/>
        <v>0.51994377038389306</v>
      </c>
      <c r="W284" s="50">
        <f t="shared" si="155"/>
        <v>0.7999999680704335</v>
      </c>
      <c r="X284" s="50">
        <f t="shared" si="155"/>
        <v>0.79998624919242411</v>
      </c>
      <c r="AD284"/>
      <c r="AG284" s="3">
        <f t="shared" si="143"/>
        <v>40.467341024247702</v>
      </c>
      <c r="AH284" s="43">
        <f t="shared" si="156"/>
        <v>0.74999958242221942</v>
      </c>
      <c r="AI284" s="43">
        <f t="shared" si="156"/>
        <v>0.7999993479632872</v>
      </c>
      <c r="AJ284" s="43">
        <f t="shared" si="156"/>
        <v>1.1499982498653303</v>
      </c>
      <c r="AK284" s="43">
        <f t="shared" si="156"/>
        <v>1.1999990899433883</v>
      </c>
      <c r="AL284" s="43">
        <f t="shared" si="156"/>
        <v>0</v>
      </c>
      <c r="AM284" s="44">
        <f t="shared" si="156"/>
        <v>1.7892687818245743</v>
      </c>
      <c r="AN284" s="45">
        <f t="shared" si="156"/>
        <v>0.48615830719265368</v>
      </c>
      <c r="AO284" s="46">
        <f t="shared" si="156"/>
        <v>0</v>
      </c>
      <c r="AP284" s="46">
        <f t="shared" si="156"/>
        <v>0</v>
      </c>
      <c r="AQ284" s="47">
        <f t="shared" si="156"/>
        <v>0</v>
      </c>
      <c r="AR284" s="47">
        <f t="shared" si="156"/>
        <v>0</v>
      </c>
      <c r="AS284" s="47">
        <f t="shared" si="156"/>
        <v>0</v>
      </c>
      <c r="AT284" s="48">
        <f t="shared" si="156"/>
        <v>0</v>
      </c>
      <c r="AU284" s="48">
        <f t="shared" si="156"/>
        <v>0</v>
      </c>
      <c r="AV284" s="49">
        <f t="shared" si="153"/>
        <v>0.51997617581139588</v>
      </c>
      <c r="AW284" s="49">
        <f t="shared" si="153"/>
        <v>0.51992478268552111</v>
      </c>
      <c r="AX284" s="50">
        <f t="shared" si="154"/>
        <v>0.79999995890848608</v>
      </c>
      <c r="AY284" s="50">
        <f t="shared" si="154"/>
        <v>0.79998240352005434</v>
      </c>
    </row>
    <row r="285" spans="6:51" x14ac:dyDescent="0.25">
      <c r="F285" s="3">
        <v>43</v>
      </c>
      <c r="G285" s="43">
        <f t="shared" si="155"/>
        <v>0.74999981151428585</v>
      </c>
      <c r="H285" s="43">
        <f t="shared" si="155"/>
        <v>0.79999967552464157</v>
      </c>
      <c r="I285" s="43">
        <f t="shared" si="155"/>
        <v>1.1499993309599139</v>
      </c>
      <c r="J285" s="43">
        <f t="shared" si="155"/>
        <v>1.1999995456675407</v>
      </c>
      <c r="K285" s="43">
        <f t="shared" si="155"/>
        <v>0</v>
      </c>
      <c r="L285" s="44">
        <f t="shared" si="155"/>
        <v>1.7906687431385551</v>
      </c>
      <c r="M285" s="45">
        <f t="shared" si="155"/>
        <v>0.48981882170594482</v>
      </c>
      <c r="N285" s="46">
        <f t="shared" si="155"/>
        <v>0</v>
      </c>
      <c r="O285" s="46">
        <f t="shared" si="155"/>
        <v>0</v>
      </c>
      <c r="P285" s="47">
        <f t="shared" si="155"/>
        <v>0</v>
      </c>
      <c r="Q285" s="47">
        <f t="shared" si="155"/>
        <v>0</v>
      </c>
      <c r="R285" s="47">
        <f t="shared" si="155"/>
        <v>0</v>
      </c>
      <c r="S285" s="48">
        <f t="shared" si="155"/>
        <v>0</v>
      </c>
      <c r="T285" s="48">
        <f t="shared" si="155"/>
        <v>0</v>
      </c>
      <c r="U285" s="49">
        <f t="shared" si="151"/>
        <v>0.51998616794371622</v>
      </c>
      <c r="V285" s="49">
        <f t="shared" si="151"/>
        <v>0.51995324955368882</v>
      </c>
      <c r="W285" s="50">
        <f t="shared" si="155"/>
        <v>0.7999999726506809</v>
      </c>
      <c r="X285" s="50">
        <f t="shared" si="155"/>
        <v>0.79998820845467844</v>
      </c>
      <c r="AD285"/>
      <c r="AG285" s="3">
        <f t="shared" si="143"/>
        <v>41.95047391357199</v>
      </c>
      <c r="AH285" s="43">
        <f t="shared" si="156"/>
        <v>0.74999974101148448</v>
      </c>
      <c r="AI285" s="43">
        <f t="shared" si="156"/>
        <v>0.79999956873728229</v>
      </c>
      <c r="AJ285" s="43">
        <f t="shared" si="156"/>
        <v>1.1499990115975041</v>
      </c>
      <c r="AK285" s="43">
        <f t="shared" si="156"/>
        <v>1.1999993970966971</v>
      </c>
      <c r="AL285" s="43">
        <f t="shared" si="156"/>
        <v>0</v>
      </c>
      <c r="AM285" s="44">
        <f t="shared" si="156"/>
        <v>1.7901434943023695</v>
      </c>
      <c r="AN285" s="45">
        <f t="shared" si="156"/>
        <v>0.48845721150085375</v>
      </c>
      <c r="AO285" s="46">
        <f t="shared" si="156"/>
        <v>0</v>
      </c>
      <c r="AP285" s="46">
        <f t="shared" si="156"/>
        <v>0</v>
      </c>
      <c r="AQ285" s="47">
        <f t="shared" si="156"/>
        <v>0</v>
      </c>
      <c r="AR285" s="47">
        <f t="shared" si="156"/>
        <v>0</v>
      </c>
      <c r="AS285" s="47">
        <f t="shared" si="156"/>
        <v>0</v>
      </c>
      <c r="AT285" s="48">
        <f t="shared" si="156"/>
        <v>0</v>
      </c>
      <c r="AU285" s="48">
        <f t="shared" si="156"/>
        <v>0</v>
      </c>
      <c r="AV285" s="49">
        <f t="shared" si="153"/>
        <v>0.51998273305285247</v>
      </c>
      <c r="AW285" s="49">
        <f t="shared" si="153"/>
        <v>0.51994324785885671</v>
      </c>
      <c r="AX285" s="50">
        <f t="shared" si="154"/>
        <v>0.79999996781834948</v>
      </c>
      <c r="AY285" s="50">
        <f t="shared" si="154"/>
        <v>0.79998614209701957</v>
      </c>
    </row>
    <row r="286" spans="6:51" x14ac:dyDescent="0.25">
      <c r="F286" s="3">
        <v>44</v>
      </c>
      <c r="G286" s="43">
        <f t="shared" si="155"/>
        <v>0.74999985862917118</v>
      </c>
      <c r="H286" s="43">
        <f t="shared" si="155"/>
        <v>0.79999975105492593</v>
      </c>
      <c r="I286" s="43">
        <f t="shared" si="155"/>
        <v>1.1499995336779603</v>
      </c>
      <c r="J286" s="43">
        <f t="shared" si="155"/>
        <v>1.1999996507927089</v>
      </c>
      <c r="K286" s="43">
        <f t="shared" si="155"/>
        <v>0</v>
      </c>
      <c r="L286" s="44">
        <f t="shared" si="155"/>
        <v>1.7911090180447675</v>
      </c>
      <c r="M286" s="45">
        <f t="shared" si="155"/>
        <v>0.49094534363739245</v>
      </c>
      <c r="N286" s="46">
        <f t="shared" si="155"/>
        <v>0</v>
      </c>
      <c r="O286" s="46">
        <f t="shared" si="155"/>
        <v>0</v>
      </c>
      <c r="P286" s="47">
        <f t="shared" si="155"/>
        <v>0</v>
      </c>
      <c r="Q286" s="47">
        <f t="shared" si="155"/>
        <v>0</v>
      </c>
      <c r="R286" s="47">
        <f t="shared" si="155"/>
        <v>0</v>
      </c>
      <c r="S286" s="48">
        <f t="shared" si="155"/>
        <v>0</v>
      </c>
      <c r="T286" s="48">
        <f t="shared" si="155"/>
        <v>0</v>
      </c>
      <c r="U286" s="49">
        <f t="shared" si="151"/>
        <v>0.51998875168874048</v>
      </c>
      <c r="V286" s="49">
        <f t="shared" si="151"/>
        <v>0.51996097264758567</v>
      </c>
      <c r="W286" s="50">
        <f t="shared" si="155"/>
        <v>0.79999997640302756</v>
      </c>
      <c r="X286" s="50">
        <f t="shared" si="155"/>
        <v>0.79998983306007465</v>
      </c>
      <c r="AD286"/>
      <c r="AG286" s="3">
        <f t="shared" si="143"/>
        <v>43.317115956604354</v>
      </c>
      <c r="AH286" s="43">
        <f t="shared" si="156"/>
        <v>0.74999982821715272</v>
      </c>
      <c r="AI286" s="43">
        <f t="shared" si="156"/>
        <v>0.79999970186708935</v>
      </c>
      <c r="AJ286" s="43">
        <f t="shared" si="156"/>
        <v>1.1499994040073658</v>
      </c>
      <c r="AK286" s="43">
        <f t="shared" si="156"/>
        <v>1.1999995823255021</v>
      </c>
      <c r="AL286" s="43">
        <f t="shared" si="156"/>
        <v>0</v>
      </c>
      <c r="AM286" s="44">
        <f t="shared" si="156"/>
        <v>1.7908142887824137</v>
      </c>
      <c r="AN286" s="45">
        <f t="shared" si="156"/>
        <v>0.49019288729256738</v>
      </c>
      <c r="AO286" s="46">
        <f t="shared" si="156"/>
        <v>0</v>
      </c>
      <c r="AP286" s="46">
        <f t="shared" si="156"/>
        <v>0</v>
      </c>
      <c r="AQ286" s="47">
        <f t="shared" si="156"/>
        <v>0</v>
      </c>
      <c r="AR286" s="47">
        <f t="shared" si="156"/>
        <v>0</v>
      </c>
      <c r="AS286" s="47">
        <f t="shared" si="156"/>
        <v>0</v>
      </c>
      <c r="AT286" s="48">
        <f t="shared" si="156"/>
        <v>0</v>
      </c>
      <c r="AU286" s="48">
        <f t="shared" si="156"/>
        <v>0</v>
      </c>
      <c r="AV286" s="49">
        <f t="shared" si="153"/>
        <v>0.51998705204215723</v>
      </c>
      <c r="AW286" s="49">
        <f t="shared" si="153"/>
        <v>0.51995587053215542</v>
      </c>
      <c r="AX286" s="50">
        <f t="shared" si="154"/>
        <v>0.79999997392116828</v>
      </c>
      <c r="AY286" s="50">
        <f t="shared" si="154"/>
        <v>0.79998875652040324</v>
      </c>
    </row>
    <row r="287" spans="6:51" x14ac:dyDescent="0.25">
      <c r="F287" s="3">
        <v>45</v>
      </c>
      <c r="G287" s="43">
        <f t="shared" si="155"/>
        <v>0.74999989243884313</v>
      </c>
      <c r="H287" s="43">
        <f t="shared" si="155"/>
        <v>0.79999980787603076</v>
      </c>
      <c r="I287" s="43">
        <f t="shared" si="155"/>
        <v>1.1499996715182323</v>
      </c>
      <c r="J287" s="43">
        <f t="shared" si="155"/>
        <v>1.1999997299322027</v>
      </c>
      <c r="K287" s="43">
        <f t="shared" si="155"/>
        <v>0</v>
      </c>
      <c r="L287" s="44">
        <f t="shared" si="155"/>
        <v>1.7914988391685094</v>
      </c>
      <c r="M287" s="45">
        <f t="shared" si="155"/>
        <v>0.49192877052910533</v>
      </c>
      <c r="N287" s="46">
        <f t="shared" si="155"/>
        <v>0</v>
      </c>
      <c r="O287" s="46">
        <f t="shared" si="155"/>
        <v>0</v>
      </c>
      <c r="P287" s="47">
        <f t="shared" si="155"/>
        <v>0</v>
      </c>
      <c r="Q287" s="47">
        <f t="shared" si="155"/>
        <v>0</v>
      </c>
      <c r="R287" s="47">
        <f t="shared" si="155"/>
        <v>0</v>
      </c>
      <c r="S287" s="48">
        <f t="shared" si="155"/>
        <v>0</v>
      </c>
      <c r="T287" s="48">
        <f t="shared" si="155"/>
        <v>0</v>
      </c>
      <c r="U287" s="49">
        <f t="shared" si="151"/>
        <v>0.51999081237563605</v>
      </c>
      <c r="V287" s="49">
        <f t="shared" si="151"/>
        <v>0.51996728896657052</v>
      </c>
      <c r="W287" s="50">
        <f t="shared" si="155"/>
        <v>0.79999997949925561</v>
      </c>
      <c r="X287" s="50">
        <f t="shared" si="155"/>
        <v>0.79999118718962403</v>
      </c>
      <c r="AD287"/>
      <c r="AG287" s="3">
        <f t="shared" si="143"/>
        <v>44.576416783406593</v>
      </c>
      <c r="AH287" s="43">
        <f t="shared" si="156"/>
        <v>0.74999987944340907</v>
      </c>
      <c r="AI287" s="43">
        <f t="shared" si="156"/>
        <v>0.79999978574352637</v>
      </c>
      <c r="AJ287" s="43">
        <f t="shared" si="156"/>
        <v>1.1499996194508739</v>
      </c>
      <c r="AK287" s="43">
        <f t="shared" si="156"/>
        <v>1.1999996990984478</v>
      </c>
      <c r="AL287" s="43">
        <f t="shared" si="156"/>
        <v>0</v>
      </c>
      <c r="AM287" s="44">
        <f t="shared" si="156"/>
        <v>1.7913394127449904</v>
      </c>
      <c r="AN287" s="45">
        <f t="shared" si="156"/>
        <v>0.49152833680011221</v>
      </c>
      <c r="AO287" s="46">
        <f t="shared" si="156"/>
        <v>0</v>
      </c>
      <c r="AP287" s="46">
        <f t="shared" si="156"/>
        <v>0</v>
      </c>
      <c r="AQ287" s="47">
        <f t="shared" si="156"/>
        <v>0</v>
      </c>
      <c r="AR287" s="47">
        <f t="shared" si="156"/>
        <v>0</v>
      </c>
      <c r="AS287" s="47">
        <f t="shared" si="156"/>
        <v>0</v>
      </c>
      <c r="AT287" s="48">
        <f t="shared" si="156"/>
        <v>0</v>
      </c>
      <c r="AU287" s="48">
        <f t="shared" si="156"/>
        <v>0</v>
      </c>
      <c r="AV287" s="49">
        <f t="shared" si="153"/>
        <v>0.51998999546308677</v>
      </c>
      <c r="AW287" s="49">
        <f t="shared" si="153"/>
        <v>0.51996476606263287</v>
      </c>
      <c r="AX287" s="50">
        <f t="shared" si="154"/>
        <v>0.79999997825858804</v>
      </c>
      <c r="AY287" s="50">
        <f t="shared" si="154"/>
        <v>0.79999064310066903</v>
      </c>
    </row>
    <row r="288" spans="6:51" x14ac:dyDescent="0.25">
      <c r="F288" s="3">
        <v>46</v>
      </c>
      <c r="G288" s="43">
        <f t="shared" si="155"/>
        <v>0.74999991702253366</v>
      </c>
      <c r="H288" s="43">
        <f t="shared" si="155"/>
        <v>0.79999985086368941</v>
      </c>
      <c r="I288" s="43">
        <f t="shared" si="155"/>
        <v>1.149999766168774</v>
      </c>
      <c r="J288" s="43">
        <f t="shared" si="155"/>
        <v>1.1999997898625951</v>
      </c>
      <c r="K288" s="43">
        <f t="shared" si="155"/>
        <v>0</v>
      </c>
      <c r="L288" s="44">
        <f t="shared" si="155"/>
        <v>1.7918450234384065</v>
      </c>
      <c r="M288" s="45">
        <f t="shared" si="155"/>
        <v>0.49278887415526357</v>
      </c>
      <c r="N288" s="46">
        <f t="shared" si="155"/>
        <v>0</v>
      </c>
      <c r="O288" s="46">
        <f t="shared" si="155"/>
        <v>0</v>
      </c>
      <c r="P288" s="47">
        <f t="shared" si="155"/>
        <v>0</v>
      </c>
      <c r="Q288" s="47">
        <f t="shared" si="155"/>
        <v>0</v>
      </c>
      <c r="R288" s="47">
        <f t="shared" si="155"/>
        <v>0</v>
      </c>
      <c r="S288" s="48">
        <f t="shared" si="155"/>
        <v>0</v>
      </c>
      <c r="T288" s="48">
        <f t="shared" si="155"/>
        <v>0</v>
      </c>
      <c r="U288" s="49">
        <f t="shared" si="151"/>
        <v>0.51999246275160282</v>
      </c>
      <c r="V288" s="49">
        <f t="shared" si="151"/>
        <v>0.51997247424557835</v>
      </c>
      <c r="W288" s="50">
        <f t="shared" si="155"/>
        <v>0.79999998207163336</v>
      </c>
      <c r="X288" s="50">
        <f t="shared" si="155"/>
        <v>0.79999232157944267</v>
      </c>
      <c r="AD288"/>
      <c r="AG288" s="3">
        <f t="shared" si="143"/>
        <v>45.736807377615186</v>
      </c>
      <c r="AH288" s="43">
        <f t="shared" si="156"/>
        <v>0.74999991127420029</v>
      </c>
      <c r="AI288" s="43">
        <f t="shared" si="156"/>
        <v>0.79999984067230878</v>
      </c>
      <c r="AJ288" s="43">
        <f t="shared" si="156"/>
        <v>1.1499997445468664</v>
      </c>
      <c r="AK288" s="43">
        <f t="shared" si="156"/>
        <v>1.199999775648243</v>
      </c>
      <c r="AL288" s="43">
        <f t="shared" si="156"/>
        <v>0</v>
      </c>
      <c r="AM288" s="44">
        <f t="shared" si="156"/>
        <v>1.7917578018630156</v>
      </c>
      <c r="AN288" s="45">
        <f t="shared" si="156"/>
        <v>0.49257346447012834</v>
      </c>
      <c r="AO288" s="46">
        <f t="shared" si="156"/>
        <v>0</v>
      </c>
      <c r="AP288" s="46">
        <f t="shared" si="156"/>
        <v>0</v>
      </c>
      <c r="AQ288" s="47">
        <f t="shared" si="156"/>
        <v>0</v>
      </c>
      <c r="AR288" s="47">
        <f t="shared" si="156"/>
        <v>0</v>
      </c>
      <c r="AS288" s="47">
        <f t="shared" si="156"/>
        <v>0</v>
      </c>
      <c r="AT288" s="48">
        <f t="shared" si="156"/>
        <v>0</v>
      </c>
      <c r="AU288" s="48">
        <f t="shared" si="156"/>
        <v>0</v>
      </c>
      <c r="AV288" s="49">
        <f t="shared" si="153"/>
        <v>0.51999206288780619</v>
      </c>
      <c r="AW288" s="49">
        <f t="shared" si="153"/>
        <v>0.5199712060417897</v>
      </c>
      <c r="AX288" s="50">
        <f t="shared" si="154"/>
        <v>0.7999999814391876</v>
      </c>
      <c r="AY288" s="50">
        <f t="shared" si="154"/>
        <v>0.79999204189939688</v>
      </c>
    </row>
    <row r="289" spans="6:51" x14ac:dyDescent="0.25">
      <c r="F289" s="3">
        <v>47</v>
      </c>
      <c r="G289" s="43">
        <f t="shared" si="155"/>
        <v>0.74999993512738516</v>
      </c>
      <c r="H289" s="43">
        <f t="shared" si="155"/>
        <v>0.79999988356725038</v>
      </c>
      <c r="I289" s="43">
        <f t="shared" si="155"/>
        <v>1.1499998318014681</v>
      </c>
      <c r="J289" s="43">
        <f t="shared" si="155"/>
        <v>1.1999998355118158</v>
      </c>
      <c r="K289" s="43">
        <f t="shared" si="155"/>
        <v>0</v>
      </c>
      <c r="L289" s="44">
        <f t="shared" si="155"/>
        <v>1.7921533161947305</v>
      </c>
      <c r="M289" s="45">
        <f t="shared" si="155"/>
        <v>0.49354253522994984</v>
      </c>
      <c r="N289" s="46">
        <f t="shared" si="155"/>
        <v>0</v>
      </c>
      <c r="O289" s="46">
        <f t="shared" si="155"/>
        <v>0</v>
      </c>
      <c r="P289" s="47">
        <f t="shared" si="155"/>
        <v>0</v>
      </c>
      <c r="Q289" s="47">
        <f t="shared" si="155"/>
        <v>0</v>
      </c>
      <c r="R289" s="47">
        <f t="shared" si="155"/>
        <v>0</v>
      </c>
      <c r="S289" s="48">
        <f t="shared" si="155"/>
        <v>0</v>
      </c>
      <c r="T289" s="48">
        <f t="shared" si="155"/>
        <v>0</v>
      </c>
      <c r="U289" s="49">
        <f t="shared" si="151"/>
        <v>0.51999378997740364</v>
      </c>
      <c r="V289" s="49">
        <f t="shared" si="151"/>
        <v>0.51997674689909545</v>
      </c>
      <c r="W289" s="50">
        <f t="shared" si="155"/>
        <v>0.79999998422278362</v>
      </c>
      <c r="X289" s="50">
        <f t="shared" si="155"/>
        <v>0.79999327654512897</v>
      </c>
      <c r="AD289"/>
      <c r="AG289" s="3">
        <f t="shared" si="143"/>
        <v>46.806056521639796</v>
      </c>
      <c r="AH289" s="43">
        <f t="shared" si="156"/>
        <v>0.74999993202475002</v>
      </c>
      <c r="AI289" s="43">
        <f t="shared" si="156"/>
        <v>0.79999987789521176</v>
      </c>
      <c r="AJ289" s="43">
        <f t="shared" si="156"/>
        <v>1.149999820848749</v>
      </c>
      <c r="AK289" s="43">
        <f t="shared" si="156"/>
        <v>1.1999998275898376</v>
      </c>
      <c r="AL289" s="43">
        <f t="shared" si="156"/>
        <v>0</v>
      </c>
      <c r="AM289" s="44">
        <f t="shared" si="156"/>
        <v>1.7920962466393784</v>
      </c>
      <c r="AN289" s="45">
        <f t="shared" si="156"/>
        <v>0.49340397735389557</v>
      </c>
      <c r="AO289" s="46">
        <f t="shared" si="156"/>
        <v>0</v>
      </c>
      <c r="AP289" s="46">
        <f t="shared" si="156"/>
        <v>0</v>
      </c>
      <c r="AQ289" s="47">
        <f t="shared" si="156"/>
        <v>0</v>
      </c>
      <c r="AR289" s="47">
        <f t="shared" si="156"/>
        <v>0</v>
      </c>
      <c r="AS289" s="47">
        <f t="shared" si="156"/>
        <v>0</v>
      </c>
      <c r="AT289" s="48">
        <f t="shared" si="156"/>
        <v>0</v>
      </c>
      <c r="AU289" s="48">
        <f t="shared" si="156"/>
        <v>0</v>
      </c>
      <c r="AV289" s="49">
        <f t="shared" si="153"/>
        <v>0.51999355441219963</v>
      </c>
      <c r="AW289" s="49">
        <f t="shared" si="153"/>
        <v>0.51997598086546715</v>
      </c>
      <c r="AX289" s="50">
        <f t="shared" si="154"/>
        <v>0.79999998383446469</v>
      </c>
      <c r="AY289" s="50">
        <f t="shared" si="154"/>
        <v>0.79999310374647903</v>
      </c>
    </row>
    <row r="290" spans="6:51" x14ac:dyDescent="0.25">
      <c r="F290" s="3">
        <v>48</v>
      </c>
      <c r="G290" s="43">
        <f t="shared" si="155"/>
        <v>0.74999994862617758</v>
      </c>
      <c r="H290" s="43">
        <f t="shared" si="155"/>
        <v>0.79999990858413583</v>
      </c>
      <c r="I290" s="43">
        <f t="shared" si="155"/>
        <v>1.1499998777574367</v>
      </c>
      <c r="J290" s="43">
        <f t="shared" si="155"/>
        <v>1.1999998704834161</v>
      </c>
      <c r="K290" s="43">
        <f t="shared" si="155"/>
        <v>0</v>
      </c>
      <c r="L290" s="44">
        <f t="shared" si="155"/>
        <v>1.7924285815339747</v>
      </c>
      <c r="M290" s="45">
        <f t="shared" si="155"/>
        <v>0.49420418150985929</v>
      </c>
      <c r="N290" s="46">
        <f t="shared" si="155"/>
        <v>0</v>
      </c>
      <c r="O290" s="46">
        <f t="shared" si="155"/>
        <v>0</v>
      </c>
      <c r="P290" s="47">
        <f t="shared" si="155"/>
        <v>0</v>
      </c>
      <c r="Q290" s="47">
        <f t="shared" si="155"/>
        <v>0</v>
      </c>
      <c r="R290" s="47">
        <f t="shared" si="155"/>
        <v>0</v>
      </c>
      <c r="S290" s="48">
        <f t="shared" si="155"/>
        <v>0</v>
      </c>
      <c r="T290" s="48">
        <f t="shared" si="155"/>
        <v>0</v>
      </c>
      <c r="U290" s="49">
        <f t="shared" ref="U290:V305" si="157">$C$5/100*U$163*U218</f>
        <v>0.5199948616910669</v>
      </c>
      <c r="V290" s="49">
        <f t="shared" si="157"/>
        <v>0.51998028053284939</v>
      </c>
      <c r="W290" s="50">
        <f t="shared" si="155"/>
        <v>0.799999986032913</v>
      </c>
      <c r="X290" s="50">
        <f t="shared" ref="X290" si="158">X218*X$163</f>
        <v>0.79999408428409968</v>
      </c>
      <c r="AD290"/>
      <c r="AG290" s="3">
        <f t="shared" si="143"/>
        <v>47.791322808443105</v>
      </c>
      <c r="AH290" s="43">
        <f t="shared" si="156"/>
        <v>0.74999994611906562</v>
      </c>
      <c r="AI290" s="43">
        <f t="shared" si="156"/>
        <v>0.79999990389566777</v>
      </c>
      <c r="AJ290" s="43">
        <f t="shared" si="156"/>
        <v>1.1499998694497213</v>
      </c>
      <c r="AK290" s="43">
        <f t="shared" si="156"/>
        <v>1.1999998639248612</v>
      </c>
      <c r="AL290" s="43">
        <f t="shared" si="156"/>
        <v>0</v>
      </c>
      <c r="AM290" s="44">
        <f t="shared" si="156"/>
        <v>1.7923736532163088</v>
      </c>
      <c r="AN290" s="45">
        <f t="shared" si="156"/>
        <v>0.49407307138039613</v>
      </c>
      <c r="AO290" s="46">
        <f t="shared" si="156"/>
        <v>0</v>
      </c>
      <c r="AP290" s="46">
        <f t="shared" si="156"/>
        <v>0</v>
      </c>
      <c r="AQ290" s="47">
        <f t="shared" si="156"/>
        <v>0</v>
      </c>
      <c r="AR290" s="47">
        <f t="shared" si="156"/>
        <v>0</v>
      </c>
      <c r="AS290" s="47">
        <f t="shared" si="156"/>
        <v>0</v>
      </c>
      <c r="AT290" s="48">
        <f t="shared" si="156"/>
        <v>0</v>
      </c>
      <c r="AU290" s="48">
        <f t="shared" si="156"/>
        <v>0</v>
      </c>
      <c r="AV290" s="49">
        <f t="shared" ref="AV290:AW305" si="159">$C$5/100*AV$163*AV218</f>
        <v>0.51999465635677578</v>
      </c>
      <c r="AW290" s="49">
        <f t="shared" si="159"/>
        <v>0.51997959687983664</v>
      </c>
      <c r="AX290" s="50">
        <f t="shared" ref="AX290:AY305" si="160">AX218*AX$163</f>
        <v>0.79999998568000663</v>
      </c>
      <c r="AY290" s="50">
        <f t="shared" si="160"/>
        <v>0.79999392652691448</v>
      </c>
    </row>
    <row r="291" spans="6:51" x14ac:dyDescent="0.25">
      <c r="F291" s="3">
        <v>49</v>
      </c>
      <c r="G291" s="43">
        <f t="shared" ref="G291:X306" si="161">G219*G$163</f>
        <v>0.74999995881095516</v>
      </c>
      <c r="H291" s="43">
        <f t="shared" si="161"/>
        <v>0.79999992782509277</v>
      </c>
      <c r="I291" s="43">
        <f t="shared" si="161"/>
        <v>1.1499999102475784</v>
      </c>
      <c r="J291" s="43">
        <f t="shared" si="161"/>
        <v>1.1999998974270212</v>
      </c>
      <c r="K291" s="43">
        <f t="shared" si="161"/>
        <v>5.5858287819313011E-3</v>
      </c>
      <c r="L291" s="44">
        <f t="shared" si="161"/>
        <v>1.7926749554665342</v>
      </c>
      <c r="M291" s="45">
        <f t="shared" si="161"/>
        <v>0.49478615844752727</v>
      </c>
      <c r="N291" s="46">
        <f t="shared" si="161"/>
        <v>0</v>
      </c>
      <c r="O291" s="46">
        <f t="shared" si="161"/>
        <v>0</v>
      </c>
      <c r="P291" s="47">
        <f t="shared" si="161"/>
        <v>0</v>
      </c>
      <c r="Q291" s="47">
        <f t="shared" si="161"/>
        <v>0</v>
      </c>
      <c r="R291" s="47">
        <f t="shared" si="161"/>
        <v>0</v>
      </c>
      <c r="S291" s="48">
        <f t="shared" si="161"/>
        <v>0</v>
      </c>
      <c r="T291" s="48">
        <f t="shared" si="161"/>
        <v>0</v>
      </c>
      <c r="U291" s="49">
        <f t="shared" si="157"/>
        <v>0.51999573058022408</v>
      </c>
      <c r="V291" s="49">
        <f t="shared" si="157"/>
        <v>0.51998321360953115</v>
      </c>
      <c r="W291" s="50">
        <f t="shared" si="161"/>
        <v>0.79999998756515067</v>
      </c>
      <c r="X291" s="50">
        <f t="shared" si="161"/>
        <v>0.79999477063727065</v>
      </c>
      <c r="AD291"/>
      <c r="AG291" s="3">
        <f t="shared" si="143"/>
        <v>48.699202568119411</v>
      </c>
      <c r="AH291" s="43">
        <f t="shared" ref="AH291:AU306" si="162">AH219*AH$163</f>
        <v>0.74999995603613667</v>
      </c>
      <c r="AI291" s="43">
        <f t="shared" si="162"/>
        <v>0.79999992255264551</v>
      </c>
      <c r="AJ291" s="43">
        <f t="shared" si="162"/>
        <v>1.1499999016114373</v>
      </c>
      <c r="AK291" s="43">
        <f t="shared" si="162"/>
        <v>1.1999998900388307</v>
      </c>
      <c r="AL291" s="43">
        <f t="shared" si="162"/>
        <v>0</v>
      </c>
      <c r="AM291" s="44">
        <f t="shared" si="162"/>
        <v>1.7926036640875957</v>
      </c>
      <c r="AN291" s="45">
        <f t="shared" si="162"/>
        <v>0.49461881796043156</v>
      </c>
      <c r="AO291" s="46">
        <f t="shared" si="162"/>
        <v>0</v>
      </c>
      <c r="AP291" s="46">
        <f t="shared" si="162"/>
        <v>0</v>
      </c>
      <c r="AQ291" s="47">
        <f t="shared" si="162"/>
        <v>0</v>
      </c>
      <c r="AR291" s="47">
        <f t="shared" si="162"/>
        <v>0</v>
      </c>
      <c r="AS291" s="47">
        <f t="shared" si="162"/>
        <v>0</v>
      </c>
      <c r="AT291" s="48">
        <f t="shared" si="162"/>
        <v>0</v>
      </c>
      <c r="AU291" s="48">
        <f t="shared" si="162"/>
        <v>0</v>
      </c>
      <c r="AV291" s="49">
        <f t="shared" si="159"/>
        <v>0.51999548790341532</v>
      </c>
      <c r="AW291" s="49">
        <f t="shared" si="159"/>
        <v>0.5199823874326307</v>
      </c>
      <c r="AX291" s="50">
        <f t="shared" si="160"/>
        <v>0.79999998713028142</v>
      </c>
      <c r="AY291" s="50">
        <f t="shared" si="160"/>
        <v>0.7999945756227258</v>
      </c>
    </row>
    <row r="292" spans="6:51" x14ac:dyDescent="0.25">
      <c r="F292" s="3">
        <v>50</v>
      </c>
      <c r="G292" s="43">
        <f t="shared" si="161"/>
        <v>0.74999996658355028</v>
      </c>
      <c r="H292" s="43">
        <f t="shared" si="161"/>
        <v>0.79999994270301478</v>
      </c>
      <c r="I292" s="43">
        <f t="shared" si="161"/>
        <v>1.1499999334377</v>
      </c>
      <c r="J292" s="43">
        <f t="shared" si="161"/>
        <v>1.1999999183014678</v>
      </c>
      <c r="K292" s="43">
        <f t="shared" si="161"/>
        <v>7.1749222957930264E-2</v>
      </c>
      <c r="L292" s="44">
        <f t="shared" si="161"/>
        <v>1.7928959697268041</v>
      </c>
      <c r="M292" s="45">
        <f t="shared" si="161"/>
        <v>0.49529904269659236</v>
      </c>
      <c r="N292" s="46">
        <f t="shared" si="161"/>
        <v>0</v>
      </c>
      <c r="O292" s="46">
        <f t="shared" si="161"/>
        <v>0</v>
      </c>
      <c r="P292" s="47">
        <f t="shared" si="161"/>
        <v>0</v>
      </c>
      <c r="Q292" s="47">
        <f t="shared" si="161"/>
        <v>0</v>
      </c>
      <c r="R292" s="47">
        <f t="shared" si="161"/>
        <v>0</v>
      </c>
      <c r="S292" s="48">
        <f t="shared" si="161"/>
        <v>0</v>
      </c>
      <c r="T292" s="48">
        <f t="shared" si="161"/>
        <v>0</v>
      </c>
      <c r="U292" s="49">
        <f t="shared" si="157"/>
        <v>0.51999643784184402</v>
      </c>
      <c r="V292" s="49">
        <f t="shared" si="157"/>
        <v>0.51998565693910959</v>
      </c>
      <c r="W292" s="50">
        <f t="shared" si="161"/>
        <v>0.79999998886952128</v>
      </c>
      <c r="X292" s="50">
        <f t="shared" si="161"/>
        <v>0.79999535644383624</v>
      </c>
      <c r="AD292"/>
      <c r="AG292" s="3">
        <f t="shared" si="143"/>
        <v>49.535774030139265</v>
      </c>
      <c r="AH292" s="43">
        <f t="shared" si="162"/>
        <v>0.74999996322971985</v>
      </c>
      <c r="AI292" s="43">
        <f t="shared" si="162"/>
        <v>0.79999993626487731</v>
      </c>
      <c r="AJ292" s="43">
        <f t="shared" si="162"/>
        <v>1.1499999236242375</v>
      </c>
      <c r="AK292" s="43">
        <f t="shared" si="162"/>
        <v>1.199999909263167</v>
      </c>
      <c r="AL292" s="43">
        <f t="shared" si="162"/>
        <v>4.2018471740173077E-2</v>
      </c>
      <c r="AM292" s="44">
        <f t="shared" si="162"/>
        <v>1.7927963194375207</v>
      </c>
      <c r="AN292" s="45">
        <f t="shared" si="162"/>
        <v>0.49506893105908817</v>
      </c>
      <c r="AO292" s="46">
        <f t="shared" si="162"/>
        <v>0</v>
      </c>
      <c r="AP292" s="46">
        <f t="shared" si="162"/>
        <v>0</v>
      </c>
      <c r="AQ292" s="47">
        <f t="shared" si="162"/>
        <v>0</v>
      </c>
      <c r="AR292" s="47">
        <f t="shared" si="162"/>
        <v>0</v>
      </c>
      <c r="AS292" s="47">
        <f t="shared" si="162"/>
        <v>0</v>
      </c>
      <c r="AT292" s="48">
        <f t="shared" si="162"/>
        <v>0</v>
      </c>
      <c r="AU292" s="48">
        <f t="shared" si="162"/>
        <v>0</v>
      </c>
      <c r="AV292" s="49">
        <f t="shared" si="159"/>
        <v>0.51999612737392142</v>
      </c>
      <c r="AW292" s="49">
        <f t="shared" si="159"/>
        <v>0.51998457747269189</v>
      </c>
      <c r="AX292" s="50">
        <f t="shared" si="160"/>
        <v>0.79999998828958974</v>
      </c>
      <c r="AY292" s="50">
        <f t="shared" si="160"/>
        <v>0.79999509584471629</v>
      </c>
    </row>
    <row r="293" spans="6:51" x14ac:dyDescent="0.25">
      <c r="F293" s="3">
        <v>51</v>
      </c>
      <c r="G293" s="43">
        <f t="shared" si="161"/>
        <v>0.74999997258060536</v>
      </c>
      <c r="H293" s="43">
        <f t="shared" si="161"/>
        <v>0.79999995426802173</v>
      </c>
      <c r="I293" s="43">
        <f t="shared" si="161"/>
        <v>1.1499999501463547</v>
      </c>
      <c r="J293" s="43">
        <f t="shared" si="161"/>
        <v>1.1999999345626968</v>
      </c>
      <c r="K293" s="43">
        <f t="shared" si="161"/>
        <v>0.13052816648060722</v>
      </c>
      <c r="L293" s="44">
        <f t="shared" si="161"/>
        <v>1.7930946523149927</v>
      </c>
      <c r="M293" s="45">
        <f t="shared" si="161"/>
        <v>0.49575190726686053</v>
      </c>
      <c r="N293" s="46">
        <f t="shared" si="161"/>
        <v>0</v>
      </c>
      <c r="O293" s="46">
        <f t="shared" si="161"/>
        <v>0</v>
      </c>
      <c r="P293" s="47">
        <f t="shared" si="161"/>
        <v>0</v>
      </c>
      <c r="Q293" s="47">
        <f t="shared" si="161"/>
        <v>0</v>
      </c>
      <c r="R293" s="47">
        <f t="shared" si="161"/>
        <v>0</v>
      </c>
      <c r="S293" s="48">
        <f t="shared" si="161"/>
        <v>0</v>
      </c>
      <c r="T293" s="48">
        <f t="shared" si="161"/>
        <v>0</v>
      </c>
      <c r="U293" s="49">
        <f t="shared" si="157"/>
        <v>0.51999701580921298</v>
      </c>
      <c r="V293" s="49">
        <f t="shared" si="157"/>
        <v>0.51998769950145973</v>
      </c>
      <c r="W293" s="50">
        <f t="shared" si="161"/>
        <v>0.79999998998592292</v>
      </c>
      <c r="X293" s="50">
        <f t="shared" si="161"/>
        <v>0.79999585858828004</v>
      </c>
      <c r="AD293"/>
      <c r="AG293" s="3">
        <f t="shared" si="143"/>
        <v>50.306638016924872</v>
      </c>
      <c r="AH293" s="43">
        <f t="shared" si="162"/>
        <v>0.74999996858720608</v>
      </c>
      <c r="AI293" s="43">
        <f t="shared" si="162"/>
        <v>0.79999994656066509</v>
      </c>
      <c r="AJ293" s="43">
        <f t="shared" si="162"/>
        <v>1.1499999391467965</v>
      </c>
      <c r="AK293" s="43">
        <f t="shared" si="162"/>
        <v>1.1999999237216128</v>
      </c>
      <c r="AL293" s="43">
        <f t="shared" si="162"/>
        <v>9.0509599065305715E-2</v>
      </c>
      <c r="AM293" s="44">
        <f t="shared" si="162"/>
        <v>1.7929591390649635</v>
      </c>
      <c r="AN293" s="45">
        <f t="shared" si="162"/>
        <v>0.49544390453112608</v>
      </c>
      <c r="AO293" s="46">
        <f t="shared" si="162"/>
        <v>0</v>
      </c>
      <c r="AP293" s="46">
        <f t="shared" si="162"/>
        <v>0</v>
      </c>
      <c r="AQ293" s="47">
        <f t="shared" si="162"/>
        <v>0</v>
      </c>
      <c r="AR293" s="47">
        <f t="shared" si="162"/>
        <v>0</v>
      </c>
      <c r="AS293" s="47">
        <f t="shared" si="162"/>
        <v>0</v>
      </c>
      <c r="AT293" s="48">
        <f t="shared" si="162"/>
        <v>0</v>
      </c>
      <c r="AU293" s="48">
        <f t="shared" si="162"/>
        <v>0</v>
      </c>
      <c r="AV293" s="49">
        <f t="shared" si="159"/>
        <v>0.51999662751496634</v>
      </c>
      <c r="AW293" s="49">
        <f t="shared" si="159"/>
        <v>0.51998632224759234</v>
      </c>
      <c r="AX293" s="50">
        <f t="shared" si="160"/>
        <v>0.79999998923021498</v>
      </c>
      <c r="AY293" s="50">
        <f t="shared" si="160"/>
        <v>0.79999551862264762</v>
      </c>
    </row>
    <row r="294" spans="6:51" x14ac:dyDescent="0.25">
      <c r="F294" s="3">
        <v>52</v>
      </c>
      <c r="G294" s="43">
        <f t="shared" si="161"/>
        <v>0.74999997725652578</v>
      </c>
      <c r="H294" s="43">
        <f t="shared" si="161"/>
        <v>0.79999996330456635</v>
      </c>
      <c r="I294" s="43">
        <f t="shared" si="161"/>
        <v>1.1499999622971571</v>
      </c>
      <c r="J294" s="43">
        <f t="shared" si="161"/>
        <v>1.1999999472986125</v>
      </c>
      <c r="K294" s="43">
        <f t="shared" si="161"/>
        <v>0.18290016292027059</v>
      </c>
      <c r="L294" s="44">
        <f t="shared" si="161"/>
        <v>1.7932736095066584</v>
      </c>
      <c r="M294" s="45">
        <f t="shared" si="161"/>
        <v>0.49615254581686069</v>
      </c>
      <c r="N294" s="46">
        <f t="shared" si="161"/>
        <v>0</v>
      </c>
      <c r="O294" s="46">
        <f t="shared" si="161"/>
        <v>0</v>
      </c>
      <c r="P294" s="47">
        <f t="shared" si="161"/>
        <v>0</v>
      </c>
      <c r="Q294" s="47">
        <f t="shared" si="161"/>
        <v>0</v>
      </c>
      <c r="R294" s="47">
        <f t="shared" si="161"/>
        <v>0</v>
      </c>
      <c r="S294" s="48">
        <f t="shared" si="161"/>
        <v>0</v>
      </c>
      <c r="T294" s="48">
        <f t="shared" si="161"/>
        <v>0</v>
      </c>
      <c r="U294" s="49">
        <f t="shared" si="157"/>
        <v>0.51999748995356032</v>
      </c>
      <c r="V294" s="49">
        <f t="shared" si="157"/>
        <v>0.51998941298676682</v>
      </c>
      <c r="W294" s="50">
        <f t="shared" si="161"/>
        <v>0.79999999094637664</v>
      </c>
      <c r="X294" s="50">
        <f t="shared" si="161"/>
        <v>0.79999629081344781</v>
      </c>
      <c r="AD294"/>
      <c r="AG294" s="3">
        <f t="shared" si="143"/>
        <v>51.016955441198782</v>
      </c>
      <c r="AH294" s="43">
        <f t="shared" si="162"/>
        <v>0.74999997266981999</v>
      </c>
      <c r="AI294" s="43">
        <f t="shared" si="162"/>
        <v>0.79999995444040817</v>
      </c>
      <c r="AJ294" s="43">
        <f t="shared" si="162"/>
        <v>1.1499999503859144</v>
      </c>
      <c r="AK294" s="43">
        <f t="shared" si="162"/>
        <v>1.1999999348053785</v>
      </c>
      <c r="AL294" s="43">
        <f t="shared" si="162"/>
        <v>0.13146701920732648</v>
      </c>
      <c r="AM294" s="44">
        <f t="shared" si="162"/>
        <v>1.7930978441804748</v>
      </c>
      <c r="AN294" s="45">
        <f t="shared" si="162"/>
        <v>0.49575911515333709</v>
      </c>
      <c r="AO294" s="46">
        <f t="shared" si="162"/>
        <v>0</v>
      </c>
      <c r="AP294" s="46">
        <f t="shared" si="162"/>
        <v>0</v>
      </c>
      <c r="AQ294" s="47">
        <f t="shared" si="162"/>
        <v>0</v>
      </c>
      <c r="AR294" s="47">
        <f t="shared" si="162"/>
        <v>0</v>
      </c>
      <c r="AS294" s="47">
        <f t="shared" si="162"/>
        <v>0</v>
      </c>
      <c r="AT294" s="48">
        <f t="shared" si="162"/>
        <v>0</v>
      </c>
      <c r="AU294" s="48">
        <f t="shared" si="162"/>
        <v>0</v>
      </c>
      <c r="AV294" s="49">
        <f t="shared" si="159"/>
        <v>0.51999702465018616</v>
      </c>
      <c r="AW294" s="49">
        <f t="shared" si="159"/>
        <v>0.51998773111568397</v>
      </c>
      <c r="AX294" s="50">
        <f t="shared" si="160"/>
        <v>0.7999999900034267</v>
      </c>
      <c r="AY294" s="50">
        <f t="shared" si="160"/>
        <v>0.79999586646461607</v>
      </c>
    </row>
    <row r="295" spans="6:51" x14ac:dyDescent="0.25">
      <c r="F295" s="3">
        <v>53</v>
      </c>
      <c r="G295" s="43">
        <f t="shared" si="161"/>
        <v>0.74999998093912434</v>
      </c>
      <c r="H295" s="43">
        <f t="shared" si="161"/>
        <v>0.79999997040158299</v>
      </c>
      <c r="I295" s="43">
        <f t="shared" si="161"/>
        <v>1.1499999712142879</v>
      </c>
      <c r="J295" s="43">
        <f t="shared" si="161"/>
        <v>1.1999999573263749</v>
      </c>
      <c r="K295" s="43">
        <f t="shared" si="161"/>
        <v>0.22969339116231835</v>
      </c>
      <c r="L295" s="44">
        <f t="shared" si="161"/>
        <v>1.7934350930361647</v>
      </c>
      <c r="M295" s="45">
        <f t="shared" si="161"/>
        <v>0.49650766243882133</v>
      </c>
      <c r="N295" s="46">
        <f t="shared" si="161"/>
        <v>0</v>
      </c>
      <c r="O295" s="46">
        <f t="shared" si="161"/>
        <v>0</v>
      </c>
      <c r="P295" s="47">
        <f t="shared" si="161"/>
        <v>0</v>
      </c>
      <c r="Q295" s="47">
        <f t="shared" si="161"/>
        <v>0</v>
      </c>
      <c r="R295" s="47">
        <f t="shared" si="161"/>
        <v>0</v>
      </c>
      <c r="S295" s="48">
        <f t="shared" si="161"/>
        <v>0</v>
      </c>
      <c r="T295" s="48">
        <f t="shared" si="161"/>
        <v>0</v>
      </c>
      <c r="U295" s="49">
        <f t="shared" si="157"/>
        <v>0.51999788041451311</v>
      </c>
      <c r="V295" s="49">
        <f t="shared" si="157"/>
        <v>0.51999085534714728</v>
      </c>
      <c r="W295" s="50">
        <f t="shared" si="161"/>
        <v>0.79999999177673542</v>
      </c>
      <c r="X295" s="50">
        <f t="shared" si="161"/>
        <v>0.79999666435494676</v>
      </c>
      <c r="AD295"/>
      <c r="AG295" s="3">
        <f t="shared" si="143"/>
        <v>51.671481858149477</v>
      </c>
      <c r="AH295" s="43">
        <f t="shared" si="162"/>
        <v>0.74999997584386069</v>
      </c>
      <c r="AI295" s="43">
        <f t="shared" si="162"/>
        <v>0.79999996057521972</v>
      </c>
      <c r="AJ295" s="43">
        <f t="shared" si="162"/>
        <v>1.1499999587169618</v>
      </c>
      <c r="AK295" s="43">
        <f t="shared" si="162"/>
        <v>1.1999999434485848</v>
      </c>
      <c r="AL295" s="43">
        <f t="shared" si="162"/>
        <v>0.16634803690131039</v>
      </c>
      <c r="AM295" s="44">
        <f t="shared" si="162"/>
        <v>1.7932168495094558</v>
      </c>
      <c r="AN295" s="45">
        <f t="shared" si="162"/>
        <v>0.49602625679599083</v>
      </c>
      <c r="AO295" s="46">
        <f t="shared" si="162"/>
        <v>0</v>
      </c>
      <c r="AP295" s="46">
        <f t="shared" si="162"/>
        <v>0</v>
      </c>
      <c r="AQ295" s="47">
        <f t="shared" si="162"/>
        <v>0</v>
      </c>
      <c r="AR295" s="47">
        <f t="shared" si="162"/>
        <v>0</v>
      </c>
      <c r="AS295" s="47">
        <f t="shared" si="162"/>
        <v>0</v>
      </c>
      <c r="AT295" s="48">
        <f t="shared" si="162"/>
        <v>0</v>
      </c>
      <c r="AU295" s="48">
        <f t="shared" si="162"/>
        <v>0</v>
      </c>
      <c r="AV295" s="49">
        <f t="shared" si="159"/>
        <v>0.51999734430754274</v>
      </c>
      <c r="AW295" s="49">
        <f t="shared" si="159"/>
        <v>0.51998888256343023</v>
      </c>
      <c r="AX295" s="50">
        <f t="shared" si="160"/>
        <v>0.79999999064635186</v>
      </c>
      <c r="AY295" s="50">
        <f t="shared" si="160"/>
        <v>0.79999615579581285</v>
      </c>
    </row>
    <row r="296" spans="6:51" x14ac:dyDescent="0.25">
      <c r="F296" s="3">
        <v>54</v>
      </c>
      <c r="G296" s="43">
        <f t="shared" si="161"/>
        <v>0.7499999838673419</v>
      </c>
      <c r="H296" s="43">
        <f t="shared" si="161"/>
        <v>0.79999997600340855</v>
      </c>
      <c r="I296" s="43">
        <f t="shared" si="161"/>
        <v>1.1499999778170906</v>
      </c>
      <c r="J296" s="43">
        <f t="shared" si="161"/>
        <v>1.1999999652629503</v>
      </c>
      <c r="K296" s="43">
        <f t="shared" si="161"/>
        <v>0.27161217859271114</v>
      </c>
      <c r="L296" s="44">
        <f t="shared" si="161"/>
        <v>1.7935810553672846</v>
      </c>
      <c r="M296" s="45">
        <f t="shared" si="161"/>
        <v>0.49682303231751357</v>
      </c>
      <c r="N296" s="46">
        <f t="shared" si="161"/>
        <v>0</v>
      </c>
      <c r="O296" s="46">
        <f t="shared" si="161"/>
        <v>0</v>
      </c>
      <c r="P296" s="47">
        <f t="shared" si="161"/>
        <v>0</v>
      </c>
      <c r="Q296" s="47">
        <f t="shared" si="161"/>
        <v>0</v>
      </c>
      <c r="R296" s="47">
        <f t="shared" si="161"/>
        <v>0</v>
      </c>
      <c r="S296" s="48">
        <f t="shared" si="161"/>
        <v>0</v>
      </c>
      <c r="T296" s="48">
        <f t="shared" si="161"/>
        <v>0</v>
      </c>
      <c r="U296" s="49">
        <f t="shared" si="157"/>
        <v>0.5199982031743644</v>
      </c>
      <c r="V296" s="49">
        <f t="shared" si="157"/>
        <v>0.51999207358350186</v>
      </c>
      <c r="W296" s="50">
        <f t="shared" si="161"/>
        <v>0.79999999249799336</v>
      </c>
      <c r="X296" s="50">
        <f t="shared" si="161"/>
        <v>0.79999698843842904</v>
      </c>
      <c r="AD296"/>
      <c r="AG296" s="3">
        <f t="shared" si="143"/>
        <v>52.274599303739727</v>
      </c>
      <c r="AH296" s="43">
        <f t="shared" si="162"/>
        <v>0.74999997835521504</v>
      </c>
      <c r="AI296" s="43">
        <f t="shared" si="162"/>
        <v>0.79999996542548468</v>
      </c>
      <c r="AJ296" s="43">
        <f t="shared" si="162"/>
        <v>1.149999965022839</v>
      </c>
      <c r="AK296" s="43">
        <f t="shared" si="162"/>
        <v>1.1999999502926806</v>
      </c>
      <c r="AL296" s="43">
        <f t="shared" si="162"/>
        <v>0.196273304469084</v>
      </c>
      <c r="AM296" s="44">
        <f t="shared" si="162"/>
        <v>1.7933196054300919</v>
      </c>
      <c r="AN296" s="45">
        <f t="shared" si="162"/>
        <v>0.49625433433358696</v>
      </c>
      <c r="AO296" s="46">
        <f t="shared" si="162"/>
        <v>0</v>
      </c>
      <c r="AP296" s="46">
        <f t="shared" si="162"/>
        <v>0</v>
      </c>
      <c r="AQ296" s="47">
        <f t="shared" si="162"/>
        <v>0</v>
      </c>
      <c r="AR296" s="47">
        <f t="shared" si="162"/>
        <v>0</v>
      </c>
      <c r="AS296" s="47">
        <f t="shared" si="162"/>
        <v>0</v>
      </c>
      <c r="AT296" s="48">
        <f t="shared" si="162"/>
        <v>0</v>
      </c>
      <c r="AU296" s="48">
        <f t="shared" si="162"/>
        <v>0</v>
      </c>
      <c r="AV296" s="49">
        <f t="shared" si="159"/>
        <v>0.51999760476471801</v>
      </c>
      <c r="AW296" s="49">
        <f t="shared" si="159"/>
        <v>0.51998983389265629</v>
      </c>
      <c r="AX296" s="50">
        <f t="shared" si="160"/>
        <v>0.79999999118638199</v>
      </c>
      <c r="AY296" s="50">
        <f t="shared" si="160"/>
        <v>0.79999639880894324</v>
      </c>
    </row>
    <row r="297" spans="6:51" x14ac:dyDescent="0.25">
      <c r="F297" s="3">
        <v>55</v>
      </c>
      <c r="G297" s="43">
        <f t="shared" si="161"/>
        <v>0.74999998621708874</v>
      </c>
      <c r="H297" s="43">
        <f t="shared" si="161"/>
        <v>0.79999998044692233</v>
      </c>
      <c r="I297" s="43">
        <f t="shared" si="161"/>
        <v>1.1499999827492409</v>
      </c>
      <c r="J297" s="43">
        <f t="shared" si="161"/>
        <v>1.1999999715765244</v>
      </c>
      <c r="K297" s="43">
        <f t="shared" si="161"/>
        <v>0.30925774354928787</v>
      </c>
      <c r="L297" s="44">
        <f t="shared" si="161"/>
        <v>1.7937131953509267</v>
      </c>
      <c r="M297" s="45">
        <f t="shared" si="161"/>
        <v>0.49710363781193867</v>
      </c>
      <c r="N297" s="46">
        <f t="shared" si="161"/>
        <v>0</v>
      </c>
      <c r="O297" s="46">
        <f t="shared" si="161"/>
        <v>0</v>
      </c>
      <c r="P297" s="47">
        <f t="shared" si="161"/>
        <v>0</v>
      </c>
      <c r="Q297" s="47">
        <f t="shared" si="161"/>
        <v>0</v>
      </c>
      <c r="R297" s="47">
        <f t="shared" si="161"/>
        <v>0</v>
      </c>
      <c r="S297" s="48">
        <f t="shared" si="161"/>
        <v>0</v>
      </c>
      <c r="T297" s="48">
        <f t="shared" si="161"/>
        <v>0</v>
      </c>
      <c r="U297" s="49">
        <f t="shared" si="157"/>
        <v>0.51999847096217766</v>
      </c>
      <c r="V297" s="49">
        <f t="shared" si="157"/>
        <v>0.5199931059390912</v>
      </c>
      <c r="W297" s="50">
        <f t="shared" si="161"/>
        <v>0.79999999312729353</v>
      </c>
      <c r="X297" s="50">
        <f t="shared" si="161"/>
        <v>0.79999727067116422</v>
      </c>
      <c r="AD297"/>
      <c r="AG297" s="3">
        <f t="shared" si="143"/>
        <v>52.830345632314121</v>
      </c>
      <c r="AH297" s="43">
        <f t="shared" si="162"/>
        <v>0.74999998037314386</v>
      </c>
      <c r="AI297" s="43">
        <f t="shared" si="162"/>
        <v>0.79999996931353701</v>
      </c>
      <c r="AJ297" s="43">
        <f t="shared" si="162"/>
        <v>1.1499999698856789</v>
      </c>
      <c r="AK297" s="43">
        <f t="shared" si="162"/>
        <v>1.1999999557872496</v>
      </c>
      <c r="AL297" s="43">
        <f t="shared" si="162"/>
        <v>0.22211599523266937</v>
      </c>
      <c r="AM297" s="44">
        <f t="shared" si="162"/>
        <v>1.7934088401037087</v>
      </c>
      <c r="AN297" s="45">
        <f t="shared" si="162"/>
        <v>0.49645036289982075</v>
      </c>
      <c r="AO297" s="46">
        <f t="shared" si="162"/>
        <v>0</v>
      </c>
      <c r="AP297" s="46">
        <f t="shared" si="162"/>
        <v>0</v>
      </c>
      <c r="AQ297" s="47">
        <f t="shared" si="162"/>
        <v>0</v>
      </c>
      <c r="AR297" s="47">
        <f t="shared" si="162"/>
        <v>0</v>
      </c>
      <c r="AS297" s="47">
        <f t="shared" si="162"/>
        <v>0</v>
      </c>
      <c r="AT297" s="48">
        <f t="shared" si="162"/>
        <v>0</v>
      </c>
      <c r="AU297" s="48">
        <f t="shared" si="162"/>
        <v>0</v>
      </c>
      <c r="AV297" s="49">
        <f t="shared" si="159"/>
        <v>0.51999781933338096</v>
      </c>
      <c r="AW297" s="49">
        <f t="shared" si="159"/>
        <v>0.51999062760082571</v>
      </c>
      <c r="AX297" s="50">
        <f t="shared" si="160"/>
        <v>0.79999999164406932</v>
      </c>
      <c r="AY297" s="50">
        <f t="shared" si="160"/>
        <v>0.7999966046967355</v>
      </c>
    </row>
    <row r="298" spans="6:51" x14ac:dyDescent="0.25">
      <c r="F298" s="3">
        <v>56</v>
      </c>
      <c r="G298" s="43">
        <f t="shared" si="161"/>
        <v>0.74999998811912494</v>
      </c>
      <c r="H298" s="43">
        <f t="shared" si="161"/>
        <v>0.79999998398876349</v>
      </c>
      <c r="I298" s="43">
        <f t="shared" si="161"/>
        <v>1.1499999864651678</v>
      </c>
      <c r="J298" s="43">
        <f t="shared" si="161"/>
        <v>1.1999999766241607</v>
      </c>
      <c r="K298" s="43">
        <f t="shared" si="161"/>
        <v>0.34314514685139325</v>
      </c>
      <c r="L298" s="44">
        <f t="shared" si="161"/>
        <v>1.7938329960935868</v>
      </c>
      <c r="M298" s="45">
        <f t="shared" si="161"/>
        <v>0.49735378379982048</v>
      </c>
      <c r="N298" s="46">
        <f t="shared" si="161"/>
        <v>0</v>
      </c>
      <c r="O298" s="46">
        <f t="shared" si="161"/>
        <v>0</v>
      </c>
      <c r="P298" s="47">
        <f t="shared" si="161"/>
        <v>0</v>
      </c>
      <c r="Q298" s="47">
        <f t="shared" si="161"/>
        <v>0</v>
      </c>
      <c r="R298" s="47">
        <f t="shared" si="161"/>
        <v>0</v>
      </c>
      <c r="S298" s="48">
        <f t="shared" si="161"/>
        <v>0</v>
      </c>
      <c r="T298" s="48">
        <f t="shared" si="161"/>
        <v>0</v>
      </c>
      <c r="U298" s="49">
        <f t="shared" si="157"/>
        <v>0.51999869395228726</v>
      </c>
      <c r="V298" s="49">
        <f t="shared" si="157"/>
        <v>0.51999398363149352</v>
      </c>
      <c r="W298" s="50">
        <f t="shared" si="161"/>
        <v>0.79999999367870878</v>
      </c>
      <c r="X298" s="50">
        <f t="shared" si="161"/>
        <v>0.79999751735174018</v>
      </c>
      <c r="AD298"/>
      <c r="AG298" s="3">
        <f t="shared" si="143"/>
        <v>53.342441549920437</v>
      </c>
      <c r="AH298" s="43">
        <f t="shared" si="162"/>
        <v>0.74999998201682638</v>
      </c>
      <c r="AI298" s="43">
        <f t="shared" si="162"/>
        <v>0.79999997246930787</v>
      </c>
      <c r="AJ298" s="43">
        <f t="shared" si="162"/>
        <v>1.149999973698737</v>
      </c>
      <c r="AK298" s="43">
        <f t="shared" si="162"/>
        <v>1.1999999602533551</v>
      </c>
      <c r="AL298" s="43">
        <f t="shared" si="162"/>
        <v>0.24456466565343876</v>
      </c>
      <c r="AM298" s="44">
        <f t="shared" si="162"/>
        <v>1.7934867336152056</v>
      </c>
      <c r="AN298" s="45">
        <f t="shared" si="162"/>
        <v>0.49661986682554948</v>
      </c>
      <c r="AO298" s="46">
        <f t="shared" si="162"/>
        <v>0</v>
      </c>
      <c r="AP298" s="46">
        <f t="shared" si="162"/>
        <v>0</v>
      </c>
      <c r="AQ298" s="47">
        <f t="shared" si="162"/>
        <v>0</v>
      </c>
      <c r="AR298" s="47">
        <f t="shared" si="162"/>
        <v>0</v>
      </c>
      <c r="AS298" s="47">
        <f t="shared" si="162"/>
        <v>0</v>
      </c>
      <c r="AT298" s="48">
        <f t="shared" si="162"/>
        <v>0</v>
      </c>
      <c r="AU298" s="48">
        <f t="shared" si="162"/>
        <v>0</v>
      </c>
      <c r="AV298" s="49">
        <f t="shared" si="159"/>
        <v>0.51999799786159617</v>
      </c>
      <c r="AW298" s="49">
        <f t="shared" si="159"/>
        <v>0.51999129566463775</v>
      </c>
      <c r="AX298" s="50">
        <f t="shared" si="160"/>
        <v>0.79999999203507199</v>
      </c>
      <c r="AY298" s="50">
        <f t="shared" si="160"/>
        <v>0.79999678048925338</v>
      </c>
    </row>
    <row r="299" spans="6:51" x14ac:dyDescent="0.25">
      <c r="F299" s="3">
        <v>57</v>
      </c>
      <c r="G299" s="43">
        <f t="shared" si="161"/>
        <v>0.74999998967155723</v>
      </c>
      <c r="H299" s="43">
        <f t="shared" si="161"/>
        <v>0.79999998682537221</v>
      </c>
      <c r="I299" s="43">
        <f t="shared" si="161"/>
        <v>1.1499999892883301</v>
      </c>
      <c r="J299" s="43">
        <f t="shared" si="161"/>
        <v>1.1999999806795161</v>
      </c>
      <c r="K299" s="43">
        <f t="shared" si="161"/>
        <v>0.37371719505407924</v>
      </c>
      <c r="L299" s="44">
        <f t="shared" si="161"/>
        <v>1.7939417564885387</v>
      </c>
      <c r="M299" s="45">
        <f t="shared" si="161"/>
        <v>0.49757719552297508</v>
      </c>
      <c r="N299" s="46">
        <f t="shared" si="161"/>
        <v>0</v>
      </c>
      <c r="O299" s="46">
        <f t="shared" si="161"/>
        <v>0</v>
      </c>
      <c r="P299" s="47">
        <f t="shared" si="161"/>
        <v>0</v>
      </c>
      <c r="Q299" s="47">
        <f t="shared" si="161"/>
        <v>0</v>
      </c>
      <c r="R299" s="47">
        <f t="shared" si="161"/>
        <v>0</v>
      </c>
      <c r="S299" s="48">
        <f t="shared" si="161"/>
        <v>0</v>
      </c>
      <c r="T299" s="48">
        <f t="shared" si="161"/>
        <v>0</v>
      </c>
      <c r="U299" s="49">
        <f t="shared" si="157"/>
        <v>0.51999888030580776</v>
      </c>
      <c r="V299" s="49">
        <f t="shared" si="157"/>
        <v>0.51999473222430881</v>
      </c>
      <c r="W299" s="50">
        <f t="shared" si="161"/>
        <v>0.79999999416385115</v>
      </c>
      <c r="X299" s="50">
        <f t="shared" si="161"/>
        <v>0.79999773371607263</v>
      </c>
      <c r="AD299"/>
      <c r="AG299" s="3">
        <f t="shared" si="143"/>
        <v>53.814315524332059</v>
      </c>
      <c r="AH299" s="43">
        <f t="shared" si="162"/>
        <v>0.74999998337190743</v>
      </c>
      <c r="AI299" s="43">
        <f t="shared" si="162"/>
        <v>0.79999997505964848</v>
      </c>
      <c r="AJ299" s="43">
        <f t="shared" si="162"/>
        <v>1.1499999767336082</v>
      </c>
      <c r="AK299" s="43">
        <f t="shared" si="162"/>
        <v>1.1999999639242471</v>
      </c>
      <c r="AL299" s="43">
        <f t="shared" si="162"/>
        <v>0.26416828424445971</v>
      </c>
      <c r="AM299" s="44">
        <f t="shared" si="162"/>
        <v>1.7935550450707893</v>
      </c>
      <c r="AN299" s="45">
        <f t="shared" si="162"/>
        <v>0.49676724037621955</v>
      </c>
      <c r="AO299" s="46">
        <f t="shared" si="162"/>
        <v>0</v>
      </c>
      <c r="AP299" s="46">
        <f t="shared" si="162"/>
        <v>0</v>
      </c>
      <c r="AQ299" s="47">
        <f t="shared" si="162"/>
        <v>0</v>
      </c>
      <c r="AR299" s="47">
        <f t="shared" si="162"/>
        <v>0</v>
      </c>
      <c r="AS299" s="47">
        <f t="shared" si="162"/>
        <v>0</v>
      </c>
      <c r="AT299" s="48">
        <f t="shared" si="162"/>
        <v>0</v>
      </c>
      <c r="AU299" s="48">
        <f t="shared" si="162"/>
        <v>0</v>
      </c>
      <c r="AV299" s="49">
        <f t="shared" si="159"/>
        <v>0.51999814774099096</v>
      </c>
      <c r="AW299" s="49">
        <f t="shared" si="159"/>
        <v>0.51999186246739948</v>
      </c>
      <c r="AX299" s="50">
        <f t="shared" si="160"/>
        <v>0.79999999237148578</v>
      </c>
      <c r="AY299" s="50">
        <f t="shared" si="160"/>
        <v>0.79999693163312813</v>
      </c>
    </row>
    <row r="300" spans="6:51" x14ac:dyDescent="0.25">
      <c r="F300" s="3">
        <v>58</v>
      </c>
      <c r="G300" s="43">
        <f t="shared" si="161"/>
        <v>0.74999999094865488</v>
      </c>
      <c r="H300" s="43">
        <f t="shared" si="161"/>
        <v>0.79999998910781245</v>
      </c>
      <c r="I300" s="43">
        <f t="shared" si="161"/>
        <v>1.1499999914508248</v>
      </c>
      <c r="J300" s="43">
        <f t="shared" si="161"/>
        <v>1.1999999839533395</v>
      </c>
      <c r="K300" s="43">
        <f t="shared" si="161"/>
        <v>0.40135588413190965</v>
      </c>
      <c r="L300" s="44">
        <f t="shared" si="161"/>
        <v>1.7940406175706567</v>
      </c>
      <c r="M300" s="45">
        <f t="shared" si="161"/>
        <v>0.4977771016620321</v>
      </c>
      <c r="N300" s="46">
        <f t="shared" si="161"/>
        <v>0</v>
      </c>
      <c r="O300" s="46">
        <f t="shared" si="161"/>
        <v>0</v>
      </c>
      <c r="P300" s="47">
        <f t="shared" si="161"/>
        <v>0</v>
      </c>
      <c r="Q300" s="47">
        <f t="shared" si="161"/>
        <v>0</v>
      </c>
      <c r="R300" s="47">
        <f t="shared" si="161"/>
        <v>0</v>
      </c>
      <c r="S300" s="48">
        <f t="shared" si="161"/>
        <v>0</v>
      </c>
      <c r="T300" s="48">
        <f t="shared" si="161"/>
        <v>0</v>
      </c>
      <c r="U300" s="49">
        <f t="shared" si="157"/>
        <v>0.5199990365918673</v>
      </c>
      <c r="V300" s="49">
        <f t="shared" si="157"/>
        <v>0.5199953727168759</v>
      </c>
      <c r="W300" s="50">
        <f t="shared" si="161"/>
        <v>0.79999999459234972</v>
      </c>
      <c r="X300" s="50">
        <f t="shared" si="161"/>
        <v>0.7999979241336499</v>
      </c>
      <c r="AD300"/>
      <c r="AG300" s="3">
        <f t="shared" si="143"/>
        <v>54.249126738543261</v>
      </c>
      <c r="AH300" s="43">
        <f t="shared" si="162"/>
        <v>0.7499999845010813</v>
      </c>
      <c r="AI300" s="43">
        <f t="shared" si="162"/>
        <v>0.79999997720755789</v>
      </c>
      <c r="AJ300" s="43">
        <f t="shared" si="162"/>
        <v>1.1499999791816833</v>
      </c>
      <c r="AK300" s="43">
        <f t="shared" si="162"/>
        <v>1.1999999669720742</v>
      </c>
      <c r="AL300" s="43">
        <f t="shared" si="162"/>
        <v>0.28136896444378184</v>
      </c>
      <c r="AM300" s="44">
        <f t="shared" si="162"/>
        <v>1.7936152066185589</v>
      </c>
      <c r="AN300" s="45">
        <f t="shared" si="162"/>
        <v>0.49689601181577486</v>
      </c>
      <c r="AO300" s="46">
        <f t="shared" si="162"/>
        <v>0</v>
      </c>
      <c r="AP300" s="46">
        <f t="shared" si="162"/>
        <v>0</v>
      </c>
      <c r="AQ300" s="47">
        <f t="shared" si="162"/>
        <v>0</v>
      </c>
      <c r="AR300" s="47">
        <f t="shared" si="162"/>
        <v>0</v>
      </c>
      <c r="AS300" s="47">
        <f t="shared" si="162"/>
        <v>0</v>
      </c>
      <c r="AT300" s="48">
        <f t="shared" si="162"/>
        <v>0</v>
      </c>
      <c r="AU300" s="48">
        <f t="shared" si="162"/>
        <v>0</v>
      </c>
      <c r="AV300" s="49">
        <f t="shared" si="159"/>
        <v>0.51999827459393155</v>
      </c>
      <c r="AW300" s="49">
        <f t="shared" si="159"/>
        <v>0.5199923468326888</v>
      </c>
      <c r="AX300" s="50">
        <f t="shared" si="160"/>
        <v>0.79999999266277466</v>
      </c>
      <c r="AY300" s="50">
        <f t="shared" si="160"/>
        <v>0.79999706239898782</v>
      </c>
    </row>
    <row r="301" spans="6:51" x14ac:dyDescent="0.25">
      <c r="F301" s="3">
        <v>59</v>
      </c>
      <c r="G301" s="43">
        <f t="shared" si="161"/>
        <v>0.74999999200712908</v>
      </c>
      <c r="H301" s="43">
        <f t="shared" si="161"/>
        <v>0.79999999095278929</v>
      </c>
      <c r="I301" s="43">
        <f t="shared" si="161"/>
        <v>1.1499999931205136</v>
      </c>
      <c r="J301" s="43">
        <f t="shared" si="161"/>
        <v>1.1999999866087061</v>
      </c>
      <c r="K301" s="43">
        <f t="shared" si="161"/>
        <v>0.42639185177145988</v>
      </c>
      <c r="L301" s="44">
        <f t="shared" si="161"/>
        <v>1.7941305846267712</v>
      </c>
      <c r="M301" s="45">
        <f t="shared" si="161"/>
        <v>0.49795630493845006</v>
      </c>
      <c r="N301" s="46">
        <f t="shared" si="161"/>
        <v>0</v>
      </c>
      <c r="O301" s="46">
        <f t="shared" si="161"/>
        <v>0</v>
      </c>
      <c r="P301" s="47">
        <f t="shared" si="161"/>
        <v>0</v>
      </c>
      <c r="Q301" s="47">
        <f t="shared" si="161"/>
        <v>0</v>
      </c>
      <c r="R301" s="47">
        <f t="shared" si="161"/>
        <v>0</v>
      </c>
      <c r="S301" s="48">
        <f t="shared" si="161"/>
        <v>0</v>
      </c>
      <c r="T301" s="48">
        <f t="shared" si="161"/>
        <v>0</v>
      </c>
      <c r="U301" s="49">
        <f t="shared" si="157"/>
        <v>0.5199991681163898</v>
      </c>
      <c r="V301" s="49">
        <f t="shared" si="157"/>
        <v>0.51999592241260817</v>
      </c>
      <c r="W301" s="50">
        <f t="shared" si="161"/>
        <v>0.79999999497222685</v>
      </c>
      <c r="X301" s="50">
        <f t="shared" si="161"/>
        <v>0.79999809226472773</v>
      </c>
      <c r="AD301"/>
      <c r="AG301" s="3">
        <f t="shared" si="143"/>
        <v>54.649786241410681</v>
      </c>
      <c r="AH301" s="43">
        <f t="shared" si="162"/>
        <v>0.74999998545101798</v>
      </c>
      <c r="AI301" s="43">
        <f t="shared" si="162"/>
        <v>0.79999997900503517</v>
      </c>
      <c r="AJ301" s="43">
        <f t="shared" si="162"/>
        <v>1.1499999811803427</v>
      </c>
      <c r="AK301" s="43">
        <f t="shared" si="162"/>
        <v>1.1999999695257497</v>
      </c>
      <c r="AL301" s="43">
        <f t="shared" si="162"/>
        <v>0.2965260840808816</v>
      </c>
      <c r="AM301" s="44">
        <f t="shared" si="162"/>
        <v>1.7936683938655458</v>
      </c>
      <c r="AN301" s="45">
        <f t="shared" si="162"/>
        <v>0.49700903896068982</v>
      </c>
      <c r="AO301" s="46">
        <f t="shared" si="162"/>
        <v>0</v>
      </c>
      <c r="AP301" s="46">
        <f t="shared" si="162"/>
        <v>0</v>
      </c>
      <c r="AQ301" s="47">
        <f t="shared" si="162"/>
        <v>0</v>
      </c>
      <c r="AR301" s="47">
        <f t="shared" si="162"/>
        <v>0</v>
      </c>
      <c r="AS301" s="47">
        <f t="shared" si="162"/>
        <v>0</v>
      </c>
      <c r="AT301" s="48">
        <f t="shared" si="162"/>
        <v>0</v>
      </c>
      <c r="AU301" s="48">
        <f t="shared" si="162"/>
        <v>0</v>
      </c>
      <c r="AV301" s="49">
        <f t="shared" si="159"/>
        <v>0.5199983827500998</v>
      </c>
      <c r="AW301" s="49">
        <f t="shared" si="159"/>
        <v>0.51999276345884948</v>
      </c>
      <c r="AX301" s="50">
        <f t="shared" si="160"/>
        <v>0.7999999929164292</v>
      </c>
      <c r="AY301" s="50">
        <f t="shared" si="160"/>
        <v>0.79999717617248178</v>
      </c>
    </row>
    <row r="302" spans="6:51" x14ac:dyDescent="0.25">
      <c r="F302" s="3">
        <v>60</v>
      </c>
      <c r="G302" s="43">
        <f t="shared" si="161"/>
        <v>0.74999999289064467</v>
      </c>
      <c r="H302" s="43">
        <f t="shared" si="161"/>
        <v>0.7999999924508715</v>
      </c>
      <c r="I302" s="43">
        <f t="shared" si="161"/>
        <v>1.1499999944197457</v>
      </c>
      <c r="J302" s="43">
        <f t="shared" si="161"/>
        <v>1.1999999887723922</v>
      </c>
      <c r="K302" s="43">
        <f t="shared" si="161"/>
        <v>0.44911221181458738</v>
      </c>
      <c r="L302" s="44">
        <f t="shared" si="161"/>
        <v>1.7942125458125637</v>
      </c>
      <c r="M302" s="45">
        <f t="shared" si="161"/>
        <v>0.49811724217864284</v>
      </c>
      <c r="N302" s="46">
        <f t="shared" si="161"/>
        <v>0</v>
      </c>
      <c r="O302" s="46">
        <f t="shared" si="161"/>
        <v>0</v>
      </c>
      <c r="P302" s="47">
        <f t="shared" si="161"/>
        <v>0</v>
      </c>
      <c r="Q302" s="47">
        <f t="shared" si="161"/>
        <v>0</v>
      </c>
      <c r="R302" s="47">
        <f t="shared" si="161"/>
        <v>0</v>
      </c>
      <c r="S302" s="48">
        <f t="shared" si="161"/>
        <v>0</v>
      </c>
      <c r="T302" s="48">
        <f t="shared" si="161"/>
        <v>0</v>
      </c>
      <c r="U302" s="49">
        <f t="shared" si="157"/>
        <v>0.51999927917958011</v>
      </c>
      <c r="V302" s="49">
        <f t="shared" si="157"/>
        <v>0.51999639561301214</v>
      </c>
      <c r="W302" s="50">
        <f t="shared" si="161"/>
        <v>0.79999999531019705</v>
      </c>
      <c r="X302" s="50">
        <f t="shared" si="161"/>
        <v>0.79999824118675444</v>
      </c>
      <c r="AD302"/>
      <c r="AG302" s="3">
        <f t="shared" si="143"/>
        <v>55.01897643704347</v>
      </c>
      <c r="AH302" s="43">
        <f t="shared" si="162"/>
        <v>0.74999998625699515</v>
      </c>
      <c r="AI302" s="43">
        <f t="shared" si="162"/>
        <v>0.7999999805218222</v>
      </c>
      <c r="AJ302" s="43">
        <f t="shared" si="162"/>
        <v>1.1499999828298788</v>
      </c>
      <c r="AK302" s="43">
        <f t="shared" si="162"/>
        <v>1.1999999716831131</v>
      </c>
      <c r="AL302" s="43">
        <f t="shared" si="162"/>
        <v>0.30993428214101582</v>
      </c>
      <c r="AM302" s="44">
        <f t="shared" si="162"/>
        <v>1.7937155792210064</v>
      </c>
      <c r="AN302" s="45">
        <f t="shared" si="162"/>
        <v>0.4971086555851762</v>
      </c>
      <c r="AO302" s="46">
        <f t="shared" si="162"/>
        <v>0</v>
      </c>
      <c r="AP302" s="46">
        <f t="shared" si="162"/>
        <v>0</v>
      </c>
      <c r="AQ302" s="47">
        <f t="shared" si="162"/>
        <v>0</v>
      </c>
      <c r="AR302" s="47">
        <f t="shared" si="162"/>
        <v>0</v>
      </c>
      <c r="AS302" s="47">
        <f t="shared" si="162"/>
        <v>0</v>
      </c>
      <c r="AT302" s="48">
        <f t="shared" si="162"/>
        <v>0</v>
      </c>
      <c r="AU302" s="48">
        <f t="shared" si="162"/>
        <v>0</v>
      </c>
      <c r="AV302" s="49">
        <f t="shared" si="159"/>
        <v>0.51999847558206524</v>
      </c>
      <c r="AW302" s="49">
        <f t="shared" si="159"/>
        <v>0.51999312394528985</v>
      </c>
      <c r="AX302" s="50">
        <f t="shared" si="160"/>
        <v>0.79999999313844217</v>
      </c>
      <c r="AY302" s="50">
        <f t="shared" si="160"/>
        <v>0.79999727566512835</v>
      </c>
    </row>
    <row r="303" spans="6:51" x14ac:dyDescent="0.25">
      <c r="F303" s="3">
        <v>61</v>
      </c>
      <c r="G303" s="43">
        <f t="shared" si="161"/>
        <v>0.74999999363309167</v>
      </c>
      <c r="H303" s="43">
        <f t="shared" si="161"/>
        <v>0.79999999367265806</v>
      </c>
      <c r="I303" s="43">
        <f t="shared" si="161"/>
        <v>1.1499999954383773</v>
      </c>
      <c r="J303" s="43">
        <f t="shared" si="161"/>
        <v>1.1999999905434078</v>
      </c>
      <c r="K303" s="43">
        <f t="shared" si="161"/>
        <v>0.46976706986420469</v>
      </c>
      <c r="L303" s="44">
        <f t="shared" si="161"/>
        <v>1.7942872878835763</v>
      </c>
      <c r="M303" s="45">
        <f t="shared" si="161"/>
        <v>0.49826203546917064</v>
      </c>
      <c r="N303" s="46">
        <f t="shared" si="161"/>
        <v>0</v>
      </c>
      <c r="O303" s="46">
        <f t="shared" si="161"/>
        <v>0</v>
      </c>
      <c r="P303" s="47">
        <f t="shared" si="161"/>
        <v>0</v>
      </c>
      <c r="Q303" s="47">
        <f t="shared" si="161"/>
        <v>0</v>
      </c>
      <c r="R303" s="47">
        <f t="shared" si="161"/>
        <v>0</v>
      </c>
      <c r="S303" s="48">
        <f t="shared" si="161"/>
        <v>0</v>
      </c>
      <c r="T303" s="48">
        <f t="shared" si="161"/>
        <v>0</v>
      </c>
      <c r="U303" s="49">
        <f t="shared" si="157"/>
        <v>0.51999937327824208</v>
      </c>
      <c r="V303" s="49">
        <f t="shared" si="157"/>
        <v>0.5199968041740427</v>
      </c>
      <c r="W303" s="50">
        <f t="shared" si="161"/>
        <v>0.79999999561190482</v>
      </c>
      <c r="X303" s="50">
        <f t="shared" si="161"/>
        <v>0.79999837349644976</v>
      </c>
      <c r="AD303"/>
      <c r="AG303" s="3">
        <f t="shared" si="143"/>
        <v>55.359169043423464</v>
      </c>
      <c r="AH303" s="43">
        <f t="shared" si="162"/>
        <v>0.74999998694605419</v>
      </c>
      <c r="AI303" s="43">
        <f t="shared" si="162"/>
        <v>0.79999998181144905</v>
      </c>
      <c r="AJ303" s="43">
        <f t="shared" si="162"/>
        <v>1.1499999842046547</v>
      </c>
      <c r="AK303" s="43">
        <f t="shared" si="162"/>
        <v>1.1999999735193494</v>
      </c>
      <c r="AL303" s="43">
        <f t="shared" si="162"/>
        <v>0.32183704384816109</v>
      </c>
      <c r="AM303" s="44">
        <f t="shared" si="162"/>
        <v>1.7937575727334367</v>
      </c>
      <c r="AN303" s="45">
        <f t="shared" si="162"/>
        <v>0.49719678215852331</v>
      </c>
      <c r="AO303" s="46">
        <f t="shared" si="162"/>
        <v>0</v>
      </c>
      <c r="AP303" s="46">
        <f t="shared" si="162"/>
        <v>0</v>
      </c>
      <c r="AQ303" s="47">
        <f t="shared" si="162"/>
        <v>0</v>
      </c>
      <c r="AR303" s="47">
        <f t="shared" si="162"/>
        <v>0</v>
      </c>
      <c r="AS303" s="47">
        <f t="shared" si="162"/>
        <v>0</v>
      </c>
      <c r="AT303" s="48">
        <f t="shared" si="162"/>
        <v>0</v>
      </c>
      <c r="AU303" s="48">
        <f t="shared" si="162"/>
        <v>0</v>
      </c>
      <c r="AV303" s="49">
        <f t="shared" si="159"/>
        <v>0.51999855574493603</v>
      </c>
      <c r="AW303" s="49">
        <f t="shared" si="159"/>
        <v>0.51999343753649696</v>
      </c>
      <c r="AX303" s="50">
        <f t="shared" si="160"/>
        <v>0.79999999333365535</v>
      </c>
      <c r="AY303" s="50">
        <f t="shared" si="160"/>
        <v>0.79999736306910219</v>
      </c>
    </row>
    <row r="304" spans="6:51" x14ac:dyDescent="0.25">
      <c r="F304" s="3">
        <v>62</v>
      </c>
      <c r="G304" s="43">
        <f t="shared" si="161"/>
        <v>0.7499999942609753</v>
      </c>
      <c r="H304" s="43">
        <f t="shared" si="161"/>
        <v>0.79999999467342275</v>
      </c>
      <c r="I304" s="43">
        <f t="shared" si="161"/>
        <v>1.1499999962428935</v>
      </c>
      <c r="J304" s="43">
        <f t="shared" si="161"/>
        <v>1.1999999919994255</v>
      </c>
      <c r="K304" s="43">
        <f t="shared" si="161"/>
        <v>0.48857496018973245</v>
      </c>
      <c r="L304" s="44">
        <f t="shared" si="161"/>
        <v>1.7943555095336869</v>
      </c>
      <c r="M304" s="45">
        <f t="shared" si="161"/>
        <v>0.49839253577456843</v>
      </c>
      <c r="N304" s="46">
        <f t="shared" si="161"/>
        <v>0</v>
      </c>
      <c r="O304" s="46">
        <f t="shared" si="161"/>
        <v>0</v>
      </c>
      <c r="P304" s="47">
        <f t="shared" si="161"/>
        <v>0</v>
      </c>
      <c r="Q304" s="47">
        <f t="shared" si="161"/>
        <v>0</v>
      </c>
      <c r="R304" s="47">
        <f t="shared" si="161"/>
        <v>0</v>
      </c>
      <c r="S304" s="48">
        <f t="shared" si="161"/>
        <v>0</v>
      </c>
      <c r="T304" s="48">
        <f t="shared" si="161"/>
        <v>0</v>
      </c>
      <c r="U304" s="49">
        <f t="shared" si="157"/>
        <v>0.51999945326527408</v>
      </c>
      <c r="V304" s="49">
        <f t="shared" si="157"/>
        <v>0.51999715795342349</v>
      </c>
      <c r="W304" s="50">
        <f t="shared" si="161"/>
        <v>0.79999999588211557</v>
      </c>
      <c r="X304" s="50">
        <f t="shared" si="161"/>
        <v>0.79999849139254464</v>
      </c>
      <c r="AD304"/>
      <c r="AG304" s="3">
        <f t="shared" si="143"/>
        <v>55.672641640487548</v>
      </c>
      <c r="AH304" s="43">
        <f t="shared" si="162"/>
        <v>0.7499999875391905</v>
      </c>
      <c r="AI304" s="43">
        <f t="shared" si="162"/>
        <v>0.79999998291547936</v>
      </c>
      <c r="AJ304" s="43">
        <f t="shared" si="162"/>
        <v>1.1499999853606018</v>
      </c>
      <c r="AK304" s="43">
        <f t="shared" si="162"/>
        <v>1.1999999750929027</v>
      </c>
      <c r="AL304" s="43">
        <f t="shared" si="162"/>
        <v>0.33243706662808636</v>
      </c>
      <c r="AM304" s="44">
        <f t="shared" si="162"/>
        <v>1.7937950536599909</v>
      </c>
      <c r="AN304" s="45">
        <f t="shared" si="162"/>
        <v>0.49727501041526329</v>
      </c>
      <c r="AO304" s="46">
        <f t="shared" si="162"/>
        <v>0</v>
      </c>
      <c r="AP304" s="46">
        <f t="shared" si="162"/>
        <v>0</v>
      </c>
      <c r="AQ304" s="47">
        <f t="shared" si="162"/>
        <v>0</v>
      </c>
      <c r="AR304" s="47">
        <f t="shared" si="162"/>
        <v>0</v>
      </c>
      <c r="AS304" s="47">
        <f t="shared" si="162"/>
        <v>0</v>
      </c>
      <c r="AT304" s="48">
        <f t="shared" si="162"/>
        <v>0</v>
      </c>
      <c r="AU304" s="48">
        <f t="shared" si="162"/>
        <v>0</v>
      </c>
      <c r="AV304" s="49">
        <f t="shared" si="159"/>
        <v>0.5199986253497737</v>
      </c>
      <c r="AW304" s="49">
        <f t="shared" si="159"/>
        <v>0.51999371166809627</v>
      </c>
      <c r="AX304" s="50">
        <f t="shared" si="160"/>
        <v>0.79999999350601603</v>
      </c>
      <c r="AY304" s="50">
        <f t="shared" si="160"/>
        <v>0.79999744017226293</v>
      </c>
    </row>
    <row r="305" spans="5:51" x14ac:dyDescent="0.25">
      <c r="F305" s="3">
        <v>63</v>
      </c>
      <c r="G305" s="43">
        <f t="shared" si="161"/>
        <v>0.74999999479517965</v>
      </c>
      <c r="H305" s="43">
        <f t="shared" si="161"/>
        <v>0.7999999954966267</v>
      </c>
      <c r="I305" s="43">
        <f t="shared" si="161"/>
        <v>1.1499999968828469</v>
      </c>
      <c r="J305" s="43">
        <f t="shared" si="161"/>
        <v>1.1999999932016503</v>
      </c>
      <c r="K305" s="43">
        <f t="shared" si="161"/>
        <v>0.50572739741859973</v>
      </c>
      <c r="L305" s="44">
        <f t="shared" si="161"/>
        <v>1.7944178327431404</v>
      </c>
      <c r="M305" s="45">
        <f t="shared" si="161"/>
        <v>0.49851036017295647</v>
      </c>
      <c r="N305" s="46">
        <f t="shared" si="161"/>
        <v>0</v>
      </c>
      <c r="O305" s="46">
        <f t="shared" si="161"/>
        <v>0</v>
      </c>
      <c r="P305" s="47">
        <f t="shared" si="161"/>
        <v>0</v>
      </c>
      <c r="Q305" s="47">
        <f t="shared" si="161"/>
        <v>0</v>
      </c>
      <c r="R305" s="47">
        <f t="shared" si="161"/>
        <v>0</v>
      </c>
      <c r="S305" s="48">
        <f t="shared" si="161"/>
        <v>0</v>
      </c>
      <c r="T305" s="48">
        <f t="shared" si="161"/>
        <v>0</v>
      </c>
      <c r="U305" s="49">
        <f t="shared" si="157"/>
        <v>0.51999952147581607</v>
      </c>
      <c r="V305" s="49">
        <f t="shared" si="157"/>
        <v>0.51999746517135514</v>
      </c>
      <c r="W305" s="50">
        <f t="shared" si="161"/>
        <v>0.79999999612486861</v>
      </c>
      <c r="X305" s="50">
        <f t="shared" si="161"/>
        <v>0.79999859674309781</v>
      </c>
      <c r="AD305"/>
      <c r="AG305" s="3">
        <f t="shared" si="143"/>
        <v>55.961492918461353</v>
      </c>
      <c r="AH305" s="43">
        <f t="shared" si="162"/>
        <v>0.74999998805289947</v>
      </c>
      <c r="AI305" s="43">
        <f t="shared" si="162"/>
        <v>0.79999998386653293</v>
      </c>
      <c r="AJ305" s="43">
        <f t="shared" si="162"/>
        <v>1.1499999863403494</v>
      </c>
      <c r="AK305" s="43">
        <f t="shared" si="162"/>
        <v>1.1999999764496938</v>
      </c>
      <c r="AL305" s="43">
        <f t="shared" si="162"/>
        <v>0.34190424944450326</v>
      </c>
      <c r="AM305" s="44">
        <f t="shared" si="162"/>
        <v>1.7938285950939363</v>
      </c>
      <c r="AN305" s="45">
        <f t="shared" si="162"/>
        <v>0.49734466853058396</v>
      </c>
      <c r="AO305" s="46">
        <f t="shared" si="162"/>
        <v>0</v>
      </c>
      <c r="AP305" s="46">
        <f t="shared" si="162"/>
        <v>0</v>
      </c>
      <c r="AQ305" s="47">
        <f t="shared" si="162"/>
        <v>0</v>
      </c>
      <c r="AR305" s="47">
        <f t="shared" si="162"/>
        <v>0</v>
      </c>
      <c r="AS305" s="47">
        <f t="shared" si="162"/>
        <v>0</v>
      </c>
      <c r="AT305" s="48">
        <f t="shared" si="162"/>
        <v>0</v>
      </c>
      <c r="AU305" s="48">
        <f t="shared" si="162"/>
        <v>0</v>
      </c>
      <c r="AV305" s="49">
        <f t="shared" si="159"/>
        <v>0.51999868609063238</v>
      </c>
      <c r="AW305" s="49">
        <f t="shared" si="159"/>
        <v>0.51999395237226598</v>
      </c>
      <c r="AX305" s="50">
        <f t="shared" si="160"/>
        <v>0.79999999365876984</v>
      </c>
      <c r="AY305" s="50">
        <f t="shared" si="160"/>
        <v>0.79999750844461637</v>
      </c>
    </row>
    <row r="306" spans="5:51" x14ac:dyDescent="0.25">
      <c r="F306" s="3">
        <v>64</v>
      </c>
      <c r="G306" s="43">
        <f t="shared" si="161"/>
        <v>0.74999999525227667</v>
      </c>
      <c r="H306" s="43">
        <f t="shared" si="161"/>
        <v>0.79999999617658779</v>
      </c>
      <c r="I306" s="43">
        <f t="shared" si="161"/>
        <v>1.1499999973954309</v>
      </c>
      <c r="J306" s="43">
        <f t="shared" si="161"/>
        <v>1.1999999941985189</v>
      </c>
      <c r="K306" s="43">
        <f t="shared" si="161"/>
        <v>0.52139269941974553</v>
      </c>
      <c r="L306" s="44">
        <f t="shared" si="161"/>
        <v>1.7944748124649992</v>
      </c>
      <c r="M306" s="45">
        <f t="shared" si="161"/>
        <v>0.4986169236826738</v>
      </c>
      <c r="N306" s="46">
        <f t="shared" si="161"/>
        <v>0</v>
      </c>
      <c r="O306" s="46">
        <f t="shared" si="161"/>
        <v>0</v>
      </c>
      <c r="P306" s="47">
        <f t="shared" si="161"/>
        <v>0</v>
      </c>
      <c r="Q306" s="47">
        <f t="shared" si="161"/>
        <v>0</v>
      </c>
      <c r="R306" s="47">
        <f t="shared" si="161"/>
        <v>0</v>
      </c>
      <c r="S306" s="48">
        <f t="shared" si="161"/>
        <v>0</v>
      </c>
      <c r="T306" s="48">
        <f t="shared" si="161"/>
        <v>0</v>
      </c>
      <c r="U306" s="49">
        <f t="shared" ref="U306:V312" si="163">$C$5/100*U$163*U234</f>
        <v>0.51999957982734135</v>
      </c>
      <c r="V306" s="49">
        <f t="shared" si="163"/>
        <v>0.51999773270222693</v>
      </c>
      <c r="W306" s="50">
        <f t="shared" si="161"/>
        <v>0.79999999634360164</v>
      </c>
      <c r="X306" s="50">
        <f t="shared" ref="X306" si="164">X234*X$163</f>
        <v>0.7999986911404654</v>
      </c>
      <c r="AD306"/>
      <c r="AG306" s="3">
        <f t="shared" si="143"/>
        <v>56.227656728531329</v>
      </c>
      <c r="AH306" s="43">
        <f t="shared" si="162"/>
        <v>0.7499999885002816</v>
      </c>
      <c r="AI306" s="43">
        <f t="shared" si="162"/>
        <v>0.79999998469046762</v>
      </c>
      <c r="AJ306" s="43">
        <f t="shared" si="162"/>
        <v>1.1499999871767863</v>
      </c>
      <c r="AK306" s="43">
        <f t="shared" si="162"/>
        <v>1.1999999776261638</v>
      </c>
      <c r="AL306" s="43">
        <f t="shared" si="162"/>
        <v>0.35038190823171123</v>
      </c>
      <c r="AM306" s="44">
        <f t="shared" si="162"/>
        <v>1.7938586833398613</v>
      </c>
      <c r="AN306" s="45">
        <f t="shared" si="162"/>
        <v>0.4974068717809545</v>
      </c>
      <c r="AO306" s="46">
        <f t="shared" si="162"/>
        <v>0</v>
      </c>
      <c r="AP306" s="46">
        <f t="shared" si="162"/>
        <v>0</v>
      </c>
      <c r="AQ306" s="47">
        <f t="shared" si="162"/>
        <v>0</v>
      </c>
      <c r="AR306" s="47">
        <f t="shared" si="162"/>
        <v>0</v>
      </c>
      <c r="AS306" s="47">
        <f t="shared" si="162"/>
        <v>0</v>
      </c>
      <c r="AT306" s="48">
        <f t="shared" si="162"/>
        <v>0</v>
      </c>
      <c r="AU306" s="48">
        <f t="shared" si="162"/>
        <v>0</v>
      </c>
      <c r="AV306" s="49">
        <f t="shared" ref="AV306:AW312" si="165">$C$5/100*AV$163*AV234</f>
        <v>0.51999873933870222</v>
      </c>
      <c r="AW306" s="49">
        <f t="shared" si="165"/>
        <v>0.51999416458199776</v>
      </c>
      <c r="AX306" s="50">
        <f t="shared" ref="AX306:AY312" si="166">AX234*AX$163</f>
        <v>0.79999999379460596</v>
      </c>
      <c r="AY306" s="50">
        <f t="shared" si="166"/>
        <v>0.79999756910399689</v>
      </c>
    </row>
    <row r="307" spans="5:51" x14ac:dyDescent="0.25">
      <c r="F307" s="3">
        <v>65</v>
      </c>
      <c r="G307" s="43">
        <f t="shared" ref="G307:X312" si="167">G235*G$163</f>
        <v>0.74999999564550657</v>
      </c>
      <c r="H307" s="43">
        <f t="shared" si="167"/>
        <v>0.79999999674051669</v>
      </c>
      <c r="I307" s="43">
        <f t="shared" si="167"/>
        <v>1.1499999978087587</v>
      </c>
      <c r="J307" s="43">
        <f t="shared" si="167"/>
        <v>1.1999999950285276</v>
      </c>
      <c r="K307" s="43">
        <f t="shared" si="167"/>
        <v>0.53571920821918628</v>
      </c>
      <c r="L307" s="44">
        <f t="shared" si="167"/>
        <v>1.7945269449199162</v>
      </c>
      <c r="M307" s="45">
        <f t="shared" si="167"/>
        <v>0.49871346650032405</v>
      </c>
      <c r="N307" s="46">
        <f t="shared" si="167"/>
        <v>0</v>
      </c>
      <c r="O307" s="46">
        <f t="shared" si="167"/>
        <v>0</v>
      </c>
      <c r="P307" s="47">
        <f t="shared" si="167"/>
        <v>0</v>
      </c>
      <c r="Q307" s="47">
        <f t="shared" si="167"/>
        <v>0</v>
      </c>
      <c r="R307" s="47">
        <f t="shared" si="167"/>
        <v>0</v>
      </c>
      <c r="S307" s="48">
        <f t="shared" si="167"/>
        <v>0</v>
      </c>
      <c r="T307" s="48">
        <f t="shared" si="167"/>
        <v>0</v>
      </c>
      <c r="U307" s="49">
        <f t="shared" si="163"/>
        <v>0.51999962989932857</v>
      </c>
      <c r="V307" s="49">
        <f t="shared" si="163"/>
        <v>0.51999796631120287</v>
      </c>
      <c r="W307" s="50">
        <f t="shared" si="167"/>
        <v>0.7999999965412512</v>
      </c>
      <c r="X307" s="50">
        <f t="shared" si="167"/>
        <v>0.79999877594634938</v>
      </c>
      <c r="AD307"/>
      <c r="AG307" s="3">
        <f t="shared" ref="AG307:AG312" si="168">AE79</f>
        <v>56.472915029924017</v>
      </c>
      <c r="AH307" s="43">
        <f t="shared" ref="AH307:AU312" si="169">AH235*AH$163</f>
        <v>0.74999998889184705</v>
      </c>
      <c r="AI307" s="43">
        <f t="shared" si="169"/>
        <v>0.7999999854079729</v>
      </c>
      <c r="AJ307" s="43">
        <f t="shared" si="169"/>
        <v>1.1499999878955776</v>
      </c>
      <c r="AK307" s="43">
        <f t="shared" si="169"/>
        <v>1.1999999786515025</v>
      </c>
      <c r="AL307" s="43">
        <f t="shared" si="169"/>
        <v>0.35799165371601832</v>
      </c>
      <c r="AM307" s="44">
        <f t="shared" si="169"/>
        <v>1.793885733277806</v>
      </c>
      <c r="AN307" s="45">
        <f t="shared" si="169"/>
        <v>0.49746256224237306</v>
      </c>
      <c r="AO307" s="46">
        <f t="shared" si="169"/>
        <v>0</v>
      </c>
      <c r="AP307" s="46">
        <f t="shared" si="169"/>
        <v>0</v>
      </c>
      <c r="AQ307" s="47">
        <f t="shared" si="169"/>
        <v>0</v>
      </c>
      <c r="AR307" s="47">
        <f t="shared" si="169"/>
        <v>0</v>
      </c>
      <c r="AS307" s="47">
        <f t="shared" si="169"/>
        <v>0</v>
      </c>
      <c r="AT307" s="48">
        <f t="shared" si="169"/>
        <v>0</v>
      </c>
      <c r="AU307" s="48">
        <f t="shared" si="169"/>
        <v>0</v>
      </c>
      <c r="AV307" s="49">
        <f t="shared" si="165"/>
        <v>0.51999878621283036</v>
      </c>
      <c r="AW307" s="49">
        <f t="shared" si="165"/>
        <v>0.5199943523617615</v>
      </c>
      <c r="AX307" s="50">
        <f t="shared" si="166"/>
        <v>0.79999999391576893</v>
      </c>
      <c r="AY307" s="50">
        <f t="shared" si="166"/>
        <v>0.79999762316646372</v>
      </c>
    </row>
    <row r="308" spans="5:51" x14ac:dyDescent="0.25">
      <c r="F308" s="3">
        <v>66</v>
      </c>
      <c r="G308" s="43">
        <f t="shared" si="167"/>
        <v>0.74999999598551681</v>
      </c>
      <c r="H308" s="43">
        <f t="shared" si="167"/>
        <v>0.79999999721007642</v>
      </c>
      <c r="I308" s="43">
        <f t="shared" si="167"/>
        <v>1.1499999981442228</v>
      </c>
      <c r="J308" s="43">
        <f t="shared" si="167"/>
        <v>1.1999999957223995</v>
      </c>
      <c r="K308" s="43">
        <f t="shared" si="167"/>
        <v>0.54883801213992955</v>
      </c>
      <c r="L308" s="44">
        <f t="shared" si="167"/>
        <v>1.7945746747215101</v>
      </c>
      <c r="M308" s="45">
        <f t="shared" si="167"/>
        <v>0.49880107734219553</v>
      </c>
      <c r="N308" s="46">
        <f t="shared" si="167"/>
        <v>0</v>
      </c>
      <c r="O308" s="46">
        <f t="shared" si="167"/>
        <v>0</v>
      </c>
      <c r="P308" s="47">
        <f t="shared" si="167"/>
        <v>0</v>
      </c>
      <c r="Q308" s="47">
        <f t="shared" si="167"/>
        <v>0</v>
      </c>
      <c r="R308" s="47">
        <f t="shared" si="167"/>
        <v>0</v>
      </c>
      <c r="S308" s="48">
        <f t="shared" si="167"/>
        <v>0</v>
      </c>
      <c r="T308" s="48">
        <f t="shared" si="167"/>
        <v>0</v>
      </c>
      <c r="U308" s="49">
        <f t="shared" si="163"/>
        <v>0.51999967299687966</v>
      </c>
      <c r="V308" s="49">
        <f t="shared" si="163"/>
        <v>0.51999817084664646</v>
      </c>
      <c r="W308" s="50">
        <f t="shared" si="167"/>
        <v>0.79999999672033484</v>
      </c>
      <c r="X308" s="50">
        <f t="shared" si="167"/>
        <v>0.7999988523288446</v>
      </c>
      <c r="AD308"/>
      <c r="AG308" s="3">
        <f t="shared" si="168"/>
        <v>56.698909820073034</v>
      </c>
      <c r="AH308" s="43">
        <f t="shared" si="169"/>
        <v>0.74999998923610622</v>
      </c>
      <c r="AI308" s="43">
        <f t="shared" si="169"/>
        <v>0.7999999860357474</v>
      </c>
      <c r="AJ308" s="43">
        <f t="shared" si="169"/>
        <v>1.1499999885169616</v>
      </c>
      <c r="AK308" s="43">
        <f t="shared" si="169"/>
        <v>1.1999999795492939</v>
      </c>
      <c r="AL308" s="43">
        <f t="shared" si="169"/>
        <v>0.36483725093965097</v>
      </c>
      <c r="AM308" s="44">
        <f t="shared" si="169"/>
        <v>1.7939101006373535</v>
      </c>
      <c r="AN308" s="45">
        <f t="shared" si="169"/>
        <v>0.49751254013735668</v>
      </c>
      <c r="AO308" s="46">
        <f t="shared" si="169"/>
        <v>0</v>
      </c>
      <c r="AP308" s="46">
        <f t="shared" si="169"/>
        <v>0</v>
      </c>
      <c r="AQ308" s="47">
        <f t="shared" si="169"/>
        <v>0</v>
      </c>
      <c r="AR308" s="47">
        <f t="shared" si="169"/>
        <v>0</v>
      </c>
      <c r="AS308" s="47">
        <f t="shared" si="169"/>
        <v>0</v>
      </c>
      <c r="AT308" s="48">
        <f t="shared" si="169"/>
        <v>0</v>
      </c>
      <c r="AU308" s="48">
        <f t="shared" si="169"/>
        <v>0</v>
      </c>
      <c r="AV308" s="49">
        <f t="shared" si="165"/>
        <v>0.51999882763288541</v>
      </c>
      <c r="AW308" s="49">
        <f t="shared" si="165"/>
        <v>0.51999451908404737</v>
      </c>
      <c r="AX308" s="50">
        <f t="shared" si="166"/>
        <v>0.79999999402414468</v>
      </c>
      <c r="AY308" s="50">
        <f t="shared" si="166"/>
        <v>0.79999767148532785</v>
      </c>
    </row>
    <row r="309" spans="5:51" x14ac:dyDescent="0.25">
      <c r="F309" s="3">
        <v>67</v>
      </c>
      <c r="G309" s="43">
        <f t="shared" si="167"/>
        <v>0.74999999628092473</v>
      </c>
      <c r="H309" s="43">
        <f t="shared" si="167"/>
        <v>0.799999997602583</v>
      </c>
      <c r="I309" s="43">
        <f t="shared" si="167"/>
        <v>1.1499999984182101</v>
      </c>
      <c r="J309" s="43">
        <f t="shared" si="167"/>
        <v>1.1999999963047547</v>
      </c>
      <c r="K309" s="43">
        <f t="shared" si="167"/>
        <v>0.56086525338464055</v>
      </c>
      <c r="L309" s="44">
        <f t="shared" si="167"/>
        <v>1.7946184010159745</v>
      </c>
      <c r="M309" s="45">
        <f t="shared" si="167"/>
        <v>0.4988807134730997</v>
      </c>
      <c r="N309" s="46">
        <f t="shared" si="167"/>
        <v>0</v>
      </c>
      <c r="O309" s="46">
        <f t="shared" si="167"/>
        <v>0</v>
      </c>
      <c r="P309" s="47">
        <f t="shared" si="167"/>
        <v>0</v>
      </c>
      <c r="Q309" s="47">
        <f t="shared" si="167"/>
        <v>0</v>
      </c>
      <c r="R309" s="47">
        <f t="shared" si="167"/>
        <v>0</v>
      </c>
      <c r="S309" s="48">
        <f t="shared" si="167"/>
        <v>0</v>
      </c>
      <c r="T309" s="48">
        <f t="shared" si="167"/>
        <v>0</v>
      </c>
      <c r="U309" s="49">
        <f t="shared" si="163"/>
        <v>0.51999971020167468</v>
      </c>
      <c r="V309" s="49">
        <f t="shared" si="163"/>
        <v>0.51999835039706199</v>
      </c>
      <c r="W309" s="50">
        <f t="shared" si="167"/>
        <v>0.79999999688301893</v>
      </c>
      <c r="X309" s="50">
        <f t="shared" si="167"/>
        <v>0.79999892129300987</v>
      </c>
      <c r="AD309"/>
      <c r="AG309" s="3">
        <f t="shared" si="168"/>
        <v>56.907154127745713</v>
      </c>
      <c r="AH309" s="43">
        <f t="shared" si="169"/>
        <v>0.74999998954001024</v>
      </c>
      <c r="AI309" s="43">
        <f t="shared" si="169"/>
        <v>0.79999998658737947</v>
      </c>
      <c r="AJ309" s="43">
        <f t="shared" si="169"/>
        <v>1.149999989057056</v>
      </c>
      <c r="AK309" s="43">
        <f t="shared" si="169"/>
        <v>1.1999999803387498</v>
      </c>
      <c r="AL309" s="43">
        <f t="shared" si="169"/>
        <v>0.37100769661009303</v>
      </c>
      <c r="AM309" s="44">
        <f t="shared" si="169"/>
        <v>1.7939320918717114</v>
      </c>
      <c r="AN309" s="45">
        <f t="shared" si="169"/>
        <v>0.49755748876758632</v>
      </c>
      <c r="AO309" s="46">
        <f t="shared" si="169"/>
        <v>0</v>
      </c>
      <c r="AP309" s="46">
        <f t="shared" si="169"/>
        <v>0</v>
      </c>
      <c r="AQ309" s="47">
        <f t="shared" si="169"/>
        <v>0</v>
      </c>
      <c r="AR309" s="47">
        <f t="shared" si="169"/>
        <v>0</v>
      </c>
      <c r="AS309" s="47">
        <f t="shared" si="169"/>
        <v>0</v>
      </c>
      <c r="AT309" s="48">
        <f t="shared" si="169"/>
        <v>0</v>
      </c>
      <c r="AU309" s="48">
        <f t="shared" si="169"/>
        <v>0</v>
      </c>
      <c r="AV309" s="49">
        <f t="shared" si="165"/>
        <v>0.51999886436052445</v>
      </c>
      <c r="AW309" s="49">
        <f t="shared" si="165"/>
        <v>0.51999466756569845</v>
      </c>
      <c r="AX309" s="50">
        <f t="shared" si="166"/>
        <v>0.79999999412132805</v>
      </c>
      <c r="AY309" s="50">
        <f t="shared" si="166"/>
        <v>0.79999771478164039</v>
      </c>
    </row>
    <row r="310" spans="5:51" x14ac:dyDescent="0.25">
      <c r="F310" s="3">
        <v>68</v>
      </c>
      <c r="G310" s="43">
        <f t="shared" si="167"/>
        <v>0.74999999653874627</v>
      </c>
      <c r="H310" s="43">
        <f t="shared" si="167"/>
        <v>0.79999999793193177</v>
      </c>
      <c r="I310" s="43">
        <f t="shared" si="167"/>
        <v>1.1499999986433531</v>
      </c>
      <c r="J310" s="43">
        <f t="shared" si="167"/>
        <v>1.1999999967954018</v>
      </c>
      <c r="K310" s="43">
        <f t="shared" si="167"/>
        <v>0.57190409000863329</v>
      </c>
      <c r="L310" s="44">
        <f t="shared" si="167"/>
        <v>1.7946584827881504</v>
      </c>
      <c r="M310" s="45">
        <f t="shared" si="167"/>
        <v>0.49895321791596964</v>
      </c>
      <c r="N310" s="46">
        <f t="shared" si="167"/>
        <v>0</v>
      </c>
      <c r="O310" s="46">
        <f t="shared" si="167"/>
        <v>0</v>
      </c>
      <c r="P310" s="47">
        <f t="shared" si="167"/>
        <v>0</v>
      </c>
      <c r="Q310" s="47">
        <f t="shared" si="167"/>
        <v>0</v>
      </c>
      <c r="R310" s="47">
        <f t="shared" si="167"/>
        <v>0</v>
      </c>
      <c r="S310" s="48">
        <f t="shared" si="167"/>
        <v>0</v>
      </c>
      <c r="T310" s="48">
        <f t="shared" si="167"/>
        <v>0</v>
      </c>
      <c r="U310" s="49">
        <f t="shared" si="163"/>
        <v>0.51999974241291214</v>
      </c>
      <c r="V310" s="49">
        <f t="shared" si="163"/>
        <v>0.51999850841945006</v>
      </c>
      <c r="W310" s="50">
        <f t="shared" si="167"/>
        <v>0.79999999703117342</v>
      </c>
      <c r="X310" s="50">
        <f t="shared" si="167"/>
        <v>0.79999898370617861</v>
      </c>
      <c r="AD310"/>
      <c r="AG310" s="3">
        <f t="shared" si="168"/>
        <v>57.099042142728173</v>
      </c>
      <c r="AH310" s="43">
        <f t="shared" si="169"/>
        <v>0.74999998980928195</v>
      </c>
      <c r="AI310" s="43">
        <f t="shared" si="169"/>
        <v>0.7999999870740111</v>
      </c>
      <c r="AJ310" s="43">
        <f t="shared" si="169"/>
        <v>1.1499999895288142</v>
      </c>
      <c r="AK310" s="43">
        <f t="shared" si="169"/>
        <v>1.1999999810356383</v>
      </c>
      <c r="AL310" s="43">
        <f t="shared" si="169"/>
        <v>0.37657969058027396</v>
      </c>
      <c r="AM310" s="44">
        <f t="shared" si="169"/>
        <v>1.7939519721533956</v>
      </c>
      <c r="AN310" s="45">
        <f t="shared" si="169"/>
        <v>0.49759799448154057</v>
      </c>
      <c r="AO310" s="46">
        <f t="shared" si="169"/>
        <v>0</v>
      </c>
      <c r="AP310" s="46">
        <f t="shared" si="169"/>
        <v>0</v>
      </c>
      <c r="AQ310" s="47">
        <f t="shared" si="169"/>
        <v>0</v>
      </c>
      <c r="AR310" s="47">
        <f t="shared" si="169"/>
        <v>0</v>
      </c>
      <c r="AS310" s="47">
        <f t="shared" si="169"/>
        <v>0</v>
      </c>
      <c r="AT310" s="48">
        <f t="shared" si="169"/>
        <v>0</v>
      </c>
      <c r="AU310" s="48">
        <f t="shared" si="169"/>
        <v>0</v>
      </c>
      <c r="AV310" s="49">
        <f t="shared" si="165"/>
        <v>0.51999889703061686</v>
      </c>
      <c r="AW310" s="49">
        <f t="shared" si="165"/>
        <v>0.51999480017408273</v>
      </c>
      <c r="AX310" s="50">
        <f t="shared" si="166"/>
        <v>0.79999999420867529</v>
      </c>
      <c r="AY310" s="50">
        <f t="shared" si="166"/>
        <v>0.79999775366820758</v>
      </c>
    </row>
    <row r="311" spans="5:51" x14ac:dyDescent="0.25">
      <c r="F311" s="3">
        <v>69</v>
      </c>
      <c r="G311" s="43">
        <f t="shared" si="167"/>
        <v>0.74999999676472684</v>
      </c>
      <c r="H311" s="43">
        <f t="shared" si="167"/>
        <v>0.79999999820931611</v>
      </c>
      <c r="I311" s="43">
        <f t="shared" si="167"/>
        <v>1.1499999988294523</v>
      </c>
      <c r="J311" s="43">
        <f t="shared" si="167"/>
        <v>1.1999999972103403</v>
      </c>
      <c r="K311" s="43">
        <f t="shared" si="167"/>
        <v>0.5820463689021228</v>
      </c>
      <c r="L311" s="44">
        <f t="shared" si="167"/>
        <v>1.7946952434606143</v>
      </c>
      <c r="M311" s="45">
        <f t="shared" si="167"/>
        <v>0.49901933425929645</v>
      </c>
      <c r="N311" s="46">
        <f t="shared" si="167"/>
        <v>0</v>
      </c>
      <c r="O311" s="46">
        <f t="shared" si="167"/>
        <v>0</v>
      </c>
      <c r="P311" s="47">
        <f t="shared" si="167"/>
        <v>0</v>
      </c>
      <c r="Q311" s="47">
        <f t="shared" si="167"/>
        <v>0</v>
      </c>
      <c r="R311" s="47">
        <f t="shared" si="167"/>
        <v>0</v>
      </c>
      <c r="S311" s="48">
        <f t="shared" si="167"/>
        <v>0</v>
      </c>
      <c r="T311" s="48">
        <f t="shared" si="167"/>
        <v>0</v>
      </c>
      <c r="U311" s="49">
        <f t="shared" si="163"/>
        <v>0.51999977038030032</v>
      </c>
      <c r="V311" s="49">
        <f t="shared" si="163"/>
        <v>0.51999864784457095</v>
      </c>
      <c r="W311" s="50">
        <f t="shared" si="167"/>
        <v>0.79999999716641845</v>
      </c>
      <c r="X311" s="50">
        <f t="shared" si="167"/>
        <v>0.79999904031898283</v>
      </c>
      <c r="AD311"/>
      <c r="AG311" s="3">
        <f t="shared" si="168"/>
        <v>57.275858549886756</v>
      </c>
      <c r="AH311" s="43">
        <f t="shared" si="169"/>
        <v>0.7499999900486688</v>
      </c>
      <c r="AI311" s="43">
        <f t="shared" si="169"/>
        <v>0.79999998750484447</v>
      </c>
      <c r="AJ311" s="43">
        <f t="shared" si="169"/>
        <v>1.149999989942736</v>
      </c>
      <c r="AK311" s="43">
        <f t="shared" si="169"/>
        <v>1.1999999816529952</v>
      </c>
      <c r="AL311" s="43">
        <f t="shared" si="169"/>
        <v>0.38161963430531631</v>
      </c>
      <c r="AM311" s="44">
        <f t="shared" si="169"/>
        <v>1.7939699718891167</v>
      </c>
      <c r="AN311" s="45">
        <f t="shared" si="169"/>
        <v>0.49763456277059304</v>
      </c>
      <c r="AO311" s="46">
        <f t="shared" si="169"/>
        <v>0</v>
      </c>
      <c r="AP311" s="46">
        <f t="shared" si="169"/>
        <v>0</v>
      </c>
      <c r="AQ311" s="47">
        <f t="shared" si="169"/>
        <v>0</v>
      </c>
      <c r="AR311" s="47">
        <f t="shared" si="169"/>
        <v>0</v>
      </c>
      <c r="AS311" s="47">
        <f t="shared" si="169"/>
        <v>0</v>
      </c>
      <c r="AT311" s="48">
        <f t="shared" si="169"/>
        <v>0</v>
      </c>
      <c r="AU311" s="48">
        <f t="shared" si="169"/>
        <v>0</v>
      </c>
      <c r="AV311" s="49">
        <f t="shared" si="165"/>
        <v>0.51999892617567212</v>
      </c>
      <c r="AW311" s="49">
        <f t="shared" si="165"/>
        <v>0.51999491891043681</v>
      </c>
      <c r="AX311" s="50">
        <f t="shared" si="166"/>
        <v>0.79999999428734636</v>
      </c>
      <c r="AY311" s="50">
        <f t="shared" si="166"/>
        <v>0.79999778866865157</v>
      </c>
    </row>
    <row r="312" spans="5:51" x14ac:dyDescent="0.25">
      <c r="F312" s="3">
        <v>70</v>
      </c>
      <c r="G312" s="43">
        <f t="shared" si="167"/>
        <v>0.74999999696359843</v>
      </c>
      <c r="H312" s="43">
        <f t="shared" si="167"/>
        <v>0.79999999844378689</v>
      </c>
      <c r="I312" s="43">
        <f t="shared" si="167"/>
        <v>1.1499999989841565</v>
      </c>
      <c r="J312" s="43">
        <f t="shared" si="167"/>
        <v>1.1999999975625439</v>
      </c>
      <c r="K312" s="43">
        <f t="shared" si="167"/>
        <v>0.59137405641687246</v>
      </c>
      <c r="L312" s="44">
        <f t="shared" si="167"/>
        <v>1.7947289748913442</v>
      </c>
      <c r="M312" s="45">
        <f t="shared" si="167"/>
        <v>0.49907971941532797</v>
      </c>
      <c r="N312" s="46">
        <f t="shared" si="167"/>
        <v>0</v>
      </c>
      <c r="O312" s="46">
        <f t="shared" si="167"/>
        <v>0</v>
      </c>
      <c r="P312" s="47">
        <f t="shared" si="167"/>
        <v>0</v>
      </c>
      <c r="Q312" s="47">
        <f t="shared" si="167"/>
        <v>0</v>
      </c>
      <c r="R312" s="47">
        <f t="shared" si="167"/>
        <v>0</v>
      </c>
      <c r="S312" s="48">
        <f t="shared" si="167"/>
        <v>0</v>
      </c>
      <c r="T312" s="48">
        <f t="shared" si="167"/>
        <v>0</v>
      </c>
      <c r="U312" s="49">
        <f t="shared" si="163"/>
        <v>0.51999979473072266</v>
      </c>
      <c r="V312" s="49">
        <f t="shared" si="163"/>
        <v>0.51999877116349935</v>
      </c>
      <c r="W312" s="50">
        <f t="shared" si="167"/>
        <v>0.79999999729016102</v>
      </c>
      <c r="X312" s="50">
        <f t="shared" si="167"/>
        <v>0.79999909178287243</v>
      </c>
      <c r="AD312"/>
      <c r="AG312" s="3">
        <f t="shared" si="168"/>
        <v>57.43878713009709</v>
      </c>
      <c r="AH312" s="43">
        <f t="shared" si="169"/>
        <v>0.74999999026213648</v>
      </c>
      <c r="AI312" s="43">
        <f t="shared" si="169"/>
        <v>0.79999998788753079</v>
      </c>
      <c r="AJ312" s="43">
        <f t="shared" si="169"/>
        <v>1.1499999903074012</v>
      </c>
      <c r="AK312" s="43">
        <f t="shared" si="169"/>
        <v>1.19999998220167</v>
      </c>
      <c r="AL312" s="43">
        <f t="shared" si="169"/>
        <v>0.38618525723658936</v>
      </c>
      <c r="AM312" s="44">
        <f t="shared" si="169"/>
        <v>1.7939862920593692</v>
      </c>
      <c r="AN312" s="45">
        <f t="shared" si="169"/>
        <v>0.49766763132505926</v>
      </c>
      <c r="AO312" s="46">
        <f t="shared" si="169"/>
        <v>0</v>
      </c>
      <c r="AP312" s="46">
        <f t="shared" si="169"/>
        <v>0</v>
      </c>
      <c r="AQ312" s="47">
        <f t="shared" si="169"/>
        <v>0</v>
      </c>
      <c r="AR312" s="47">
        <f t="shared" si="169"/>
        <v>0</v>
      </c>
      <c r="AS312" s="47">
        <f t="shared" si="169"/>
        <v>0</v>
      </c>
      <c r="AT312" s="48">
        <f t="shared" si="169"/>
        <v>0</v>
      </c>
      <c r="AU312" s="48">
        <f t="shared" si="169"/>
        <v>0</v>
      </c>
      <c r="AV312" s="49">
        <f t="shared" si="165"/>
        <v>0.51999895224498061</v>
      </c>
      <c r="AW312" s="49">
        <f t="shared" si="165"/>
        <v>0.51999502547578547</v>
      </c>
      <c r="AX312" s="50">
        <f t="shared" si="166"/>
        <v>0.79999999435833802</v>
      </c>
      <c r="AY312" s="50">
        <f t="shared" si="166"/>
        <v>0.79999782023265209</v>
      </c>
    </row>
    <row r="313" spans="5:51" x14ac:dyDescent="0.25">
      <c r="AD313"/>
    </row>
    <row r="314" spans="5:51" x14ac:dyDescent="0.25">
      <c r="E314" s="3" t="s">
        <v>142</v>
      </c>
      <c r="F314" s="3">
        <v>0</v>
      </c>
      <c r="G314" s="43">
        <f>G$160+G242</f>
        <v>1.4208675108266395</v>
      </c>
      <c r="H314" s="43">
        <f t="shared" ref="H314:X314" si="170">H$160+H242</f>
        <v>2.6322552675038247</v>
      </c>
      <c r="I314" s="43">
        <f t="shared" si="170"/>
        <v>1.9420751097732385</v>
      </c>
      <c r="J314" s="43">
        <f t="shared" si="170"/>
        <v>1.9420751097732385</v>
      </c>
      <c r="K314" s="43">
        <f t="shared" si="170"/>
        <v>1.5300499446211988</v>
      </c>
      <c r="L314" s="44">
        <f t="shared" si="170"/>
        <v>1.5300499446211988</v>
      </c>
      <c r="M314" s="45">
        <f t="shared" si="170"/>
        <v>2.8686703429693927</v>
      </c>
      <c r="N314" s="46">
        <f t="shared" si="170"/>
        <v>1.0434398809008987</v>
      </c>
      <c r="O314" s="46">
        <f t="shared" si="170"/>
        <v>1.0434398809008987</v>
      </c>
      <c r="P314" s="47">
        <f t="shared" si="170"/>
        <v>6.7735507051211776</v>
      </c>
      <c r="Q314" s="47">
        <f t="shared" si="170"/>
        <v>11.582974949217782</v>
      </c>
      <c r="R314" s="47">
        <f t="shared" si="170"/>
        <v>22.813162987938924</v>
      </c>
      <c r="S314" s="48">
        <f t="shared" si="170"/>
        <v>0.35</v>
      </c>
      <c r="T314" s="48">
        <f t="shared" si="170"/>
        <v>0.35</v>
      </c>
      <c r="U314" s="49">
        <f t="shared" si="170"/>
        <v>2.0761698821928007</v>
      </c>
      <c r="V314" s="49">
        <f t="shared" si="170"/>
        <v>2.0761698821928007</v>
      </c>
      <c r="W314" s="50">
        <f t="shared" si="170"/>
        <v>2.6322552675038247</v>
      </c>
      <c r="X314" s="50">
        <f t="shared" si="170"/>
        <v>2.6322552675038247</v>
      </c>
      <c r="AD314"/>
      <c r="AF314" s="3" t="s">
        <v>142</v>
      </c>
      <c r="AG314" s="3">
        <f>AE14</f>
        <v>4.9458521066739074</v>
      </c>
      <c r="AH314" s="43">
        <f>AH$160+AH242</f>
        <v>1.4208675108266395</v>
      </c>
      <c r="AI314" s="43">
        <f t="shared" ref="AI314:AY314" si="171">AI$160+AI242</f>
        <v>3.1223170239258327</v>
      </c>
      <c r="AJ314" s="43">
        <f t="shared" si="171"/>
        <v>1.9420751097732385</v>
      </c>
      <c r="AK314" s="43">
        <f t="shared" si="171"/>
        <v>2.5687137726069862</v>
      </c>
      <c r="AL314" s="43">
        <f t="shared" si="171"/>
        <v>1.5300499446211988</v>
      </c>
      <c r="AM314" s="44">
        <f t="shared" si="171"/>
        <v>1.5300499446211988</v>
      </c>
      <c r="AN314" s="45">
        <f t="shared" si="171"/>
        <v>2.8686703429693927</v>
      </c>
      <c r="AO314" s="46">
        <f t="shared" si="171"/>
        <v>1.0434398809008987</v>
      </c>
      <c r="AP314" s="46">
        <f t="shared" si="171"/>
        <v>1.0434398809008987</v>
      </c>
      <c r="AQ314" s="47">
        <f t="shared" si="171"/>
        <v>6.7735507051211776</v>
      </c>
      <c r="AR314" s="47">
        <f t="shared" si="171"/>
        <v>11.582974949217782</v>
      </c>
      <c r="AS314" s="47">
        <f t="shared" si="171"/>
        <v>22.813162987938924</v>
      </c>
      <c r="AT314" s="48">
        <f t="shared" si="171"/>
        <v>0.35</v>
      </c>
      <c r="AU314" s="48">
        <f t="shared" si="171"/>
        <v>0.35</v>
      </c>
      <c r="AV314" s="49">
        <f t="shared" si="171"/>
        <v>2.0795331742122611</v>
      </c>
      <c r="AW314" s="49">
        <f t="shared" si="171"/>
        <v>2.0761698821928007</v>
      </c>
      <c r="AX314" s="50">
        <f t="shared" si="171"/>
        <v>3.3278864238417487</v>
      </c>
      <c r="AY314" s="50">
        <f t="shared" si="171"/>
        <v>2.9760811745563664</v>
      </c>
    </row>
    <row r="315" spans="5:51" x14ac:dyDescent="0.25">
      <c r="F315" s="3">
        <v>1</v>
      </c>
      <c r="G315" s="43">
        <f t="shared" ref="G315:X329" si="172">G$160+G243</f>
        <v>1.4208675108266395</v>
      </c>
      <c r="H315" s="43">
        <f t="shared" si="172"/>
        <v>2.6322552675038247</v>
      </c>
      <c r="I315" s="43">
        <f t="shared" si="172"/>
        <v>1.9420751097732385</v>
      </c>
      <c r="J315" s="43">
        <f t="shared" si="172"/>
        <v>1.9420751097732385</v>
      </c>
      <c r="K315" s="43">
        <f t="shared" si="172"/>
        <v>1.5300499446211988</v>
      </c>
      <c r="L315" s="44">
        <f t="shared" si="172"/>
        <v>1.5300499446211988</v>
      </c>
      <c r="M315" s="45">
        <f t="shared" si="172"/>
        <v>2.8686703429693927</v>
      </c>
      <c r="N315" s="46">
        <f t="shared" si="172"/>
        <v>1.0434398809008987</v>
      </c>
      <c r="O315" s="46">
        <f t="shared" si="172"/>
        <v>1.0434398809008987</v>
      </c>
      <c r="P315" s="47">
        <f t="shared" si="172"/>
        <v>6.7735507051211776</v>
      </c>
      <c r="Q315" s="47">
        <f t="shared" si="172"/>
        <v>11.582974949217782</v>
      </c>
      <c r="R315" s="47">
        <f t="shared" si="172"/>
        <v>22.813162987938924</v>
      </c>
      <c r="S315" s="48">
        <f t="shared" si="172"/>
        <v>0.35</v>
      </c>
      <c r="T315" s="48">
        <f t="shared" si="172"/>
        <v>0.35</v>
      </c>
      <c r="U315" s="49">
        <f t="shared" si="172"/>
        <v>2.0761698821928007</v>
      </c>
      <c r="V315" s="49">
        <f t="shared" si="172"/>
        <v>2.0761698821928007</v>
      </c>
      <c r="W315" s="50">
        <f t="shared" si="172"/>
        <v>2.6322552675038247</v>
      </c>
      <c r="X315" s="50">
        <f t="shared" si="172"/>
        <v>2.6322552675038247</v>
      </c>
      <c r="AD315"/>
      <c r="AG315" s="3">
        <f t="shared" ref="AG315:AG378" si="173">AE15</f>
        <v>5.2014595403979236</v>
      </c>
      <c r="AH315" s="43">
        <f t="shared" ref="AH315:AY329" si="174">AH$160+AH243</f>
        <v>1.4208675108266395</v>
      </c>
      <c r="AI315" s="43">
        <f t="shared" si="174"/>
        <v>3.1481224640434862</v>
      </c>
      <c r="AJ315" s="43">
        <f t="shared" si="174"/>
        <v>1.9420751097732385</v>
      </c>
      <c r="AK315" s="43">
        <f t="shared" si="174"/>
        <v>2.6184826219243265</v>
      </c>
      <c r="AL315" s="43">
        <f t="shared" si="174"/>
        <v>1.5300499446211988</v>
      </c>
      <c r="AM315" s="44">
        <f t="shared" si="174"/>
        <v>1.5300499446211988</v>
      </c>
      <c r="AN315" s="45">
        <f t="shared" si="174"/>
        <v>2.8686703429693927</v>
      </c>
      <c r="AO315" s="46">
        <f t="shared" si="174"/>
        <v>1.0434398809008987</v>
      </c>
      <c r="AP315" s="46">
        <f t="shared" si="174"/>
        <v>1.0434398809008987</v>
      </c>
      <c r="AQ315" s="47">
        <f t="shared" si="174"/>
        <v>6.7735507051211776</v>
      </c>
      <c r="AR315" s="47">
        <f t="shared" si="174"/>
        <v>11.582974949217782</v>
      </c>
      <c r="AS315" s="47">
        <f t="shared" si="174"/>
        <v>22.813162987938924</v>
      </c>
      <c r="AT315" s="48">
        <f t="shared" si="174"/>
        <v>0.35</v>
      </c>
      <c r="AU315" s="48">
        <f t="shared" si="174"/>
        <v>0.35</v>
      </c>
      <c r="AV315" s="49">
        <f t="shared" si="174"/>
        <v>2.1120333612065383</v>
      </c>
      <c r="AW315" s="49">
        <f t="shared" si="174"/>
        <v>2.0761698821928007</v>
      </c>
      <c r="AX315" s="50">
        <f t="shared" si="174"/>
        <v>3.3444098014297241</v>
      </c>
      <c r="AY315" s="50">
        <f t="shared" si="174"/>
        <v>3.0141983045262326</v>
      </c>
    </row>
    <row r="316" spans="5:51" x14ac:dyDescent="0.25">
      <c r="F316" s="3">
        <v>2</v>
      </c>
      <c r="G316" s="43">
        <f t="shared" si="172"/>
        <v>1.4208675108266395</v>
      </c>
      <c r="H316" s="43">
        <f t="shared" si="172"/>
        <v>2.6945409700789957</v>
      </c>
      <c r="I316" s="43">
        <f t="shared" si="172"/>
        <v>1.9420751097732385</v>
      </c>
      <c r="J316" s="43">
        <f t="shared" si="172"/>
        <v>1.9420751097732385</v>
      </c>
      <c r="K316" s="43">
        <f t="shared" si="172"/>
        <v>1.5300499446211988</v>
      </c>
      <c r="L316" s="44">
        <f t="shared" si="172"/>
        <v>1.5300499446211988</v>
      </c>
      <c r="M316" s="45">
        <f t="shared" si="172"/>
        <v>2.8686703429693927</v>
      </c>
      <c r="N316" s="46">
        <f t="shared" si="172"/>
        <v>1.0434398809008987</v>
      </c>
      <c r="O316" s="46">
        <f t="shared" si="172"/>
        <v>1.0434398809008987</v>
      </c>
      <c r="P316" s="47">
        <f t="shared" si="172"/>
        <v>6.7735507051211776</v>
      </c>
      <c r="Q316" s="47">
        <f t="shared" si="172"/>
        <v>11.582974949217782</v>
      </c>
      <c r="R316" s="47">
        <f t="shared" si="172"/>
        <v>22.813162987938924</v>
      </c>
      <c r="S316" s="48">
        <f t="shared" si="172"/>
        <v>0.35</v>
      </c>
      <c r="T316" s="48">
        <f t="shared" si="172"/>
        <v>0.35</v>
      </c>
      <c r="U316" s="49">
        <f t="shared" si="172"/>
        <v>2.0761698821928007</v>
      </c>
      <c r="V316" s="49">
        <f t="shared" si="172"/>
        <v>2.0761698821928007</v>
      </c>
      <c r="W316" s="50">
        <f t="shared" si="172"/>
        <v>2.7525297989008028</v>
      </c>
      <c r="X316" s="50">
        <f t="shared" si="172"/>
        <v>2.6322552675038247</v>
      </c>
      <c r="AD316"/>
      <c r="AG316" s="3">
        <f t="shared" si="173"/>
        <v>5.4702770658848543</v>
      </c>
      <c r="AH316" s="43">
        <f t="shared" si="174"/>
        <v>1.4208675108266395</v>
      </c>
      <c r="AI316" s="43">
        <f t="shared" si="174"/>
        <v>3.1733289628522141</v>
      </c>
      <c r="AJ316" s="43">
        <f t="shared" si="174"/>
        <v>1.9420751097732385</v>
      </c>
      <c r="AK316" s="43">
        <f t="shared" si="174"/>
        <v>2.6668858238756279</v>
      </c>
      <c r="AL316" s="43">
        <f t="shared" si="174"/>
        <v>1.5300499446211988</v>
      </c>
      <c r="AM316" s="44">
        <f t="shared" si="174"/>
        <v>1.5300499446211988</v>
      </c>
      <c r="AN316" s="45">
        <f t="shared" si="174"/>
        <v>2.8686703429693927</v>
      </c>
      <c r="AO316" s="46">
        <f t="shared" si="174"/>
        <v>1.0434398809008987</v>
      </c>
      <c r="AP316" s="46">
        <f t="shared" si="174"/>
        <v>1.0434398809008987</v>
      </c>
      <c r="AQ316" s="47">
        <f t="shared" si="174"/>
        <v>6.7735507051211776</v>
      </c>
      <c r="AR316" s="47">
        <f t="shared" si="174"/>
        <v>11.582974949217782</v>
      </c>
      <c r="AS316" s="47">
        <f t="shared" si="174"/>
        <v>22.813162987938924</v>
      </c>
      <c r="AT316" s="48">
        <f t="shared" si="174"/>
        <v>0.35</v>
      </c>
      <c r="AU316" s="48">
        <f t="shared" si="174"/>
        <v>0.35</v>
      </c>
      <c r="AV316" s="49">
        <f t="shared" si="174"/>
        <v>2.1445255200181577</v>
      </c>
      <c r="AW316" s="49">
        <f t="shared" si="174"/>
        <v>2.1046651503433127</v>
      </c>
      <c r="AX316" s="50">
        <f t="shared" si="174"/>
        <v>3.3590125474206403</v>
      </c>
      <c r="AY316" s="50">
        <f t="shared" si="174"/>
        <v>3.0512461277263929</v>
      </c>
    </row>
    <row r="317" spans="5:51" x14ac:dyDescent="0.25">
      <c r="F317" s="3">
        <v>3</v>
      </c>
      <c r="G317" s="43">
        <f t="shared" si="172"/>
        <v>1.4208675108266395</v>
      </c>
      <c r="H317" s="43">
        <f t="shared" si="172"/>
        <v>2.8638669219687136</v>
      </c>
      <c r="I317" s="43">
        <f t="shared" si="172"/>
        <v>1.9420751097732385</v>
      </c>
      <c r="J317" s="43">
        <f t="shared" si="172"/>
        <v>2.0608180284282662</v>
      </c>
      <c r="K317" s="43">
        <f t="shared" si="172"/>
        <v>1.5300499446211988</v>
      </c>
      <c r="L317" s="44">
        <f t="shared" si="172"/>
        <v>1.5300499446211988</v>
      </c>
      <c r="M317" s="45">
        <f t="shared" si="172"/>
        <v>2.8686703429693927</v>
      </c>
      <c r="N317" s="46">
        <f t="shared" si="172"/>
        <v>1.0434398809008987</v>
      </c>
      <c r="O317" s="46">
        <f t="shared" si="172"/>
        <v>1.0434398809008987</v>
      </c>
      <c r="P317" s="47">
        <f t="shared" si="172"/>
        <v>6.7735507051211776</v>
      </c>
      <c r="Q317" s="47">
        <f t="shared" si="172"/>
        <v>11.582974949217782</v>
      </c>
      <c r="R317" s="47">
        <f t="shared" si="172"/>
        <v>22.813162987938924</v>
      </c>
      <c r="S317" s="48">
        <f t="shared" si="172"/>
        <v>0.35</v>
      </c>
      <c r="T317" s="48">
        <f t="shared" si="172"/>
        <v>0.35</v>
      </c>
      <c r="U317" s="49">
        <f t="shared" si="172"/>
        <v>2.0761698821928007</v>
      </c>
      <c r="V317" s="49">
        <f t="shared" si="172"/>
        <v>2.0761698821928007</v>
      </c>
      <c r="W317" s="50">
        <f t="shared" si="172"/>
        <v>3.0591690233185891</v>
      </c>
      <c r="X317" s="50">
        <f t="shared" si="172"/>
        <v>2.6322552675038247</v>
      </c>
      <c r="AD317"/>
      <c r="AG317" s="3">
        <f t="shared" si="173"/>
        <v>5.7529873961600746</v>
      </c>
      <c r="AH317" s="43">
        <f t="shared" si="174"/>
        <v>1.4208675108266395</v>
      </c>
      <c r="AI317" s="43">
        <f t="shared" si="174"/>
        <v>3.1977880830476542</v>
      </c>
      <c r="AJ317" s="43">
        <f t="shared" si="174"/>
        <v>1.9420751097732385</v>
      </c>
      <c r="AK317" s="43">
        <f t="shared" si="174"/>
        <v>2.7136386070551937</v>
      </c>
      <c r="AL317" s="43">
        <f t="shared" si="174"/>
        <v>1.5300499446211988</v>
      </c>
      <c r="AM317" s="44">
        <f t="shared" si="174"/>
        <v>1.5300499446211988</v>
      </c>
      <c r="AN317" s="45">
        <f t="shared" si="174"/>
        <v>2.8686703429693927</v>
      </c>
      <c r="AO317" s="46">
        <f t="shared" si="174"/>
        <v>1.0434398809008987</v>
      </c>
      <c r="AP317" s="46">
        <f t="shared" si="174"/>
        <v>1.0434398809008987</v>
      </c>
      <c r="AQ317" s="47">
        <f t="shared" si="174"/>
        <v>6.7735507051211776</v>
      </c>
      <c r="AR317" s="47">
        <f t="shared" si="174"/>
        <v>11.582974949217782</v>
      </c>
      <c r="AS317" s="47">
        <f t="shared" si="174"/>
        <v>22.813162987938924</v>
      </c>
      <c r="AT317" s="48">
        <f t="shared" si="174"/>
        <v>0.35</v>
      </c>
      <c r="AU317" s="48">
        <f t="shared" si="174"/>
        <v>0.35</v>
      </c>
      <c r="AV317" s="49">
        <f t="shared" si="174"/>
        <v>2.1768444837926322</v>
      </c>
      <c r="AW317" s="49">
        <f t="shared" si="174"/>
        <v>2.1368000373745408</v>
      </c>
      <c r="AX317" s="50">
        <f t="shared" si="174"/>
        <v>3.3717831999217731</v>
      </c>
      <c r="AY317" s="50">
        <f t="shared" si="174"/>
        <v>3.0870269001835333</v>
      </c>
    </row>
    <row r="318" spans="5:51" x14ac:dyDescent="0.25">
      <c r="F318" s="3">
        <v>4</v>
      </c>
      <c r="G318" s="43">
        <f t="shared" si="172"/>
        <v>1.4208675108266395</v>
      </c>
      <c r="H318" s="43">
        <f t="shared" si="172"/>
        <v>3.010409904428716</v>
      </c>
      <c r="I318" s="43">
        <f t="shared" si="172"/>
        <v>1.9420751097732385</v>
      </c>
      <c r="J318" s="43">
        <f t="shared" si="172"/>
        <v>2.3507012371264504</v>
      </c>
      <c r="K318" s="43">
        <f t="shared" si="172"/>
        <v>1.5300499446211988</v>
      </c>
      <c r="L318" s="44">
        <f t="shared" si="172"/>
        <v>1.5300499446211988</v>
      </c>
      <c r="M318" s="45">
        <f t="shared" si="172"/>
        <v>2.8686703429693927</v>
      </c>
      <c r="N318" s="46">
        <f t="shared" si="172"/>
        <v>1.0434398809008987</v>
      </c>
      <c r="O318" s="46">
        <f t="shared" si="172"/>
        <v>1.0434398809008987</v>
      </c>
      <c r="P318" s="47">
        <f t="shared" si="172"/>
        <v>6.7735507051211776</v>
      </c>
      <c r="Q318" s="47">
        <f t="shared" si="172"/>
        <v>11.582974949217782</v>
      </c>
      <c r="R318" s="47">
        <f t="shared" si="172"/>
        <v>22.813162987938924</v>
      </c>
      <c r="S318" s="48">
        <f t="shared" si="172"/>
        <v>0.35</v>
      </c>
      <c r="T318" s="48">
        <f t="shared" si="172"/>
        <v>0.35</v>
      </c>
      <c r="U318" s="49">
        <f t="shared" si="172"/>
        <v>2.0761698821928007</v>
      </c>
      <c r="V318" s="49">
        <f t="shared" si="172"/>
        <v>2.0761698821928007</v>
      </c>
      <c r="W318" s="50">
        <f t="shared" si="172"/>
        <v>3.2362259156988138</v>
      </c>
      <c r="X318" s="50">
        <f t="shared" si="172"/>
        <v>2.8084686167502322</v>
      </c>
      <c r="AD318"/>
      <c r="AG318" s="3">
        <f t="shared" si="173"/>
        <v>6.0503085276582826</v>
      </c>
      <c r="AH318" s="43">
        <f t="shared" si="174"/>
        <v>1.4208675108266395</v>
      </c>
      <c r="AI318" s="43">
        <f t="shared" si="174"/>
        <v>3.2213562084583645</v>
      </c>
      <c r="AJ318" s="43">
        <f t="shared" si="174"/>
        <v>1.9420751097732385</v>
      </c>
      <c r="AK318" s="43">
        <f t="shared" si="174"/>
        <v>2.7584699861022752</v>
      </c>
      <c r="AL318" s="43">
        <f t="shared" si="174"/>
        <v>1.5300499446211988</v>
      </c>
      <c r="AM318" s="44">
        <f t="shared" si="174"/>
        <v>1.5300499446211988</v>
      </c>
      <c r="AN318" s="45">
        <f t="shared" si="174"/>
        <v>2.8686703429693927</v>
      </c>
      <c r="AO318" s="46">
        <f t="shared" si="174"/>
        <v>1.0434398809008987</v>
      </c>
      <c r="AP318" s="46">
        <f t="shared" si="174"/>
        <v>1.0434398809008987</v>
      </c>
      <c r="AQ318" s="47">
        <f t="shared" si="174"/>
        <v>6.7735507051211776</v>
      </c>
      <c r="AR318" s="47">
        <f t="shared" si="174"/>
        <v>11.582974949217782</v>
      </c>
      <c r="AS318" s="47">
        <f t="shared" si="174"/>
        <v>22.813162987938924</v>
      </c>
      <c r="AT318" s="48">
        <f t="shared" si="174"/>
        <v>0.35</v>
      </c>
      <c r="AU318" s="48">
        <f t="shared" si="174"/>
        <v>0.35</v>
      </c>
      <c r="AV318" s="49">
        <f t="shared" si="174"/>
        <v>2.2088179146151319</v>
      </c>
      <c r="AW318" s="49">
        <f t="shared" si="174"/>
        <v>2.1687919787818957</v>
      </c>
      <c r="AX318" s="50">
        <f t="shared" si="174"/>
        <v>3.3828307490661924</v>
      </c>
      <c r="AY318" s="50">
        <f t="shared" si="174"/>
        <v>3.1213543338860794</v>
      </c>
    </row>
    <row r="319" spans="5:51" x14ac:dyDescent="0.25">
      <c r="F319" s="3">
        <v>5</v>
      </c>
      <c r="G319" s="43">
        <f t="shared" si="172"/>
        <v>1.4208675108266395</v>
      </c>
      <c r="H319" s="43">
        <f t="shared" si="172"/>
        <v>3.1279364247063359</v>
      </c>
      <c r="I319" s="43">
        <f t="shared" si="172"/>
        <v>1.9420751097732385</v>
      </c>
      <c r="J319" s="43">
        <f t="shared" si="172"/>
        <v>2.5795692095203702</v>
      </c>
      <c r="K319" s="43">
        <f t="shared" si="172"/>
        <v>1.5300499446211988</v>
      </c>
      <c r="L319" s="44">
        <f t="shared" si="172"/>
        <v>1.5300499446211988</v>
      </c>
      <c r="M319" s="45">
        <f t="shared" si="172"/>
        <v>2.8686703429693927</v>
      </c>
      <c r="N319" s="46">
        <f t="shared" si="172"/>
        <v>1.0434398809008987</v>
      </c>
      <c r="O319" s="46">
        <f t="shared" si="172"/>
        <v>1.0434398809008987</v>
      </c>
      <c r="P319" s="47">
        <f t="shared" si="172"/>
        <v>6.7735507051211776</v>
      </c>
      <c r="Q319" s="47">
        <f t="shared" si="172"/>
        <v>11.582974949217782</v>
      </c>
      <c r="R319" s="47">
        <f t="shared" si="172"/>
        <v>22.813162987938924</v>
      </c>
      <c r="S319" s="48">
        <f t="shared" si="172"/>
        <v>0.35</v>
      </c>
      <c r="T319" s="48">
        <f t="shared" si="172"/>
        <v>0.35</v>
      </c>
      <c r="U319" s="49">
        <f t="shared" si="172"/>
        <v>2.0865487292982694</v>
      </c>
      <c r="V319" s="49">
        <f t="shared" si="172"/>
        <v>2.0761698821928007</v>
      </c>
      <c r="W319" s="50">
        <f t="shared" si="172"/>
        <v>3.3316232382491613</v>
      </c>
      <c r="X319" s="50">
        <f t="shared" si="172"/>
        <v>2.9843981267063633</v>
      </c>
      <c r="AD319"/>
      <c r="AG319" s="3">
        <f t="shared" si="173"/>
        <v>6.3629955637114666</v>
      </c>
      <c r="AH319" s="43">
        <f t="shared" si="174"/>
        <v>1.4208675108266395</v>
      </c>
      <c r="AI319" s="43">
        <f t="shared" si="174"/>
        <v>3.2438979053520938</v>
      </c>
      <c r="AJ319" s="43">
        <f t="shared" si="174"/>
        <v>1.9420751097732385</v>
      </c>
      <c r="AK319" s="43">
        <f t="shared" si="174"/>
        <v>2.8011294142355672</v>
      </c>
      <c r="AL319" s="43">
        <f t="shared" si="174"/>
        <v>1.5300499446211988</v>
      </c>
      <c r="AM319" s="44">
        <f t="shared" si="174"/>
        <v>1.5300499446211988</v>
      </c>
      <c r="AN319" s="45">
        <f t="shared" si="174"/>
        <v>2.8686703429693927</v>
      </c>
      <c r="AO319" s="46">
        <f t="shared" si="174"/>
        <v>1.0434398809008987</v>
      </c>
      <c r="AP319" s="46">
        <f t="shared" si="174"/>
        <v>1.0434398809008987</v>
      </c>
      <c r="AQ319" s="47">
        <f t="shared" si="174"/>
        <v>6.7735507051211776</v>
      </c>
      <c r="AR319" s="47">
        <f t="shared" si="174"/>
        <v>11.582974949217782</v>
      </c>
      <c r="AS319" s="47">
        <f t="shared" si="174"/>
        <v>22.813162987938924</v>
      </c>
      <c r="AT319" s="48">
        <f t="shared" si="174"/>
        <v>0.35</v>
      </c>
      <c r="AU319" s="48">
        <f t="shared" si="174"/>
        <v>0.35</v>
      </c>
      <c r="AV319" s="49">
        <f t="shared" si="174"/>
        <v>2.2402689423454865</v>
      </c>
      <c r="AW319" s="49">
        <f t="shared" si="174"/>
        <v>2.2004756461175079</v>
      </c>
      <c r="AX319" s="50">
        <f t="shared" si="174"/>
        <v>3.3922806601596998</v>
      </c>
      <c r="AY319" s="50">
        <f t="shared" si="174"/>
        <v>3.1540578484011763</v>
      </c>
    </row>
    <row r="320" spans="5:51" x14ac:dyDescent="0.25">
      <c r="F320" s="3">
        <v>6</v>
      </c>
      <c r="G320" s="43">
        <f t="shared" si="172"/>
        <v>1.4208675108266395</v>
      </c>
      <c r="H320" s="43">
        <f t="shared" si="172"/>
        <v>3.2175183250605714</v>
      </c>
      <c r="I320" s="43">
        <f t="shared" si="172"/>
        <v>1.9420751097732385</v>
      </c>
      <c r="J320" s="43">
        <f t="shared" si="172"/>
        <v>2.7511849713627292</v>
      </c>
      <c r="K320" s="43">
        <f t="shared" si="172"/>
        <v>1.5300499446211988</v>
      </c>
      <c r="L320" s="44">
        <f t="shared" si="172"/>
        <v>1.5300499446211988</v>
      </c>
      <c r="M320" s="45">
        <f t="shared" si="172"/>
        <v>2.8686703429693927</v>
      </c>
      <c r="N320" s="46">
        <f t="shared" si="172"/>
        <v>1.0434398809008987</v>
      </c>
      <c r="O320" s="46">
        <f t="shared" si="172"/>
        <v>1.0434398809008987</v>
      </c>
      <c r="P320" s="47">
        <f t="shared" si="172"/>
        <v>6.7735507051211776</v>
      </c>
      <c r="Q320" s="47">
        <f t="shared" si="172"/>
        <v>11.582974949217782</v>
      </c>
      <c r="R320" s="47">
        <f t="shared" si="172"/>
        <v>22.813162987938924</v>
      </c>
      <c r="S320" s="48">
        <f t="shared" si="172"/>
        <v>0.35</v>
      </c>
      <c r="T320" s="48">
        <f t="shared" si="172"/>
        <v>0.35</v>
      </c>
      <c r="U320" s="49">
        <f t="shared" si="172"/>
        <v>2.2035511302301805</v>
      </c>
      <c r="V320" s="49">
        <f t="shared" si="172"/>
        <v>2.1635076008126934</v>
      </c>
      <c r="W320" s="50">
        <f t="shared" si="172"/>
        <v>3.3811141081590028</v>
      </c>
      <c r="X320" s="50">
        <f t="shared" si="172"/>
        <v>3.1157740500636004</v>
      </c>
      <c r="AD320"/>
      <c r="AG320" s="3">
        <f t="shared" si="173"/>
        <v>6.6918426322768392</v>
      </c>
      <c r="AH320" s="43">
        <f t="shared" si="174"/>
        <v>1.4208675108266395</v>
      </c>
      <c r="AI320" s="43">
        <f t="shared" si="174"/>
        <v>3.2652893264748402</v>
      </c>
      <c r="AJ320" s="43">
        <f t="shared" si="174"/>
        <v>1.9420751097732385</v>
      </c>
      <c r="AK320" s="43">
        <f t="shared" si="174"/>
        <v>2.8413933391434121</v>
      </c>
      <c r="AL320" s="43">
        <f t="shared" si="174"/>
        <v>1.5300499446211988</v>
      </c>
      <c r="AM320" s="44">
        <f t="shared" si="174"/>
        <v>1.5300499446211988</v>
      </c>
      <c r="AN320" s="45">
        <f t="shared" si="174"/>
        <v>2.8686703429693927</v>
      </c>
      <c r="AO320" s="46">
        <f t="shared" si="174"/>
        <v>1.0434398809008987</v>
      </c>
      <c r="AP320" s="46">
        <f t="shared" si="174"/>
        <v>1.0434398809008987</v>
      </c>
      <c r="AQ320" s="47">
        <f t="shared" si="174"/>
        <v>6.7735507051211776</v>
      </c>
      <c r="AR320" s="47">
        <f t="shared" si="174"/>
        <v>11.582974949217782</v>
      </c>
      <c r="AS320" s="47">
        <f t="shared" si="174"/>
        <v>22.813162987938924</v>
      </c>
      <c r="AT320" s="48">
        <f t="shared" si="174"/>
        <v>0.35</v>
      </c>
      <c r="AU320" s="48">
        <f t="shared" si="174"/>
        <v>0.35</v>
      </c>
      <c r="AV320" s="49">
        <f t="shared" si="174"/>
        <v>2.2710192261590469</v>
      </c>
      <c r="AW320" s="49">
        <f t="shared" si="174"/>
        <v>2.2316811272683821</v>
      </c>
      <c r="AX320" s="50">
        <f t="shared" si="174"/>
        <v>3.4002704922252502</v>
      </c>
      <c r="AY320" s="50">
        <f t="shared" si="174"/>
        <v>3.1849866482504603</v>
      </c>
    </row>
    <row r="321" spans="6:51" x14ac:dyDescent="0.25">
      <c r="F321" s="3">
        <v>7</v>
      </c>
      <c r="G321" s="43">
        <f t="shared" si="172"/>
        <v>1.4208675108266395</v>
      </c>
      <c r="H321" s="43">
        <f t="shared" si="172"/>
        <v>3.2833392417308311</v>
      </c>
      <c r="I321" s="43">
        <f t="shared" si="172"/>
        <v>1.9420751097732385</v>
      </c>
      <c r="J321" s="43">
        <f t="shared" si="172"/>
        <v>2.8751847153163634</v>
      </c>
      <c r="K321" s="43">
        <f t="shared" si="172"/>
        <v>1.5300499446211988</v>
      </c>
      <c r="L321" s="44">
        <f t="shared" si="172"/>
        <v>1.5300499446211988</v>
      </c>
      <c r="M321" s="45">
        <f t="shared" si="172"/>
        <v>2.8686703429693927</v>
      </c>
      <c r="N321" s="46">
        <f t="shared" si="172"/>
        <v>1.0434398809008987</v>
      </c>
      <c r="O321" s="46">
        <f t="shared" si="172"/>
        <v>1.0434398809008987</v>
      </c>
      <c r="P321" s="47">
        <f t="shared" si="172"/>
        <v>6.7735507051211776</v>
      </c>
      <c r="Q321" s="47">
        <f t="shared" si="172"/>
        <v>11.582974949217782</v>
      </c>
      <c r="R321" s="47">
        <f t="shared" si="172"/>
        <v>22.813162987938924</v>
      </c>
      <c r="S321" s="48">
        <f t="shared" si="172"/>
        <v>0.35</v>
      </c>
      <c r="T321" s="48">
        <f t="shared" si="172"/>
        <v>0.35</v>
      </c>
      <c r="U321" s="49">
        <f t="shared" si="172"/>
        <v>2.2977563048771432</v>
      </c>
      <c r="V321" s="49">
        <f t="shared" si="172"/>
        <v>2.2590170976657902</v>
      </c>
      <c r="W321" s="50">
        <f t="shared" si="172"/>
        <v>3.4062922695589157</v>
      </c>
      <c r="X321" s="50">
        <f t="shared" si="172"/>
        <v>3.2110143948863588</v>
      </c>
      <c r="AD321"/>
      <c r="AG321" s="3">
        <f t="shared" si="173"/>
        <v>7.0376849027752071</v>
      </c>
      <c r="AH321" s="43">
        <f t="shared" si="174"/>
        <v>1.4208675108266395</v>
      </c>
      <c r="AI321" s="43">
        <f t="shared" si="174"/>
        <v>3.2854215170238059</v>
      </c>
      <c r="AJ321" s="43">
        <f t="shared" si="174"/>
        <v>1.9420751097732385</v>
      </c>
      <c r="AK321" s="43">
        <f t="shared" si="174"/>
        <v>2.8790713662479619</v>
      </c>
      <c r="AL321" s="43">
        <f t="shared" si="174"/>
        <v>1.5300499446211988</v>
      </c>
      <c r="AM321" s="44">
        <f t="shared" si="174"/>
        <v>1.5300499446211988</v>
      </c>
      <c r="AN321" s="45">
        <f t="shared" si="174"/>
        <v>2.8686703429693927</v>
      </c>
      <c r="AO321" s="46">
        <f t="shared" si="174"/>
        <v>1.0434398809008987</v>
      </c>
      <c r="AP321" s="46">
        <f t="shared" si="174"/>
        <v>1.0434398809008987</v>
      </c>
      <c r="AQ321" s="47">
        <f t="shared" si="174"/>
        <v>6.7735507051211776</v>
      </c>
      <c r="AR321" s="47">
        <f t="shared" si="174"/>
        <v>11.582974949217782</v>
      </c>
      <c r="AS321" s="47">
        <f t="shared" si="174"/>
        <v>22.813162987938924</v>
      </c>
      <c r="AT321" s="48">
        <f t="shared" si="174"/>
        <v>0.35</v>
      </c>
      <c r="AU321" s="48">
        <f t="shared" si="174"/>
        <v>0.35</v>
      </c>
      <c r="AV321" s="49">
        <f t="shared" si="174"/>
        <v>2.3008923826729983</v>
      </c>
      <c r="AW321" s="49">
        <f t="shared" si="174"/>
        <v>2.2622367656093996</v>
      </c>
      <c r="AX321" s="50">
        <f t="shared" si="174"/>
        <v>3.406945335877317</v>
      </c>
      <c r="AY321" s="50">
        <f t="shared" si="174"/>
        <v>3.2140134461890466</v>
      </c>
    </row>
    <row r="322" spans="6:51" x14ac:dyDescent="0.25">
      <c r="F322" s="3">
        <v>8</v>
      </c>
      <c r="G322" s="43">
        <f t="shared" si="172"/>
        <v>1.4951817067311901</v>
      </c>
      <c r="H322" s="43">
        <f t="shared" si="172"/>
        <v>3.3303852758210022</v>
      </c>
      <c r="I322" s="43">
        <f t="shared" si="172"/>
        <v>1.9420751097732385</v>
      </c>
      <c r="J322" s="43">
        <f t="shared" si="172"/>
        <v>2.9623279061236305</v>
      </c>
      <c r="K322" s="43">
        <f t="shared" si="172"/>
        <v>1.5300499446211988</v>
      </c>
      <c r="L322" s="44">
        <f t="shared" si="172"/>
        <v>1.5300499446211988</v>
      </c>
      <c r="M322" s="45">
        <f t="shared" si="172"/>
        <v>2.8686703429693927</v>
      </c>
      <c r="N322" s="46">
        <f t="shared" si="172"/>
        <v>1.0434398809008987</v>
      </c>
      <c r="O322" s="46">
        <f t="shared" si="172"/>
        <v>1.0434398809008987</v>
      </c>
      <c r="P322" s="47">
        <f t="shared" si="172"/>
        <v>6.7735507051211776</v>
      </c>
      <c r="Q322" s="47">
        <f t="shared" si="172"/>
        <v>11.582974949217782</v>
      </c>
      <c r="R322" s="47">
        <f t="shared" si="172"/>
        <v>22.813162987938924</v>
      </c>
      <c r="S322" s="48">
        <f t="shared" si="172"/>
        <v>0.35</v>
      </c>
      <c r="T322" s="48">
        <f t="shared" si="172"/>
        <v>0.35</v>
      </c>
      <c r="U322" s="49">
        <f t="shared" si="172"/>
        <v>2.3717807317548343</v>
      </c>
      <c r="V322" s="49">
        <f t="shared" si="172"/>
        <v>2.3358761263710592</v>
      </c>
      <c r="W322" s="50">
        <f t="shared" si="172"/>
        <v>3.4190031025291314</v>
      </c>
      <c r="X322" s="50">
        <f t="shared" si="172"/>
        <v>3.2786604991169561</v>
      </c>
      <c r="AD322"/>
      <c r="AG322" s="3">
        <f t="shared" si="173"/>
        <v>7.4014007071619208</v>
      </c>
      <c r="AH322" s="43">
        <f t="shared" si="174"/>
        <v>1.4365901664400003</v>
      </c>
      <c r="AI322" s="43">
        <f t="shared" si="174"/>
        <v>3.3042034667852049</v>
      </c>
      <c r="AJ322" s="43">
        <f t="shared" si="174"/>
        <v>1.9420751097732385</v>
      </c>
      <c r="AK322" s="43">
        <f t="shared" si="174"/>
        <v>2.9140117146211213</v>
      </c>
      <c r="AL322" s="43">
        <f t="shared" si="174"/>
        <v>1.5300499446211988</v>
      </c>
      <c r="AM322" s="44">
        <f t="shared" si="174"/>
        <v>1.5300499446211988</v>
      </c>
      <c r="AN322" s="45">
        <f t="shared" si="174"/>
        <v>2.8686703429693927</v>
      </c>
      <c r="AO322" s="46">
        <f t="shared" si="174"/>
        <v>1.0434398809008987</v>
      </c>
      <c r="AP322" s="46">
        <f t="shared" si="174"/>
        <v>1.0434398809008987</v>
      </c>
      <c r="AQ322" s="47">
        <f t="shared" si="174"/>
        <v>6.7735507051211776</v>
      </c>
      <c r="AR322" s="47">
        <f t="shared" si="174"/>
        <v>11.582974949217782</v>
      </c>
      <c r="AS322" s="47">
        <f t="shared" si="174"/>
        <v>22.813162987938924</v>
      </c>
      <c r="AT322" s="48">
        <f t="shared" si="174"/>
        <v>0.35</v>
      </c>
      <c r="AU322" s="48">
        <f t="shared" si="174"/>
        <v>0.35</v>
      </c>
      <c r="AV322" s="49">
        <f t="shared" si="174"/>
        <v>2.329717696820929</v>
      </c>
      <c r="AW322" s="49">
        <f t="shared" si="174"/>
        <v>2.2919723410493931</v>
      </c>
      <c r="AX322" s="50">
        <f t="shared" si="174"/>
        <v>3.4124533021817181</v>
      </c>
      <c r="AY322" s="50">
        <f t="shared" si="174"/>
        <v>3.2410376504563487</v>
      </c>
    </row>
    <row r="323" spans="6:51" x14ac:dyDescent="0.25">
      <c r="F323" s="3">
        <v>9</v>
      </c>
      <c r="G323" s="43">
        <f t="shared" si="172"/>
        <v>1.6017074024085887</v>
      </c>
      <c r="H323" s="43">
        <f t="shared" si="172"/>
        <v>3.3633065237622062</v>
      </c>
      <c r="I323" s="43">
        <f t="shared" si="172"/>
        <v>1.9420751097732385</v>
      </c>
      <c r="J323" s="43">
        <f t="shared" si="172"/>
        <v>3.0222865903202236</v>
      </c>
      <c r="K323" s="43">
        <f t="shared" si="172"/>
        <v>1.5300499446211988</v>
      </c>
      <c r="L323" s="44">
        <f t="shared" si="172"/>
        <v>1.5300499446211988</v>
      </c>
      <c r="M323" s="45">
        <f t="shared" si="172"/>
        <v>2.8686703429693927</v>
      </c>
      <c r="N323" s="46">
        <f t="shared" si="172"/>
        <v>1.0434398809008987</v>
      </c>
      <c r="O323" s="46">
        <f t="shared" si="172"/>
        <v>1.0434398809008987</v>
      </c>
      <c r="P323" s="47">
        <f t="shared" si="172"/>
        <v>6.7735507051211776</v>
      </c>
      <c r="Q323" s="47">
        <f t="shared" si="172"/>
        <v>11.582974949217782</v>
      </c>
      <c r="R323" s="47">
        <f t="shared" si="172"/>
        <v>22.813162987938924</v>
      </c>
      <c r="S323" s="48">
        <f t="shared" si="172"/>
        <v>0.35</v>
      </c>
      <c r="T323" s="48">
        <f t="shared" si="172"/>
        <v>0.35</v>
      </c>
      <c r="U323" s="49">
        <f t="shared" si="172"/>
        <v>2.4288667963845425</v>
      </c>
      <c r="V323" s="49">
        <f t="shared" si="172"/>
        <v>2.3966669190047529</v>
      </c>
      <c r="W323" s="50">
        <f t="shared" si="172"/>
        <v>3.4254225562817524</v>
      </c>
      <c r="X323" s="50">
        <f t="shared" si="172"/>
        <v>3.32603621494225</v>
      </c>
      <c r="AD323"/>
      <c r="AG323" s="3">
        <f t="shared" si="173"/>
        <v>7.7839137706172403</v>
      </c>
      <c r="AH323" s="43">
        <f t="shared" si="174"/>
        <v>1.4734467681552887</v>
      </c>
      <c r="AI323" s="43">
        <f t="shared" si="174"/>
        <v>3.321564746088844</v>
      </c>
      <c r="AJ323" s="43">
        <f t="shared" si="174"/>
        <v>1.9420751097732385</v>
      </c>
      <c r="AK323" s="43">
        <f t="shared" si="174"/>
        <v>2.946105651493701</v>
      </c>
      <c r="AL323" s="43">
        <f t="shared" si="174"/>
        <v>1.5300499446211988</v>
      </c>
      <c r="AM323" s="44">
        <f t="shared" si="174"/>
        <v>1.5300499446211988</v>
      </c>
      <c r="AN323" s="45">
        <f t="shared" si="174"/>
        <v>2.8686703429693927</v>
      </c>
      <c r="AO323" s="46">
        <f t="shared" si="174"/>
        <v>1.0434398809008987</v>
      </c>
      <c r="AP323" s="46">
        <f t="shared" si="174"/>
        <v>1.0434398809008987</v>
      </c>
      <c r="AQ323" s="47">
        <f t="shared" si="174"/>
        <v>6.7735507051211776</v>
      </c>
      <c r="AR323" s="47">
        <f t="shared" si="174"/>
        <v>11.582974949217782</v>
      </c>
      <c r="AS323" s="47">
        <f t="shared" si="174"/>
        <v>22.813162987938924</v>
      </c>
      <c r="AT323" s="48">
        <f t="shared" si="174"/>
        <v>0.35</v>
      </c>
      <c r="AU323" s="48">
        <f t="shared" si="174"/>
        <v>0.35</v>
      </c>
      <c r="AV323" s="49">
        <f t="shared" si="174"/>
        <v>2.3573340036611232</v>
      </c>
      <c r="AW323" s="49">
        <f t="shared" si="174"/>
        <v>2.3207225176612516</v>
      </c>
      <c r="AX323" s="50">
        <f t="shared" si="174"/>
        <v>3.4169412839025206</v>
      </c>
      <c r="AY323" s="50">
        <f t="shared" si="174"/>
        <v>3.2659878437006142</v>
      </c>
    </row>
    <row r="324" spans="6:51" x14ac:dyDescent="0.25">
      <c r="F324" s="3">
        <v>10</v>
      </c>
      <c r="G324" s="43">
        <f t="shared" si="172"/>
        <v>1.711398720271424</v>
      </c>
      <c r="H324" s="43">
        <f t="shared" si="172"/>
        <v>3.3859682185503104</v>
      </c>
      <c r="I324" s="43">
        <f t="shared" si="172"/>
        <v>1.9420751097732385</v>
      </c>
      <c r="J324" s="43">
        <f t="shared" si="172"/>
        <v>3.0628754330127226</v>
      </c>
      <c r="K324" s="43">
        <f t="shared" si="172"/>
        <v>1.5300499446211988</v>
      </c>
      <c r="L324" s="44">
        <f t="shared" si="172"/>
        <v>1.7247450590938243</v>
      </c>
      <c r="M324" s="45">
        <f t="shared" si="172"/>
        <v>2.8686703429693927</v>
      </c>
      <c r="N324" s="46">
        <f t="shared" si="172"/>
        <v>1.0434398809008987</v>
      </c>
      <c r="O324" s="46">
        <f t="shared" si="172"/>
        <v>1.0434398809008987</v>
      </c>
      <c r="P324" s="47">
        <f t="shared" si="172"/>
        <v>6.7735507051211776</v>
      </c>
      <c r="Q324" s="47">
        <f t="shared" si="172"/>
        <v>11.582974949217782</v>
      </c>
      <c r="R324" s="47">
        <f t="shared" si="172"/>
        <v>22.813162987938924</v>
      </c>
      <c r="S324" s="48">
        <f t="shared" si="172"/>
        <v>0.35</v>
      </c>
      <c r="T324" s="48">
        <f t="shared" si="172"/>
        <v>0.35</v>
      </c>
      <c r="U324" s="49">
        <f t="shared" si="172"/>
        <v>2.4722505448476841</v>
      </c>
      <c r="V324" s="49">
        <f t="shared" si="172"/>
        <v>2.4441088323569531</v>
      </c>
      <c r="W324" s="50">
        <f t="shared" si="172"/>
        <v>3.4286845966425563</v>
      </c>
      <c r="X324" s="50">
        <f t="shared" si="172"/>
        <v>3.3589057277025773</v>
      </c>
      <c r="AD324"/>
      <c r="AG324" s="3">
        <f t="shared" si="173"/>
        <v>8.1861955575214029</v>
      </c>
      <c r="AH324" s="43">
        <f t="shared" si="174"/>
        <v>1.5143631438256353</v>
      </c>
      <c r="AI324" s="43">
        <f t="shared" si="174"/>
        <v>3.3374575672951887</v>
      </c>
      <c r="AJ324" s="43">
        <f t="shared" si="174"/>
        <v>1.9420751097732385</v>
      </c>
      <c r="AK324" s="43">
        <f t="shared" si="174"/>
        <v>2.9752906150443099</v>
      </c>
      <c r="AL324" s="43">
        <f t="shared" si="174"/>
        <v>1.5300499446211988</v>
      </c>
      <c r="AM324" s="44">
        <f t="shared" si="174"/>
        <v>1.5300499446211988</v>
      </c>
      <c r="AN324" s="45">
        <f t="shared" si="174"/>
        <v>2.8686703429693927</v>
      </c>
      <c r="AO324" s="46">
        <f t="shared" si="174"/>
        <v>1.0434398809008987</v>
      </c>
      <c r="AP324" s="46">
        <f t="shared" si="174"/>
        <v>1.0434398809008987</v>
      </c>
      <c r="AQ324" s="47">
        <f t="shared" si="174"/>
        <v>6.7735507051211776</v>
      </c>
      <c r="AR324" s="47">
        <f t="shared" si="174"/>
        <v>11.582974949217782</v>
      </c>
      <c r="AS324" s="47">
        <f t="shared" si="174"/>
        <v>22.813162987938924</v>
      </c>
      <c r="AT324" s="48">
        <f t="shared" si="174"/>
        <v>0.35</v>
      </c>
      <c r="AU324" s="48">
        <f t="shared" si="174"/>
        <v>0.35</v>
      </c>
      <c r="AV324" s="49">
        <f t="shared" si="174"/>
        <v>2.3835936031680616</v>
      </c>
      <c r="AW324" s="49">
        <f t="shared" si="174"/>
        <v>2.3483304575437476</v>
      </c>
      <c r="AX324" s="50">
        <f t="shared" si="174"/>
        <v>3.4205511830636879</v>
      </c>
      <c r="AY324" s="50">
        <f t="shared" si="174"/>
        <v>3.2888234037085757</v>
      </c>
    </row>
    <row r="325" spans="6:51" x14ac:dyDescent="0.25">
      <c r="F325" s="3">
        <v>11</v>
      </c>
      <c r="G325" s="43">
        <f t="shared" si="172"/>
        <v>1.8156305612855503</v>
      </c>
      <c r="H325" s="43">
        <f t="shared" si="172"/>
        <v>3.401370150196751</v>
      </c>
      <c r="I325" s="43">
        <f t="shared" si="172"/>
        <v>1.9735324869933695</v>
      </c>
      <c r="J325" s="43">
        <f t="shared" si="172"/>
        <v>3.0900116712871761</v>
      </c>
      <c r="K325" s="43">
        <f t="shared" si="172"/>
        <v>1.5300499446211988</v>
      </c>
      <c r="L325" s="44">
        <f t="shared" si="172"/>
        <v>2.05796891662124</v>
      </c>
      <c r="M325" s="45">
        <f t="shared" si="172"/>
        <v>2.8686703429693927</v>
      </c>
      <c r="N325" s="46">
        <f t="shared" si="172"/>
        <v>1.0434398809008987</v>
      </c>
      <c r="O325" s="46">
        <f t="shared" si="172"/>
        <v>1.0434398809008987</v>
      </c>
      <c r="P325" s="47">
        <f t="shared" si="172"/>
        <v>6.7735507051211776</v>
      </c>
      <c r="Q325" s="47">
        <f t="shared" si="172"/>
        <v>11.582974949217782</v>
      </c>
      <c r="R325" s="47">
        <f t="shared" si="172"/>
        <v>22.813162987938924</v>
      </c>
      <c r="S325" s="48">
        <f t="shared" si="172"/>
        <v>0.35</v>
      </c>
      <c r="T325" s="48">
        <f t="shared" si="172"/>
        <v>0.35</v>
      </c>
      <c r="U325" s="49">
        <f t="shared" si="172"/>
        <v>2.5048444324295827</v>
      </c>
      <c r="V325" s="49">
        <f t="shared" si="172"/>
        <v>2.480748739684048</v>
      </c>
      <c r="W325" s="50">
        <f t="shared" si="172"/>
        <v>3.430359313192592</v>
      </c>
      <c r="X325" s="50">
        <f t="shared" si="172"/>
        <v>3.3815781895565866</v>
      </c>
      <c r="AD325"/>
      <c r="AG325" s="3">
        <f t="shared" si="173"/>
        <v>8.6092677386724414</v>
      </c>
      <c r="AH325" s="43">
        <f t="shared" si="174"/>
        <v>1.5592070732133525</v>
      </c>
      <c r="AI325" s="43">
        <f t="shared" si="174"/>
        <v>3.3518581298887877</v>
      </c>
      <c r="AJ325" s="43">
        <f t="shared" si="174"/>
        <v>1.9420751097732385</v>
      </c>
      <c r="AK325" s="43">
        <f t="shared" si="174"/>
        <v>3.0015517840186985</v>
      </c>
      <c r="AL325" s="43">
        <f t="shared" si="174"/>
        <v>1.5300499446211988</v>
      </c>
      <c r="AM325" s="44">
        <f t="shared" si="174"/>
        <v>1.5300499446211988</v>
      </c>
      <c r="AN325" s="45">
        <f t="shared" si="174"/>
        <v>2.8686703429693927</v>
      </c>
      <c r="AO325" s="46">
        <f t="shared" si="174"/>
        <v>1.0434398809008987</v>
      </c>
      <c r="AP325" s="46">
        <f t="shared" si="174"/>
        <v>1.0434398809008987</v>
      </c>
      <c r="AQ325" s="47">
        <f t="shared" si="174"/>
        <v>6.7735507051211776</v>
      </c>
      <c r="AR325" s="47">
        <f t="shared" si="174"/>
        <v>11.582974949217782</v>
      </c>
      <c r="AS325" s="47">
        <f t="shared" si="174"/>
        <v>22.813162987938924</v>
      </c>
      <c r="AT325" s="48">
        <f t="shared" si="174"/>
        <v>0.35</v>
      </c>
      <c r="AU325" s="48">
        <f t="shared" si="174"/>
        <v>0.35</v>
      </c>
      <c r="AV325" s="49">
        <f t="shared" si="174"/>
        <v>2.4083660482288662</v>
      </c>
      <c r="AW325" s="49">
        <f t="shared" si="174"/>
        <v>2.3746514771423906</v>
      </c>
      <c r="AX325" s="50">
        <f t="shared" si="174"/>
        <v>3.4234167567679985</v>
      </c>
      <c r="AY325" s="50">
        <f t="shared" si="174"/>
        <v>3.3095351513351652</v>
      </c>
    </row>
    <row r="326" spans="6:51" x14ac:dyDescent="0.25">
      <c r="F326" s="3">
        <v>12</v>
      </c>
      <c r="G326" s="43">
        <f t="shared" si="172"/>
        <v>1.9076695832125812</v>
      </c>
      <c r="H326" s="43">
        <f t="shared" si="172"/>
        <v>3.4117360081150672</v>
      </c>
      <c r="I326" s="43">
        <f t="shared" si="172"/>
        <v>2.2853165141471337</v>
      </c>
      <c r="J326" s="43">
        <f t="shared" si="172"/>
        <v>3.1079838281306698</v>
      </c>
      <c r="K326" s="43">
        <f t="shared" si="172"/>
        <v>1.5300499446211988</v>
      </c>
      <c r="L326" s="44">
        <f t="shared" si="172"/>
        <v>2.3300077919544675</v>
      </c>
      <c r="M326" s="45">
        <f t="shared" si="172"/>
        <v>2.8686703429693927</v>
      </c>
      <c r="N326" s="46">
        <f t="shared" si="172"/>
        <v>1.0434398809008987</v>
      </c>
      <c r="O326" s="46">
        <f t="shared" si="172"/>
        <v>1.0434398809008987</v>
      </c>
      <c r="P326" s="47">
        <f t="shared" si="172"/>
        <v>6.7735507051211776</v>
      </c>
      <c r="Q326" s="47">
        <f t="shared" si="172"/>
        <v>11.582974949217782</v>
      </c>
      <c r="R326" s="47">
        <f t="shared" si="172"/>
        <v>22.813162987938924</v>
      </c>
      <c r="S326" s="48">
        <f t="shared" si="172"/>
        <v>0.35</v>
      </c>
      <c r="T326" s="48">
        <f t="shared" si="172"/>
        <v>0.35</v>
      </c>
      <c r="U326" s="49">
        <f t="shared" si="172"/>
        <v>2.5291128652360215</v>
      </c>
      <c r="V326" s="49">
        <f t="shared" si="172"/>
        <v>2.5088177525483415</v>
      </c>
      <c r="W326" s="50">
        <f t="shared" si="172"/>
        <v>3.4312305783688277</v>
      </c>
      <c r="X326" s="50">
        <f t="shared" si="172"/>
        <v>3.3971691307109708</v>
      </c>
      <c r="AD326"/>
      <c r="AG326" s="3">
        <f t="shared" si="173"/>
        <v>9.0542047860126846</v>
      </c>
      <c r="AH326" s="43">
        <f t="shared" si="174"/>
        <v>1.6076538079184555</v>
      </c>
      <c r="AI326" s="43">
        <f t="shared" si="174"/>
        <v>3.3647671365985157</v>
      </c>
      <c r="AJ326" s="43">
        <f t="shared" si="174"/>
        <v>1.9420751097732385</v>
      </c>
      <c r="AK326" s="43">
        <f t="shared" si="174"/>
        <v>3.0249219264541205</v>
      </c>
      <c r="AL326" s="43">
        <f t="shared" si="174"/>
        <v>1.5300499446211988</v>
      </c>
      <c r="AM326" s="44">
        <f t="shared" si="174"/>
        <v>1.5300499446211988</v>
      </c>
      <c r="AN326" s="45">
        <f t="shared" si="174"/>
        <v>2.8686703429693927</v>
      </c>
      <c r="AO326" s="46">
        <f t="shared" si="174"/>
        <v>1.0434398809008987</v>
      </c>
      <c r="AP326" s="46">
        <f t="shared" si="174"/>
        <v>1.0434398809008987</v>
      </c>
      <c r="AQ326" s="47">
        <f t="shared" si="174"/>
        <v>6.7735507051211776</v>
      </c>
      <c r="AR326" s="47">
        <f t="shared" si="174"/>
        <v>11.582974949217782</v>
      </c>
      <c r="AS326" s="47">
        <f t="shared" si="174"/>
        <v>22.813162987938924</v>
      </c>
      <c r="AT326" s="48">
        <f t="shared" si="174"/>
        <v>0.35</v>
      </c>
      <c r="AU326" s="48">
        <f t="shared" si="174"/>
        <v>0.35</v>
      </c>
      <c r="AV326" s="49">
        <f t="shared" si="174"/>
        <v>2.431541631208475</v>
      </c>
      <c r="AW326" s="49">
        <f t="shared" si="174"/>
        <v>2.3995566026002582</v>
      </c>
      <c r="AX326" s="50">
        <f t="shared" si="174"/>
        <v>3.4256611810931448</v>
      </c>
      <c r="AY326" s="50">
        <f t="shared" si="174"/>
        <v>3.3281449578981754</v>
      </c>
    </row>
    <row r="327" spans="6:51" x14ac:dyDescent="0.25">
      <c r="F327" s="3">
        <v>13</v>
      </c>
      <c r="G327" s="43">
        <f t="shared" si="172"/>
        <v>1.9836782495260112</v>
      </c>
      <c r="H327" s="43">
        <f t="shared" si="172"/>
        <v>3.418661129119374</v>
      </c>
      <c r="I327" s="43">
        <f t="shared" si="172"/>
        <v>2.5261949234394896</v>
      </c>
      <c r="J327" s="43">
        <f t="shared" si="172"/>
        <v>3.1198042734124893</v>
      </c>
      <c r="K327" s="43">
        <f t="shared" si="172"/>
        <v>1.5300499446211988</v>
      </c>
      <c r="L327" s="44">
        <f t="shared" si="172"/>
        <v>2.5475759393220452</v>
      </c>
      <c r="M327" s="45">
        <f t="shared" si="172"/>
        <v>2.8686703429693927</v>
      </c>
      <c r="N327" s="46">
        <f t="shared" si="172"/>
        <v>1.0434398809008987</v>
      </c>
      <c r="O327" s="46">
        <f t="shared" si="172"/>
        <v>1.0434398809008987</v>
      </c>
      <c r="P327" s="47">
        <f t="shared" si="172"/>
        <v>6.7735507051211776</v>
      </c>
      <c r="Q327" s="47">
        <f t="shared" si="172"/>
        <v>11.582974949217782</v>
      </c>
      <c r="R327" s="47">
        <f t="shared" si="172"/>
        <v>22.813162987938924</v>
      </c>
      <c r="S327" s="48">
        <f t="shared" si="172"/>
        <v>0.35</v>
      </c>
      <c r="T327" s="48">
        <f t="shared" si="172"/>
        <v>0.35</v>
      </c>
      <c r="U327" s="49">
        <f t="shared" si="172"/>
        <v>2.5470569984085012</v>
      </c>
      <c r="V327" s="49">
        <f t="shared" si="172"/>
        <v>2.5301874009634178</v>
      </c>
      <c r="W327" s="50">
        <f t="shared" si="172"/>
        <v>3.4316908857186226</v>
      </c>
      <c r="X327" s="50">
        <f t="shared" si="172"/>
        <v>3.4078809552153486</v>
      </c>
      <c r="AD327"/>
      <c r="AG327" s="3">
        <f t="shared" si="173"/>
        <v>9.5221367014538032</v>
      </c>
      <c r="AH327" s="43">
        <f t="shared" si="174"/>
        <v>1.6591583050474994</v>
      </c>
      <c r="AI327" s="43">
        <f t="shared" si="174"/>
        <v>3.3762094097183288</v>
      </c>
      <c r="AJ327" s="43">
        <f t="shared" si="174"/>
        <v>1.9420751097732385</v>
      </c>
      <c r="AK327" s="43">
        <f t="shared" si="174"/>
        <v>3.045479455312512</v>
      </c>
      <c r="AL327" s="43">
        <f t="shared" si="174"/>
        <v>1.5300499446211988</v>
      </c>
      <c r="AM327" s="44">
        <f t="shared" si="174"/>
        <v>1.5428420631434983</v>
      </c>
      <c r="AN327" s="45">
        <f t="shared" si="174"/>
        <v>2.8686703429693927</v>
      </c>
      <c r="AO327" s="46">
        <f t="shared" si="174"/>
        <v>1.0434398809008987</v>
      </c>
      <c r="AP327" s="46">
        <f t="shared" si="174"/>
        <v>1.0434398809008987</v>
      </c>
      <c r="AQ327" s="47">
        <f t="shared" si="174"/>
        <v>6.7735507051211776</v>
      </c>
      <c r="AR327" s="47">
        <f t="shared" si="174"/>
        <v>11.582974949217782</v>
      </c>
      <c r="AS327" s="47">
        <f t="shared" si="174"/>
        <v>22.813162987938924</v>
      </c>
      <c r="AT327" s="48">
        <f t="shared" si="174"/>
        <v>0.35</v>
      </c>
      <c r="AU327" s="48">
        <f t="shared" si="174"/>
        <v>0.35</v>
      </c>
      <c r="AV327" s="49">
        <f t="shared" si="174"/>
        <v>2.4530343891668984</v>
      </c>
      <c r="AW327" s="49">
        <f t="shared" si="174"/>
        <v>2.4229358671188321</v>
      </c>
      <c r="AX327" s="50">
        <f t="shared" si="174"/>
        <v>3.4273953761090339</v>
      </c>
      <c r="AY327" s="50">
        <f t="shared" si="174"/>
        <v>3.3447043001918644</v>
      </c>
    </row>
    <row r="328" spans="6:51" x14ac:dyDescent="0.25">
      <c r="F328" s="3">
        <v>14</v>
      </c>
      <c r="G328" s="43">
        <f t="shared" si="172"/>
        <v>2.0427449249258385</v>
      </c>
      <c r="H328" s="43">
        <f t="shared" si="172"/>
        <v>3.4232627200466137</v>
      </c>
      <c r="I328" s="43">
        <f t="shared" si="172"/>
        <v>2.705138099238237</v>
      </c>
      <c r="J328" s="43">
        <f t="shared" si="172"/>
        <v>3.1275407156934714</v>
      </c>
      <c r="K328" s="43">
        <f t="shared" si="172"/>
        <v>1.5300499446211988</v>
      </c>
      <c r="L328" s="44">
        <f t="shared" si="172"/>
        <v>2.7189570565031165</v>
      </c>
      <c r="M328" s="45">
        <f t="shared" si="172"/>
        <v>2.8686703429693927</v>
      </c>
      <c r="N328" s="46">
        <f t="shared" si="172"/>
        <v>1.0434398809008987</v>
      </c>
      <c r="O328" s="46">
        <f t="shared" si="172"/>
        <v>1.0434398809008987</v>
      </c>
      <c r="P328" s="47">
        <f t="shared" si="172"/>
        <v>6.7735507051211776</v>
      </c>
      <c r="Q328" s="47">
        <f t="shared" si="172"/>
        <v>11.582974949217782</v>
      </c>
      <c r="R328" s="47">
        <f t="shared" si="172"/>
        <v>22.813162987938924</v>
      </c>
      <c r="S328" s="48">
        <f t="shared" si="172"/>
        <v>0.35</v>
      </c>
      <c r="T328" s="48">
        <f t="shared" si="172"/>
        <v>0.35</v>
      </c>
      <c r="U328" s="49">
        <f t="shared" si="172"/>
        <v>2.5602548551084139</v>
      </c>
      <c r="V328" s="49">
        <f t="shared" si="172"/>
        <v>2.5463807262659151</v>
      </c>
      <c r="W328" s="50">
        <f t="shared" si="172"/>
        <v>3.4319382240144303</v>
      </c>
      <c r="X328" s="50">
        <f t="shared" si="172"/>
        <v>3.4152469477443383</v>
      </c>
      <c r="AD328"/>
      <c r="AG328" s="3">
        <f t="shared" si="173"/>
        <v>10.014251886730682</v>
      </c>
      <c r="AH328" s="43">
        <f t="shared" si="174"/>
        <v>1.712941503511284</v>
      </c>
      <c r="AI328" s="43">
        <f t="shared" si="174"/>
        <v>3.3862325888901319</v>
      </c>
      <c r="AJ328" s="43">
        <f t="shared" si="174"/>
        <v>1.9420751097732385</v>
      </c>
      <c r="AK328" s="43">
        <f t="shared" si="174"/>
        <v>3.0633447301050842</v>
      </c>
      <c r="AL328" s="43">
        <f t="shared" si="174"/>
        <v>1.5300499446211988</v>
      </c>
      <c r="AM328" s="44">
        <f t="shared" si="174"/>
        <v>1.7299438001375753</v>
      </c>
      <c r="AN328" s="45">
        <f t="shared" si="174"/>
        <v>2.8686703429693927</v>
      </c>
      <c r="AO328" s="46">
        <f t="shared" si="174"/>
        <v>1.0434398809008987</v>
      </c>
      <c r="AP328" s="46">
        <f t="shared" si="174"/>
        <v>1.0434398809008987</v>
      </c>
      <c r="AQ328" s="47">
        <f t="shared" si="174"/>
        <v>6.7735507051211776</v>
      </c>
      <c r="AR328" s="47">
        <f t="shared" si="174"/>
        <v>11.582974949217782</v>
      </c>
      <c r="AS328" s="47">
        <f t="shared" si="174"/>
        <v>22.813162987938924</v>
      </c>
      <c r="AT328" s="48">
        <f t="shared" si="174"/>
        <v>0.35</v>
      </c>
      <c r="AU328" s="48">
        <f t="shared" si="174"/>
        <v>0.35</v>
      </c>
      <c r="AV328" s="49">
        <f t="shared" si="174"/>
        <v>2.4727844543469666</v>
      </c>
      <c r="AW328" s="49">
        <f t="shared" si="174"/>
        <v>2.4447011880340836</v>
      </c>
      <c r="AX328" s="50">
        <f t="shared" si="174"/>
        <v>3.4287170794869555</v>
      </c>
      <c r="AY328" s="50">
        <f t="shared" si="174"/>
        <v>3.3592918123073496</v>
      </c>
    </row>
    <row r="329" spans="6:51" x14ac:dyDescent="0.25">
      <c r="F329" s="3">
        <v>15</v>
      </c>
      <c r="G329" s="43">
        <f t="shared" si="172"/>
        <v>2.0861994333373013</v>
      </c>
      <c r="H329" s="43">
        <f t="shared" si="172"/>
        <v>3.4263090345269323</v>
      </c>
      <c r="I329" s="43">
        <f t="shared" si="172"/>
        <v>2.833506724648772</v>
      </c>
      <c r="J329" s="43">
        <f t="shared" ref="J329:X329" si="175">J$160+J257</f>
        <v>3.1325881315346171</v>
      </c>
      <c r="K329" s="43">
        <f t="shared" si="175"/>
        <v>1.5300499446211988</v>
      </c>
      <c r="L329" s="44">
        <f t="shared" si="175"/>
        <v>2.8525197646079778</v>
      </c>
      <c r="M329" s="45">
        <f t="shared" si="175"/>
        <v>2.8686703429693927</v>
      </c>
      <c r="N329" s="46">
        <f t="shared" si="175"/>
        <v>1.0434398809008987</v>
      </c>
      <c r="O329" s="46">
        <f t="shared" si="175"/>
        <v>1.0434398809008987</v>
      </c>
      <c r="P329" s="47">
        <f t="shared" si="175"/>
        <v>6.7735507051211776</v>
      </c>
      <c r="Q329" s="47">
        <f t="shared" si="175"/>
        <v>11.582974949217782</v>
      </c>
      <c r="R329" s="47">
        <f t="shared" si="175"/>
        <v>22.813162987938924</v>
      </c>
      <c r="S329" s="48">
        <f t="shared" si="175"/>
        <v>0.35</v>
      </c>
      <c r="T329" s="48">
        <f t="shared" si="175"/>
        <v>0.35</v>
      </c>
      <c r="U329" s="49">
        <f t="shared" si="175"/>
        <v>2.5699240655471356</v>
      </c>
      <c r="V329" s="49">
        <f t="shared" si="175"/>
        <v>2.5586100390916386</v>
      </c>
      <c r="W329" s="50">
        <f t="shared" si="175"/>
        <v>3.4320735336796582</v>
      </c>
      <c r="X329" s="50">
        <f t="shared" si="175"/>
        <v>3.4203237179434733</v>
      </c>
      <c r="AD329"/>
      <c r="AG329" s="3">
        <f t="shared" si="173"/>
        <v>10.531800161572754</v>
      </c>
      <c r="AH329" s="43">
        <f t="shared" si="174"/>
        <v>1.7679978272812809</v>
      </c>
      <c r="AI329" s="43">
        <f t="shared" si="174"/>
        <v>3.3949049504272191</v>
      </c>
      <c r="AJ329" s="43">
        <f t="shared" si="174"/>
        <v>1.9420751097732385</v>
      </c>
      <c r="AK329" s="43">
        <f t="shared" ref="AK329:AY329" si="176">AK$160+AK257</f>
        <v>3.0786747617639083</v>
      </c>
      <c r="AL329" s="43">
        <f t="shared" si="176"/>
        <v>1.5300499446211988</v>
      </c>
      <c r="AM329" s="44">
        <f t="shared" si="176"/>
        <v>1.9098671417229263</v>
      </c>
      <c r="AN329" s="45">
        <f t="shared" si="176"/>
        <v>2.8686703429693927</v>
      </c>
      <c r="AO329" s="46">
        <f t="shared" si="176"/>
        <v>1.0434398809008987</v>
      </c>
      <c r="AP329" s="46">
        <f t="shared" si="176"/>
        <v>1.0434398809008987</v>
      </c>
      <c r="AQ329" s="47">
        <f t="shared" si="176"/>
        <v>6.7735507051211776</v>
      </c>
      <c r="AR329" s="47">
        <f t="shared" si="176"/>
        <v>11.582974949217782</v>
      </c>
      <c r="AS329" s="47">
        <f t="shared" si="176"/>
        <v>22.813162987938924</v>
      </c>
      <c r="AT329" s="48">
        <f t="shared" si="176"/>
        <v>0.35</v>
      </c>
      <c r="AU329" s="48">
        <f t="shared" si="176"/>
        <v>0.35</v>
      </c>
      <c r="AV329" s="49">
        <f t="shared" si="176"/>
        <v>2.4907595964134326</v>
      </c>
      <c r="AW329" s="49">
        <f t="shared" si="176"/>
        <v>2.4647886662888783</v>
      </c>
      <c r="AX329" s="50">
        <f t="shared" si="176"/>
        <v>3.4297106072265473</v>
      </c>
      <c r="AY329" s="50">
        <f t="shared" si="176"/>
        <v>3.372009944729613</v>
      </c>
    </row>
    <row r="330" spans="6:51" x14ac:dyDescent="0.25">
      <c r="F330" s="3">
        <v>16</v>
      </c>
      <c r="G330" s="43">
        <f t="shared" ref="G330:X344" si="177">G$160+G258</f>
        <v>2.1166458612134518</v>
      </c>
      <c r="H330" s="43">
        <f t="shared" si="177"/>
        <v>3.4283211101024</v>
      </c>
      <c r="I330" s="43">
        <f t="shared" si="177"/>
        <v>2.9227860798819512</v>
      </c>
      <c r="J330" s="43">
        <f t="shared" si="177"/>
        <v>3.1358755012234578</v>
      </c>
      <c r="K330" s="43">
        <f t="shared" si="177"/>
        <v>1.5300499446211988</v>
      </c>
      <c r="L330" s="44">
        <f t="shared" si="177"/>
        <v>2.9558885318306118</v>
      </c>
      <c r="M330" s="45">
        <f t="shared" si="177"/>
        <v>2.9166703048197955</v>
      </c>
      <c r="N330" s="46">
        <f t="shared" si="177"/>
        <v>1.0434398809008987</v>
      </c>
      <c r="O330" s="46">
        <f t="shared" si="177"/>
        <v>1.0434398809008987</v>
      </c>
      <c r="P330" s="47">
        <f t="shared" si="177"/>
        <v>6.7735507051211776</v>
      </c>
      <c r="Q330" s="47">
        <f t="shared" si="177"/>
        <v>11.582974949217782</v>
      </c>
      <c r="R330" s="47">
        <f t="shared" si="177"/>
        <v>22.813162987938924</v>
      </c>
      <c r="S330" s="48">
        <f t="shared" si="177"/>
        <v>0.35</v>
      </c>
      <c r="T330" s="48">
        <f t="shared" si="177"/>
        <v>0.35</v>
      </c>
      <c r="U330" s="49">
        <f t="shared" si="177"/>
        <v>2.5769888376969061</v>
      </c>
      <c r="V330" s="49">
        <f t="shared" si="177"/>
        <v>2.5678244190072657</v>
      </c>
      <c r="W330" s="50">
        <f t="shared" si="177"/>
        <v>3.4321489467550856</v>
      </c>
      <c r="X330" s="50">
        <f t="shared" si="177"/>
        <v>3.4238346859304425</v>
      </c>
      <c r="AD330"/>
      <c r="AG330" s="3">
        <f t="shared" si="173"/>
        <v>11.076095937857938</v>
      </c>
      <c r="AH330" s="43">
        <f t="shared" ref="AH330:AY344" si="178">AH$160+AH258</f>
        <v>1.823130134004223</v>
      </c>
      <c r="AI330" s="43">
        <f t="shared" si="178"/>
        <v>3.4023124488451337</v>
      </c>
      <c r="AJ330" s="43">
        <f t="shared" si="178"/>
        <v>1.9998753555577558</v>
      </c>
      <c r="AK330" s="43">
        <f t="shared" si="178"/>
        <v>3.0916565921094348</v>
      </c>
      <c r="AL330" s="43">
        <f t="shared" si="178"/>
        <v>1.5300499446211988</v>
      </c>
      <c r="AM330" s="44">
        <f t="shared" si="178"/>
        <v>2.0807526827056124</v>
      </c>
      <c r="AN330" s="45">
        <f t="shared" si="178"/>
        <v>2.8686703429693927</v>
      </c>
      <c r="AO330" s="46">
        <f t="shared" si="178"/>
        <v>1.0434398809008987</v>
      </c>
      <c r="AP330" s="46">
        <f t="shared" si="178"/>
        <v>1.0434398809008987</v>
      </c>
      <c r="AQ330" s="47">
        <f t="shared" si="178"/>
        <v>6.7735507051211776</v>
      </c>
      <c r="AR330" s="47">
        <f t="shared" si="178"/>
        <v>11.582974949217782</v>
      </c>
      <c r="AS330" s="47">
        <f t="shared" si="178"/>
        <v>22.813162987938924</v>
      </c>
      <c r="AT330" s="48">
        <f t="shared" si="178"/>
        <v>0.35</v>
      </c>
      <c r="AU330" s="48">
        <f t="shared" si="178"/>
        <v>0.35</v>
      </c>
      <c r="AV330" s="49">
        <f t="shared" si="178"/>
        <v>2.5069558365464668</v>
      </c>
      <c r="AW330" s="49">
        <f t="shared" si="178"/>
        <v>2.4831601675297188</v>
      </c>
      <c r="AX330" s="50">
        <f t="shared" si="178"/>
        <v>3.4304472019852832</v>
      </c>
      <c r="AY330" s="50">
        <f t="shared" si="178"/>
        <v>3.3829808972473887</v>
      </c>
    </row>
    <row r="331" spans="6:51" x14ac:dyDescent="0.25">
      <c r="F331" s="3">
        <v>17</v>
      </c>
      <c r="G331" s="43">
        <f t="shared" si="177"/>
        <v>2.1370823435818669</v>
      </c>
      <c r="H331" s="43">
        <f t="shared" si="177"/>
        <v>3.4296486368501169</v>
      </c>
      <c r="I331" s="43">
        <f t="shared" si="177"/>
        <v>2.9832087224860917</v>
      </c>
      <c r="J331" s="43">
        <f t="shared" si="177"/>
        <v>3.1380155180190741</v>
      </c>
      <c r="K331" s="43">
        <f t="shared" si="177"/>
        <v>1.5300499446211988</v>
      </c>
      <c r="L331" s="44">
        <f t="shared" si="177"/>
        <v>3.0355824798964486</v>
      </c>
      <c r="M331" s="45">
        <f t="shared" si="177"/>
        <v>2.9772068426393621</v>
      </c>
      <c r="N331" s="46">
        <f t="shared" si="177"/>
        <v>1.0434398809008987</v>
      </c>
      <c r="O331" s="46">
        <f t="shared" si="177"/>
        <v>1.0434398809008987</v>
      </c>
      <c r="P331" s="47">
        <f t="shared" si="177"/>
        <v>6.7735507051211776</v>
      </c>
      <c r="Q331" s="47">
        <f t="shared" si="177"/>
        <v>11.582974949217782</v>
      </c>
      <c r="R331" s="47">
        <f t="shared" si="177"/>
        <v>22.813162987938924</v>
      </c>
      <c r="S331" s="48">
        <f t="shared" si="177"/>
        <v>0.35</v>
      </c>
      <c r="T331" s="48">
        <f t="shared" si="177"/>
        <v>0.35</v>
      </c>
      <c r="U331" s="49">
        <f t="shared" si="177"/>
        <v>2.5821418617139624</v>
      </c>
      <c r="V331" s="49">
        <f t="shared" si="177"/>
        <v>2.5747575271983694</v>
      </c>
      <c r="W331" s="50">
        <f t="shared" si="177"/>
        <v>3.4321917823978985</v>
      </c>
      <c r="X331" s="50">
        <f t="shared" si="177"/>
        <v>3.4262733379560348</v>
      </c>
      <c r="AD331"/>
      <c r="AG331" s="3">
        <f t="shared" si="173"/>
        <v>11.648521557810575</v>
      </c>
      <c r="AH331" s="43">
        <f t="shared" si="178"/>
        <v>1.8770154004401935</v>
      </c>
      <c r="AI331" s="43">
        <f t="shared" si="178"/>
        <v>3.4085551377506773</v>
      </c>
      <c r="AJ331" s="43">
        <f t="shared" si="178"/>
        <v>2.1841424967700482</v>
      </c>
      <c r="AK331" s="43">
        <f t="shared" si="178"/>
        <v>3.1024997173421203</v>
      </c>
      <c r="AL331" s="43">
        <f t="shared" si="178"/>
        <v>1.5300499446211988</v>
      </c>
      <c r="AM331" s="44">
        <f t="shared" si="178"/>
        <v>2.2409969798744975</v>
      </c>
      <c r="AN331" s="45">
        <f t="shared" si="178"/>
        <v>2.8686703429693927</v>
      </c>
      <c r="AO331" s="46">
        <f t="shared" si="178"/>
        <v>1.0434398809008987</v>
      </c>
      <c r="AP331" s="46">
        <f t="shared" si="178"/>
        <v>1.0434398809008987</v>
      </c>
      <c r="AQ331" s="47">
        <f t="shared" si="178"/>
        <v>6.7735507051211776</v>
      </c>
      <c r="AR331" s="47">
        <f t="shared" si="178"/>
        <v>11.582974949217782</v>
      </c>
      <c r="AS331" s="47">
        <f t="shared" si="178"/>
        <v>22.813162987938924</v>
      </c>
      <c r="AT331" s="48">
        <f t="shared" si="178"/>
        <v>0.35</v>
      </c>
      <c r="AU331" s="48">
        <f t="shared" si="178"/>
        <v>0.35</v>
      </c>
      <c r="AV331" s="49">
        <f t="shared" si="178"/>
        <v>2.5213970599334843</v>
      </c>
      <c r="AW331" s="49">
        <f t="shared" si="178"/>
        <v>2.4998040725869974</v>
      </c>
      <c r="AX331" s="50">
        <f t="shared" si="178"/>
        <v>3.4309858449661101</v>
      </c>
      <c r="AY331" s="50">
        <f t="shared" si="178"/>
        <v>3.3923420376411375</v>
      </c>
    </row>
    <row r="332" spans="6:51" x14ac:dyDescent="0.25">
      <c r="F332" s="3">
        <v>18</v>
      </c>
      <c r="G332" s="43">
        <f t="shared" si="177"/>
        <v>2.1502997361431726</v>
      </c>
      <c r="H332" s="43">
        <f t="shared" si="177"/>
        <v>3.4305244749244128</v>
      </c>
      <c r="I332" s="43">
        <f t="shared" si="177"/>
        <v>3.0231396637604204</v>
      </c>
      <c r="J332" s="43">
        <f t="shared" si="177"/>
        <v>3.139409428612141</v>
      </c>
      <c r="K332" s="43">
        <f t="shared" si="177"/>
        <v>1.5300499446211988</v>
      </c>
      <c r="L332" s="44">
        <f t="shared" si="177"/>
        <v>3.0969452391196377</v>
      </c>
      <c r="M332" s="45">
        <f t="shared" si="177"/>
        <v>3.0303427975129824</v>
      </c>
      <c r="N332" s="46">
        <f t="shared" si="177"/>
        <v>1.0434398809008987</v>
      </c>
      <c r="O332" s="46">
        <f t="shared" si="177"/>
        <v>1.0434398809008987</v>
      </c>
      <c r="P332" s="47">
        <f t="shared" si="177"/>
        <v>6.7735507051211776</v>
      </c>
      <c r="Q332" s="47">
        <f t="shared" si="177"/>
        <v>11.582974949217782</v>
      </c>
      <c r="R332" s="47">
        <f t="shared" si="177"/>
        <v>22.813162987938924</v>
      </c>
      <c r="S332" s="48">
        <f t="shared" si="177"/>
        <v>0.35</v>
      </c>
      <c r="T332" s="48">
        <f t="shared" si="177"/>
        <v>0.35</v>
      </c>
      <c r="U332" s="49">
        <f t="shared" si="177"/>
        <v>2.5858972802278855</v>
      </c>
      <c r="V332" s="49">
        <f t="shared" si="177"/>
        <v>2.579971027088126</v>
      </c>
      <c r="W332" s="50">
        <f t="shared" si="177"/>
        <v>3.4322165832509111</v>
      </c>
      <c r="X332" s="50">
        <f t="shared" si="177"/>
        <v>3.4279758097088946</v>
      </c>
      <c r="AD332"/>
      <c r="AG332" s="3">
        <f t="shared" si="173"/>
        <v>12.250530804721352</v>
      </c>
      <c r="AH332" s="43">
        <f t="shared" si="178"/>
        <v>1.9282993975903349</v>
      </c>
      <c r="AI332" s="43">
        <f t="shared" si="178"/>
        <v>3.4137431734910022</v>
      </c>
      <c r="AJ332" s="43">
        <f t="shared" si="178"/>
        <v>2.3520370635904393</v>
      </c>
      <c r="AK332" s="43">
        <f t="shared" si="178"/>
        <v>3.1114279956855544</v>
      </c>
      <c r="AL332" s="43">
        <f t="shared" si="178"/>
        <v>1.5300499446211988</v>
      </c>
      <c r="AM332" s="44">
        <f t="shared" si="178"/>
        <v>2.3893177786118542</v>
      </c>
      <c r="AN332" s="45">
        <f t="shared" si="178"/>
        <v>2.8686703429693927</v>
      </c>
      <c r="AO332" s="46">
        <f t="shared" si="178"/>
        <v>1.0434398809008987</v>
      </c>
      <c r="AP332" s="46">
        <f t="shared" si="178"/>
        <v>1.0434398809008987</v>
      </c>
      <c r="AQ332" s="47">
        <f t="shared" si="178"/>
        <v>6.7735507051211776</v>
      </c>
      <c r="AR332" s="47">
        <f t="shared" si="178"/>
        <v>11.582974949217782</v>
      </c>
      <c r="AS332" s="47">
        <f t="shared" si="178"/>
        <v>22.813162987938924</v>
      </c>
      <c r="AT332" s="48">
        <f t="shared" si="178"/>
        <v>0.35</v>
      </c>
      <c r="AU332" s="48">
        <f t="shared" si="178"/>
        <v>0.35</v>
      </c>
      <c r="AV332" s="49">
        <f t="shared" si="178"/>
        <v>2.5341336099800436</v>
      </c>
      <c r="AW332" s="49">
        <f t="shared" si="178"/>
        <v>2.5147351248750804</v>
      </c>
      <c r="AX332" s="50">
        <f t="shared" si="178"/>
        <v>3.4313743970220063</v>
      </c>
      <c r="AY332" s="50">
        <f t="shared" si="178"/>
        <v>3.4002410482129872</v>
      </c>
    </row>
    <row r="333" spans="6:51" x14ac:dyDescent="0.25">
      <c r="F333" s="3">
        <v>19</v>
      </c>
      <c r="G333" s="43">
        <f t="shared" si="177"/>
        <v>2.1585824986868456</v>
      </c>
      <c r="H333" s="43">
        <f t="shared" si="177"/>
        <v>3.4311028047970362</v>
      </c>
      <c r="I333" s="43">
        <f t="shared" si="177"/>
        <v>3.0489913037370586</v>
      </c>
      <c r="J333" s="43">
        <f t="shared" si="177"/>
        <v>3.1403187065942095</v>
      </c>
      <c r="K333" s="43">
        <f t="shared" si="177"/>
        <v>1.5300499446211988</v>
      </c>
      <c r="L333" s="44">
        <f t="shared" si="177"/>
        <v>3.1442314517721996</v>
      </c>
      <c r="M333" s="45">
        <f t="shared" si="177"/>
        <v>3.0767471347038007</v>
      </c>
      <c r="N333" s="46">
        <f t="shared" si="177"/>
        <v>1.0434398809008987</v>
      </c>
      <c r="O333" s="46">
        <f t="shared" si="177"/>
        <v>1.0434398809008987</v>
      </c>
      <c r="P333" s="47">
        <f t="shared" si="177"/>
        <v>6.7735507051211776</v>
      </c>
      <c r="Q333" s="47">
        <f t="shared" si="177"/>
        <v>11.582974949217782</v>
      </c>
      <c r="R333" s="47">
        <f t="shared" si="177"/>
        <v>22.813162987938924</v>
      </c>
      <c r="S333" s="48">
        <f t="shared" si="177"/>
        <v>0.35</v>
      </c>
      <c r="T333" s="48">
        <f t="shared" si="177"/>
        <v>0.35</v>
      </c>
      <c r="U333" s="49">
        <f t="shared" si="177"/>
        <v>2.5886338742576296</v>
      </c>
      <c r="V333" s="49">
        <f t="shared" si="177"/>
        <v>2.5838917292439656</v>
      </c>
      <c r="W333" s="50">
        <f t="shared" si="177"/>
        <v>3.4322312190123179</v>
      </c>
      <c r="X333" s="50">
        <f t="shared" si="177"/>
        <v>3.429171110306243</v>
      </c>
      <c r="AD333"/>
      <c r="AG333" s="3">
        <f t="shared" si="173"/>
        <v>12.883652595105344</v>
      </c>
      <c r="AH333" s="43">
        <f t="shared" si="178"/>
        <v>1.9757119898876589</v>
      </c>
      <c r="AI333" s="43">
        <f t="shared" si="178"/>
        <v>3.4179926354323298</v>
      </c>
      <c r="AJ333" s="43">
        <f t="shared" si="178"/>
        <v>2.5015566618944094</v>
      </c>
      <c r="AK333" s="43">
        <f t="shared" si="178"/>
        <v>3.1186715135279881</v>
      </c>
      <c r="AL333" s="43">
        <f t="shared" si="178"/>
        <v>1.5300499446211988</v>
      </c>
      <c r="AM333" s="44">
        <f t="shared" si="178"/>
        <v>2.52480024718776</v>
      </c>
      <c r="AN333" s="45">
        <f t="shared" si="178"/>
        <v>2.8686703429693927</v>
      </c>
      <c r="AO333" s="46">
        <f t="shared" si="178"/>
        <v>1.0434398809008987</v>
      </c>
      <c r="AP333" s="46">
        <f t="shared" si="178"/>
        <v>1.0434398809008987</v>
      </c>
      <c r="AQ333" s="47">
        <f t="shared" si="178"/>
        <v>6.7735507051211776</v>
      </c>
      <c r="AR333" s="47">
        <f t="shared" si="178"/>
        <v>11.582974949217782</v>
      </c>
      <c r="AS333" s="47">
        <f t="shared" si="178"/>
        <v>22.813162987938924</v>
      </c>
      <c r="AT333" s="48">
        <f t="shared" si="178"/>
        <v>0.35</v>
      </c>
      <c r="AU333" s="48">
        <f t="shared" si="178"/>
        <v>0.35</v>
      </c>
      <c r="AV333" s="49">
        <f t="shared" si="178"/>
        <v>2.545239910665809</v>
      </c>
      <c r="AW333" s="49">
        <f t="shared" si="178"/>
        <v>2.527993351241228</v>
      </c>
      <c r="AX333" s="50">
        <f t="shared" si="178"/>
        <v>3.431650937498083</v>
      </c>
      <c r="AY333" s="50">
        <f t="shared" si="178"/>
        <v>3.4068310536935176</v>
      </c>
    </row>
    <row r="334" spans="6:51" x14ac:dyDescent="0.25">
      <c r="F334" s="3">
        <v>20</v>
      </c>
      <c r="G334" s="43">
        <f t="shared" si="177"/>
        <v>2.1636385258387558</v>
      </c>
      <c r="H334" s="43">
        <f t="shared" si="177"/>
        <v>3.4314853084237322</v>
      </c>
      <c r="I334" s="43">
        <f t="shared" si="177"/>
        <v>3.0654369177094214</v>
      </c>
      <c r="J334" s="43">
        <f t="shared" si="177"/>
        <v>3.1409131935209751</v>
      </c>
      <c r="K334" s="43">
        <f t="shared" si="177"/>
        <v>1.5300499446211988</v>
      </c>
      <c r="L334" s="44">
        <f t="shared" si="177"/>
        <v>3.1807610384250506</v>
      </c>
      <c r="M334" s="45">
        <f t="shared" si="177"/>
        <v>3.1170988279147256</v>
      </c>
      <c r="N334" s="46">
        <f t="shared" si="177"/>
        <v>1.0434398809008987</v>
      </c>
      <c r="O334" s="46">
        <f t="shared" si="177"/>
        <v>1.0434398809008987</v>
      </c>
      <c r="P334" s="47">
        <f t="shared" si="177"/>
        <v>6.7735507051211776</v>
      </c>
      <c r="Q334" s="47">
        <f t="shared" si="177"/>
        <v>11.582974949217782</v>
      </c>
      <c r="R334" s="47">
        <f t="shared" si="177"/>
        <v>22.813162987938924</v>
      </c>
      <c r="S334" s="48">
        <f t="shared" si="177"/>
        <v>0.35</v>
      </c>
      <c r="T334" s="48">
        <f t="shared" si="177"/>
        <v>0.35</v>
      </c>
      <c r="U334" s="49">
        <f t="shared" si="177"/>
        <v>2.5906291294423438</v>
      </c>
      <c r="V334" s="49">
        <f t="shared" si="177"/>
        <v>2.5868421538845268</v>
      </c>
      <c r="W334" s="50">
        <f t="shared" si="177"/>
        <v>3.4322400208966664</v>
      </c>
      <c r="X334" s="50">
        <f t="shared" si="177"/>
        <v>3.4300155112439765</v>
      </c>
      <c r="AD334"/>
      <c r="AG334" s="3">
        <f t="shared" si="173"/>
        <v>13.549494861675118</v>
      </c>
      <c r="AH334" s="43">
        <f t="shared" si="178"/>
        <v>2.0181878937355755</v>
      </c>
      <c r="AI334" s="43">
        <f t="shared" si="178"/>
        <v>3.421421407318586</v>
      </c>
      <c r="AJ334" s="43">
        <f t="shared" si="178"/>
        <v>2.6314873359370861</v>
      </c>
      <c r="AK334" s="43">
        <f t="shared" si="178"/>
        <v>3.1244588768923913</v>
      </c>
      <c r="AL334" s="43">
        <f t="shared" si="178"/>
        <v>1.5300499446211988</v>
      </c>
      <c r="AM334" s="44">
        <f t="shared" si="178"/>
        <v>2.6469202315728912</v>
      </c>
      <c r="AN334" s="45">
        <f t="shared" si="178"/>
        <v>2.8686703429693927</v>
      </c>
      <c r="AO334" s="46">
        <f t="shared" si="178"/>
        <v>1.0434398809008987</v>
      </c>
      <c r="AP334" s="46">
        <f t="shared" si="178"/>
        <v>1.0434398809008987</v>
      </c>
      <c r="AQ334" s="47">
        <f t="shared" si="178"/>
        <v>6.7735507051211776</v>
      </c>
      <c r="AR334" s="47">
        <f t="shared" si="178"/>
        <v>11.582974949217782</v>
      </c>
      <c r="AS334" s="47">
        <f t="shared" si="178"/>
        <v>22.813162987938924</v>
      </c>
      <c r="AT334" s="48">
        <f t="shared" si="178"/>
        <v>0.35</v>
      </c>
      <c r="AU334" s="48">
        <f t="shared" si="178"/>
        <v>0.35</v>
      </c>
      <c r="AV334" s="49">
        <f t="shared" si="178"/>
        <v>2.554811227620668</v>
      </c>
      <c r="AW334" s="49">
        <f t="shared" si="178"/>
        <v>2.5396420876877639</v>
      </c>
      <c r="AX334" s="50">
        <f t="shared" si="178"/>
        <v>3.4318451828559979</v>
      </c>
      <c r="AY334" s="50">
        <f t="shared" si="178"/>
        <v>3.4122659755294551</v>
      </c>
    </row>
    <row r="335" spans="6:51" x14ac:dyDescent="0.25">
      <c r="F335" s="3">
        <v>21</v>
      </c>
      <c r="G335" s="43">
        <f t="shared" si="177"/>
        <v>2.1666601344007295</v>
      </c>
      <c r="H335" s="43">
        <f t="shared" si="177"/>
        <v>3.4317388769168389</v>
      </c>
      <c r="I335" s="43">
        <f t="shared" si="177"/>
        <v>3.07574601465357</v>
      </c>
      <c r="J335" s="43">
        <f t="shared" si="177"/>
        <v>3.1413030139685039</v>
      </c>
      <c r="K335" s="43">
        <f t="shared" si="177"/>
        <v>1.5300499446211988</v>
      </c>
      <c r="L335" s="44">
        <f t="shared" si="177"/>
        <v>3.2090889953717161</v>
      </c>
      <c r="M335" s="45">
        <f t="shared" si="177"/>
        <v>3.1520606876197972</v>
      </c>
      <c r="N335" s="46">
        <f t="shared" si="177"/>
        <v>1.0434398809008987</v>
      </c>
      <c r="O335" s="46">
        <f t="shared" si="177"/>
        <v>1.0434398809008987</v>
      </c>
      <c r="P335" s="47">
        <f t="shared" si="177"/>
        <v>6.7735507051211776</v>
      </c>
      <c r="Q335" s="47">
        <f t="shared" si="177"/>
        <v>11.582974949217782</v>
      </c>
      <c r="R335" s="47">
        <f t="shared" si="177"/>
        <v>22.813162987938924</v>
      </c>
      <c r="S335" s="48">
        <f t="shared" si="177"/>
        <v>0.35</v>
      </c>
      <c r="T335" s="48">
        <f t="shared" si="177"/>
        <v>0.35</v>
      </c>
      <c r="U335" s="49">
        <f t="shared" si="177"/>
        <v>2.5920854792856067</v>
      </c>
      <c r="V335" s="49">
        <f t="shared" si="177"/>
        <v>2.5890650038401275</v>
      </c>
      <c r="W335" s="50">
        <f t="shared" si="177"/>
        <v>3.4322454138271956</v>
      </c>
      <c r="X335" s="50">
        <f t="shared" si="177"/>
        <v>3.4306159346251812</v>
      </c>
      <c r="AD335"/>
      <c r="AG335" s="3">
        <f t="shared" si="173"/>
        <v>14.249748636990411</v>
      </c>
      <c r="AH335" s="43">
        <f t="shared" si="178"/>
        <v>2.0549728816061683</v>
      </c>
      <c r="AI335" s="43">
        <f t="shared" si="178"/>
        <v>3.4241453529537842</v>
      </c>
      <c r="AJ335" s="43">
        <f t="shared" si="178"/>
        <v>2.7414764024153051</v>
      </c>
      <c r="AK335" s="43">
        <f t="shared" si="178"/>
        <v>3.1290103455355602</v>
      </c>
      <c r="AL335" s="43">
        <f t="shared" si="178"/>
        <v>1.5300499446211988</v>
      </c>
      <c r="AM335" s="44">
        <f t="shared" si="178"/>
        <v>2.7555428718281281</v>
      </c>
      <c r="AN335" s="45">
        <f t="shared" si="178"/>
        <v>2.8686703429693927</v>
      </c>
      <c r="AO335" s="46">
        <f t="shared" si="178"/>
        <v>1.0434398809008987</v>
      </c>
      <c r="AP335" s="46">
        <f t="shared" si="178"/>
        <v>1.0434398809008987</v>
      </c>
      <c r="AQ335" s="47">
        <f t="shared" si="178"/>
        <v>6.7735507051211776</v>
      </c>
      <c r="AR335" s="47">
        <f t="shared" si="178"/>
        <v>11.582974949217782</v>
      </c>
      <c r="AS335" s="47">
        <f t="shared" si="178"/>
        <v>22.813162987938924</v>
      </c>
      <c r="AT335" s="48">
        <f t="shared" si="178"/>
        <v>0.35</v>
      </c>
      <c r="AU335" s="48">
        <f t="shared" si="178"/>
        <v>0.35</v>
      </c>
      <c r="AV335" s="49">
        <f t="shared" si="178"/>
        <v>2.5629597376159294</v>
      </c>
      <c r="AW335" s="49">
        <f t="shared" si="178"/>
        <v>2.5497651977910363</v>
      </c>
      <c r="AX335" s="50">
        <f t="shared" si="178"/>
        <v>3.431979887945678</v>
      </c>
      <c r="AY335" s="50">
        <f t="shared" si="178"/>
        <v>3.4166963298584365</v>
      </c>
    </row>
    <row r="336" spans="6:51" x14ac:dyDescent="0.25">
      <c r="F336" s="3">
        <v>22</v>
      </c>
      <c r="G336" s="43">
        <f t="shared" si="177"/>
        <v>2.1684364102589049</v>
      </c>
      <c r="H336" s="43">
        <f t="shared" si="177"/>
        <v>3.4319074574999044</v>
      </c>
      <c r="I336" s="43">
        <f t="shared" si="177"/>
        <v>3.0821306771697645</v>
      </c>
      <c r="J336" s="43">
        <f t="shared" si="177"/>
        <v>3.1415595307952211</v>
      </c>
      <c r="K336" s="43">
        <f t="shared" si="177"/>
        <v>1.5300499446211988</v>
      </c>
      <c r="L336" s="44">
        <f t="shared" si="177"/>
        <v>3.2311638169534835</v>
      </c>
      <c r="M336" s="45">
        <f t="shared" si="177"/>
        <v>3.1822616764481229</v>
      </c>
      <c r="N336" s="46">
        <f t="shared" si="177"/>
        <v>1.0434398809008987</v>
      </c>
      <c r="O336" s="46">
        <f t="shared" si="177"/>
        <v>1.0434398809008987</v>
      </c>
      <c r="P336" s="47">
        <f t="shared" si="177"/>
        <v>6.7735507051211776</v>
      </c>
      <c r="Q336" s="47">
        <f t="shared" si="177"/>
        <v>11.582974949217782</v>
      </c>
      <c r="R336" s="47">
        <f t="shared" si="177"/>
        <v>22.813162987938924</v>
      </c>
      <c r="S336" s="48">
        <f t="shared" si="177"/>
        <v>0.35</v>
      </c>
      <c r="T336" s="48">
        <f t="shared" si="177"/>
        <v>0.35</v>
      </c>
      <c r="U336" s="49">
        <f t="shared" si="177"/>
        <v>2.5931501701366075</v>
      </c>
      <c r="V336" s="49">
        <f t="shared" si="177"/>
        <v>2.5907423784391042</v>
      </c>
      <c r="W336" s="50">
        <f t="shared" si="177"/>
        <v>3.4322487789712053</v>
      </c>
      <c r="X336" s="50">
        <f t="shared" si="177"/>
        <v>3.4310457970930579</v>
      </c>
      <c r="AD336"/>
      <c r="AG336" s="3">
        <f t="shared" si="173"/>
        <v>14.986192348155662</v>
      </c>
      <c r="AH336" s="43">
        <f t="shared" si="178"/>
        <v>2.0856947864351199</v>
      </c>
      <c r="AI336" s="43">
        <f t="shared" si="178"/>
        <v>3.4262749872367415</v>
      </c>
      <c r="AJ336" s="43">
        <f t="shared" si="178"/>
        <v>2.8320258276890908</v>
      </c>
      <c r="AK336" s="43">
        <f t="shared" si="178"/>
        <v>3.1325321405510085</v>
      </c>
      <c r="AL336" s="43">
        <f t="shared" si="178"/>
        <v>1.5300499446211988</v>
      </c>
      <c r="AM336" s="44">
        <f t="shared" si="178"/>
        <v>2.8508975164304018</v>
      </c>
      <c r="AN336" s="45">
        <f t="shared" si="178"/>
        <v>2.8686703429693927</v>
      </c>
      <c r="AO336" s="46">
        <f t="shared" si="178"/>
        <v>1.0434398809008987</v>
      </c>
      <c r="AP336" s="46">
        <f t="shared" si="178"/>
        <v>1.0434398809008987</v>
      </c>
      <c r="AQ336" s="47">
        <f t="shared" si="178"/>
        <v>6.7735507051211776</v>
      </c>
      <c r="AR336" s="47">
        <f t="shared" si="178"/>
        <v>11.582974949217782</v>
      </c>
      <c r="AS336" s="47">
        <f t="shared" si="178"/>
        <v>22.813162987938924</v>
      </c>
      <c r="AT336" s="48">
        <f t="shared" si="178"/>
        <v>0.35</v>
      </c>
      <c r="AU336" s="48">
        <f t="shared" si="178"/>
        <v>0.35</v>
      </c>
      <c r="AV336" s="49">
        <f t="shared" si="178"/>
        <v>2.569810124091803</v>
      </c>
      <c r="AW336" s="49">
        <f t="shared" si="178"/>
        <v>2.5584636244493089</v>
      </c>
      <c r="AX336" s="50">
        <f t="shared" si="178"/>
        <v>3.4320721572822546</v>
      </c>
      <c r="AY336" s="50">
        <f t="shared" si="178"/>
        <v>3.4202656426262337</v>
      </c>
    </row>
    <row r="337" spans="6:51" x14ac:dyDescent="0.25">
      <c r="F337" s="3">
        <v>23</v>
      </c>
      <c r="G337" s="43">
        <f t="shared" si="177"/>
        <v>2.1694680365450951</v>
      </c>
      <c r="H337" s="43">
        <f t="shared" si="177"/>
        <v>3.432019915739045</v>
      </c>
      <c r="I337" s="43">
        <f t="shared" si="177"/>
        <v>3.0860467986416076</v>
      </c>
      <c r="J337" s="43">
        <f t="shared" si="177"/>
        <v>3.1417290087295755</v>
      </c>
      <c r="K337" s="43">
        <f t="shared" si="177"/>
        <v>1.5300499446211988</v>
      </c>
      <c r="L337" s="44">
        <f t="shared" si="177"/>
        <v>3.2484632876175406</v>
      </c>
      <c r="M337" s="45">
        <f t="shared" si="177"/>
        <v>3.2082859167797388</v>
      </c>
      <c r="N337" s="46">
        <f t="shared" si="177"/>
        <v>1.0434398809008987</v>
      </c>
      <c r="O337" s="46">
        <f t="shared" si="177"/>
        <v>1.0434398809008987</v>
      </c>
      <c r="P337" s="47">
        <f t="shared" si="177"/>
        <v>6.7735507051211776</v>
      </c>
      <c r="Q337" s="47">
        <f t="shared" si="177"/>
        <v>11.582974949217782</v>
      </c>
      <c r="R337" s="47">
        <f t="shared" si="177"/>
        <v>22.813162987938924</v>
      </c>
      <c r="S337" s="48">
        <f t="shared" si="177"/>
        <v>0.35</v>
      </c>
      <c r="T337" s="48">
        <f t="shared" si="177"/>
        <v>0.35</v>
      </c>
      <c r="U337" s="49">
        <f t="shared" si="177"/>
        <v>2.5939301002947452</v>
      </c>
      <c r="V337" s="49">
        <f t="shared" si="177"/>
        <v>2.5920106382734236</v>
      </c>
      <c r="W337" s="50">
        <f t="shared" si="177"/>
        <v>3.4322509165652386</v>
      </c>
      <c r="X337" s="50">
        <f t="shared" si="177"/>
        <v>3.4313557236144043</v>
      </c>
      <c r="AD337"/>
      <c r="AG337" s="3">
        <f t="shared" si="173"/>
        <v>15.760696333472486</v>
      </c>
      <c r="AH337" s="43">
        <f t="shared" si="178"/>
        <v>2.1103836734574255</v>
      </c>
      <c r="AI337" s="43">
        <f t="shared" si="178"/>
        <v>3.4279127938763545</v>
      </c>
      <c r="AJ337" s="43">
        <f t="shared" si="178"/>
        <v>2.9044038944682447</v>
      </c>
      <c r="AK337" s="43">
        <f t="shared" si="178"/>
        <v>3.135212143057224</v>
      </c>
      <c r="AL337" s="43">
        <f t="shared" si="178"/>
        <v>1.5300499446211988</v>
      </c>
      <c r="AM337" s="44">
        <f t="shared" si="178"/>
        <v>2.9335323312200048</v>
      </c>
      <c r="AN337" s="45">
        <f t="shared" si="178"/>
        <v>2.9010158117554807</v>
      </c>
      <c r="AO337" s="46">
        <f t="shared" si="178"/>
        <v>1.0434398809008987</v>
      </c>
      <c r="AP337" s="46">
        <f t="shared" si="178"/>
        <v>1.0434398809008987</v>
      </c>
      <c r="AQ337" s="47">
        <f t="shared" si="178"/>
        <v>6.7735507051211776</v>
      </c>
      <c r="AR337" s="47">
        <f t="shared" si="178"/>
        <v>11.582974949217782</v>
      </c>
      <c r="AS337" s="47">
        <f t="shared" si="178"/>
        <v>22.813162987938924</v>
      </c>
      <c r="AT337" s="48">
        <f t="shared" si="178"/>
        <v>0.35</v>
      </c>
      <c r="AU337" s="48">
        <f t="shared" si="178"/>
        <v>0.35</v>
      </c>
      <c r="AV337" s="49">
        <f t="shared" si="178"/>
        <v>2.5754949476437048</v>
      </c>
      <c r="AW337" s="49">
        <f t="shared" si="178"/>
        <v>2.5658514595811512</v>
      </c>
      <c r="AX337" s="50">
        <f t="shared" si="178"/>
        <v>3.4321346185250268</v>
      </c>
      <c r="AY337" s="50">
        <f t="shared" si="178"/>
        <v>3.4231076001290268</v>
      </c>
    </row>
    <row r="338" spans="6:51" x14ac:dyDescent="0.25">
      <c r="F338" s="3">
        <v>24</v>
      </c>
      <c r="G338" s="43">
        <f t="shared" si="177"/>
        <v>2.1700623440210705</v>
      </c>
      <c r="H338" s="43">
        <f t="shared" si="177"/>
        <v>3.4320952228381483</v>
      </c>
      <c r="I338" s="43">
        <f t="shared" si="177"/>
        <v>3.0884310276352807</v>
      </c>
      <c r="J338" s="43">
        <f t="shared" si="177"/>
        <v>3.1418414803680061</v>
      </c>
      <c r="K338" s="43">
        <f t="shared" si="177"/>
        <v>1.5300499446211988</v>
      </c>
      <c r="L338" s="44">
        <f t="shared" si="177"/>
        <v>3.2621051113746886</v>
      </c>
      <c r="M338" s="45">
        <f t="shared" si="177"/>
        <v>3.2306667973215277</v>
      </c>
      <c r="N338" s="46">
        <f t="shared" si="177"/>
        <v>1.0434398809008987</v>
      </c>
      <c r="O338" s="46">
        <f t="shared" si="177"/>
        <v>1.0434398809008987</v>
      </c>
      <c r="P338" s="47">
        <f t="shared" si="177"/>
        <v>6.7735507051211776</v>
      </c>
      <c r="Q338" s="47">
        <f t="shared" si="177"/>
        <v>11.582974949217782</v>
      </c>
      <c r="R338" s="47">
        <f t="shared" si="177"/>
        <v>22.813162987938924</v>
      </c>
      <c r="S338" s="48">
        <f t="shared" si="177"/>
        <v>0.35</v>
      </c>
      <c r="T338" s="48">
        <f t="shared" si="177"/>
        <v>0.35</v>
      </c>
      <c r="U338" s="49">
        <f t="shared" si="177"/>
        <v>2.5945027936930911</v>
      </c>
      <c r="V338" s="49">
        <f t="shared" si="177"/>
        <v>2.5929717781990793</v>
      </c>
      <c r="W338" s="50">
        <f t="shared" si="177"/>
        <v>3.4322522981637911</v>
      </c>
      <c r="X338" s="50">
        <f t="shared" si="177"/>
        <v>3.4315807911120753</v>
      </c>
      <c r="AD338"/>
      <c r="AG338" s="3">
        <f t="shared" si="173"/>
        <v>16.575227592518086</v>
      </c>
      <c r="AH338" s="43">
        <f t="shared" si="178"/>
        <v>2.1294358064825007</v>
      </c>
      <c r="AI338" s="43">
        <f t="shared" si="178"/>
        <v>3.4291512797943895</v>
      </c>
      <c r="AJ338" s="43">
        <f t="shared" si="178"/>
        <v>2.9604860930079386</v>
      </c>
      <c r="AK338" s="43">
        <f t="shared" si="178"/>
        <v>3.1372170749632033</v>
      </c>
      <c r="AL338" s="43">
        <f t="shared" si="178"/>
        <v>1.5300499446211988</v>
      </c>
      <c r="AM338" s="44">
        <f t="shared" si="178"/>
        <v>3.0042539385202005</v>
      </c>
      <c r="AN338" s="45">
        <f t="shared" si="178"/>
        <v>2.9524343789281047</v>
      </c>
      <c r="AO338" s="46">
        <f t="shared" si="178"/>
        <v>1.0434398809008987</v>
      </c>
      <c r="AP338" s="46">
        <f t="shared" si="178"/>
        <v>1.0434398809008987</v>
      </c>
      <c r="AQ338" s="47">
        <f t="shared" si="178"/>
        <v>6.7735507051211776</v>
      </c>
      <c r="AR338" s="47">
        <f t="shared" si="178"/>
        <v>11.582974949217782</v>
      </c>
      <c r="AS338" s="47">
        <f t="shared" si="178"/>
        <v>22.813162987938924</v>
      </c>
      <c r="AT338" s="48">
        <f t="shared" si="178"/>
        <v>0.35</v>
      </c>
      <c r="AU338" s="48">
        <f t="shared" si="178"/>
        <v>0.35</v>
      </c>
      <c r="AV338" s="49">
        <f t="shared" si="178"/>
        <v>2.5801500511943432</v>
      </c>
      <c r="AW338" s="49">
        <f t="shared" si="178"/>
        <v>2.5720517468699251</v>
      </c>
      <c r="AX338" s="50">
        <f t="shared" si="178"/>
        <v>3.432176432913375</v>
      </c>
      <c r="AY338" s="50">
        <f t="shared" si="178"/>
        <v>3.4253439927657672</v>
      </c>
    </row>
    <row r="339" spans="6:51" x14ac:dyDescent="0.25">
      <c r="F339" s="3">
        <v>25</v>
      </c>
      <c r="G339" s="43">
        <f t="shared" si="177"/>
        <v>2.1704031848290031</v>
      </c>
      <c r="H339" s="43">
        <f t="shared" si="177"/>
        <v>3.4321458641624218</v>
      </c>
      <c r="I339" s="43">
        <f t="shared" si="177"/>
        <v>3.0898748296908867</v>
      </c>
      <c r="J339" s="43">
        <f t="shared" si="177"/>
        <v>3.1419164810327267</v>
      </c>
      <c r="K339" s="43">
        <f t="shared" si="177"/>
        <v>1.5300499446211988</v>
      </c>
      <c r="L339" s="44">
        <f t="shared" si="177"/>
        <v>3.2729341389881608</v>
      </c>
      <c r="M339" s="45">
        <f t="shared" si="177"/>
        <v>3.2498848277464392</v>
      </c>
      <c r="N339" s="46">
        <f t="shared" si="177"/>
        <v>1.0434398809008987</v>
      </c>
      <c r="O339" s="46">
        <f t="shared" si="177"/>
        <v>1.0434398809008987</v>
      </c>
      <c r="P339" s="47">
        <f t="shared" si="177"/>
        <v>6.7735507051211776</v>
      </c>
      <c r="Q339" s="47">
        <f t="shared" si="177"/>
        <v>11.582974949217782</v>
      </c>
      <c r="R339" s="47">
        <f t="shared" si="177"/>
        <v>22.813162987938924</v>
      </c>
      <c r="S339" s="48">
        <f t="shared" si="177"/>
        <v>0.35</v>
      </c>
      <c r="T339" s="48">
        <f t="shared" si="177"/>
        <v>0.35</v>
      </c>
      <c r="U339" s="49">
        <f t="shared" si="177"/>
        <v>2.5949244531391451</v>
      </c>
      <c r="V339" s="49">
        <f t="shared" si="177"/>
        <v>2.5937020556765162</v>
      </c>
      <c r="W339" s="50">
        <f t="shared" si="177"/>
        <v>3.4322532062996025</v>
      </c>
      <c r="X339" s="50">
        <f t="shared" si="177"/>
        <v>3.4317454315510814</v>
      </c>
      <c r="AD339"/>
      <c r="AG339" s="3">
        <f t="shared" si="173"/>
        <v>17.431854781713245</v>
      </c>
      <c r="AH339" s="43">
        <f t="shared" si="178"/>
        <v>2.1435289332898297</v>
      </c>
      <c r="AI339" s="43">
        <f t="shared" si="178"/>
        <v>3.4300717906459481</v>
      </c>
      <c r="AJ339" s="43">
        <f t="shared" si="178"/>
        <v>3.002548131609208</v>
      </c>
      <c r="AK339" s="43">
        <f t="shared" si="178"/>
        <v>3.1386911279746412</v>
      </c>
      <c r="AL339" s="43">
        <f t="shared" si="178"/>
        <v>1.5300499446211988</v>
      </c>
      <c r="AM339" s="44">
        <f t="shared" si="178"/>
        <v>3.0640585528376709</v>
      </c>
      <c r="AN339" s="45">
        <f t="shared" si="178"/>
        <v>3.0010231853534135</v>
      </c>
      <c r="AO339" s="46">
        <f t="shared" si="178"/>
        <v>1.0434398809008987</v>
      </c>
      <c r="AP339" s="46">
        <f t="shared" si="178"/>
        <v>1.0434398809008987</v>
      </c>
      <c r="AQ339" s="47">
        <f t="shared" si="178"/>
        <v>6.7735507051211776</v>
      </c>
      <c r="AR339" s="47">
        <f t="shared" si="178"/>
        <v>11.582974949217782</v>
      </c>
      <c r="AS339" s="47">
        <f t="shared" si="178"/>
        <v>22.813162987938924</v>
      </c>
      <c r="AT339" s="48">
        <f t="shared" si="178"/>
        <v>0.35</v>
      </c>
      <c r="AU339" s="48">
        <f t="shared" si="178"/>
        <v>0.35</v>
      </c>
      <c r="AV339" s="49">
        <f t="shared" si="178"/>
        <v>2.5839102482526424</v>
      </c>
      <c r="AW339" s="49">
        <f t="shared" si="178"/>
        <v>2.5771922461206698</v>
      </c>
      <c r="AX339" s="50">
        <f t="shared" si="178"/>
        <v>3.4322041359741853</v>
      </c>
      <c r="AY339" s="50">
        <f t="shared" si="178"/>
        <v>3.427083450293722</v>
      </c>
    </row>
    <row r="340" spans="6:51" x14ac:dyDescent="0.25">
      <c r="F340" s="3">
        <v>26</v>
      </c>
      <c r="G340" s="43">
        <f t="shared" si="177"/>
        <v>2.1705984193867316</v>
      </c>
      <c r="H340" s="43">
        <f t="shared" si="177"/>
        <v>3.4321800730927059</v>
      </c>
      <c r="I340" s="43">
        <f t="shared" si="177"/>
        <v>3.090746102565086</v>
      </c>
      <c r="J340" s="43">
        <f t="shared" si="177"/>
        <v>3.1419667518016574</v>
      </c>
      <c r="K340" s="43">
        <f t="shared" si="177"/>
        <v>1.5300499446211988</v>
      </c>
      <c r="L340" s="44">
        <f t="shared" si="177"/>
        <v>3.2815896621043192</v>
      </c>
      <c r="M340" s="45">
        <f t="shared" si="177"/>
        <v>3.2663681378704652</v>
      </c>
      <c r="N340" s="46">
        <f t="shared" si="177"/>
        <v>1.0434398809008987</v>
      </c>
      <c r="O340" s="46">
        <f t="shared" si="177"/>
        <v>1.0434398809008987</v>
      </c>
      <c r="P340" s="47">
        <f t="shared" si="177"/>
        <v>6.7735507051211776</v>
      </c>
      <c r="Q340" s="47">
        <f t="shared" si="177"/>
        <v>11.582974949217782</v>
      </c>
      <c r="R340" s="47">
        <f t="shared" si="177"/>
        <v>22.813162987938924</v>
      </c>
      <c r="S340" s="48">
        <f t="shared" si="177"/>
        <v>0.35</v>
      </c>
      <c r="T340" s="48">
        <f t="shared" si="177"/>
        <v>0.35</v>
      </c>
      <c r="U340" s="49">
        <f t="shared" si="177"/>
        <v>2.5952358363334955</v>
      </c>
      <c r="V340" s="49">
        <f t="shared" si="177"/>
        <v>2.594258495159727</v>
      </c>
      <c r="W340" s="50">
        <f t="shared" si="177"/>
        <v>3.4322538130342095</v>
      </c>
      <c r="X340" s="50">
        <f t="shared" si="177"/>
        <v>3.4318667580087689</v>
      </c>
      <c r="AD340"/>
      <c r="AG340" s="3">
        <f t="shared" si="173"/>
        <v>18.332753468067196</v>
      </c>
      <c r="AH340" s="43">
        <f t="shared" si="178"/>
        <v>2.1535078015071729</v>
      </c>
      <c r="AI340" s="43">
        <f t="shared" si="178"/>
        <v>3.4307440497858823</v>
      </c>
      <c r="AJ340" s="43">
        <f t="shared" si="178"/>
        <v>3.0330416434061624</v>
      </c>
      <c r="AK340" s="43">
        <f t="shared" si="178"/>
        <v>3.1397558981184615</v>
      </c>
      <c r="AL340" s="43">
        <f t="shared" si="178"/>
        <v>1.5300499446211988</v>
      </c>
      <c r="AM340" s="44">
        <f t="shared" si="178"/>
        <v>3.1140612767247857</v>
      </c>
      <c r="AN340" s="45">
        <f t="shared" si="178"/>
        <v>3.0464977360209957</v>
      </c>
      <c r="AO340" s="46">
        <f t="shared" si="178"/>
        <v>1.0434398809008987</v>
      </c>
      <c r="AP340" s="46">
        <f t="shared" si="178"/>
        <v>1.0434398809008987</v>
      </c>
      <c r="AQ340" s="47">
        <f t="shared" si="178"/>
        <v>6.7735507051211776</v>
      </c>
      <c r="AR340" s="47">
        <f t="shared" si="178"/>
        <v>11.582974949217782</v>
      </c>
      <c r="AS340" s="47">
        <f t="shared" si="178"/>
        <v>22.813162987938924</v>
      </c>
      <c r="AT340" s="48">
        <f t="shared" si="178"/>
        <v>0.35</v>
      </c>
      <c r="AU340" s="48">
        <f t="shared" si="178"/>
        <v>0.35</v>
      </c>
      <c r="AV340" s="49">
        <f t="shared" si="178"/>
        <v>2.5869055101978535</v>
      </c>
      <c r="AW340" s="49">
        <f t="shared" si="178"/>
        <v>2.5814013825521034</v>
      </c>
      <c r="AX340" s="50">
        <f t="shared" si="178"/>
        <v>3.4322223155846543</v>
      </c>
      <c r="AY340" s="50">
        <f t="shared" si="178"/>
        <v>3.4284209141862596</v>
      </c>
    </row>
    <row r="341" spans="6:51" x14ac:dyDescent="0.25">
      <c r="F341" s="3">
        <v>27</v>
      </c>
      <c r="G341" s="43">
        <f t="shared" si="177"/>
        <v>2.170710435729541</v>
      </c>
      <c r="H341" s="43">
        <f t="shared" si="177"/>
        <v>3.4322032929698674</v>
      </c>
      <c r="I341" s="43">
        <f t="shared" si="177"/>
        <v>3.0912709517499488</v>
      </c>
      <c r="J341" s="43">
        <f t="shared" si="177"/>
        <v>3.1420006291619007</v>
      </c>
      <c r="K341" s="43">
        <f t="shared" si="177"/>
        <v>1.5300499446211988</v>
      </c>
      <c r="L341" s="44">
        <f t="shared" si="177"/>
        <v>3.2885565799159271</v>
      </c>
      <c r="M341" s="45">
        <f t="shared" si="177"/>
        <v>3.280494748803362</v>
      </c>
      <c r="N341" s="46">
        <f t="shared" si="177"/>
        <v>1.0434398809008987</v>
      </c>
      <c r="O341" s="46">
        <f t="shared" si="177"/>
        <v>1.0434398809008987</v>
      </c>
      <c r="P341" s="47">
        <f t="shared" si="177"/>
        <v>6.7735507051211776</v>
      </c>
      <c r="Q341" s="47">
        <f t="shared" si="177"/>
        <v>11.582974949217782</v>
      </c>
      <c r="R341" s="47">
        <f t="shared" si="177"/>
        <v>22.813162987938924</v>
      </c>
      <c r="S341" s="48">
        <f t="shared" si="177"/>
        <v>0.35</v>
      </c>
      <c r="T341" s="48">
        <f t="shared" si="177"/>
        <v>0.35</v>
      </c>
      <c r="U341" s="49">
        <f t="shared" si="177"/>
        <v>2.5954665250689848</v>
      </c>
      <c r="V341" s="49">
        <f t="shared" si="177"/>
        <v>2.5946837680406314</v>
      </c>
      <c r="W341" s="50">
        <f t="shared" si="177"/>
        <v>3.4322542248336689</v>
      </c>
      <c r="X341" s="50">
        <f t="shared" si="177"/>
        <v>3.4319568277587913</v>
      </c>
      <c r="AD341"/>
      <c r="AG341" s="3">
        <f t="shared" si="173"/>
        <v>19.280211654442091</v>
      </c>
      <c r="AH341" s="43">
        <f t="shared" si="178"/>
        <v>2.1602646757714172</v>
      </c>
      <c r="AI341" s="43">
        <f t="shared" si="178"/>
        <v>3.4312263312610076</v>
      </c>
      <c r="AJ341" s="43">
        <f t="shared" si="178"/>
        <v>3.0543844646198468</v>
      </c>
      <c r="AK341" s="43">
        <f t="shared" si="178"/>
        <v>3.1405114012271191</v>
      </c>
      <c r="AL341" s="43">
        <f t="shared" si="178"/>
        <v>1.5300499446211988</v>
      </c>
      <c r="AM341" s="44">
        <f t="shared" si="178"/>
        <v>3.1554295390403935</v>
      </c>
      <c r="AN341" s="45">
        <f t="shared" si="178"/>
        <v>3.0886355362055045</v>
      </c>
      <c r="AO341" s="46">
        <f t="shared" si="178"/>
        <v>1.0434398809008987</v>
      </c>
      <c r="AP341" s="46">
        <f t="shared" si="178"/>
        <v>1.0434398809008987</v>
      </c>
      <c r="AQ341" s="47">
        <f t="shared" si="178"/>
        <v>6.7735507051211776</v>
      </c>
      <c r="AR341" s="47">
        <f t="shared" si="178"/>
        <v>11.582974949217782</v>
      </c>
      <c r="AS341" s="47">
        <f t="shared" si="178"/>
        <v>22.813162987938924</v>
      </c>
      <c r="AT341" s="48">
        <f t="shared" si="178"/>
        <v>0.35</v>
      </c>
      <c r="AU341" s="48">
        <f t="shared" si="178"/>
        <v>0.35</v>
      </c>
      <c r="AV341" s="49">
        <f t="shared" si="178"/>
        <v>2.5892578185391066</v>
      </c>
      <c r="AW341" s="49">
        <f t="shared" si="178"/>
        <v>2.5848045808020577</v>
      </c>
      <c r="AX341" s="50">
        <f t="shared" si="178"/>
        <v>3.4322341434535759</v>
      </c>
      <c r="AY341" s="50">
        <f t="shared" si="178"/>
        <v>3.4294377512959611</v>
      </c>
    </row>
    <row r="342" spans="6:51" x14ac:dyDescent="0.25">
      <c r="F342" s="3">
        <v>28</v>
      </c>
      <c r="G342" s="43">
        <f t="shared" si="177"/>
        <v>2.1707749755911632</v>
      </c>
      <c r="H342" s="43">
        <f t="shared" si="177"/>
        <v>3.4322191334799137</v>
      </c>
      <c r="I342" s="43">
        <f t="shared" si="177"/>
        <v>3.0915870535924466</v>
      </c>
      <c r="J342" s="43">
        <f t="shared" si="177"/>
        <v>3.1420235876936156</v>
      </c>
      <c r="K342" s="43">
        <f t="shared" si="177"/>
        <v>1.5300499446211988</v>
      </c>
      <c r="L342" s="44">
        <f t="shared" si="177"/>
        <v>3.2942039357080146</v>
      </c>
      <c r="M342" s="45">
        <f t="shared" si="177"/>
        <v>3.2925959467682997</v>
      </c>
      <c r="N342" s="46">
        <f t="shared" si="177"/>
        <v>1.0434398809008987</v>
      </c>
      <c r="O342" s="46">
        <f t="shared" si="177"/>
        <v>1.0434398809008987</v>
      </c>
      <c r="P342" s="47">
        <f t="shared" si="177"/>
        <v>6.7735507051211776</v>
      </c>
      <c r="Q342" s="47">
        <f t="shared" si="177"/>
        <v>11.582974949217782</v>
      </c>
      <c r="R342" s="47">
        <f t="shared" si="177"/>
        <v>22.813162987938924</v>
      </c>
      <c r="S342" s="48">
        <f t="shared" si="177"/>
        <v>0.35</v>
      </c>
      <c r="T342" s="48">
        <f t="shared" si="177"/>
        <v>0.35</v>
      </c>
      <c r="U342" s="49">
        <f t="shared" si="177"/>
        <v>2.5956380176239993</v>
      </c>
      <c r="V342" s="49">
        <f t="shared" si="177"/>
        <v>2.5950098411632814</v>
      </c>
      <c r="W342" s="50">
        <f t="shared" si="177"/>
        <v>3.4322545086047587</v>
      </c>
      <c r="X342" s="50">
        <f t="shared" si="177"/>
        <v>3.4320241877543372</v>
      </c>
      <c r="AD342"/>
      <c r="AG342" s="3">
        <f t="shared" si="173"/>
        <v>20.276635590369683</v>
      </c>
      <c r="AH342" s="43">
        <f t="shared" si="178"/>
        <v>2.1646379756309266</v>
      </c>
      <c r="AI342" s="43">
        <f t="shared" si="178"/>
        <v>3.431566140988799</v>
      </c>
      <c r="AJ342" s="43">
        <f t="shared" si="178"/>
        <v>3.0687919267163437</v>
      </c>
      <c r="AK342" s="43">
        <f t="shared" si="178"/>
        <v>3.1410378964839554</v>
      </c>
      <c r="AL342" s="43">
        <f t="shared" si="178"/>
        <v>1.5300499446211988</v>
      </c>
      <c r="AM342" s="44">
        <f t="shared" si="178"/>
        <v>3.1893253084051345</v>
      </c>
      <c r="AN342" s="45">
        <f t="shared" si="178"/>
        <v>3.127282283153471</v>
      </c>
      <c r="AO342" s="46">
        <f t="shared" si="178"/>
        <v>1.0434398809008987</v>
      </c>
      <c r="AP342" s="46">
        <f t="shared" si="178"/>
        <v>1.0434398809008987</v>
      </c>
      <c r="AQ342" s="47">
        <f t="shared" si="178"/>
        <v>6.7735507051211776</v>
      </c>
      <c r="AR342" s="47">
        <f t="shared" si="178"/>
        <v>11.582974949217782</v>
      </c>
      <c r="AS342" s="47">
        <f t="shared" si="178"/>
        <v>22.813162987938924</v>
      </c>
      <c r="AT342" s="48">
        <f t="shared" si="178"/>
        <v>0.35</v>
      </c>
      <c r="AU342" s="48">
        <f t="shared" si="178"/>
        <v>0.35</v>
      </c>
      <c r="AV342" s="49">
        <f t="shared" si="178"/>
        <v>2.591078786375641</v>
      </c>
      <c r="AW342" s="49">
        <f t="shared" si="178"/>
        <v>2.5875211441576935</v>
      </c>
      <c r="AX342" s="50">
        <f t="shared" si="178"/>
        <v>3.4322417808425052</v>
      </c>
      <c r="AY342" s="50">
        <f t="shared" si="178"/>
        <v>3.4302023856286921</v>
      </c>
    </row>
    <row r="343" spans="6:51" x14ac:dyDescent="0.25">
      <c r="F343" s="3">
        <v>29</v>
      </c>
      <c r="G343" s="43">
        <f t="shared" si="177"/>
        <v>2.1708123999097415</v>
      </c>
      <c r="H343" s="43">
        <f t="shared" si="177"/>
        <v>3.4322299965905123</v>
      </c>
      <c r="I343" s="43">
        <f t="shared" si="177"/>
        <v>3.0917776633018876</v>
      </c>
      <c r="J343" s="43">
        <f t="shared" si="177"/>
        <v>3.142039237167916</v>
      </c>
      <c r="K343" s="43">
        <f t="shared" si="177"/>
        <v>1.5300499446211988</v>
      </c>
      <c r="L343" s="44">
        <f t="shared" si="177"/>
        <v>3.2988137719416946</v>
      </c>
      <c r="M343" s="45">
        <f t="shared" si="177"/>
        <v>3.3029602615268261</v>
      </c>
      <c r="N343" s="46">
        <f t="shared" si="177"/>
        <v>1.0434398809008987</v>
      </c>
      <c r="O343" s="46">
        <f t="shared" si="177"/>
        <v>1.0434398809008987</v>
      </c>
      <c r="P343" s="47">
        <f t="shared" si="177"/>
        <v>6.7735507051211776</v>
      </c>
      <c r="Q343" s="47">
        <f t="shared" si="177"/>
        <v>11.582974949217782</v>
      </c>
      <c r="R343" s="47">
        <f t="shared" si="177"/>
        <v>22.813162987938924</v>
      </c>
      <c r="S343" s="48">
        <f t="shared" si="177"/>
        <v>0.35</v>
      </c>
      <c r="T343" s="48">
        <f t="shared" si="177"/>
        <v>0.35</v>
      </c>
      <c r="U343" s="49">
        <f t="shared" si="177"/>
        <v>2.5957659642327555</v>
      </c>
      <c r="V343" s="49">
        <f t="shared" si="177"/>
        <v>2.5952606980820954</v>
      </c>
      <c r="W343" s="50">
        <f t="shared" si="177"/>
        <v>3.432254707031877</v>
      </c>
      <c r="X343" s="50">
        <f t="shared" si="177"/>
        <v>3.4320749344963826</v>
      </c>
      <c r="AD343"/>
      <c r="AG343" s="3">
        <f t="shared" si="173"/>
        <v>21.324555883177815</v>
      </c>
      <c r="AH343" s="43">
        <f t="shared" si="178"/>
        <v>2.1673440598646523</v>
      </c>
      <c r="AI343" s="43">
        <f t="shared" si="178"/>
        <v>3.4318012615971321</v>
      </c>
      <c r="AJ343" s="43">
        <f t="shared" si="178"/>
        <v>3.078165077500036</v>
      </c>
      <c r="AK343" s="43">
        <f t="shared" si="178"/>
        <v>3.1413982314183793</v>
      </c>
      <c r="AL343" s="43">
        <f t="shared" si="178"/>
        <v>1.5300499446211988</v>
      </c>
      <c r="AM343" s="44">
        <f t="shared" si="178"/>
        <v>3.2168590014907048</v>
      </c>
      <c r="AN343" s="45">
        <f t="shared" si="178"/>
        <v>3.1623551823406335</v>
      </c>
      <c r="AO343" s="46">
        <f t="shared" si="178"/>
        <v>1.0434398809008987</v>
      </c>
      <c r="AP343" s="46">
        <f t="shared" si="178"/>
        <v>1.0434398809008987</v>
      </c>
      <c r="AQ343" s="47">
        <f t="shared" si="178"/>
        <v>6.7735507051211776</v>
      </c>
      <c r="AR343" s="47">
        <f t="shared" si="178"/>
        <v>11.582974949217782</v>
      </c>
      <c r="AS343" s="47">
        <f t="shared" si="178"/>
        <v>22.813162987938924</v>
      </c>
      <c r="AT343" s="48">
        <f t="shared" si="178"/>
        <v>0.35</v>
      </c>
      <c r="AU343" s="48">
        <f t="shared" si="178"/>
        <v>0.35</v>
      </c>
      <c r="AV343" s="49">
        <f t="shared" si="178"/>
        <v>2.5924680869655052</v>
      </c>
      <c r="AW343" s="49">
        <f t="shared" si="178"/>
        <v>2.5896617889755631</v>
      </c>
      <c r="AX343" s="50">
        <f t="shared" si="178"/>
        <v>3.4322466807753118</v>
      </c>
      <c r="AY343" s="50">
        <f t="shared" si="178"/>
        <v>3.4307713123517996</v>
      </c>
    </row>
    <row r="344" spans="6:51" x14ac:dyDescent="0.25">
      <c r="F344" s="3">
        <v>30</v>
      </c>
      <c r="G344" s="43">
        <f t="shared" si="177"/>
        <v>2.1708342815523594</v>
      </c>
      <c r="H344" s="43">
        <f t="shared" si="177"/>
        <v>3.4322374866952519</v>
      </c>
      <c r="I344" s="43">
        <f t="shared" si="177"/>
        <v>3.0918928866208093</v>
      </c>
      <c r="J344" s="43">
        <f t="shared" ref="J344:X344" si="179">J$160+J272</f>
        <v>3.142049968226992</v>
      </c>
      <c r="K344" s="43">
        <f t="shared" si="179"/>
        <v>1.5300499446211988</v>
      </c>
      <c r="L344" s="44">
        <f t="shared" si="179"/>
        <v>3.3026026688286887</v>
      </c>
      <c r="M344" s="45">
        <f t="shared" si="179"/>
        <v>3.3118376906529714</v>
      </c>
      <c r="N344" s="46">
        <f t="shared" si="179"/>
        <v>1.0434398809008987</v>
      </c>
      <c r="O344" s="46">
        <f t="shared" si="179"/>
        <v>1.0434398809008987</v>
      </c>
      <c r="P344" s="47">
        <f t="shared" si="179"/>
        <v>6.7735507051211776</v>
      </c>
      <c r="Q344" s="47">
        <f t="shared" si="179"/>
        <v>11.582974949217782</v>
      </c>
      <c r="R344" s="47">
        <f t="shared" si="179"/>
        <v>22.813162987938924</v>
      </c>
      <c r="S344" s="48">
        <f t="shared" si="179"/>
        <v>0.35</v>
      </c>
      <c r="T344" s="48">
        <f t="shared" si="179"/>
        <v>0.35</v>
      </c>
      <c r="U344" s="49">
        <f t="shared" si="179"/>
        <v>2.5958617812084039</v>
      </c>
      <c r="V344" s="49">
        <f t="shared" si="179"/>
        <v>2.5954543656043541</v>
      </c>
      <c r="W344" s="50">
        <f t="shared" si="179"/>
        <v>3.4322548477468575</v>
      </c>
      <c r="X344" s="50">
        <f t="shared" si="179"/>
        <v>3.432113444241442</v>
      </c>
      <c r="AD344"/>
      <c r="AG344" s="3">
        <f t="shared" si="173"/>
        <v>22.426633924947051</v>
      </c>
      <c r="AH344" s="43">
        <f t="shared" si="178"/>
        <v>2.1689462094226126</v>
      </c>
      <c r="AI344" s="43">
        <f t="shared" si="178"/>
        <v>3.4319610151185254</v>
      </c>
      <c r="AJ344" s="43">
        <f t="shared" si="178"/>
        <v>3.0840392063804964</v>
      </c>
      <c r="AK344" s="43">
        <f t="shared" ref="AK344:AY344" si="180">AK$160+AK272</f>
        <v>3.1416404388381927</v>
      </c>
      <c r="AL344" s="43">
        <f t="shared" si="180"/>
        <v>1.5300499446211988</v>
      </c>
      <c r="AM344" s="44">
        <f t="shared" si="180"/>
        <v>3.2390562505299689</v>
      </c>
      <c r="AN344" s="45">
        <f t="shared" si="180"/>
        <v>3.1938431298115084</v>
      </c>
      <c r="AO344" s="46">
        <f t="shared" si="180"/>
        <v>1.0434398809008987</v>
      </c>
      <c r="AP344" s="46">
        <f t="shared" si="180"/>
        <v>1.0434398809008987</v>
      </c>
      <c r="AQ344" s="47">
        <f t="shared" si="180"/>
        <v>6.7735507051211776</v>
      </c>
      <c r="AR344" s="47">
        <f t="shared" si="180"/>
        <v>11.582974949217782</v>
      </c>
      <c r="AS344" s="47">
        <f t="shared" si="180"/>
        <v>22.813162987938924</v>
      </c>
      <c r="AT344" s="48">
        <f t="shared" si="180"/>
        <v>0.35</v>
      </c>
      <c r="AU344" s="48">
        <f t="shared" si="180"/>
        <v>0.35</v>
      </c>
      <c r="AV344" s="49">
        <f t="shared" si="180"/>
        <v>2.5935126638382688</v>
      </c>
      <c r="AW344" s="49">
        <f t="shared" si="180"/>
        <v>2.5913268881309475</v>
      </c>
      <c r="AX344" s="50">
        <f t="shared" si="180"/>
        <v>3.4322498080680708</v>
      </c>
      <c r="AY344" s="50">
        <f t="shared" si="180"/>
        <v>3.4311903590706576</v>
      </c>
    </row>
    <row r="345" spans="6:51" x14ac:dyDescent="0.25">
      <c r="F345" s="3">
        <v>31</v>
      </c>
      <c r="G345" s="43">
        <f t="shared" ref="G345:X359" si="181">G$160+G273</f>
        <v>2.1708472026720402</v>
      </c>
      <c r="H345" s="43">
        <f t="shared" si="181"/>
        <v>3.43224267984065</v>
      </c>
      <c r="I345" s="43">
        <f t="shared" si="181"/>
        <v>3.0919627914464343</v>
      </c>
      <c r="J345" s="43">
        <f t="shared" si="181"/>
        <v>3.142057371534877</v>
      </c>
      <c r="K345" s="43">
        <f t="shared" si="181"/>
        <v>1.5300499446211988</v>
      </c>
      <c r="L345" s="44">
        <f t="shared" si="181"/>
        <v>3.3057378045168924</v>
      </c>
      <c r="M345" s="45">
        <f t="shared" si="181"/>
        <v>3.3194439208822422</v>
      </c>
      <c r="N345" s="46">
        <f t="shared" si="181"/>
        <v>1.0434398809008987</v>
      </c>
      <c r="O345" s="46">
        <f t="shared" si="181"/>
        <v>1.0434398809008987</v>
      </c>
      <c r="P345" s="47">
        <f t="shared" si="181"/>
        <v>6.7735507051211776</v>
      </c>
      <c r="Q345" s="47">
        <f t="shared" si="181"/>
        <v>11.582974949217782</v>
      </c>
      <c r="R345" s="47">
        <f t="shared" si="181"/>
        <v>22.813162987938924</v>
      </c>
      <c r="S345" s="48">
        <f t="shared" si="181"/>
        <v>0.35</v>
      </c>
      <c r="T345" s="48">
        <f t="shared" si="181"/>
        <v>0.35</v>
      </c>
      <c r="U345" s="49">
        <f t="shared" si="181"/>
        <v>2.5959338158933321</v>
      </c>
      <c r="V345" s="49">
        <f t="shared" si="181"/>
        <v>2.5956044217532632</v>
      </c>
      <c r="W345" s="50">
        <f t="shared" si="181"/>
        <v>3.4322549488918597</v>
      </c>
      <c r="X345" s="50">
        <f t="shared" si="181"/>
        <v>3.4321428785849921</v>
      </c>
      <c r="AD345"/>
      <c r="AG345" s="3">
        <f t="shared" si="173"/>
        <v>23.585668651620018</v>
      </c>
      <c r="AH345" s="43">
        <f t="shared" ref="AH345:AY359" si="182">AH$160+AH273</f>
        <v>2.1698552236411262</v>
      </c>
      <c r="AI345" s="43">
        <f t="shared" si="182"/>
        <v>3.4320676111518051</v>
      </c>
      <c r="AJ345" s="43">
        <f t="shared" si="182"/>
        <v>3.0875849171468337</v>
      </c>
      <c r="AK345" s="43">
        <f t="shared" si="182"/>
        <v>3.1418003565727055</v>
      </c>
      <c r="AL345" s="43">
        <f t="shared" si="182"/>
        <v>1.5300499446211988</v>
      </c>
      <c r="AM345" s="44">
        <f t="shared" si="182"/>
        <v>3.2568371666351985</v>
      </c>
      <c r="AN345" s="45">
        <f t="shared" si="182"/>
        <v>3.2218037289574628</v>
      </c>
      <c r="AO345" s="46">
        <f t="shared" si="182"/>
        <v>1.0434398809008987</v>
      </c>
      <c r="AP345" s="46">
        <f t="shared" si="182"/>
        <v>1.0434398809008987</v>
      </c>
      <c r="AQ345" s="47">
        <f t="shared" si="182"/>
        <v>6.7735507051211776</v>
      </c>
      <c r="AR345" s="47">
        <f t="shared" si="182"/>
        <v>11.582974949217782</v>
      </c>
      <c r="AS345" s="47">
        <f t="shared" si="182"/>
        <v>22.813162987938924</v>
      </c>
      <c r="AT345" s="48">
        <f t="shared" si="182"/>
        <v>0.35</v>
      </c>
      <c r="AU345" s="48">
        <f t="shared" si="182"/>
        <v>0.35</v>
      </c>
      <c r="AV345" s="49">
        <f t="shared" si="182"/>
        <v>2.5942866428833313</v>
      </c>
      <c r="AW345" s="49">
        <f t="shared" si="182"/>
        <v>2.5926054217692598</v>
      </c>
      <c r="AX345" s="50">
        <f t="shared" si="182"/>
        <v>3.4322517961705912</v>
      </c>
      <c r="AY345" s="50">
        <f t="shared" si="182"/>
        <v>3.4314960713697831</v>
      </c>
    </row>
    <row r="346" spans="6:51" x14ac:dyDescent="0.25">
      <c r="F346" s="3">
        <v>32</v>
      </c>
      <c r="G346" s="43">
        <f t="shared" si="181"/>
        <v>2.1708549186640416</v>
      </c>
      <c r="H346" s="43">
        <f t="shared" si="181"/>
        <v>3.4322463008610296</v>
      </c>
      <c r="I346" s="43">
        <f t="shared" si="181"/>
        <v>3.0920053988591096</v>
      </c>
      <c r="J346" s="43">
        <f t="shared" si="181"/>
        <v>3.1420625106832105</v>
      </c>
      <c r="K346" s="43">
        <f t="shared" si="181"/>
        <v>1.5300499446211988</v>
      </c>
      <c r="L346" s="44">
        <f t="shared" si="181"/>
        <v>3.3083489364771479</v>
      </c>
      <c r="M346" s="45">
        <f t="shared" si="181"/>
        <v>3.3259643822509175</v>
      </c>
      <c r="N346" s="46">
        <f t="shared" si="181"/>
        <v>1.0434398809008987</v>
      </c>
      <c r="O346" s="46">
        <f t="shared" si="181"/>
        <v>1.0434398809008987</v>
      </c>
      <c r="P346" s="47">
        <f t="shared" si="181"/>
        <v>6.7735507051211776</v>
      </c>
      <c r="Q346" s="47">
        <f t="shared" si="181"/>
        <v>11.582974949217782</v>
      </c>
      <c r="R346" s="47">
        <f t="shared" si="181"/>
        <v>22.813162987938924</v>
      </c>
      <c r="S346" s="48">
        <f t="shared" si="181"/>
        <v>0.35</v>
      </c>
      <c r="T346" s="48">
        <f t="shared" si="181"/>
        <v>0.35</v>
      </c>
      <c r="U346" s="49">
        <f t="shared" si="181"/>
        <v>2.5959881875571682</v>
      </c>
      <c r="V346" s="49">
        <f t="shared" si="181"/>
        <v>2.5957211176344108</v>
      </c>
      <c r="W346" s="50">
        <f t="shared" si="181"/>
        <v>3.4322550225423023</v>
      </c>
      <c r="X346" s="50">
        <f t="shared" si="181"/>
        <v>3.4321655363493973</v>
      </c>
      <c r="AD346"/>
      <c r="AG346" s="3">
        <f t="shared" si="173"/>
        <v>24.804603651429346</v>
      </c>
      <c r="AH346" s="43">
        <f t="shared" si="182"/>
        <v>2.1703506184687917</v>
      </c>
      <c r="AI346" s="43">
        <f t="shared" si="182"/>
        <v>3.4321374718997122</v>
      </c>
      <c r="AJ346" s="43">
        <f t="shared" si="182"/>
        <v>3.0896468302170614</v>
      </c>
      <c r="AK346" s="43">
        <f t="shared" si="182"/>
        <v>3.1419040951166091</v>
      </c>
      <c r="AL346" s="43">
        <f t="shared" si="182"/>
        <v>1.5300499446211988</v>
      </c>
      <c r="AM346" s="44">
        <f t="shared" si="182"/>
        <v>3.2710066080928568</v>
      </c>
      <c r="AN346" s="45">
        <f t="shared" si="182"/>
        <v>3.2463573505313201</v>
      </c>
      <c r="AO346" s="46">
        <f t="shared" si="182"/>
        <v>1.0434398809008987</v>
      </c>
      <c r="AP346" s="46">
        <f t="shared" si="182"/>
        <v>1.0434398809008987</v>
      </c>
      <c r="AQ346" s="47">
        <f t="shared" si="182"/>
        <v>6.7735507051211776</v>
      </c>
      <c r="AR346" s="47">
        <f t="shared" si="182"/>
        <v>11.582974949217782</v>
      </c>
      <c r="AS346" s="47">
        <f t="shared" si="182"/>
        <v>22.813162987938924</v>
      </c>
      <c r="AT346" s="48">
        <f t="shared" si="182"/>
        <v>0.35</v>
      </c>
      <c r="AU346" s="48">
        <f t="shared" si="182"/>
        <v>0.35</v>
      </c>
      <c r="AV346" s="49">
        <f t="shared" si="182"/>
        <v>2.5948518271793599</v>
      </c>
      <c r="AW346" s="49">
        <f t="shared" si="182"/>
        <v>2.5935745843190556</v>
      </c>
      <c r="AX346" s="50">
        <f t="shared" si="182"/>
        <v>3.4322530567987153</v>
      </c>
      <c r="AY346" s="50">
        <f t="shared" si="182"/>
        <v>3.4317171192440798</v>
      </c>
    </row>
    <row r="347" spans="6:51" x14ac:dyDescent="0.25">
      <c r="F347" s="3">
        <v>33</v>
      </c>
      <c r="G347" s="43">
        <f t="shared" si="181"/>
        <v>2.1708595833801931</v>
      </c>
      <c r="H347" s="43">
        <f t="shared" si="181"/>
        <v>3.4322488402444282</v>
      </c>
      <c r="I347" s="43">
        <f t="shared" si="181"/>
        <v>3.0920315122660145</v>
      </c>
      <c r="J347" s="43">
        <f t="shared" si="181"/>
        <v>3.1420661004819794</v>
      </c>
      <c r="K347" s="43">
        <f t="shared" si="181"/>
        <v>1.5300499446211988</v>
      </c>
      <c r="L347" s="44">
        <f t="shared" si="181"/>
        <v>3.3105373554162041</v>
      </c>
      <c r="M347" s="45">
        <f t="shared" si="181"/>
        <v>3.3315580339512088</v>
      </c>
      <c r="N347" s="46">
        <f t="shared" si="181"/>
        <v>1.0434398809008987</v>
      </c>
      <c r="O347" s="46">
        <f t="shared" si="181"/>
        <v>1.0434398809008987</v>
      </c>
      <c r="P347" s="47">
        <f t="shared" si="181"/>
        <v>6.7735507051211776</v>
      </c>
      <c r="Q347" s="47">
        <f t="shared" si="181"/>
        <v>11.582974949217782</v>
      </c>
      <c r="R347" s="47">
        <f t="shared" si="181"/>
        <v>22.813162987938924</v>
      </c>
      <c r="S347" s="48">
        <f t="shared" si="181"/>
        <v>0.35</v>
      </c>
      <c r="T347" s="48">
        <f t="shared" si="181"/>
        <v>0.35</v>
      </c>
      <c r="U347" s="49">
        <f t="shared" si="181"/>
        <v>2.5960293947870023</v>
      </c>
      <c r="V347" s="49">
        <f t="shared" si="181"/>
        <v>2.5958122123322322</v>
      </c>
      <c r="W347" s="50">
        <f t="shared" si="181"/>
        <v>3.4322550768423126</v>
      </c>
      <c r="X347" s="50">
        <f t="shared" si="181"/>
        <v>3.4321830998293494</v>
      </c>
      <c r="AD347"/>
      <c r="AG347" s="3">
        <f t="shared" si="173"/>
        <v>26.08653464069765</v>
      </c>
      <c r="AH347" s="43">
        <f t="shared" si="182"/>
        <v>2.1706107482101107</v>
      </c>
      <c r="AI347" s="43">
        <f t="shared" si="182"/>
        <v>3.4321824546745576</v>
      </c>
      <c r="AJ347" s="43">
        <f t="shared" si="182"/>
        <v>3.0908027549835313</v>
      </c>
      <c r="AK347" s="43">
        <f t="shared" si="182"/>
        <v>3.1419702367858195</v>
      </c>
      <c r="AL347" s="43">
        <f t="shared" si="182"/>
        <v>1.5300499446211988</v>
      </c>
      <c r="AM347" s="44">
        <f t="shared" si="182"/>
        <v>3.2822532992092599</v>
      </c>
      <c r="AN347" s="45">
        <f t="shared" si="182"/>
        <v>3.2676786719513213</v>
      </c>
      <c r="AO347" s="46">
        <f t="shared" si="182"/>
        <v>1.0434398809008987</v>
      </c>
      <c r="AP347" s="46">
        <f t="shared" si="182"/>
        <v>1.0434398809008987</v>
      </c>
      <c r="AQ347" s="47">
        <f t="shared" si="182"/>
        <v>6.7735507051211776</v>
      </c>
      <c r="AR347" s="47">
        <f t="shared" si="182"/>
        <v>11.582974949217782</v>
      </c>
      <c r="AS347" s="47">
        <f t="shared" si="182"/>
        <v>22.813162987938924</v>
      </c>
      <c r="AT347" s="48">
        <f t="shared" si="182"/>
        <v>0.35</v>
      </c>
      <c r="AU347" s="48">
        <f t="shared" si="182"/>
        <v>0.35</v>
      </c>
      <c r="AV347" s="49">
        <f t="shared" si="182"/>
        <v>2.5952586325260958</v>
      </c>
      <c r="AW347" s="49">
        <f t="shared" si="182"/>
        <v>2.5942999581331092</v>
      </c>
      <c r="AX347" s="50">
        <f t="shared" si="182"/>
        <v>3.4322538552000803</v>
      </c>
      <c r="AY347" s="50">
        <f t="shared" si="182"/>
        <v>3.4318756447336725</v>
      </c>
    </row>
    <row r="348" spans="6:51" x14ac:dyDescent="0.25">
      <c r="F348" s="3">
        <v>34</v>
      </c>
      <c r="G348" s="43">
        <f t="shared" si="181"/>
        <v>2.1708624408015202</v>
      </c>
      <c r="H348" s="43">
        <f t="shared" si="181"/>
        <v>3.4322506314783863</v>
      </c>
      <c r="I348" s="43">
        <f t="shared" si="181"/>
        <v>3.0920476181370748</v>
      </c>
      <c r="J348" s="43">
        <f t="shared" si="181"/>
        <v>3.1420686238757844</v>
      </c>
      <c r="K348" s="43">
        <f t="shared" si="181"/>
        <v>1.5300499446211988</v>
      </c>
      <c r="L348" s="44">
        <f t="shared" si="181"/>
        <v>3.3123825945188914</v>
      </c>
      <c r="M348" s="45">
        <f t="shared" si="181"/>
        <v>3.336360826840274</v>
      </c>
      <c r="N348" s="46">
        <f t="shared" si="181"/>
        <v>1.0434398809008987</v>
      </c>
      <c r="O348" s="46">
        <f t="shared" si="181"/>
        <v>1.0434398809008987</v>
      </c>
      <c r="P348" s="47">
        <f t="shared" si="181"/>
        <v>6.7735507051211776</v>
      </c>
      <c r="Q348" s="47">
        <f t="shared" si="181"/>
        <v>11.582974949217782</v>
      </c>
      <c r="R348" s="47">
        <f t="shared" si="181"/>
        <v>22.813162987938924</v>
      </c>
      <c r="S348" s="48">
        <f t="shared" si="181"/>
        <v>0.35</v>
      </c>
      <c r="T348" s="48">
        <f t="shared" si="181"/>
        <v>0.35</v>
      </c>
      <c r="U348" s="49">
        <f t="shared" si="181"/>
        <v>2.5960607546970627</v>
      </c>
      <c r="V348" s="49">
        <f t="shared" si="181"/>
        <v>2.5958835947189081</v>
      </c>
      <c r="W348" s="50">
        <f t="shared" si="181"/>
        <v>3.4322551173549374</v>
      </c>
      <c r="X348" s="50">
        <f t="shared" si="181"/>
        <v>3.4321968080723226</v>
      </c>
      <c r="AD348"/>
      <c r="AG348" s="3">
        <f t="shared" si="173"/>
        <v>27.434717325995447</v>
      </c>
      <c r="AH348" s="43">
        <f t="shared" si="182"/>
        <v>2.1707428664985371</v>
      </c>
      <c r="AI348" s="43">
        <f t="shared" si="182"/>
        <v>3.432210922314217</v>
      </c>
      <c r="AJ348" s="43">
        <f t="shared" si="182"/>
        <v>3.091428158295864</v>
      </c>
      <c r="AK348" s="43">
        <f t="shared" si="182"/>
        <v>3.1420117047881395</v>
      </c>
      <c r="AL348" s="43">
        <f t="shared" si="182"/>
        <v>1.5300499446211988</v>
      </c>
      <c r="AM348" s="44">
        <f t="shared" si="182"/>
        <v>3.2911554145038826</v>
      </c>
      <c r="AN348" s="45">
        <f t="shared" si="182"/>
        <v>3.2859863192761085</v>
      </c>
      <c r="AO348" s="46">
        <f t="shared" si="182"/>
        <v>1.0434398809008987</v>
      </c>
      <c r="AP348" s="46">
        <f t="shared" si="182"/>
        <v>1.0434398809008987</v>
      </c>
      <c r="AQ348" s="47">
        <f t="shared" si="182"/>
        <v>6.7735507051211776</v>
      </c>
      <c r="AR348" s="47">
        <f t="shared" si="182"/>
        <v>11.582974949217782</v>
      </c>
      <c r="AS348" s="47">
        <f t="shared" si="182"/>
        <v>22.813162987938924</v>
      </c>
      <c r="AT348" s="48">
        <f t="shared" si="182"/>
        <v>0.35</v>
      </c>
      <c r="AU348" s="48">
        <f t="shared" si="182"/>
        <v>0.35</v>
      </c>
      <c r="AV348" s="49">
        <f t="shared" si="182"/>
        <v>2.595547315728818</v>
      </c>
      <c r="AW348" s="49">
        <f t="shared" si="182"/>
        <v>2.5948361389482599</v>
      </c>
      <c r="AX348" s="50">
        <f t="shared" si="182"/>
        <v>3.4322543609841571</v>
      </c>
      <c r="AY348" s="50">
        <f t="shared" si="182"/>
        <v>3.4319884955254207</v>
      </c>
    </row>
    <row r="349" spans="6:51" x14ac:dyDescent="0.25">
      <c r="F349" s="3">
        <v>35</v>
      </c>
      <c r="G349" s="43">
        <f t="shared" si="181"/>
        <v>2.1708642155052722</v>
      </c>
      <c r="H349" s="43">
        <f t="shared" si="181"/>
        <v>3.4322519024180167</v>
      </c>
      <c r="I349" s="43">
        <f t="shared" si="181"/>
        <v>3.0920576214840967</v>
      </c>
      <c r="J349" s="43">
        <f t="shared" si="181"/>
        <v>3.1420704089248885</v>
      </c>
      <c r="K349" s="43">
        <f t="shared" si="181"/>
        <v>1.5300499446211988</v>
      </c>
      <c r="L349" s="44">
        <f t="shared" si="181"/>
        <v>3.3139474737431724</v>
      </c>
      <c r="M349" s="45">
        <f t="shared" si="181"/>
        <v>3.3404888200311178</v>
      </c>
      <c r="N349" s="46">
        <f t="shared" si="181"/>
        <v>1.0434398809008987</v>
      </c>
      <c r="O349" s="46">
        <f t="shared" si="181"/>
        <v>1.0434398809008987</v>
      </c>
      <c r="P349" s="47">
        <f t="shared" si="181"/>
        <v>6.7735507051211776</v>
      </c>
      <c r="Q349" s="47">
        <f t="shared" si="181"/>
        <v>11.582974949217782</v>
      </c>
      <c r="R349" s="47">
        <f t="shared" si="181"/>
        <v>22.813162987938924</v>
      </c>
      <c r="S349" s="48">
        <f t="shared" si="181"/>
        <v>0.35</v>
      </c>
      <c r="T349" s="48">
        <f t="shared" si="181"/>
        <v>0.35</v>
      </c>
      <c r="U349" s="49">
        <f t="shared" si="181"/>
        <v>2.5960847209964202</v>
      </c>
      <c r="V349" s="49">
        <f t="shared" si="181"/>
        <v>2.595939747091137</v>
      </c>
      <c r="W349" s="50">
        <f t="shared" si="181"/>
        <v>3.432255147927032</v>
      </c>
      <c r="X349" s="50">
        <f t="shared" si="181"/>
        <v>3.4322075795081766</v>
      </c>
      <c r="AD349"/>
      <c r="AG349" s="3">
        <f t="shared" si="173"/>
        <v>28.852575672624699</v>
      </c>
      <c r="AH349" s="43">
        <f t="shared" si="182"/>
        <v>2.1708080685179887</v>
      </c>
      <c r="AI349" s="43">
        <f t="shared" si="182"/>
        <v>3.4322286387254874</v>
      </c>
      <c r="AJ349" s="43">
        <f t="shared" si="182"/>
        <v>3.0917552332043865</v>
      </c>
      <c r="AK349" s="43">
        <f t="shared" si="182"/>
        <v>3.142037286104375</v>
      </c>
      <c r="AL349" s="43">
        <f t="shared" si="182"/>
        <v>1.5300499446211988</v>
      </c>
      <c r="AM349" s="44">
        <f t="shared" si="182"/>
        <v>3.2981903516628583</v>
      </c>
      <c r="AN349" s="45">
        <f t="shared" si="182"/>
        <v>3.3015313602341889</v>
      </c>
      <c r="AO349" s="46">
        <f t="shared" si="182"/>
        <v>1.0434398809008987</v>
      </c>
      <c r="AP349" s="46">
        <f t="shared" si="182"/>
        <v>1.0434398809008987</v>
      </c>
      <c r="AQ349" s="47">
        <f t="shared" si="182"/>
        <v>6.7735507051211776</v>
      </c>
      <c r="AR349" s="47">
        <f t="shared" si="182"/>
        <v>11.582974949217782</v>
      </c>
      <c r="AS349" s="47">
        <f t="shared" si="182"/>
        <v>22.813162987938924</v>
      </c>
      <c r="AT349" s="48">
        <f t="shared" si="182"/>
        <v>0.35</v>
      </c>
      <c r="AU349" s="48">
        <f t="shared" si="182"/>
        <v>0.35</v>
      </c>
      <c r="AV349" s="49">
        <f t="shared" si="182"/>
        <v>2.5957493565036591</v>
      </c>
      <c r="AW349" s="49">
        <f t="shared" si="182"/>
        <v>2.595227687312283</v>
      </c>
      <c r="AX349" s="50">
        <f t="shared" si="182"/>
        <v>3.4322546819437436</v>
      </c>
      <c r="AY349" s="50">
        <f t="shared" si="182"/>
        <v>3.4320683118884237</v>
      </c>
    </row>
    <row r="350" spans="6:51" x14ac:dyDescent="0.25">
      <c r="F350" s="3">
        <v>36</v>
      </c>
      <c r="G350" s="43">
        <f t="shared" si="181"/>
        <v>2.1708653336279853</v>
      </c>
      <c r="H350" s="43">
        <f t="shared" si="181"/>
        <v>3.4322528095295928</v>
      </c>
      <c r="I350" s="43">
        <f t="shared" si="181"/>
        <v>3.0920638819185058</v>
      </c>
      <c r="J350" s="43">
        <f t="shared" si="181"/>
        <v>3.1420716797110604</v>
      </c>
      <c r="K350" s="43">
        <f t="shared" si="181"/>
        <v>1.5300499446211988</v>
      </c>
      <c r="L350" s="44">
        <f t="shared" si="181"/>
        <v>3.3152819072462933</v>
      </c>
      <c r="M350" s="45">
        <f t="shared" si="181"/>
        <v>3.3440409511102285</v>
      </c>
      <c r="N350" s="46">
        <f t="shared" si="181"/>
        <v>1.0434398809008987</v>
      </c>
      <c r="O350" s="46">
        <f t="shared" si="181"/>
        <v>1.0434398809008987</v>
      </c>
      <c r="P350" s="47">
        <f t="shared" si="181"/>
        <v>6.7735507051211776</v>
      </c>
      <c r="Q350" s="47">
        <f t="shared" si="181"/>
        <v>11.582974949217782</v>
      </c>
      <c r="R350" s="47">
        <f t="shared" si="181"/>
        <v>22.813162987938924</v>
      </c>
      <c r="S350" s="48">
        <f t="shared" si="181"/>
        <v>0.35</v>
      </c>
      <c r="T350" s="48">
        <f t="shared" si="181"/>
        <v>0.35</v>
      </c>
      <c r="U350" s="49">
        <f t="shared" si="181"/>
        <v>2.5961031147443197</v>
      </c>
      <c r="V350" s="49">
        <f t="shared" si="181"/>
        <v>2.5959840913769936</v>
      </c>
      <c r="W350" s="50">
        <f t="shared" si="181"/>
        <v>3.432255171250298</v>
      </c>
      <c r="X350" s="50">
        <f t="shared" si="181"/>
        <v>3.4322160992336186</v>
      </c>
      <c r="AD350"/>
      <c r="AG350" s="3">
        <f t="shared" si="173"/>
        <v>30.343710600427304</v>
      </c>
      <c r="AH350" s="43">
        <f t="shared" si="182"/>
        <v>2.1708394995019131</v>
      </c>
      <c r="AI350" s="43">
        <f t="shared" si="182"/>
        <v>3.432239488093666</v>
      </c>
      <c r="AJ350" s="43">
        <f t="shared" si="182"/>
        <v>3.0919209205694189</v>
      </c>
      <c r="AK350" s="43">
        <f t="shared" si="182"/>
        <v>3.1420528254696123</v>
      </c>
      <c r="AL350" s="43">
        <f t="shared" si="182"/>
        <v>1.5300499446211988</v>
      </c>
      <c r="AM350" s="44">
        <f t="shared" si="182"/>
        <v>3.3037467451301112</v>
      </c>
      <c r="AN350" s="45">
        <f t="shared" si="182"/>
        <v>3.3145854451284711</v>
      </c>
      <c r="AO350" s="46">
        <f t="shared" si="182"/>
        <v>1.0434398809008987</v>
      </c>
      <c r="AP350" s="46">
        <f t="shared" si="182"/>
        <v>1.0434398809008987</v>
      </c>
      <c r="AQ350" s="47">
        <f t="shared" si="182"/>
        <v>6.7735507051211776</v>
      </c>
      <c r="AR350" s="47">
        <f t="shared" si="182"/>
        <v>11.582974949217782</v>
      </c>
      <c r="AS350" s="47">
        <f t="shared" si="182"/>
        <v>22.813162987938924</v>
      </c>
      <c r="AT350" s="48">
        <f t="shared" si="182"/>
        <v>0.35</v>
      </c>
      <c r="AU350" s="48">
        <f t="shared" si="182"/>
        <v>0.35</v>
      </c>
      <c r="AV350" s="49">
        <f t="shared" si="182"/>
        <v>2.5958888736977972</v>
      </c>
      <c r="AW350" s="49">
        <f t="shared" si="182"/>
        <v>2.5955102820855651</v>
      </c>
      <c r="AX350" s="50">
        <f t="shared" si="182"/>
        <v>3.4322548862627529</v>
      </c>
      <c r="AY350" s="50">
        <f t="shared" si="182"/>
        <v>3.4321244533379209</v>
      </c>
    </row>
    <row r="351" spans="6:51" x14ac:dyDescent="0.25">
      <c r="F351" s="3">
        <v>37</v>
      </c>
      <c r="G351" s="43">
        <f t="shared" si="181"/>
        <v>2.1708660484634392</v>
      </c>
      <c r="H351" s="43">
        <f t="shared" si="181"/>
        <v>3.4322534608096911</v>
      </c>
      <c r="I351" s="43">
        <f t="shared" si="181"/>
        <v>3.0920678317794064</v>
      </c>
      <c r="J351" s="43">
        <f t="shared" si="181"/>
        <v>3.142072590153457</v>
      </c>
      <c r="K351" s="43">
        <f t="shared" si="181"/>
        <v>1.5300499446211988</v>
      </c>
      <c r="L351" s="44">
        <f t="shared" si="181"/>
        <v>3.316425789709986</v>
      </c>
      <c r="M351" s="45">
        <f t="shared" si="181"/>
        <v>3.347101473871001</v>
      </c>
      <c r="N351" s="46">
        <f t="shared" si="181"/>
        <v>1.0434398809008987</v>
      </c>
      <c r="O351" s="46">
        <f t="shared" si="181"/>
        <v>1.0434398809008987</v>
      </c>
      <c r="P351" s="47">
        <f t="shared" si="181"/>
        <v>6.7735507051211776</v>
      </c>
      <c r="Q351" s="47">
        <f t="shared" si="181"/>
        <v>11.582974949217782</v>
      </c>
      <c r="R351" s="47">
        <f t="shared" si="181"/>
        <v>22.813162987938924</v>
      </c>
      <c r="S351" s="48">
        <f t="shared" si="181"/>
        <v>0.35</v>
      </c>
      <c r="T351" s="48">
        <f t="shared" si="181"/>
        <v>0.35</v>
      </c>
      <c r="U351" s="49">
        <f t="shared" si="181"/>
        <v>2.5961172921106463</v>
      </c>
      <c r="V351" s="49">
        <f t="shared" si="181"/>
        <v>2.5960192481065207</v>
      </c>
      <c r="W351" s="50">
        <f t="shared" si="181"/>
        <v>3.4322551892296818</v>
      </c>
      <c r="X351" s="50">
        <f t="shared" si="181"/>
        <v>3.4322228814996416</v>
      </c>
      <c r="AD351"/>
      <c r="AG351" s="3">
        <f t="shared" si="173"/>
        <v>31.911909129003085</v>
      </c>
      <c r="AH351" s="43">
        <f t="shared" si="182"/>
        <v>2.1708543850731004</v>
      </c>
      <c r="AI351" s="43">
        <f t="shared" si="182"/>
        <v>3.4322460311972418</v>
      </c>
      <c r="AJ351" s="43">
        <f t="shared" si="182"/>
        <v>3.0920024289221431</v>
      </c>
      <c r="AK351" s="43">
        <f t="shared" si="182"/>
        <v>3.1420621287271739</v>
      </c>
      <c r="AL351" s="43">
        <f t="shared" si="182"/>
        <v>1.5300499446211988</v>
      </c>
      <c r="AM351" s="44">
        <f t="shared" si="182"/>
        <v>3.3081372052798113</v>
      </c>
      <c r="AN351" s="45">
        <f t="shared" si="182"/>
        <v>3.3254293607451548</v>
      </c>
      <c r="AO351" s="46">
        <f t="shared" si="182"/>
        <v>1.0434398809008987</v>
      </c>
      <c r="AP351" s="46">
        <f t="shared" si="182"/>
        <v>1.0434398809008987</v>
      </c>
      <c r="AQ351" s="47">
        <f t="shared" si="182"/>
        <v>6.7735507051211776</v>
      </c>
      <c r="AR351" s="47">
        <f t="shared" si="182"/>
        <v>11.582974949217782</v>
      </c>
      <c r="AS351" s="47">
        <f t="shared" si="182"/>
        <v>22.813162987938924</v>
      </c>
      <c r="AT351" s="48">
        <f t="shared" si="182"/>
        <v>0.35</v>
      </c>
      <c r="AU351" s="48">
        <f t="shared" si="182"/>
        <v>0.35</v>
      </c>
      <c r="AV351" s="49">
        <f t="shared" si="182"/>
        <v>2.5959839828917506</v>
      </c>
      <c r="AW351" s="49">
        <f t="shared" si="182"/>
        <v>2.5957119645305204</v>
      </c>
      <c r="AX351" s="50">
        <f t="shared" si="182"/>
        <v>3.4322550169291599</v>
      </c>
      <c r="AY351" s="50">
        <f t="shared" si="182"/>
        <v>3.4321637660214117</v>
      </c>
    </row>
    <row r="352" spans="6:51" x14ac:dyDescent="0.25">
      <c r="F352" s="3">
        <v>38</v>
      </c>
      <c r="G352" s="43">
        <f t="shared" si="181"/>
        <v>2.1708665122910435</v>
      </c>
      <c r="H352" s="43">
        <f t="shared" si="181"/>
        <v>3.4322539311893672</v>
      </c>
      <c r="I352" s="43">
        <f t="shared" si="181"/>
        <v>3.0920703451880818</v>
      </c>
      <c r="J352" s="43">
        <f t="shared" si="181"/>
        <v>3.1420732465781107</v>
      </c>
      <c r="K352" s="43">
        <f t="shared" si="181"/>
        <v>1.5300499446211988</v>
      </c>
      <c r="L352" s="44">
        <f t="shared" si="181"/>
        <v>3.3174111945724589</v>
      </c>
      <c r="M352" s="45">
        <f t="shared" si="181"/>
        <v>3.3497420861085838</v>
      </c>
      <c r="N352" s="46">
        <f t="shared" si="181"/>
        <v>1.0434398809008987</v>
      </c>
      <c r="O352" s="46">
        <f t="shared" si="181"/>
        <v>1.0434398809008987</v>
      </c>
      <c r="P352" s="47">
        <f t="shared" si="181"/>
        <v>6.7735507051211776</v>
      </c>
      <c r="Q352" s="47">
        <f t="shared" si="181"/>
        <v>11.582974949217782</v>
      </c>
      <c r="R352" s="47">
        <f t="shared" si="181"/>
        <v>22.813162987938924</v>
      </c>
      <c r="S352" s="48">
        <f t="shared" si="181"/>
        <v>0.35</v>
      </c>
      <c r="T352" s="48">
        <f t="shared" si="181"/>
        <v>0.35</v>
      </c>
      <c r="U352" s="49">
        <f t="shared" si="181"/>
        <v>2.5961282666227325</v>
      </c>
      <c r="V352" s="49">
        <f t="shared" si="181"/>
        <v>2.5960472305116329</v>
      </c>
      <c r="W352" s="50">
        <f t="shared" si="181"/>
        <v>3.4322552032281508</v>
      </c>
      <c r="X352" s="50">
        <f t="shared" si="181"/>
        <v>3.4322283147071322</v>
      </c>
      <c r="AD352"/>
      <c r="AG352" s="3">
        <f t="shared" si="173"/>
        <v>33.561153995563402</v>
      </c>
      <c r="AH352" s="43">
        <f t="shared" si="182"/>
        <v>2.1708613541644515</v>
      </c>
      <c r="AI352" s="43">
        <f t="shared" si="182"/>
        <v>3.4322499209575135</v>
      </c>
      <c r="AJ352" s="43">
        <f t="shared" si="182"/>
        <v>3.0920414874098512</v>
      </c>
      <c r="AK352" s="43">
        <f t="shared" si="182"/>
        <v>3.1420676239109033</v>
      </c>
      <c r="AL352" s="43">
        <f t="shared" si="182"/>
        <v>1.5300499446211988</v>
      </c>
      <c r="AM352" s="44">
        <f t="shared" si="182"/>
        <v>3.3116107140880304</v>
      </c>
      <c r="AN352" s="45">
        <f t="shared" si="182"/>
        <v>3.334342658271984</v>
      </c>
      <c r="AO352" s="46">
        <f t="shared" si="182"/>
        <v>1.0434398809008987</v>
      </c>
      <c r="AP352" s="46">
        <f t="shared" si="182"/>
        <v>1.0434398809008987</v>
      </c>
      <c r="AQ352" s="47">
        <f t="shared" si="182"/>
        <v>6.7735507051211776</v>
      </c>
      <c r="AR352" s="47">
        <f t="shared" si="182"/>
        <v>11.582974949217782</v>
      </c>
      <c r="AS352" s="47">
        <f t="shared" si="182"/>
        <v>22.813162987938924</v>
      </c>
      <c r="AT352" s="48">
        <f t="shared" si="182"/>
        <v>0.35</v>
      </c>
      <c r="AU352" s="48">
        <f t="shared" si="182"/>
        <v>0.35</v>
      </c>
      <c r="AV352" s="49">
        <f t="shared" si="182"/>
        <v>2.5960480309812106</v>
      </c>
      <c r="AW352" s="49">
        <f t="shared" si="182"/>
        <v>2.5958543809675168</v>
      </c>
      <c r="AX352" s="50">
        <f t="shared" si="182"/>
        <v>3.432255100995488</v>
      </c>
      <c r="AY352" s="50">
        <f t="shared" si="182"/>
        <v>3.4321912018925054</v>
      </c>
    </row>
    <row r="353" spans="6:51" x14ac:dyDescent="0.25">
      <c r="F353" s="3">
        <v>39</v>
      </c>
      <c r="G353" s="43">
        <f t="shared" si="181"/>
        <v>2.170866817761727</v>
      </c>
      <c r="H353" s="43">
        <f t="shared" si="181"/>
        <v>3.4322542729327203</v>
      </c>
      <c r="I353" s="43">
        <f t="shared" si="181"/>
        <v>3.0920719588131491</v>
      </c>
      <c r="J353" s="43">
        <f t="shared" si="181"/>
        <v>3.1420737228547955</v>
      </c>
      <c r="K353" s="43">
        <f t="shared" si="181"/>
        <v>1.5300499446211988</v>
      </c>
      <c r="L353" s="44">
        <f t="shared" si="181"/>
        <v>3.3182640563546082</v>
      </c>
      <c r="M353" s="45">
        <f t="shared" si="181"/>
        <v>3.3520237746212453</v>
      </c>
      <c r="N353" s="46">
        <f t="shared" si="181"/>
        <v>1.0434398809008987</v>
      </c>
      <c r="O353" s="46">
        <f t="shared" si="181"/>
        <v>1.0434398809008987</v>
      </c>
      <c r="P353" s="47">
        <f t="shared" si="181"/>
        <v>6.7735507051211776</v>
      </c>
      <c r="Q353" s="47">
        <f t="shared" si="181"/>
        <v>11.582974949217782</v>
      </c>
      <c r="R353" s="47">
        <f t="shared" si="181"/>
        <v>22.813162987938924</v>
      </c>
      <c r="S353" s="48">
        <f t="shared" si="181"/>
        <v>0.35</v>
      </c>
      <c r="T353" s="48">
        <f t="shared" si="181"/>
        <v>0.35</v>
      </c>
      <c r="U353" s="49">
        <f t="shared" si="181"/>
        <v>2.5961367984722625</v>
      </c>
      <c r="V353" s="49">
        <f t="shared" si="181"/>
        <v>2.5960695903231188</v>
      </c>
      <c r="W353" s="50">
        <f t="shared" si="181"/>
        <v>3.4322552142311951</v>
      </c>
      <c r="X353" s="50">
        <f t="shared" si="181"/>
        <v>3.4322326939955801</v>
      </c>
      <c r="AD353"/>
      <c r="AG353" s="3">
        <f t="shared" si="173"/>
        <v>35.295633769846724</v>
      </c>
      <c r="AH353" s="43">
        <f t="shared" si="182"/>
        <v>2.1708646005102326</v>
      </c>
      <c r="AI353" s="43">
        <f t="shared" si="182"/>
        <v>3.4322522028464877</v>
      </c>
      <c r="AJ353" s="43">
        <f t="shared" si="182"/>
        <v>3.0920597838098645</v>
      </c>
      <c r="AK353" s="43">
        <f t="shared" si="182"/>
        <v>3.1420708301250269</v>
      </c>
      <c r="AL353" s="43">
        <f t="shared" si="182"/>
        <v>1.5300499446211988</v>
      </c>
      <c r="AM353" s="44">
        <f t="shared" si="182"/>
        <v>3.314364006547021</v>
      </c>
      <c r="AN353" s="45">
        <f t="shared" si="182"/>
        <v>3.3415948571089142</v>
      </c>
      <c r="AO353" s="46">
        <f t="shared" si="182"/>
        <v>1.0434398809008987</v>
      </c>
      <c r="AP353" s="46">
        <f t="shared" si="182"/>
        <v>1.0434398809008987</v>
      </c>
      <c r="AQ353" s="47">
        <f t="shared" si="182"/>
        <v>6.7735507051211776</v>
      </c>
      <c r="AR353" s="47">
        <f t="shared" si="182"/>
        <v>11.582974949217782</v>
      </c>
      <c r="AS353" s="47">
        <f t="shared" si="182"/>
        <v>22.813162987938924</v>
      </c>
      <c r="AT353" s="48">
        <f t="shared" si="182"/>
        <v>0.35</v>
      </c>
      <c r="AU353" s="48">
        <f t="shared" si="182"/>
        <v>0.35</v>
      </c>
      <c r="AV353" s="49">
        <f t="shared" si="182"/>
        <v>2.5960906703482678</v>
      </c>
      <c r="AW353" s="49">
        <f t="shared" si="182"/>
        <v>2.5959539549250623</v>
      </c>
      <c r="AX353" s="50">
        <f t="shared" si="182"/>
        <v>3.4322551554787184</v>
      </c>
      <c r="AY353" s="50">
        <f t="shared" si="182"/>
        <v>3.4322103067255423</v>
      </c>
    </row>
    <row r="354" spans="6:51" x14ac:dyDescent="0.25">
      <c r="F354" s="3">
        <v>40</v>
      </c>
      <c r="G354" s="43">
        <f t="shared" si="181"/>
        <v>2.170867021948824</v>
      </c>
      <c r="H354" s="43">
        <f t="shared" si="181"/>
        <v>3.4322545226881229</v>
      </c>
      <c r="I354" s="43">
        <f t="shared" si="181"/>
        <v>3.0920730043173257</v>
      </c>
      <c r="J354" s="43">
        <f t="shared" si="181"/>
        <v>3.142074070599751</v>
      </c>
      <c r="K354" s="43">
        <f t="shared" si="181"/>
        <v>1.5300499446211988</v>
      </c>
      <c r="L354" s="44">
        <f t="shared" si="181"/>
        <v>3.319005464613932</v>
      </c>
      <c r="M354" s="45">
        <f t="shared" si="181"/>
        <v>3.3539984063525514</v>
      </c>
      <c r="N354" s="46">
        <f t="shared" si="181"/>
        <v>1.0434398809008987</v>
      </c>
      <c r="O354" s="46">
        <f t="shared" si="181"/>
        <v>1.0434398809008987</v>
      </c>
      <c r="P354" s="47">
        <f t="shared" si="181"/>
        <v>6.7735507051211776</v>
      </c>
      <c r="Q354" s="47">
        <f t="shared" si="181"/>
        <v>11.582974949217782</v>
      </c>
      <c r="R354" s="47">
        <f t="shared" si="181"/>
        <v>22.813162987938924</v>
      </c>
      <c r="S354" s="48">
        <f t="shared" si="181"/>
        <v>0.35</v>
      </c>
      <c r="T354" s="48">
        <f t="shared" si="181"/>
        <v>0.35</v>
      </c>
      <c r="U354" s="49">
        <f t="shared" si="181"/>
        <v>2.5961434599350435</v>
      </c>
      <c r="V354" s="49">
        <f t="shared" si="181"/>
        <v>2.5960875275437267</v>
      </c>
      <c r="W354" s="50">
        <f t="shared" si="181"/>
        <v>3.4322552229586045</v>
      </c>
      <c r="X354" s="50">
        <f t="shared" si="181"/>
        <v>3.4322362449827262</v>
      </c>
      <c r="AD354"/>
      <c r="AG354" s="3">
        <f t="shared" si="173"/>
        <v>37.119753491784877</v>
      </c>
      <c r="AH354" s="43">
        <f t="shared" si="182"/>
        <v>2.1708661149829984</v>
      </c>
      <c r="AI354" s="43">
        <f t="shared" si="182"/>
        <v>3.4322535254689428</v>
      </c>
      <c r="AJ354" s="43">
        <f t="shared" si="182"/>
        <v>3.0920681954486571</v>
      </c>
      <c r="AK354" s="43">
        <f t="shared" si="182"/>
        <v>3.1420726804452093</v>
      </c>
      <c r="AL354" s="43">
        <f t="shared" si="182"/>
        <v>1.5300499446211988</v>
      </c>
      <c r="AM354" s="44">
        <f t="shared" si="182"/>
        <v>3.3165515868927784</v>
      </c>
      <c r="AN354" s="45">
        <f t="shared" si="182"/>
        <v>3.3474385362038812</v>
      </c>
      <c r="AO354" s="46">
        <f t="shared" si="182"/>
        <v>1.0434398809008987</v>
      </c>
      <c r="AP354" s="46">
        <f t="shared" si="182"/>
        <v>1.0434398809008987</v>
      </c>
      <c r="AQ354" s="47">
        <f t="shared" si="182"/>
        <v>6.7735507051211776</v>
      </c>
      <c r="AR354" s="47">
        <f t="shared" si="182"/>
        <v>11.582974949217782</v>
      </c>
      <c r="AS354" s="47">
        <f t="shared" si="182"/>
        <v>22.813162987938924</v>
      </c>
      <c r="AT354" s="48">
        <f t="shared" si="182"/>
        <v>0.35</v>
      </c>
      <c r="AU354" s="48">
        <f t="shared" si="182"/>
        <v>0.35</v>
      </c>
      <c r="AV354" s="49">
        <f t="shared" si="182"/>
        <v>2.5961187581547533</v>
      </c>
      <c r="AW354" s="49">
        <f t="shared" si="182"/>
        <v>2.5960229429243249</v>
      </c>
      <c r="AX354" s="50">
        <f t="shared" si="182"/>
        <v>3.4322551910935082</v>
      </c>
      <c r="AY354" s="50">
        <f t="shared" si="182"/>
        <v>3.4322235966877459</v>
      </c>
    </row>
    <row r="355" spans="6:51" x14ac:dyDescent="0.25">
      <c r="F355" s="3">
        <v>41</v>
      </c>
      <c r="G355" s="43">
        <f t="shared" si="181"/>
        <v>2.1708671604577066</v>
      </c>
      <c r="H355" s="43">
        <f t="shared" si="181"/>
        <v>3.4322547062917899</v>
      </c>
      <c r="I355" s="43">
        <f t="shared" si="181"/>
        <v>3.09207368812136</v>
      </c>
      <c r="J355" s="43">
        <f t="shared" si="181"/>
        <v>3.1420743260877142</v>
      </c>
      <c r="K355" s="43">
        <f t="shared" si="181"/>
        <v>1.5300499446211988</v>
      </c>
      <c r="L355" s="44">
        <f t="shared" si="181"/>
        <v>3.3196526642628981</v>
      </c>
      <c r="M355" s="45">
        <f t="shared" si="181"/>
        <v>3.3557100945212262</v>
      </c>
      <c r="N355" s="46">
        <f t="shared" si="181"/>
        <v>1.0434398809008987</v>
      </c>
      <c r="O355" s="46">
        <f t="shared" si="181"/>
        <v>1.0434398809008987</v>
      </c>
      <c r="P355" s="47">
        <f t="shared" si="181"/>
        <v>6.7735507051211776</v>
      </c>
      <c r="Q355" s="47">
        <f t="shared" si="181"/>
        <v>11.582974949217782</v>
      </c>
      <c r="R355" s="47">
        <f t="shared" si="181"/>
        <v>22.813162987938924</v>
      </c>
      <c r="S355" s="48">
        <f t="shared" si="181"/>
        <v>0.35</v>
      </c>
      <c r="T355" s="48">
        <f t="shared" si="181"/>
        <v>0.35</v>
      </c>
      <c r="U355" s="49">
        <f t="shared" si="181"/>
        <v>2.5961486834300453</v>
      </c>
      <c r="V355" s="49">
        <f t="shared" si="181"/>
        <v>2.5961019733056339</v>
      </c>
      <c r="W355" s="50">
        <f t="shared" si="181"/>
        <v>3.4322552299412328</v>
      </c>
      <c r="X355" s="50">
        <f t="shared" si="181"/>
        <v>3.4322391411575763</v>
      </c>
      <c r="AD355"/>
      <c r="AG355" s="3">
        <f t="shared" si="173"/>
        <v>38.85778775562828</v>
      </c>
      <c r="AH355" s="43">
        <f t="shared" si="182"/>
        <v>2.1708667815421032</v>
      </c>
      <c r="AI355" s="43">
        <f t="shared" si="182"/>
        <v>3.4322542306595216</v>
      </c>
      <c r="AJ355" s="43">
        <f t="shared" si="182"/>
        <v>3.0920717700557403</v>
      </c>
      <c r="AK355" s="43">
        <f t="shared" si="182"/>
        <v>3.1420736639690547</v>
      </c>
      <c r="AL355" s="43">
        <f t="shared" si="182"/>
        <v>1.5300499446211988</v>
      </c>
      <c r="AM355" s="44">
        <f t="shared" si="182"/>
        <v>3.3181500111756126</v>
      </c>
      <c r="AN355" s="45">
        <f t="shared" si="182"/>
        <v>3.3517191341944663</v>
      </c>
      <c r="AO355" s="46">
        <f t="shared" si="182"/>
        <v>1.0434398809008987</v>
      </c>
      <c r="AP355" s="46">
        <f t="shared" si="182"/>
        <v>1.0434398809008987</v>
      </c>
      <c r="AQ355" s="47">
        <f t="shared" si="182"/>
        <v>6.7735507051211776</v>
      </c>
      <c r="AR355" s="47">
        <f t="shared" si="182"/>
        <v>11.582974949217782</v>
      </c>
      <c r="AS355" s="47">
        <f t="shared" si="182"/>
        <v>22.813162987938924</v>
      </c>
      <c r="AT355" s="48">
        <f t="shared" si="182"/>
        <v>0.35</v>
      </c>
      <c r="AU355" s="48">
        <f t="shared" si="182"/>
        <v>0.35</v>
      </c>
      <c r="AV355" s="49">
        <f t="shared" si="182"/>
        <v>2.5961357108121099</v>
      </c>
      <c r="AW355" s="49">
        <f t="shared" si="182"/>
        <v>2.5960667048700112</v>
      </c>
      <c r="AX355" s="50">
        <f t="shared" si="182"/>
        <v>3.4322552128196113</v>
      </c>
      <c r="AY355" s="50">
        <f t="shared" si="182"/>
        <v>3.4322321263368876</v>
      </c>
    </row>
    <row r="356" spans="6:51" x14ac:dyDescent="0.25">
      <c r="F356" s="3">
        <v>42</v>
      </c>
      <c r="G356" s="43">
        <f t="shared" si="181"/>
        <v>2.1708672557877113</v>
      </c>
      <c r="H356" s="43">
        <f t="shared" si="181"/>
        <v>3.43225484205563</v>
      </c>
      <c r="I356" s="43">
        <f t="shared" si="181"/>
        <v>3.0920741396606535</v>
      </c>
      <c r="J356" s="43">
        <f t="shared" si="181"/>
        <v>3.1420745149588409</v>
      </c>
      <c r="K356" s="43">
        <f t="shared" si="181"/>
        <v>1.5300499446211988</v>
      </c>
      <c r="L356" s="44">
        <f t="shared" si="181"/>
        <v>3.3202198328671715</v>
      </c>
      <c r="M356" s="45">
        <f t="shared" si="181"/>
        <v>3.3571963673063077</v>
      </c>
      <c r="N356" s="46">
        <f t="shared" si="181"/>
        <v>1.0434398809008987</v>
      </c>
      <c r="O356" s="46">
        <f t="shared" si="181"/>
        <v>1.0434398809008987</v>
      </c>
      <c r="P356" s="47">
        <f t="shared" si="181"/>
        <v>6.7735507051211776</v>
      </c>
      <c r="Q356" s="47">
        <f t="shared" si="181"/>
        <v>11.582974949217782</v>
      </c>
      <c r="R356" s="47">
        <f t="shared" si="181"/>
        <v>22.813162987938924</v>
      </c>
      <c r="S356" s="48">
        <f t="shared" si="181"/>
        <v>0.35</v>
      </c>
      <c r="T356" s="48">
        <f t="shared" si="181"/>
        <v>0.35</v>
      </c>
      <c r="U356" s="49">
        <f t="shared" si="181"/>
        <v>2.5961527969304834</v>
      </c>
      <c r="V356" s="49">
        <f t="shared" si="181"/>
        <v>2.5961136525766939</v>
      </c>
      <c r="W356" s="50">
        <f t="shared" si="181"/>
        <v>3.4322552355742584</v>
      </c>
      <c r="X356" s="50">
        <f t="shared" si="181"/>
        <v>3.4322415166962488</v>
      </c>
      <c r="AD356"/>
      <c r="AG356" s="3">
        <f t="shared" si="173"/>
        <v>40.467341024247702</v>
      </c>
      <c r="AH356" s="43">
        <f t="shared" si="182"/>
        <v>2.1708670932488587</v>
      </c>
      <c r="AI356" s="43">
        <f t="shared" si="182"/>
        <v>3.4322546154671119</v>
      </c>
      <c r="AJ356" s="43">
        <f t="shared" si="182"/>
        <v>3.0920733596385688</v>
      </c>
      <c r="AK356" s="43">
        <f t="shared" si="182"/>
        <v>3.1420741997166268</v>
      </c>
      <c r="AL356" s="43">
        <f t="shared" si="182"/>
        <v>1.5300499446211988</v>
      </c>
      <c r="AM356" s="44">
        <f t="shared" si="182"/>
        <v>3.3193187264457729</v>
      </c>
      <c r="AN356" s="45">
        <f t="shared" si="182"/>
        <v>3.3548286501620463</v>
      </c>
      <c r="AO356" s="46">
        <f t="shared" si="182"/>
        <v>1.0434398809008987</v>
      </c>
      <c r="AP356" s="46">
        <f t="shared" si="182"/>
        <v>1.0434398809008987</v>
      </c>
      <c r="AQ356" s="47">
        <f t="shared" si="182"/>
        <v>6.7735507051211776</v>
      </c>
      <c r="AR356" s="47">
        <f t="shared" si="182"/>
        <v>11.582974949217782</v>
      </c>
      <c r="AS356" s="47">
        <f t="shared" si="182"/>
        <v>22.813162987938924</v>
      </c>
      <c r="AT356" s="48">
        <f t="shared" si="182"/>
        <v>0.35</v>
      </c>
      <c r="AU356" s="48">
        <f t="shared" si="182"/>
        <v>0.35</v>
      </c>
      <c r="AV356" s="49">
        <f t="shared" si="182"/>
        <v>2.5961460580041966</v>
      </c>
      <c r="AW356" s="49">
        <f t="shared" si="182"/>
        <v>2.5960946648783221</v>
      </c>
      <c r="AX356" s="50">
        <f t="shared" si="182"/>
        <v>3.4322552264123107</v>
      </c>
      <c r="AY356" s="50">
        <f t="shared" si="182"/>
        <v>3.4322376710238789</v>
      </c>
    </row>
    <row r="357" spans="6:51" x14ac:dyDescent="0.25">
      <c r="F357" s="3">
        <v>43</v>
      </c>
      <c r="G357" s="43">
        <f t="shared" si="181"/>
        <v>2.1708673223409254</v>
      </c>
      <c r="H357" s="43">
        <f t="shared" si="181"/>
        <v>3.4322549430284663</v>
      </c>
      <c r="I357" s="43">
        <f t="shared" si="181"/>
        <v>3.0920744407331524</v>
      </c>
      <c r="J357" s="43">
        <f t="shared" si="181"/>
        <v>3.142074655440779</v>
      </c>
      <c r="K357" s="43">
        <f t="shared" si="181"/>
        <v>1.5300499446211988</v>
      </c>
      <c r="L357" s="44">
        <f t="shared" si="181"/>
        <v>3.3207186877597539</v>
      </c>
      <c r="M357" s="45">
        <f t="shared" si="181"/>
        <v>3.3584891646753374</v>
      </c>
      <c r="N357" s="46">
        <f t="shared" si="181"/>
        <v>1.0434398809008987</v>
      </c>
      <c r="O357" s="46">
        <f t="shared" si="181"/>
        <v>1.0434398809008987</v>
      </c>
      <c r="P357" s="47">
        <f t="shared" si="181"/>
        <v>6.7735507051211776</v>
      </c>
      <c r="Q357" s="47">
        <f t="shared" si="181"/>
        <v>11.582974949217782</v>
      </c>
      <c r="R357" s="47">
        <f t="shared" si="181"/>
        <v>22.813162987938924</v>
      </c>
      <c r="S357" s="48">
        <f t="shared" si="181"/>
        <v>0.35</v>
      </c>
      <c r="T357" s="48">
        <f t="shared" si="181"/>
        <v>0.35</v>
      </c>
      <c r="U357" s="49">
        <f t="shared" si="181"/>
        <v>2.5961560501365168</v>
      </c>
      <c r="V357" s="49">
        <f t="shared" si="181"/>
        <v>2.5961231317464897</v>
      </c>
      <c r="W357" s="50">
        <f t="shared" si="181"/>
        <v>3.4322552401545057</v>
      </c>
      <c r="X357" s="50">
        <f t="shared" si="181"/>
        <v>3.432243475958503</v>
      </c>
      <c r="AD357"/>
      <c r="AG357" s="3">
        <f t="shared" si="173"/>
        <v>41.95047391357199</v>
      </c>
      <c r="AH357" s="43">
        <f t="shared" si="182"/>
        <v>2.170867251838124</v>
      </c>
      <c r="AI357" s="43">
        <f t="shared" si="182"/>
        <v>3.4322548362411069</v>
      </c>
      <c r="AJ357" s="43">
        <f t="shared" si="182"/>
        <v>3.0920741213707426</v>
      </c>
      <c r="AK357" s="43">
        <f t="shared" si="182"/>
        <v>3.1420745068699354</v>
      </c>
      <c r="AL357" s="43">
        <f t="shared" si="182"/>
        <v>1.5300499446211988</v>
      </c>
      <c r="AM357" s="44">
        <f t="shared" si="182"/>
        <v>3.3201934389235683</v>
      </c>
      <c r="AN357" s="45">
        <f t="shared" si="182"/>
        <v>3.3571275544702464</v>
      </c>
      <c r="AO357" s="46">
        <f t="shared" si="182"/>
        <v>1.0434398809008987</v>
      </c>
      <c r="AP357" s="46">
        <f t="shared" si="182"/>
        <v>1.0434398809008987</v>
      </c>
      <c r="AQ357" s="47">
        <f t="shared" si="182"/>
        <v>6.7735507051211776</v>
      </c>
      <c r="AR357" s="47">
        <f t="shared" si="182"/>
        <v>11.582974949217782</v>
      </c>
      <c r="AS357" s="47">
        <f t="shared" si="182"/>
        <v>22.813162987938924</v>
      </c>
      <c r="AT357" s="48">
        <f t="shared" si="182"/>
        <v>0.35</v>
      </c>
      <c r="AU357" s="48">
        <f t="shared" si="182"/>
        <v>0.35</v>
      </c>
      <c r="AV357" s="49">
        <f t="shared" si="182"/>
        <v>2.5961526152456531</v>
      </c>
      <c r="AW357" s="49">
        <f t="shared" si="182"/>
        <v>2.5961131300516573</v>
      </c>
      <c r="AX357" s="50">
        <f t="shared" si="182"/>
        <v>3.4322552353221742</v>
      </c>
      <c r="AY357" s="50">
        <f t="shared" si="182"/>
        <v>3.4322414096008442</v>
      </c>
    </row>
    <row r="358" spans="6:51" x14ac:dyDescent="0.25">
      <c r="F358" s="3">
        <v>44</v>
      </c>
      <c r="G358" s="43">
        <f t="shared" si="181"/>
        <v>2.1708673694558107</v>
      </c>
      <c r="H358" s="43">
        <f t="shared" si="181"/>
        <v>3.4322550185587506</v>
      </c>
      <c r="I358" s="43">
        <f t="shared" si="181"/>
        <v>3.0920746434511988</v>
      </c>
      <c r="J358" s="43">
        <f t="shared" si="181"/>
        <v>3.1420747605659471</v>
      </c>
      <c r="K358" s="43">
        <f t="shared" si="181"/>
        <v>1.5300499446211988</v>
      </c>
      <c r="L358" s="44">
        <f t="shared" si="181"/>
        <v>3.3211589626659661</v>
      </c>
      <c r="M358" s="45">
        <f t="shared" si="181"/>
        <v>3.359615686606785</v>
      </c>
      <c r="N358" s="46">
        <f t="shared" si="181"/>
        <v>1.0434398809008987</v>
      </c>
      <c r="O358" s="46">
        <f t="shared" si="181"/>
        <v>1.0434398809008987</v>
      </c>
      <c r="P358" s="47">
        <f t="shared" si="181"/>
        <v>6.7735507051211776</v>
      </c>
      <c r="Q358" s="47">
        <f t="shared" si="181"/>
        <v>11.582974949217782</v>
      </c>
      <c r="R358" s="47">
        <f t="shared" si="181"/>
        <v>22.813162987938924</v>
      </c>
      <c r="S358" s="48">
        <f t="shared" si="181"/>
        <v>0.35</v>
      </c>
      <c r="T358" s="48">
        <f t="shared" si="181"/>
        <v>0.35</v>
      </c>
      <c r="U358" s="49">
        <f t="shared" si="181"/>
        <v>2.596158633881541</v>
      </c>
      <c r="V358" s="49">
        <f t="shared" si="181"/>
        <v>2.5961308548403865</v>
      </c>
      <c r="W358" s="50">
        <f t="shared" si="181"/>
        <v>3.4322552439068521</v>
      </c>
      <c r="X358" s="50">
        <f t="shared" si="181"/>
        <v>3.4322451005638994</v>
      </c>
      <c r="AD358"/>
      <c r="AG358" s="3">
        <f t="shared" si="173"/>
        <v>43.317115956604354</v>
      </c>
      <c r="AH358" s="43">
        <f t="shared" si="182"/>
        <v>2.1708673390437925</v>
      </c>
      <c r="AI358" s="43">
        <f t="shared" si="182"/>
        <v>3.4322549693709141</v>
      </c>
      <c r="AJ358" s="43">
        <f t="shared" si="182"/>
        <v>3.0920745137806041</v>
      </c>
      <c r="AK358" s="43">
        <f t="shared" si="182"/>
        <v>3.1420746920987406</v>
      </c>
      <c r="AL358" s="43">
        <f t="shared" si="182"/>
        <v>1.5300499446211988</v>
      </c>
      <c r="AM358" s="44">
        <f t="shared" si="182"/>
        <v>3.3208642334036123</v>
      </c>
      <c r="AN358" s="45">
        <f t="shared" si="182"/>
        <v>3.3588632302619601</v>
      </c>
      <c r="AO358" s="46">
        <f t="shared" si="182"/>
        <v>1.0434398809008987</v>
      </c>
      <c r="AP358" s="46">
        <f t="shared" si="182"/>
        <v>1.0434398809008987</v>
      </c>
      <c r="AQ358" s="47">
        <f t="shared" si="182"/>
        <v>6.7735507051211776</v>
      </c>
      <c r="AR358" s="47">
        <f t="shared" si="182"/>
        <v>11.582974949217782</v>
      </c>
      <c r="AS358" s="47">
        <f t="shared" si="182"/>
        <v>22.813162987938924</v>
      </c>
      <c r="AT358" s="48">
        <f t="shared" si="182"/>
        <v>0.35</v>
      </c>
      <c r="AU358" s="48">
        <f t="shared" si="182"/>
        <v>0.35</v>
      </c>
      <c r="AV358" s="49">
        <f t="shared" si="182"/>
        <v>2.596156934234958</v>
      </c>
      <c r="AW358" s="49">
        <f t="shared" si="182"/>
        <v>2.5961257527249559</v>
      </c>
      <c r="AX358" s="50">
        <f t="shared" si="182"/>
        <v>3.4322552414249929</v>
      </c>
      <c r="AY358" s="50">
        <f t="shared" si="182"/>
        <v>3.4322440240242278</v>
      </c>
    </row>
    <row r="359" spans="6:51" x14ac:dyDescent="0.25">
      <c r="F359" s="3">
        <v>45</v>
      </c>
      <c r="G359" s="43">
        <f t="shared" si="181"/>
        <v>2.1708674032654827</v>
      </c>
      <c r="H359" s="43">
        <f t="shared" si="181"/>
        <v>3.4322550753798553</v>
      </c>
      <c r="I359" s="43">
        <f t="shared" si="181"/>
        <v>3.0920747812914708</v>
      </c>
      <c r="J359" s="43">
        <f t="shared" ref="J359:X359" si="183">J$160+J287</f>
        <v>3.1420748397054412</v>
      </c>
      <c r="K359" s="43">
        <f t="shared" si="183"/>
        <v>1.5300499446211988</v>
      </c>
      <c r="L359" s="44">
        <f t="shared" si="183"/>
        <v>3.3215487837897082</v>
      </c>
      <c r="M359" s="45">
        <f t="shared" si="183"/>
        <v>3.3605991134984983</v>
      </c>
      <c r="N359" s="46">
        <f t="shared" si="183"/>
        <v>1.0434398809008987</v>
      </c>
      <c r="O359" s="46">
        <f t="shared" si="183"/>
        <v>1.0434398809008987</v>
      </c>
      <c r="P359" s="47">
        <f t="shared" si="183"/>
        <v>6.7735507051211776</v>
      </c>
      <c r="Q359" s="47">
        <f t="shared" si="183"/>
        <v>11.582974949217782</v>
      </c>
      <c r="R359" s="47">
        <f t="shared" si="183"/>
        <v>22.813162987938924</v>
      </c>
      <c r="S359" s="48">
        <f t="shared" si="183"/>
        <v>0.35</v>
      </c>
      <c r="T359" s="48">
        <f t="shared" si="183"/>
        <v>0.35</v>
      </c>
      <c r="U359" s="49">
        <f t="shared" si="183"/>
        <v>2.5961606945684368</v>
      </c>
      <c r="V359" s="49">
        <f t="shared" si="183"/>
        <v>2.5961371711593713</v>
      </c>
      <c r="W359" s="50">
        <f t="shared" si="183"/>
        <v>3.4322552470030803</v>
      </c>
      <c r="X359" s="50">
        <f t="shared" si="183"/>
        <v>3.4322464546934488</v>
      </c>
      <c r="AD359"/>
      <c r="AG359" s="3">
        <f t="shared" si="173"/>
        <v>44.576416783406593</v>
      </c>
      <c r="AH359" s="43">
        <f t="shared" si="182"/>
        <v>2.1708673902700486</v>
      </c>
      <c r="AI359" s="43">
        <f t="shared" si="182"/>
        <v>3.432255053247351</v>
      </c>
      <c r="AJ359" s="43">
        <f t="shared" si="182"/>
        <v>3.0920747292241124</v>
      </c>
      <c r="AK359" s="43">
        <f t="shared" ref="AK359:AY359" si="184">AK$160+AK287</f>
        <v>3.1420748088716861</v>
      </c>
      <c r="AL359" s="43">
        <f t="shared" si="184"/>
        <v>1.5300499446211988</v>
      </c>
      <c r="AM359" s="44">
        <f t="shared" si="184"/>
        <v>3.321389357366189</v>
      </c>
      <c r="AN359" s="45">
        <f t="shared" si="184"/>
        <v>3.3601986797695051</v>
      </c>
      <c r="AO359" s="46">
        <f t="shared" si="184"/>
        <v>1.0434398809008987</v>
      </c>
      <c r="AP359" s="46">
        <f t="shared" si="184"/>
        <v>1.0434398809008987</v>
      </c>
      <c r="AQ359" s="47">
        <f t="shared" si="184"/>
        <v>6.7735507051211776</v>
      </c>
      <c r="AR359" s="47">
        <f t="shared" si="184"/>
        <v>11.582974949217782</v>
      </c>
      <c r="AS359" s="47">
        <f t="shared" si="184"/>
        <v>22.813162987938924</v>
      </c>
      <c r="AT359" s="48">
        <f t="shared" si="184"/>
        <v>0.35</v>
      </c>
      <c r="AU359" s="48">
        <f t="shared" si="184"/>
        <v>0.35</v>
      </c>
      <c r="AV359" s="49">
        <f t="shared" si="184"/>
        <v>2.5961598776558876</v>
      </c>
      <c r="AW359" s="49">
        <f t="shared" si="184"/>
        <v>2.5961346482554335</v>
      </c>
      <c r="AX359" s="50">
        <f t="shared" si="184"/>
        <v>3.4322552457624127</v>
      </c>
      <c r="AY359" s="50">
        <f t="shared" si="184"/>
        <v>3.4322459106044936</v>
      </c>
    </row>
    <row r="360" spans="6:51" x14ac:dyDescent="0.25">
      <c r="F360" s="3">
        <v>46</v>
      </c>
      <c r="G360" s="43">
        <f t="shared" ref="G360:X374" si="185">G$160+G288</f>
        <v>2.1708674278491733</v>
      </c>
      <c r="H360" s="43">
        <f t="shared" si="185"/>
        <v>3.4322551183675141</v>
      </c>
      <c r="I360" s="43">
        <f t="shared" si="185"/>
        <v>3.0920748759420125</v>
      </c>
      <c r="J360" s="43">
        <f t="shared" si="185"/>
        <v>3.1420748996358334</v>
      </c>
      <c r="K360" s="43">
        <f t="shared" si="185"/>
        <v>1.5300499446211988</v>
      </c>
      <c r="L360" s="44">
        <f t="shared" si="185"/>
        <v>3.3218949680596053</v>
      </c>
      <c r="M360" s="45">
        <f t="shared" si="185"/>
        <v>3.3614592171246565</v>
      </c>
      <c r="N360" s="46">
        <f t="shared" si="185"/>
        <v>1.0434398809008987</v>
      </c>
      <c r="O360" s="46">
        <f t="shared" si="185"/>
        <v>1.0434398809008987</v>
      </c>
      <c r="P360" s="47">
        <f t="shared" si="185"/>
        <v>6.7735507051211776</v>
      </c>
      <c r="Q360" s="47">
        <f t="shared" si="185"/>
        <v>11.582974949217782</v>
      </c>
      <c r="R360" s="47">
        <f t="shared" si="185"/>
        <v>22.813162987938924</v>
      </c>
      <c r="S360" s="48">
        <f t="shared" si="185"/>
        <v>0.35</v>
      </c>
      <c r="T360" s="48">
        <f t="shared" si="185"/>
        <v>0.35</v>
      </c>
      <c r="U360" s="49">
        <f t="shared" si="185"/>
        <v>2.5961623449444033</v>
      </c>
      <c r="V360" s="49">
        <f t="shared" si="185"/>
        <v>2.5961423564383792</v>
      </c>
      <c r="W360" s="50">
        <f t="shared" si="185"/>
        <v>3.4322552495754581</v>
      </c>
      <c r="X360" s="50">
        <f t="shared" si="185"/>
        <v>3.4322475890832673</v>
      </c>
      <c r="AD360"/>
      <c r="AG360" s="3">
        <f t="shared" si="173"/>
        <v>45.736807377615186</v>
      </c>
      <c r="AH360" s="43">
        <f t="shared" ref="AH360:AY374" si="186">AH$160+AH288</f>
        <v>2.1708674221008399</v>
      </c>
      <c r="AI360" s="43">
        <f t="shared" si="186"/>
        <v>3.4322551081761334</v>
      </c>
      <c r="AJ360" s="43">
        <f t="shared" si="186"/>
        <v>3.0920748543201046</v>
      </c>
      <c r="AK360" s="43">
        <f t="shared" si="186"/>
        <v>3.1420748854214815</v>
      </c>
      <c r="AL360" s="43">
        <f t="shared" si="186"/>
        <v>1.5300499446211988</v>
      </c>
      <c r="AM360" s="44">
        <f t="shared" si="186"/>
        <v>3.3218077464842146</v>
      </c>
      <c r="AN360" s="45">
        <f t="shared" si="186"/>
        <v>3.361243807439521</v>
      </c>
      <c r="AO360" s="46">
        <f t="shared" si="186"/>
        <v>1.0434398809008987</v>
      </c>
      <c r="AP360" s="46">
        <f t="shared" si="186"/>
        <v>1.0434398809008987</v>
      </c>
      <c r="AQ360" s="47">
        <f t="shared" si="186"/>
        <v>6.7735507051211776</v>
      </c>
      <c r="AR360" s="47">
        <f t="shared" si="186"/>
        <v>11.582974949217782</v>
      </c>
      <c r="AS360" s="47">
        <f t="shared" si="186"/>
        <v>22.813162987938924</v>
      </c>
      <c r="AT360" s="48">
        <f t="shared" si="186"/>
        <v>0.35</v>
      </c>
      <c r="AU360" s="48">
        <f t="shared" si="186"/>
        <v>0.35</v>
      </c>
      <c r="AV360" s="49">
        <f t="shared" si="186"/>
        <v>2.596161945080607</v>
      </c>
      <c r="AW360" s="49">
        <f t="shared" si="186"/>
        <v>2.5961410882345906</v>
      </c>
      <c r="AX360" s="50">
        <f t="shared" si="186"/>
        <v>3.4322552489430125</v>
      </c>
      <c r="AY360" s="50">
        <f t="shared" si="186"/>
        <v>3.4322473094032215</v>
      </c>
    </row>
    <row r="361" spans="6:51" x14ac:dyDescent="0.25">
      <c r="F361" s="3">
        <v>47</v>
      </c>
      <c r="G361" s="43">
        <f t="shared" si="185"/>
        <v>2.1708674459540247</v>
      </c>
      <c r="H361" s="43">
        <f t="shared" si="185"/>
        <v>3.4322551510710753</v>
      </c>
      <c r="I361" s="43">
        <f t="shared" si="185"/>
        <v>3.0920749415747064</v>
      </c>
      <c r="J361" s="43">
        <f t="shared" si="185"/>
        <v>3.1420749452850543</v>
      </c>
      <c r="K361" s="43">
        <f t="shared" si="185"/>
        <v>1.5300499446211988</v>
      </c>
      <c r="L361" s="44">
        <f t="shared" si="185"/>
        <v>3.3222032608159293</v>
      </c>
      <c r="M361" s="45">
        <f t="shared" si="185"/>
        <v>3.3622128781993426</v>
      </c>
      <c r="N361" s="46">
        <f t="shared" si="185"/>
        <v>1.0434398809008987</v>
      </c>
      <c r="O361" s="46">
        <f t="shared" si="185"/>
        <v>1.0434398809008987</v>
      </c>
      <c r="P361" s="47">
        <f t="shared" si="185"/>
        <v>6.7735507051211776</v>
      </c>
      <c r="Q361" s="47">
        <f t="shared" si="185"/>
        <v>11.582974949217782</v>
      </c>
      <c r="R361" s="47">
        <f t="shared" si="185"/>
        <v>22.813162987938924</v>
      </c>
      <c r="S361" s="48">
        <f t="shared" si="185"/>
        <v>0.35</v>
      </c>
      <c r="T361" s="48">
        <f t="shared" si="185"/>
        <v>0.35</v>
      </c>
      <c r="U361" s="49">
        <f t="shared" si="185"/>
        <v>2.5961636721702046</v>
      </c>
      <c r="V361" s="49">
        <f t="shared" si="185"/>
        <v>2.596146629091896</v>
      </c>
      <c r="W361" s="50">
        <f t="shared" si="185"/>
        <v>3.4322552517266081</v>
      </c>
      <c r="X361" s="50">
        <f t="shared" si="185"/>
        <v>3.4322485440489539</v>
      </c>
      <c r="AD361"/>
      <c r="AG361" s="3">
        <f t="shared" si="173"/>
        <v>46.806056521639796</v>
      </c>
      <c r="AH361" s="43">
        <f t="shared" si="186"/>
        <v>2.1708674428513897</v>
      </c>
      <c r="AI361" s="43">
        <f t="shared" si="186"/>
        <v>3.4322551453990364</v>
      </c>
      <c r="AJ361" s="43">
        <f t="shared" si="186"/>
        <v>3.0920749306219877</v>
      </c>
      <c r="AK361" s="43">
        <f t="shared" si="186"/>
        <v>3.1420749373630761</v>
      </c>
      <c r="AL361" s="43">
        <f t="shared" si="186"/>
        <v>1.5300499446211988</v>
      </c>
      <c r="AM361" s="44">
        <f t="shared" si="186"/>
        <v>3.3221461912605772</v>
      </c>
      <c r="AN361" s="45">
        <f t="shared" si="186"/>
        <v>3.3620743203232881</v>
      </c>
      <c r="AO361" s="46">
        <f t="shared" si="186"/>
        <v>1.0434398809008987</v>
      </c>
      <c r="AP361" s="46">
        <f t="shared" si="186"/>
        <v>1.0434398809008987</v>
      </c>
      <c r="AQ361" s="47">
        <f t="shared" si="186"/>
        <v>6.7735507051211776</v>
      </c>
      <c r="AR361" s="47">
        <f t="shared" si="186"/>
        <v>11.582974949217782</v>
      </c>
      <c r="AS361" s="47">
        <f t="shared" si="186"/>
        <v>22.813162987938924</v>
      </c>
      <c r="AT361" s="48">
        <f t="shared" si="186"/>
        <v>0.35</v>
      </c>
      <c r="AU361" s="48">
        <f t="shared" si="186"/>
        <v>0.35</v>
      </c>
      <c r="AV361" s="49">
        <f t="shared" si="186"/>
        <v>2.5961634366050004</v>
      </c>
      <c r="AW361" s="49">
        <f t="shared" si="186"/>
        <v>2.5961458630582679</v>
      </c>
      <c r="AX361" s="50">
        <f t="shared" si="186"/>
        <v>3.4322552513382893</v>
      </c>
      <c r="AY361" s="50">
        <f t="shared" si="186"/>
        <v>3.4322483712503038</v>
      </c>
    </row>
    <row r="362" spans="6:51" x14ac:dyDescent="0.25">
      <c r="F362" s="3">
        <v>48</v>
      </c>
      <c r="G362" s="43">
        <f t="shared" si="185"/>
        <v>2.170867459452817</v>
      </c>
      <c r="H362" s="43">
        <f t="shared" si="185"/>
        <v>3.4322551760879607</v>
      </c>
      <c r="I362" s="43">
        <f t="shared" si="185"/>
        <v>3.0920749875306752</v>
      </c>
      <c r="J362" s="43">
        <f t="shared" si="185"/>
        <v>3.1420749802566545</v>
      </c>
      <c r="K362" s="43">
        <f t="shared" si="185"/>
        <v>1.5300499446211988</v>
      </c>
      <c r="L362" s="44">
        <f t="shared" si="185"/>
        <v>3.3224785261551735</v>
      </c>
      <c r="M362" s="45">
        <f t="shared" si="185"/>
        <v>3.3628745244792522</v>
      </c>
      <c r="N362" s="46">
        <f t="shared" si="185"/>
        <v>1.0434398809008987</v>
      </c>
      <c r="O362" s="46">
        <f t="shared" si="185"/>
        <v>1.0434398809008987</v>
      </c>
      <c r="P362" s="47">
        <f t="shared" si="185"/>
        <v>6.7735507051211776</v>
      </c>
      <c r="Q362" s="47">
        <f t="shared" si="185"/>
        <v>11.582974949217782</v>
      </c>
      <c r="R362" s="47">
        <f t="shared" si="185"/>
        <v>22.813162987938924</v>
      </c>
      <c r="S362" s="48">
        <f t="shared" si="185"/>
        <v>0.35</v>
      </c>
      <c r="T362" s="48">
        <f t="shared" si="185"/>
        <v>0.35</v>
      </c>
      <c r="U362" s="49">
        <f t="shared" si="185"/>
        <v>2.5961647438838678</v>
      </c>
      <c r="V362" s="49">
        <f t="shared" si="185"/>
        <v>2.59615016272565</v>
      </c>
      <c r="W362" s="50">
        <f t="shared" si="185"/>
        <v>3.4322552535367379</v>
      </c>
      <c r="X362" s="50">
        <f t="shared" si="185"/>
        <v>3.4322493517879242</v>
      </c>
      <c r="AD362"/>
      <c r="AG362" s="3">
        <f t="shared" si="173"/>
        <v>47.791322808443105</v>
      </c>
      <c r="AH362" s="43">
        <f t="shared" si="186"/>
        <v>2.1708674569457052</v>
      </c>
      <c r="AI362" s="43">
        <f t="shared" si="186"/>
        <v>3.4322551713994924</v>
      </c>
      <c r="AJ362" s="43">
        <f t="shared" si="186"/>
        <v>3.0920749792229598</v>
      </c>
      <c r="AK362" s="43">
        <f t="shared" si="186"/>
        <v>3.1420749736981</v>
      </c>
      <c r="AL362" s="43">
        <f t="shared" si="186"/>
        <v>1.5300499446211988</v>
      </c>
      <c r="AM362" s="44">
        <f t="shared" si="186"/>
        <v>3.3224235978375076</v>
      </c>
      <c r="AN362" s="45">
        <f t="shared" si="186"/>
        <v>3.3627434143497887</v>
      </c>
      <c r="AO362" s="46">
        <f t="shared" si="186"/>
        <v>1.0434398809008987</v>
      </c>
      <c r="AP362" s="46">
        <f t="shared" si="186"/>
        <v>1.0434398809008987</v>
      </c>
      <c r="AQ362" s="47">
        <f t="shared" si="186"/>
        <v>6.7735507051211776</v>
      </c>
      <c r="AR362" s="47">
        <f t="shared" si="186"/>
        <v>11.582974949217782</v>
      </c>
      <c r="AS362" s="47">
        <f t="shared" si="186"/>
        <v>22.813162987938924</v>
      </c>
      <c r="AT362" s="48">
        <f t="shared" si="186"/>
        <v>0.35</v>
      </c>
      <c r="AU362" s="48">
        <f t="shared" si="186"/>
        <v>0.35</v>
      </c>
      <c r="AV362" s="49">
        <f t="shared" si="186"/>
        <v>2.5961645385495764</v>
      </c>
      <c r="AW362" s="49">
        <f t="shared" si="186"/>
        <v>2.5961494790726372</v>
      </c>
      <c r="AX362" s="50">
        <f t="shared" si="186"/>
        <v>3.4322552531838313</v>
      </c>
      <c r="AY362" s="50">
        <f t="shared" si="186"/>
        <v>3.4322491940307391</v>
      </c>
    </row>
    <row r="363" spans="6:51" x14ac:dyDescent="0.25">
      <c r="F363" s="3">
        <v>49</v>
      </c>
      <c r="G363" s="43">
        <f t="shared" si="185"/>
        <v>2.1708674696375949</v>
      </c>
      <c r="H363" s="43">
        <f t="shared" si="185"/>
        <v>3.4322551953289175</v>
      </c>
      <c r="I363" s="43">
        <f t="shared" si="185"/>
        <v>3.0920750200208169</v>
      </c>
      <c r="J363" s="43">
        <f t="shared" si="185"/>
        <v>3.1420750072002597</v>
      </c>
      <c r="K363" s="43">
        <f t="shared" si="185"/>
        <v>1.5356357734031301</v>
      </c>
      <c r="L363" s="44">
        <f t="shared" si="185"/>
        <v>3.3227249000877332</v>
      </c>
      <c r="M363" s="45">
        <f t="shared" si="185"/>
        <v>3.3634565014169198</v>
      </c>
      <c r="N363" s="46">
        <f t="shared" si="185"/>
        <v>1.0434398809008987</v>
      </c>
      <c r="O363" s="46">
        <f t="shared" si="185"/>
        <v>1.0434398809008987</v>
      </c>
      <c r="P363" s="47">
        <f t="shared" si="185"/>
        <v>6.7735507051211776</v>
      </c>
      <c r="Q363" s="47">
        <f t="shared" si="185"/>
        <v>11.582974949217782</v>
      </c>
      <c r="R363" s="47">
        <f t="shared" si="185"/>
        <v>22.813162987938924</v>
      </c>
      <c r="S363" s="48">
        <f t="shared" si="185"/>
        <v>0.35</v>
      </c>
      <c r="T363" s="48">
        <f t="shared" si="185"/>
        <v>0.35</v>
      </c>
      <c r="U363" s="49">
        <f t="shared" si="185"/>
        <v>2.5961656127730248</v>
      </c>
      <c r="V363" s="49">
        <f t="shared" si="185"/>
        <v>2.596153095802332</v>
      </c>
      <c r="W363" s="50">
        <f t="shared" si="185"/>
        <v>3.4322552550689753</v>
      </c>
      <c r="X363" s="50">
        <f t="shared" si="185"/>
        <v>3.4322500381410954</v>
      </c>
      <c r="AD363"/>
      <c r="AG363" s="3">
        <f t="shared" si="173"/>
        <v>48.699202568119411</v>
      </c>
      <c r="AH363" s="43">
        <f t="shared" si="186"/>
        <v>2.1708674668627763</v>
      </c>
      <c r="AI363" s="43">
        <f t="shared" si="186"/>
        <v>3.4322551900564702</v>
      </c>
      <c r="AJ363" s="43">
        <f t="shared" si="186"/>
        <v>3.0920750113846758</v>
      </c>
      <c r="AK363" s="43">
        <f t="shared" si="186"/>
        <v>3.1420749998120692</v>
      </c>
      <c r="AL363" s="43">
        <f t="shared" si="186"/>
        <v>1.5300499446211988</v>
      </c>
      <c r="AM363" s="44">
        <f t="shared" si="186"/>
        <v>3.3226536087087943</v>
      </c>
      <c r="AN363" s="45">
        <f t="shared" si="186"/>
        <v>3.3632891609298241</v>
      </c>
      <c r="AO363" s="46">
        <f t="shared" si="186"/>
        <v>1.0434398809008987</v>
      </c>
      <c r="AP363" s="46">
        <f t="shared" si="186"/>
        <v>1.0434398809008987</v>
      </c>
      <c r="AQ363" s="47">
        <f t="shared" si="186"/>
        <v>6.7735507051211776</v>
      </c>
      <c r="AR363" s="47">
        <f t="shared" si="186"/>
        <v>11.582974949217782</v>
      </c>
      <c r="AS363" s="47">
        <f t="shared" si="186"/>
        <v>22.813162987938924</v>
      </c>
      <c r="AT363" s="48">
        <f t="shared" si="186"/>
        <v>0.35</v>
      </c>
      <c r="AU363" s="48">
        <f t="shared" si="186"/>
        <v>0.35</v>
      </c>
      <c r="AV363" s="49">
        <f t="shared" si="186"/>
        <v>2.596165370096216</v>
      </c>
      <c r="AW363" s="49">
        <f t="shared" si="186"/>
        <v>2.5961522696254313</v>
      </c>
      <c r="AX363" s="50">
        <f t="shared" si="186"/>
        <v>3.4322552546341063</v>
      </c>
      <c r="AY363" s="50">
        <f t="shared" si="186"/>
        <v>3.4322498431265505</v>
      </c>
    </row>
    <row r="364" spans="6:51" x14ac:dyDescent="0.25">
      <c r="F364" s="3">
        <v>50</v>
      </c>
      <c r="G364" s="43">
        <f t="shared" si="185"/>
        <v>2.1708674774101899</v>
      </c>
      <c r="H364" s="43">
        <f t="shared" si="185"/>
        <v>3.4322552102068395</v>
      </c>
      <c r="I364" s="43">
        <f t="shared" si="185"/>
        <v>3.0920750432109383</v>
      </c>
      <c r="J364" s="43">
        <f t="shared" si="185"/>
        <v>3.1420750280747063</v>
      </c>
      <c r="K364" s="43">
        <f t="shared" si="185"/>
        <v>1.601799167579129</v>
      </c>
      <c r="L364" s="44">
        <f t="shared" si="185"/>
        <v>3.3229459143480029</v>
      </c>
      <c r="M364" s="45">
        <f t="shared" si="185"/>
        <v>3.3639693856659849</v>
      </c>
      <c r="N364" s="46">
        <f t="shared" si="185"/>
        <v>1.0434398809008987</v>
      </c>
      <c r="O364" s="46">
        <f t="shared" si="185"/>
        <v>1.0434398809008987</v>
      </c>
      <c r="P364" s="47">
        <f t="shared" si="185"/>
        <v>6.7735507051211776</v>
      </c>
      <c r="Q364" s="47">
        <f t="shared" si="185"/>
        <v>11.582974949217782</v>
      </c>
      <c r="R364" s="47">
        <f t="shared" si="185"/>
        <v>22.813162987938924</v>
      </c>
      <c r="S364" s="48">
        <f t="shared" si="185"/>
        <v>0.35</v>
      </c>
      <c r="T364" s="48">
        <f t="shared" si="185"/>
        <v>0.35</v>
      </c>
      <c r="U364" s="49">
        <f t="shared" si="185"/>
        <v>2.5961663200346448</v>
      </c>
      <c r="V364" s="49">
        <f t="shared" si="185"/>
        <v>2.5961555391319102</v>
      </c>
      <c r="W364" s="50">
        <f t="shared" si="185"/>
        <v>3.4322552563733462</v>
      </c>
      <c r="X364" s="50">
        <f t="shared" si="185"/>
        <v>3.4322506239476609</v>
      </c>
      <c r="AD364"/>
      <c r="AG364" s="3">
        <f t="shared" si="173"/>
        <v>49.535774030139265</v>
      </c>
      <c r="AH364" s="43">
        <f t="shared" si="186"/>
        <v>2.1708674740563594</v>
      </c>
      <c r="AI364" s="43">
        <f t="shared" si="186"/>
        <v>3.432255203768702</v>
      </c>
      <c r="AJ364" s="43">
        <f t="shared" si="186"/>
        <v>3.0920750333974762</v>
      </c>
      <c r="AK364" s="43">
        <f t="shared" si="186"/>
        <v>3.1420750190364055</v>
      </c>
      <c r="AL364" s="43">
        <f t="shared" si="186"/>
        <v>1.5720684163613718</v>
      </c>
      <c r="AM364" s="44">
        <f t="shared" si="186"/>
        <v>3.3228462640587195</v>
      </c>
      <c r="AN364" s="45">
        <f t="shared" si="186"/>
        <v>3.3637392740284811</v>
      </c>
      <c r="AO364" s="46">
        <f t="shared" si="186"/>
        <v>1.0434398809008987</v>
      </c>
      <c r="AP364" s="46">
        <f t="shared" si="186"/>
        <v>1.0434398809008987</v>
      </c>
      <c r="AQ364" s="47">
        <f t="shared" si="186"/>
        <v>6.7735507051211776</v>
      </c>
      <c r="AR364" s="47">
        <f t="shared" si="186"/>
        <v>11.582974949217782</v>
      </c>
      <c r="AS364" s="47">
        <f t="shared" si="186"/>
        <v>22.813162987938924</v>
      </c>
      <c r="AT364" s="48">
        <f t="shared" si="186"/>
        <v>0.35</v>
      </c>
      <c r="AU364" s="48">
        <f t="shared" si="186"/>
        <v>0.35</v>
      </c>
      <c r="AV364" s="49">
        <f t="shared" si="186"/>
        <v>2.5961660095667223</v>
      </c>
      <c r="AW364" s="49">
        <f t="shared" si="186"/>
        <v>2.5961544596654926</v>
      </c>
      <c r="AX364" s="50">
        <f t="shared" si="186"/>
        <v>3.4322552557934145</v>
      </c>
      <c r="AY364" s="50">
        <f t="shared" si="186"/>
        <v>3.4322503633485408</v>
      </c>
    </row>
    <row r="365" spans="6:51" x14ac:dyDescent="0.25">
      <c r="F365" s="3">
        <v>51</v>
      </c>
      <c r="G365" s="43">
        <f t="shared" si="185"/>
        <v>2.1708674834072448</v>
      </c>
      <c r="H365" s="43">
        <f t="shared" si="185"/>
        <v>3.4322552217718463</v>
      </c>
      <c r="I365" s="43">
        <f t="shared" si="185"/>
        <v>3.0920750599195932</v>
      </c>
      <c r="J365" s="43">
        <f t="shared" si="185"/>
        <v>3.1420750443359351</v>
      </c>
      <c r="K365" s="43">
        <f t="shared" si="185"/>
        <v>1.6605781111018061</v>
      </c>
      <c r="L365" s="44">
        <f t="shared" si="185"/>
        <v>3.3231445969361912</v>
      </c>
      <c r="M365" s="45">
        <f t="shared" si="185"/>
        <v>3.3644222502362533</v>
      </c>
      <c r="N365" s="46">
        <f t="shared" si="185"/>
        <v>1.0434398809008987</v>
      </c>
      <c r="O365" s="46">
        <f t="shared" si="185"/>
        <v>1.0434398809008987</v>
      </c>
      <c r="P365" s="47">
        <f t="shared" si="185"/>
        <v>6.7735507051211776</v>
      </c>
      <c r="Q365" s="47">
        <f t="shared" si="185"/>
        <v>11.582974949217782</v>
      </c>
      <c r="R365" s="47">
        <f t="shared" si="185"/>
        <v>22.813162987938924</v>
      </c>
      <c r="S365" s="48">
        <f t="shared" si="185"/>
        <v>0.35</v>
      </c>
      <c r="T365" s="48">
        <f t="shared" si="185"/>
        <v>0.35</v>
      </c>
      <c r="U365" s="49">
        <f t="shared" si="185"/>
        <v>2.5961668980020138</v>
      </c>
      <c r="V365" s="49">
        <f t="shared" si="185"/>
        <v>2.5961575816942606</v>
      </c>
      <c r="W365" s="50">
        <f t="shared" si="185"/>
        <v>3.4322552574897474</v>
      </c>
      <c r="X365" s="50">
        <f t="shared" si="185"/>
        <v>3.4322511260921047</v>
      </c>
      <c r="AD365"/>
      <c r="AG365" s="3">
        <f t="shared" si="173"/>
        <v>50.306638016924872</v>
      </c>
      <c r="AH365" s="43">
        <f t="shared" si="186"/>
        <v>2.1708674794138458</v>
      </c>
      <c r="AI365" s="43">
        <f t="shared" si="186"/>
        <v>3.4322552140644897</v>
      </c>
      <c r="AJ365" s="43">
        <f t="shared" si="186"/>
        <v>3.092075048920035</v>
      </c>
      <c r="AK365" s="43">
        <f t="shared" si="186"/>
        <v>3.1420750334948515</v>
      </c>
      <c r="AL365" s="43">
        <f t="shared" si="186"/>
        <v>1.6205595436865046</v>
      </c>
      <c r="AM365" s="44">
        <f t="shared" si="186"/>
        <v>3.3230090836861623</v>
      </c>
      <c r="AN365" s="45">
        <f t="shared" si="186"/>
        <v>3.3641142475005186</v>
      </c>
      <c r="AO365" s="46">
        <f t="shared" si="186"/>
        <v>1.0434398809008987</v>
      </c>
      <c r="AP365" s="46">
        <f t="shared" si="186"/>
        <v>1.0434398809008987</v>
      </c>
      <c r="AQ365" s="47">
        <f t="shared" si="186"/>
        <v>6.7735507051211776</v>
      </c>
      <c r="AR365" s="47">
        <f t="shared" si="186"/>
        <v>11.582974949217782</v>
      </c>
      <c r="AS365" s="47">
        <f t="shared" si="186"/>
        <v>22.813162987938924</v>
      </c>
      <c r="AT365" s="48">
        <f t="shared" si="186"/>
        <v>0.35</v>
      </c>
      <c r="AU365" s="48">
        <f t="shared" si="186"/>
        <v>0.35</v>
      </c>
      <c r="AV365" s="49">
        <f t="shared" si="186"/>
        <v>2.5961665097077669</v>
      </c>
      <c r="AW365" s="49">
        <f t="shared" si="186"/>
        <v>2.5961562044403932</v>
      </c>
      <c r="AX365" s="50">
        <f t="shared" si="186"/>
        <v>3.4322552567340399</v>
      </c>
      <c r="AY365" s="50">
        <f t="shared" si="186"/>
        <v>3.4322507861264722</v>
      </c>
    </row>
    <row r="366" spans="6:51" x14ac:dyDescent="0.25">
      <c r="F366" s="3">
        <v>52</v>
      </c>
      <c r="G366" s="43">
        <f t="shared" si="185"/>
        <v>2.1708674880831653</v>
      </c>
      <c r="H366" s="43">
        <f t="shared" si="185"/>
        <v>3.4322552308083911</v>
      </c>
      <c r="I366" s="43">
        <f t="shared" si="185"/>
        <v>3.0920750720703953</v>
      </c>
      <c r="J366" s="43">
        <f t="shared" si="185"/>
        <v>3.142075057071851</v>
      </c>
      <c r="K366" s="43">
        <f t="shared" si="185"/>
        <v>1.7129501075414695</v>
      </c>
      <c r="L366" s="44">
        <f t="shared" si="185"/>
        <v>3.3233235541278572</v>
      </c>
      <c r="M366" s="45">
        <f t="shared" si="185"/>
        <v>3.3648228887862532</v>
      </c>
      <c r="N366" s="46">
        <f t="shared" si="185"/>
        <v>1.0434398809008987</v>
      </c>
      <c r="O366" s="46">
        <f t="shared" si="185"/>
        <v>1.0434398809008987</v>
      </c>
      <c r="P366" s="47">
        <f t="shared" si="185"/>
        <v>6.7735507051211776</v>
      </c>
      <c r="Q366" s="47">
        <f t="shared" si="185"/>
        <v>11.582974949217782</v>
      </c>
      <c r="R366" s="47">
        <f t="shared" si="185"/>
        <v>22.813162987938924</v>
      </c>
      <c r="S366" s="48">
        <f t="shared" si="185"/>
        <v>0.35</v>
      </c>
      <c r="T366" s="48">
        <f t="shared" si="185"/>
        <v>0.35</v>
      </c>
      <c r="U366" s="49">
        <f t="shared" si="185"/>
        <v>2.5961673721463612</v>
      </c>
      <c r="V366" s="49">
        <f t="shared" si="185"/>
        <v>2.5961592951795676</v>
      </c>
      <c r="W366" s="50">
        <f t="shared" si="185"/>
        <v>3.4322552584502013</v>
      </c>
      <c r="X366" s="50">
        <f t="shared" si="185"/>
        <v>3.4322515583172724</v>
      </c>
      <c r="AD366"/>
      <c r="AG366" s="3">
        <f t="shared" si="173"/>
        <v>51.016955441198782</v>
      </c>
      <c r="AH366" s="43">
        <f t="shared" si="186"/>
        <v>2.1708674834964596</v>
      </c>
      <c r="AI366" s="43">
        <f t="shared" si="186"/>
        <v>3.4322552219442328</v>
      </c>
      <c r="AJ366" s="43">
        <f t="shared" si="186"/>
        <v>3.0920750601591527</v>
      </c>
      <c r="AK366" s="43">
        <f t="shared" si="186"/>
        <v>3.142075044578617</v>
      </c>
      <c r="AL366" s="43">
        <f t="shared" si="186"/>
        <v>1.6615169638285252</v>
      </c>
      <c r="AM366" s="44">
        <f t="shared" si="186"/>
        <v>3.3231477888016734</v>
      </c>
      <c r="AN366" s="45">
        <f t="shared" si="186"/>
        <v>3.3644294581227299</v>
      </c>
      <c r="AO366" s="46">
        <f t="shared" si="186"/>
        <v>1.0434398809008987</v>
      </c>
      <c r="AP366" s="46">
        <f t="shared" si="186"/>
        <v>1.0434398809008987</v>
      </c>
      <c r="AQ366" s="47">
        <f t="shared" si="186"/>
        <v>6.7735507051211776</v>
      </c>
      <c r="AR366" s="47">
        <f t="shared" si="186"/>
        <v>11.582974949217782</v>
      </c>
      <c r="AS366" s="47">
        <f t="shared" si="186"/>
        <v>22.813162987938924</v>
      </c>
      <c r="AT366" s="48">
        <f t="shared" si="186"/>
        <v>0.35</v>
      </c>
      <c r="AU366" s="48">
        <f t="shared" si="186"/>
        <v>0.35</v>
      </c>
      <c r="AV366" s="49">
        <f t="shared" si="186"/>
        <v>2.5961669068429867</v>
      </c>
      <c r="AW366" s="49">
        <f t="shared" si="186"/>
        <v>2.5961576133084847</v>
      </c>
      <c r="AX366" s="50">
        <f t="shared" si="186"/>
        <v>3.4322552575072516</v>
      </c>
      <c r="AY366" s="50">
        <f t="shared" si="186"/>
        <v>3.4322511339684407</v>
      </c>
    </row>
    <row r="367" spans="6:51" x14ac:dyDescent="0.25">
      <c r="F367" s="3">
        <v>53</v>
      </c>
      <c r="G367" s="43">
        <f t="shared" si="185"/>
        <v>2.170867491765764</v>
      </c>
      <c r="H367" s="43">
        <f t="shared" si="185"/>
        <v>3.4322552379054079</v>
      </c>
      <c r="I367" s="43">
        <f t="shared" si="185"/>
        <v>3.0920750809875264</v>
      </c>
      <c r="J367" s="43">
        <f t="shared" si="185"/>
        <v>3.1420750670996132</v>
      </c>
      <c r="K367" s="43">
        <f t="shared" si="185"/>
        <v>1.7597433357835173</v>
      </c>
      <c r="L367" s="44">
        <f t="shared" si="185"/>
        <v>3.3234850376573633</v>
      </c>
      <c r="M367" s="45">
        <f t="shared" si="185"/>
        <v>3.3651780054082141</v>
      </c>
      <c r="N367" s="46">
        <f t="shared" si="185"/>
        <v>1.0434398809008987</v>
      </c>
      <c r="O367" s="46">
        <f t="shared" si="185"/>
        <v>1.0434398809008987</v>
      </c>
      <c r="P367" s="47">
        <f t="shared" si="185"/>
        <v>6.7735507051211776</v>
      </c>
      <c r="Q367" s="47">
        <f t="shared" si="185"/>
        <v>11.582974949217782</v>
      </c>
      <c r="R367" s="47">
        <f t="shared" si="185"/>
        <v>22.813162987938924</v>
      </c>
      <c r="S367" s="48">
        <f t="shared" si="185"/>
        <v>0.35</v>
      </c>
      <c r="T367" s="48">
        <f t="shared" si="185"/>
        <v>0.35</v>
      </c>
      <c r="U367" s="49">
        <f t="shared" si="185"/>
        <v>2.5961677626073136</v>
      </c>
      <c r="V367" s="49">
        <f t="shared" si="185"/>
        <v>2.596160737539948</v>
      </c>
      <c r="W367" s="50">
        <f t="shared" si="185"/>
        <v>3.4322552592805602</v>
      </c>
      <c r="X367" s="50">
        <f t="shared" si="185"/>
        <v>3.4322519318587714</v>
      </c>
      <c r="AD367"/>
      <c r="AG367" s="3">
        <f t="shared" si="173"/>
        <v>51.671481858149477</v>
      </c>
      <c r="AH367" s="43">
        <f t="shared" si="186"/>
        <v>2.1708674866705002</v>
      </c>
      <c r="AI367" s="43">
        <f t="shared" si="186"/>
        <v>3.4322552280790442</v>
      </c>
      <c r="AJ367" s="43">
        <f t="shared" si="186"/>
        <v>3.0920750684902005</v>
      </c>
      <c r="AK367" s="43">
        <f t="shared" si="186"/>
        <v>3.1420750532218236</v>
      </c>
      <c r="AL367" s="43">
        <f t="shared" si="186"/>
        <v>1.6963979815225092</v>
      </c>
      <c r="AM367" s="44">
        <f t="shared" si="186"/>
        <v>3.3232667941306548</v>
      </c>
      <c r="AN367" s="45">
        <f t="shared" si="186"/>
        <v>3.3646965997653835</v>
      </c>
      <c r="AO367" s="46">
        <f t="shared" si="186"/>
        <v>1.0434398809008987</v>
      </c>
      <c r="AP367" s="46">
        <f t="shared" si="186"/>
        <v>1.0434398809008987</v>
      </c>
      <c r="AQ367" s="47">
        <f t="shared" si="186"/>
        <v>6.7735507051211776</v>
      </c>
      <c r="AR367" s="47">
        <f t="shared" si="186"/>
        <v>11.582974949217782</v>
      </c>
      <c r="AS367" s="47">
        <f t="shared" si="186"/>
        <v>22.813162987938924</v>
      </c>
      <c r="AT367" s="48">
        <f t="shared" si="186"/>
        <v>0.35</v>
      </c>
      <c r="AU367" s="48">
        <f t="shared" si="186"/>
        <v>0.35</v>
      </c>
      <c r="AV367" s="49">
        <f t="shared" si="186"/>
        <v>2.5961672265003433</v>
      </c>
      <c r="AW367" s="49">
        <f t="shared" si="186"/>
        <v>2.5961587647562308</v>
      </c>
      <c r="AX367" s="50">
        <f t="shared" si="186"/>
        <v>3.4322552581501764</v>
      </c>
      <c r="AY367" s="50">
        <f t="shared" si="186"/>
        <v>3.4322514232996375</v>
      </c>
    </row>
    <row r="368" spans="6:51" x14ac:dyDescent="0.25">
      <c r="F368" s="3">
        <v>54</v>
      </c>
      <c r="G368" s="43">
        <f t="shared" si="185"/>
        <v>2.1708674946939812</v>
      </c>
      <c r="H368" s="43">
        <f t="shared" si="185"/>
        <v>3.4322552435072331</v>
      </c>
      <c r="I368" s="43">
        <f t="shared" si="185"/>
        <v>3.0920750875903291</v>
      </c>
      <c r="J368" s="43">
        <f t="shared" si="185"/>
        <v>3.142075075036189</v>
      </c>
      <c r="K368" s="43">
        <f t="shared" si="185"/>
        <v>1.8016621232139101</v>
      </c>
      <c r="L368" s="44">
        <f t="shared" si="185"/>
        <v>3.3236309999884837</v>
      </c>
      <c r="M368" s="45">
        <f t="shared" si="185"/>
        <v>3.3654933752869063</v>
      </c>
      <c r="N368" s="46">
        <f t="shared" si="185"/>
        <v>1.0434398809008987</v>
      </c>
      <c r="O368" s="46">
        <f t="shared" si="185"/>
        <v>1.0434398809008987</v>
      </c>
      <c r="P368" s="47">
        <f t="shared" si="185"/>
        <v>6.7735507051211776</v>
      </c>
      <c r="Q368" s="47">
        <f t="shared" si="185"/>
        <v>11.582974949217782</v>
      </c>
      <c r="R368" s="47">
        <f t="shared" si="185"/>
        <v>22.813162987938924</v>
      </c>
      <c r="S368" s="48">
        <f t="shared" si="185"/>
        <v>0.35</v>
      </c>
      <c r="T368" s="48">
        <f t="shared" si="185"/>
        <v>0.35</v>
      </c>
      <c r="U368" s="49">
        <f t="shared" si="185"/>
        <v>2.5961680853671654</v>
      </c>
      <c r="V368" s="49">
        <f t="shared" si="185"/>
        <v>2.5961619557763025</v>
      </c>
      <c r="W368" s="50">
        <f t="shared" si="185"/>
        <v>3.4322552600018179</v>
      </c>
      <c r="X368" s="50">
        <f t="shared" si="185"/>
        <v>3.4322522559422537</v>
      </c>
      <c r="AD368"/>
      <c r="AG368" s="3">
        <f t="shared" si="173"/>
        <v>52.274599303739727</v>
      </c>
      <c r="AH368" s="43">
        <f t="shared" si="186"/>
        <v>2.1708674891818545</v>
      </c>
      <c r="AI368" s="43">
        <f t="shared" si="186"/>
        <v>3.4322552329293092</v>
      </c>
      <c r="AJ368" s="43">
        <f t="shared" si="186"/>
        <v>3.0920750747960772</v>
      </c>
      <c r="AK368" s="43">
        <f t="shared" si="186"/>
        <v>3.1420750600659191</v>
      </c>
      <c r="AL368" s="43">
        <f t="shared" si="186"/>
        <v>1.7263232490902829</v>
      </c>
      <c r="AM368" s="44">
        <f t="shared" si="186"/>
        <v>3.3233695500512908</v>
      </c>
      <c r="AN368" s="45">
        <f t="shared" si="186"/>
        <v>3.3649246773029797</v>
      </c>
      <c r="AO368" s="46">
        <f t="shared" si="186"/>
        <v>1.0434398809008987</v>
      </c>
      <c r="AP368" s="46">
        <f t="shared" si="186"/>
        <v>1.0434398809008987</v>
      </c>
      <c r="AQ368" s="47">
        <f t="shared" si="186"/>
        <v>6.7735507051211776</v>
      </c>
      <c r="AR368" s="47">
        <f t="shared" si="186"/>
        <v>11.582974949217782</v>
      </c>
      <c r="AS368" s="47">
        <f t="shared" si="186"/>
        <v>22.813162987938924</v>
      </c>
      <c r="AT368" s="48">
        <f t="shared" si="186"/>
        <v>0.35</v>
      </c>
      <c r="AU368" s="48">
        <f t="shared" si="186"/>
        <v>0.35</v>
      </c>
      <c r="AV368" s="49">
        <f t="shared" si="186"/>
        <v>2.5961674869575186</v>
      </c>
      <c r="AW368" s="49">
        <f t="shared" si="186"/>
        <v>2.5961597160854568</v>
      </c>
      <c r="AX368" s="50">
        <f t="shared" si="186"/>
        <v>3.4322552586902066</v>
      </c>
      <c r="AY368" s="50">
        <f t="shared" si="186"/>
        <v>3.432251666312768</v>
      </c>
    </row>
    <row r="369" spans="6:51" x14ac:dyDescent="0.25">
      <c r="F369" s="3">
        <v>55</v>
      </c>
      <c r="G369" s="43">
        <f t="shared" si="185"/>
        <v>2.1708674970437283</v>
      </c>
      <c r="H369" s="43">
        <f t="shared" si="185"/>
        <v>3.4322552479507471</v>
      </c>
      <c r="I369" s="43">
        <f t="shared" si="185"/>
        <v>3.0920750925224794</v>
      </c>
      <c r="J369" s="43">
        <f t="shared" si="185"/>
        <v>3.1420750813497627</v>
      </c>
      <c r="K369" s="43">
        <f t="shared" si="185"/>
        <v>1.8393076881704866</v>
      </c>
      <c r="L369" s="44">
        <f t="shared" si="185"/>
        <v>3.3237631399721255</v>
      </c>
      <c r="M369" s="45">
        <f t="shared" si="185"/>
        <v>3.3657739807813316</v>
      </c>
      <c r="N369" s="46">
        <f t="shared" si="185"/>
        <v>1.0434398809008987</v>
      </c>
      <c r="O369" s="46">
        <f t="shared" si="185"/>
        <v>1.0434398809008987</v>
      </c>
      <c r="P369" s="47">
        <f t="shared" si="185"/>
        <v>6.7735507051211776</v>
      </c>
      <c r="Q369" s="47">
        <f t="shared" si="185"/>
        <v>11.582974949217782</v>
      </c>
      <c r="R369" s="47">
        <f t="shared" si="185"/>
        <v>22.813162987938924</v>
      </c>
      <c r="S369" s="48">
        <f t="shared" si="185"/>
        <v>0.35</v>
      </c>
      <c r="T369" s="48">
        <f t="shared" si="185"/>
        <v>0.35</v>
      </c>
      <c r="U369" s="49">
        <f t="shared" si="185"/>
        <v>2.5961683531549786</v>
      </c>
      <c r="V369" s="49">
        <f t="shared" si="185"/>
        <v>2.5961629881318919</v>
      </c>
      <c r="W369" s="50">
        <f t="shared" si="185"/>
        <v>3.4322552606311181</v>
      </c>
      <c r="X369" s="50">
        <f t="shared" si="185"/>
        <v>3.4322525381749891</v>
      </c>
      <c r="AD369"/>
      <c r="AG369" s="3">
        <f t="shared" si="173"/>
        <v>52.830345632314121</v>
      </c>
      <c r="AH369" s="43">
        <f t="shared" si="186"/>
        <v>2.1708674911997834</v>
      </c>
      <c r="AI369" s="43">
        <f t="shared" si="186"/>
        <v>3.4322552368173618</v>
      </c>
      <c r="AJ369" s="43">
        <f t="shared" si="186"/>
        <v>3.0920750796589171</v>
      </c>
      <c r="AK369" s="43">
        <f t="shared" si="186"/>
        <v>3.1420750655604879</v>
      </c>
      <c r="AL369" s="43">
        <f t="shared" si="186"/>
        <v>1.7521659398538683</v>
      </c>
      <c r="AM369" s="44">
        <f t="shared" si="186"/>
        <v>3.3234587847249077</v>
      </c>
      <c r="AN369" s="45">
        <f t="shared" si="186"/>
        <v>3.3651207058692134</v>
      </c>
      <c r="AO369" s="46">
        <f t="shared" si="186"/>
        <v>1.0434398809008987</v>
      </c>
      <c r="AP369" s="46">
        <f t="shared" si="186"/>
        <v>1.0434398809008987</v>
      </c>
      <c r="AQ369" s="47">
        <f t="shared" si="186"/>
        <v>6.7735507051211776</v>
      </c>
      <c r="AR369" s="47">
        <f t="shared" si="186"/>
        <v>11.582974949217782</v>
      </c>
      <c r="AS369" s="47">
        <f t="shared" si="186"/>
        <v>22.813162987938924</v>
      </c>
      <c r="AT369" s="48">
        <f t="shared" si="186"/>
        <v>0.35</v>
      </c>
      <c r="AU369" s="48">
        <f t="shared" si="186"/>
        <v>0.35</v>
      </c>
      <c r="AV369" s="49">
        <f t="shared" si="186"/>
        <v>2.5961677015261815</v>
      </c>
      <c r="AW369" s="49">
        <f t="shared" si="186"/>
        <v>2.5961605097936262</v>
      </c>
      <c r="AX369" s="50">
        <f t="shared" si="186"/>
        <v>3.4322552591478939</v>
      </c>
      <c r="AY369" s="50">
        <f t="shared" si="186"/>
        <v>3.4322518722005602</v>
      </c>
    </row>
    <row r="370" spans="6:51" x14ac:dyDescent="0.25">
      <c r="F370" s="3">
        <v>56</v>
      </c>
      <c r="G370" s="43">
        <f t="shared" si="185"/>
        <v>2.1708674989457646</v>
      </c>
      <c r="H370" s="43">
        <f t="shared" si="185"/>
        <v>3.4322552514925881</v>
      </c>
      <c r="I370" s="43">
        <f t="shared" si="185"/>
        <v>3.092075096238406</v>
      </c>
      <c r="J370" s="43">
        <f t="shared" si="185"/>
        <v>3.1420750863973992</v>
      </c>
      <c r="K370" s="43">
        <f t="shared" si="185"/>
        <v>1.8731950914725921</v>
      </c>
      <c r="L370" s="44">
        <f t="shared" si="185"/>
        <v>3.3238829407147854</v>
      </c>
      <c r="M370" s="45">
        <f t="shared" si="185"/>
        <v>3.3660241267692133</v>
      </c>
      <c r="N370" s="46">
        <f t="shared" si="185"/>
        <v>1.0434398809008987</v>
      </c>
      <c r="O370" s="46">
        <f t="shared" si="185"/>
        <v>1.0434398809008987</v>
      </c>
      <c r="P370" s="47">
        <f t="shared" si="185"/>
        <v>6.7735507051211776</v>
      </c>
      <c r="Q370" s="47">
        <f t="shared" si="185"/>
        <v>11.582974949217782</v>
      </c>
      <c r="R370" s="47">
        <f t="shared" si="185"/>
        <v>22.813162987938924</v>
      </c>
      <c r="S370" s="48">
        <f t="shared" si="185"/>
        <v>0.35</v>
      </c>
      <c r="T370" s="48">
        <f t="shared" si="185"/>
        <v>0.35</v>
      </c>
      <c r="U370" s="49">
        <f t="shared" si="185"/>
        <v>2.5961685761450881</v>
      </c>
      <c r="V370" s="49">
        <f t="shared" si="185"/>
        <v>2.5961638658242943</v>
      </c>
      <c r="W370" s="50">
        <f t="shared" si="185"/>
        <v>3.4322552611825334</v>
      </c>
      <c r="X370" s="50">
        <f t="shared" si="185"/>
        <v>3.4322527848555646</v>
      </c>
      <c r="AD370"/>
      <c r="AG370" s="3">
        <f t="shared" si="173"/>
        <v>53.342441549920437</v>
      </c>
      <c r="AH370" s="43">
        <f t="shared" si="186"/>
        <v>2.1708674928434659</v>
      </c>
      <c r="AI370" s="43">
        <f t="shared" si="186"/>
        <v>3.4322552399731325</v>
      </c>
      <c r="AJ370" s="43">
        <f t="shared" si="186"/>
        <v>3.0920750834719755</v>
      </c>
      <c r="AK370" s="43">
        <f t="shared" si="186"/>
        <v>3.1420750700265936</v>
      </c>
      <c r="AL370" s="43">
        <f t="shared" si="186"/>
        <v>1.7746146102746376</v>
      </c>
      <c r="AM370" s="44">
        <f t="shared" si="186"/>
        <v>3.3235366782364046</v>
      </c>
      <c r="AN370" s="45">
        <f t="shared" si="186"/>
        <v>3.3652902097949422</v>
      </c>
      <c r="AO370" s="46">
        <f t="shared" si="186"/>
        <v>1.0434398809008987</v>
      </c>
      <c r="AP370" s="46">
        <f t="shared" si="186"/>
        <v>1.0434398809008987</v>
      </c>
      <c r="AQ370" s="47">
        <f t="shared" si="186"/>
        <v>6.7735507051211776</v>
      </c>
      <c r="AR370" s="47">
        <f t="shared" si="186"/>
        <v>11.582974949217782</v>
      </c>
      <c r="AS370" s="47">
        <f t="shared" si="186"/>
        <v>22.813162987938924</v>
      </c>
      <c r="AT370" s="48">
        <f t="shared" si="186"/>
        <v>0.35</v>
      </c>
      <c r="AU370" s="48">
        <f t="shared" si="186"/>
        <v>0.35</v>
      </c>
      <c r="AV370" s="49">
        <f t="shared" si="186"/>
        <v>2.5961678800543968</v>
      </c>
      <c r="AW370" s="49">
        <f t="shared" si="186"/>
        <v>2.5961611778574385</v>
      </c>
      <c r="AX370" s="50">
        <f t="shared" si="186"/>
        <v>3.4322552595388967</v>
      </c>
      <c r="AY370" s="50">
        <f t="shared" si="186"/>
        <v>3.432252047993078</v>
      </c>
    </row>
    <row r="371" spans="6:51" x14ac:dyDescent="0.25">
      <c r="F371" s="3">
        <v>57</v>
      </c>
      <c r="G371" s="43">
        <f t="shared" si="185"/>
        <v>2.170867500498197</v>
      </c>
      <c r="H371" s="43">
        <f t="shared" si="185"/>
        <v>3.4322552543291969</v>
      </c>
      <c r="I371" s="43">
        <f t="shared" si="185"/>
        <v>3.0920750990615686</v>
      </c>
      <c r="J371" s="43">
        <f t="shared" si="185"/>
        <v>3.1420750904527548</v>
      </c>
      <c r="K371" s="43">
        <f t="shared" si="185"/>
        <v>1.903767139675278</v>
      </c>
      <c r="L371" s="44">
        <f t="shared" si="185"/>
        <v>3.3239917011097377</v>
      </c>
      <c r="M371" s="45">
        <f t="shared" si="185"/>
        <v>3.3662475384923676</v>
      </c>
      <c r="N371" s="46">
        <f t="shared" si="185"/>
        <v>1.0434398809008987</v>
      </c>
      <c r="O371" s="46">
        <f t="shared" si="185"/>
        <v>1.0434398809008987</v>
      </c>
      <c r="P371" s="47">
        <f t="shared" si="185"/>
        <v>6.7735507051211776</v>
      </c>
      <c r="Q371" s="47">
        <f t="shared" si="185"/>
        <v>11.582974949217782</v>
      </c>
      <c r="R371" s="47">
        <f t="shared" si="185"/>
        <v>22.813162987938924</v>
      </c>
      <c r="S371" s="48">
        <f t="shared" si="185"/>
        <v>0.35</v>
      </c>
      <c r="T371" s="48">
        <f t="shared" si="185"/>
        <v>0.35</v>
      </c>
      <c r="U371" s="49">
        <f t="shared" si="185"/>
        <v>2.5961687624986087</v>
      </c>
      <c r="V371" s="49">
        <f t="shared" si="185"/>
        <v>2.5961646144171096</v>
      </c>
      <c r="W371" s="50">
        <f t="shared" si="185"/>
        <v>3.4322552616676756</v>
      </c>
      <c r="X371" s="50">
        <f t="shared" si="185"/>
        <v>3.4322530012198973</v>
      </c>
      <c r="AD371"/>
      <c r="AG371" s="3">
        <f t="shared" si="173"/>
        <v>53.814315524332059</v>
      </c>
      <c r="AH371" s="43">
        <f t="shared" si="186"/>
        <v>2.1708674941985469</v>
      </c>
      <c r="AI371" s="43">
        <f t="shared" si="186"/>
        <v>3.4322552425634729</v>
      </c>
      <c r="AJ371" s="43">
        <f t="shared" si="186"/>
        <v>3.0920750865068465</v>
      </c>
      <c r="AK371" s="43">
        <f t="shared" si="186"/>
        <v>3.1420750736974856</v>
      </c>
      <c r="AL371" s="43">
        <f t="shared" si="186"/>
        <v>1.7942182288656585</v>
      </c>
      <c r="AM371" s="44">
        <f t="shared" si="186"/>
        <v>3.3236049896919884</v>
      </c>
      <c r="AN371" s="45">
        <f t="shared" si="186"/>
        <v>3.3654375833456123</v>
      </c>
      <c r="AO371" s="46">
        <f t="shared" si="186"/>
        <v>1.0434398809008987</v>
      </c>
      <c r="AP371" s="46">
        <f t="shared" si="186"/>
        <v>1.0434398809008987</v>
      </c>
      <c r="AQ371" s="47">
        <f t="shared" si="186"/>
        <v>6.7735507051211776</v>
      </c>
      <c r="AR371" s="47">
        <f t="shared" si="186"/>
        <v>11.582974949217782</v>
      </c>
      <c r="AS371" s="47">
        <f t="shared" si="186"/>
        <v>22.813162987938924</v>
      </c>
      <c r="AT371" s="48">
        <f t="shared" si="186"/>
        <v>0.35</v>
      </c>
      <c r="AU371" s="48">
        <f t="shared" si="186"/>
        <v>0.35</v>
      </c>
      <c r="AV371" s="49">
        <f t="shared" si="186"/>
        <v>2.5961680299337919</v>
      </c>
      <c r="AW371" s="49">
        <f t="shared" si="186"/>
        <v>2.5961617446602001</v>
      </c>
      <c r="AX371" s="50">
        <f t="shared" si="186"/>
        <v>3.4322552598753102</v>
      </c>
      <c r="AY371" s="50">
        <f t="shared" si="186"/>
        <v>3.4322521991369528</v>
      </c>
    </row>
    <row r="372" spans="6:51" x14ac:dyDescent="0.25">
      <c r="F372" s="3">
        <v>58</v>
      </c>
      <c r="G372" s="43">
        <f t="shared" si="185"/>
        <v>2.1708675017752945</v>
      </c>
      <c r="H372" s="43">
        <f t="shared" si="185"/>
        <v>3.4322552566116373</v>
      </c>
      <c r="I372" s="43">
        <f t="shared" si="185"/>
        <v>3.0920751012240633</v>
      </c>
      <c r="J372" s="43">
        <f t="shared" si="185"/>
        <v>3.1420750937265778</v>
      </c>
      <c r="K372" s="43">
        <f t="shared" si="185"/>
        <v>1.9314058287531084</v>
      </c>
      <c r="L372" s="44">
        <f t="shared" si="185"/>
        <v>3.3240905621918557</v>
      </c>
      <c r="M372" s="45">
        <f t="shared" si="185"/>
        <v>3.366447444631425</v>
      </c>
      <c r="N372" s="46">
        <f t="shared" si="185"/>
        <v>1.0434398809008987</v>
      </c>
      <c r="O372" s="46">
        <f t="shared" si="185"/>
        <v>1.0434398809008987</v>
      </c>
      <c r="P372" s="47">
        <f t="shared" si="185"/>
        <v>6.7735507051211776</v>
      </c>
      <c r="Q372" s="47">
        <f t="shared" si="185"/>
        <v>11.582974949217782</v>
      </c>
      <c r="R372" s="47">
        <f t="shared" si="185"/>
        <v>22.813162987938924</v>
      </c>
      <c r="S372" s="48">
        <f t="shared" si="185"/>
        <v>0.35</v>
      </c>
      <c r="T372" s="48">
        <f t="shared" si="185"/>
        <v>0.35</v>
      </c>
      <c r="U372" s="49">
        <f t="shared" si="185"/>
        <v>2.5961689187846679</v>
      </c>
      <c r="V372" s="49">
        <f t="shared" si="185"/>
        <v>2.5961652549096765</v>
      </c>
      <c r="W372" s="50">
        <f t="shared" si="185"/>
        <v>3.4322552620961746</v>
      </c>
      <c r="X372" s="50">
        <f t="shared" si="185"/>
        <v>3.4322531916374746</v>
      </c>
      <c r="AD372"/>
      <c r="AG372" s="3">
        <f t="shared" si="173"/>
        <v>54.249126738543261</v>
      </c>
      <c r="AH372" s="43">
        <f t="shared" si="186"/>
        <v>2.1708674953277209</v>
      </c>
      <c r="AI372" s="43">
        <f t="shared" si="186"/>
        <v>3.4322552447113823</v>
      </c>
      <c r="AJ372" s="43">
        <f t="shared" si="186"/>
        <v>3.092075088954922</v>
      </c>
      <c r="AK372" s="43">
        <f t="shared" si="186"/>
        <v>3.1420750767453125</v>
      </c>
      <c r="AL372" s="43">
        <f t="shared" si="186"/>
        <v>1.8114189090649806</v>
      </c>
      <c r="AM372" s="44">
        <f t="shared" si="186"/>
        <v>3.3236651512397577</v>
      </c>
      <c r="AN372" s="45">
        <f t="shared" si="186"/>
        <v>3.3655663547851677</v>
      </c>
      <c r="AO372" s="46">
        <f t="shared" si="186"/>
        <v>1.0434398809008987</v>
      </c>
      <c r="AP372" s="46">
        <f t="shared" si="186"/>
        <v>1.0434398809008987</v>
      </c>
      <c r="AQ372" s="47">
        <f t="shared" si="186"/>
        <v>6.7735507051211776</v>
      </c>
      <c r="AR372" s="47">
        <f t="shared" si="186"/>
        <v>11.582974949217782</v>
      </c>
      <c r="AS372" s="47">
        <f t="shared" si="186"/>
        <v>22.813162987938924</v>
      </c>
      <c r="AT372" s="48">
        <f t="shared" si="186"/>
        <v>0.35</v>
      </c>
      <c r="AU372" s="48">
        <f t="shared" si="186"/>
        <v>0.35</v>
      </c>
      <c r="AV372" s="49">
        <f t="shared" si="186"/>
        <v>2.5961681567867325</v>
      </c>
      <c r="AW372" s="49">
        <f t="shared" si="186"/>
        <v>2.5961622290254898</v>
      </c>
      <c r="AX372" s="50">
        <f t="shared" si="186"/>
        <v>3.4322552601665994</v>
      </c>
      <c r="AY372" s="50">
        <f t="shared" si="186"/>
        <v>3.4322523299028127</v>
      </c>
    </row>
    <row r="373" spans="6:51" x14ac:dyDescent="0.25">
      <c r="F373" s="3">
        <v>59</v>
      </c>
      <c r="G373" s="43">
        <f t="shared" si="185"/>
        <v>2.1708675028337687</v>
      </c>
      <c r="H373" s="43">
        <f t="shared" si="185"/>
        <v>3.4322552584566139</v>
      </c>
      <c r="I373" s="43">
        <f t="shared" si="185"/>
        <v>3.0920751028937521</v>
      </c>
      <c r="J373" s="43">
        <f t="shared" si="185"/>
        <v>3.1420750963819444</v>
      </c>
      <c r="K373" s="43">
        <f t="shared" si="185"/>
        <v>1.9564417963926588</v>
      </c>
      <c r="L373" s="44">
        <f t="shared" si="185"/>
        <v>3.32418052924797</v>
      </c>
      <c r="M373" s="45">
        <f t="shared" si="185"/>
        <v>3.3666266479078426</v>
      </c>
      <c r="N373" s="46">
        <f t="shared" si="185"/>
        <v>1.0434398809008987</v>
      </c>
      <c r="O373" s="46">
        <f t="shared" si="185"/>
        <v>1.0434398809008987</v>
      </c>
      <c r="P373" s="47">
        <f t="shared" si="185"/>
        <v>6.7735507051211776</v>
      </c>
      <c r="Q373" s="47">
        <f t="shared" si="185"/>
        <v>11.582974949217782</v>
      </c>
      <c r="R373" s="47">
        <f t="shared" si="185"/>
        <v>22.813162987938924</v>
      </c>
      <c r="S373" s="48">
        <f t="shared" si="185"/>
        <v>0.35</v>
      </c>
      <c r="T373" s="48">
        <f t="shared" si="185"/>
        <v>0.35</v>
      </c>
      <c r="U373" s="49">
        <f t="shared" si="185"/>
        <v>2.5961690503091903</v>
      </c>
      <c r="V373" s="49">
        <f t="shared" si="185"/>
        <v>2.596165804605409</v>
      </c>
      <c r="W373" s="50">
        <f t="shared" si="185"/>
        <v>3.4322552624760516</v>
      </c>
      <c r="X373" s="50">
        <f t="shared" si="185"/>
        <v>3.4322533597685525</v>
      </c>
      <c r="AD373"/>
      <c r="AG373" s="3">
        <f t="shared" si="173"/>
        <v>54.649786241410681</v>
      </c>
      <c r="AH373" s="43">
        <f t="shared" si="186"/>
        <v>2.1708674962776575</v>
      </c>
      <c r="AI373" s="43">
        <f t="shared" si="186"/>
        <v>3.43225524650886</v>
      </c>
      <c r="AJ373" s="43">
        <f t="shared" si="186"/>
        <v>3.092075090953581</v>
      </c>
      <c r="AK373" s="43">
        <f t="shared" si="186"/>
        <v>3.142075079298988</v>
      </c>
      <c r="AL373" s="43">
        <f t="shared" si="186"/>
        <v>1.8265760287020805</v>
      </c>
      <c r="AM373" s="44">
        <f t="shared" si="186"/>
        <v>3.3237183384867448</v>
      </c>
      <c r="AN373" s="45">
        <f t="shared" si="186"/>
        <v>3.3656793819300823</v>
      </c>
      <c r="AO373" s="46">
        <f t="shared" si="186"/>
        <v>1.0434398809008987</v>
      </c>
      <c r="AP373" s="46">
        <f t="shared" si="186"/>
        <v>1.0434398809008987</v>
      </c>
      <c r="AQ373" s="47">
        <f t="shared" si="186"/>
        <v>6.7735507051211776</v>
      </c>
      <c r="AR373" s="47">
        <f t="shared" si="186"/>
        <v>11.582974949217782</v>
      </c>
      <c r="AS373" s="47">
        <f t="shared" si="186"/>
        <v>22.813162987938924</v>
      </c>
      <c r="AT373" s="48">
        <f t="shared" si="186"/>
        <v>0.35</v>
      </c>
      <c r="AU373" s="48">
        <f t="shared" si="186"/>
        <v>0.35</v>
      </c>
      <c r="AV373" s="49">
        <f t="shared" si="186"/>
        <v>2.5961682649429005</v>
      </c>
      <c r="AW373" s="49">
        <f t="shared" si="186"/>
        <v>2.59616264565165</v>
      </c>
      <c r="AX373" s="50">
        <f t="shared" si="186"/>
        <v>3.4322552604202539</v>
      </c>
      <c r="AY373" s="50">
        <f t="shared" si="186"/>
        <v>3.4322524436763064</v>
      </c>
    </row>
    <row r="374" spans="6:51" x14ac:dyDescent="0.25">
      <c r="F374" s="3">
        <v>60</v>
      </c>
      <c r="G374" s="43">
        <f t="shared" si="185"/>
        <v>2.1708675037172842</v>
      </c>
      <c r="H374" s="43">
        <f t="shared" si="185"/>
        <v>3.432255259954696</v>
      </c>
      <c r="I374" s="43">
        <f t="shared" si="185"/>
        <v>3.0920751041929844</v>
      </c>
      <c r="J374" s="43">
        <f t="shared" ref="J374:X374" si="187">J$160+J302</f>
        <v>3.1420750985456305</v>
      </c>
      <c r="K374" s="43">
        <f t="shared" si="187"/>
        <v>1.9791621564357862</v>
      </c>
      <c r="L374" s="44">
        <f t="shared" si="187"/>
        <v>3.3242624904337625</v>
      </c>
      <c r="M374" s="45">
        <f t="shared" si="187"/>
        <v>3.3667875851480353</v>
      </c>
      <c r="N374" s="46">
        <f t="shared" si="187"/>
        <v>1.0434398809008987</v>
      </c>
      <c r="O374" s="46">
        <f t="shared" si="187"/>
        <v>1.0434398809008987</v>
      </c>
      <c r="P374" s="47">
        <f t="shared" si="187"/>
        <v>6.7735507051211776</v>
      </c>
      <c r="Q374" s="47">
        <f t="shared" si="187"/>
        <v>11.582974949217782</v>
      </c>
      <c r="R374" s="47">
        <f t="shared" si="187"/>
        <v>22.813162987938924</v>
      </c>
      <c r="S374" s="48">
        <f t="shared" si="187"/>
        <v>0.35</v>
      </c>
      <c r="T374" s="48">
        <f t="shared" si="187"/>
        <v>0.35</v>
      </c>
      <c r="U374" s="49">
        <f t="shared" si="187"/>
        <v>2.596169161372381</v>
      </c>
      <c r="V374" s="49">
        <f t="shared" si="187"/>
        <v>2.5961662778058128</v>
      </c>
      <c r="W374" s="50">
        <f t="shared" si="187"/>
        <v>3.4322552628140217</v>
      </c>
      <c r="X374" s="50">
        <f t="shared" si="187"/>
        <v>3.4322535086905792</v>
      </c>
      <c r="AD374"/>
      <c r="AG374" s="3">
        <f t="shared" si="173"/>
        <v>55.01897643704347</v>
      </c>
      <c r="AH374" s="43">
        <f t="shared" si="186"/>
        <v>2.1708674970836346</v>
      </c>
      <c r="AI374" s="43">
        <f t="shared" si="186"/>
        <v>3.4322552480256467</v>
      </c>
      <c r="AJ374" s="43">
        <f t="shared" si="186"/>
        <v>3.0920750926031175</v>
      </c>
      <c r="AK374" s="43">
        <f t="shared" ref="AK374:AY374" si="188">AK$160+AK302</f>
        <v>3.1420750814563516</v>
      </c>
      <c r="AL374" s="43">
        <f t="shared" si="188"/>
        <v>1.8399842267622146</v>
      </c>
      <c r="AM374" s="44">
        <f t="shared" si="188"/>
        <v>3.323765523842205</v>
      </c>
      <c r="AN374" s="45">
        <f t="shared" si="188"/>
        <v>3.365778998554569</v>
      </c>
      <c r="AO374" s="46">
        <f t="shared" si="188"/>
        <v>1.0434398809008987</v>
      </c>
      <c r="AP374" s="46">
        <f t="shared" si="188"/>
        <v>1.0434398809008987</v>
      </c>
      <c r="AQ374" s="47">
        <f t="shared" si="188"/>
        <v>6.7735507051211776</v>
      </c>
      <c r="AR374" s="47">
        <f t="shared" si="188"/>
        <v>11.582974949217782</v>
      </c>
      <c r="AS374" s="47">
        <f t="shared" si="188"/>
        <v>22.813162987938924</v>
      </c>
      <c r="AT374" s="48">
        <f t="shared" si="188"/>
        <v>0.35</v>
      </c>
      <c r="AU374" s="48">
        <f t="shared" si="188"/>
        <v>0.35</v>
      </c>
      <c r="AV374" s="49">
        <f t="shared" si="188"/>
        <v>2.5961683577748662</v>
      </c>
      <c r="AW374" s="49">
        <f t="shared" si="188"/>
        <v>2.5961630061380907</v>
      </c>
      <c r="AX374" s="50">
        <f t="shared" si="188"/>
        <v>3.4322552606422669</v>
      </c>
      <c r="AY374" s="50">
        <f t="shared" si="188"/>
        <v>3.432252543168953</v>
      </c>
    </row>
    <row r="375" spans="6:51" x14ac:dyDescent="0.25">
      <c r="F375" s="3">
        <v>61</v>
      </c>
      <c r="G375" s="43">
        <f t="shared" ref="G375:X384" si="189">G$160+G303</f>
        <v>2.1708675044597312</v>
      </c>
      <c r="H375" s="43">
        <f t="shared" si="189"/>
        <v>3.4322552611764827</v>
      </c>
      <c r="I375" s="43">
        <f t="shared" si="189"/>
        <v>3.0920751052116158</v>
      </c>
      <c r="J375" s="43">
        <f t="shared" si="189"/>
        <v>3.1420751003166463</v>
      </c>
      <c r="K375" s="43">
        <f t="shared" si="189"/>
        <v>1.9998170144854035</v>
      </c>
      <c r="L375" s="44">
        <f t="shared" si="189"/>
        <v>3.3243372325047753</v>
      </c>
      <c r="M375" s="45">
        <f t="shared" si="189"/>
        <v>3.3669323784385634</v>
      </c>
      <c r="N375" s="46">
        <f t="shared" si="189"/>
        <v>1.0434398809008987</v>
      </c>
      <c r="O375" s="46">
        <f t="shared" si="189"/>
        <v>1.0434398809008987</v>
      </c>
      <c r="P375" s="47">
        <f t="shared" si="189"/>
        <v>6.7735507051211776</v>
      </c>
      <c r="Q375" s="47">
        <f t="shared" si="189"/>
        <v>11.582974949217782</v>
      </c>
      <c r="R375" s="47">
        <f t="shared" si="189"/>
        <v>22.813162987938924</v>
      </c>
      <c r="S375" s="48">
        <f t="shared" si="189"/>
        <v>0.35</v>
      </c>
      <c r="T375" s="48">
        <f t="shared" si="189"/>
        <v>0.35</v>
      </c>
      <c r="U375" s="49">
        <f t="shared" si="189"/>
        <v>2.5961692554710427</v>
      </c>
      <c r="V375" s="49">
        <f t="shared" si="189"/>
        <v>2.5961666863668436</v>
      </c>
      <c r="W375" s="50">
        <f t="shared" si="189"/>
        <v>3.4322552631157297</v>
      </c>
      <c r="X375" s="50">
        <f t="shared" si="189"/>
        <v>3.4322536410002744</v>
      </c>
      <c r="AD375"/>
      <c r="AG375" s="3">
        <f t="shared" si="173"/>
        <v>55.359169043423464</v>
      </c>
      <c r="AH375" s="43">
        <f t="shared" ref="AH375:AY384" si="190">AH$160+AH303</f>
        <v>2.1708674977726936</v>
      </c>
      <c r="AI375" s="43">
        <f t="shared" si="190"/>
        <v>3.4322552493152738</v>
      </c>
      <c r="AJ375" s="43">
        <f t="shared" si="190"/>
        <v>3.0920750939778934</v>
      </c>
      <c r="AK375" s="43">
        <f t="shared" si="190"/>
        <v>3.1420750832925881</v>
      </c>
      <c r="AL375" s="43">
        <f t="shared" si="190"/>
        <v>1.8518869884693598</v>
      </c>
      <c r="AM375" s="44">
        <f t="shared" si="190"/>
        <v>3.3238075173546355</v>
      </c>
      <c r="AN375" s="45">
        <f t="shared" si="190"/>
        <v>3.3658671251279162</v>
      </c>
      <c r="AO375" s="46">
        <f t="shared" si="190"/>
        <v>1.0434398809008987</v>
      </c>
      <c r="AP375" s="46">
        <f t="shared" si="190"/>
        <v>1.0434398809008987</v>
      </c>
      <c r="AQ375" s="47">
        <f t="shared" si="190"/>
        <v>6.7735507051211776</v>
      </c>
      <c r="AR375" s="47">
        <f t="shared" si="190"/>
        <v>11.582974949217782</v>
      </c>
      <c r="AS375" s="47">
        <f t="shared" si="190"/>
        <v>22.813162987938924</v>
      </c>
      <c r="AT375" s="48">
        <f t="shared" si="190"/>
        <v>0.35</v>
      </c>
      <c r="AU375" s="48">
        <f t="shared" si="190"/>
        <v>0.35</v>
      </c>
      <c r="AV375" s="49">
        <f t="shared" si="190"/>
        <v>2.5961684379377368</v>
      </c>
      <c r="AW375" s="49">
        <f t="shared" si="190"/>
        <v>2.5961633197292979</v>
      </c>
      <c r="AX375" s="50">
        <f t="shared" si="190"/>
        <v>3.4322552608374801</v>
      </c>
      <c r="AY375" s="50">
        <f t="shared" si="190"/>
        <v>3.4322526305729268</v>
      </c>
    </row>
    <row r="376" spans="6:51" x14ac:dyDescent="0.25">
      <c r="F376" s="3">
        <v>62</v>
      </c>
      <c r="G376" s="43">
        <f t="shared" si="189"/>
        <v>2.1708675050876147</v>
      </c>
      <c r="H376" s="43">
        <f t="shared" si="189"/>
        <v>3.4322552621772475</v>
      </c>
      <c r="I376" s="43">
        <f t="shared" si="189"/>
        <v>3.0920751060161322</v>
      </c>
      <c r="J376" s="43">
        <f t="shared" si="189"/>
        <v>3.1420751017726642</v>
      </c>
      <c r="K376" s="43">
        <f t="shared" si="189"/>
        <v>2.018624904810931</v>
      </c>
      <c r="L376" s="44">
        <f t="shared" si="189"/>
        <v>3.3244054541548858</v>
      </c>
      <c r="M376" s="45">
        <f t="shared" si="189"/>
        <v>3.3670628787439609</v>
      </c>
      <c r="N376" s="46">
        <f t="shared" si="189"/>
        <v>1.0434398809008987</v>
      </c>
      <c r="O376" s="46">
        <f t="shared" si="189"/>
        <v>1.0434398809008987</v>
      </c>
      <c r="P376" s="47">
        <f t="shared" si="189"/>
        <v>6.7735507051211776</v>
      </c>
      <c r="Q376" s="47">
        <f t="shared" si="189"/>
        <v>11.582974949217782</v>
      </c>
      <c r="R376" s="47">
        <f t="shared" si="189"/>
        <v>22.813162987938924</v>
      </c>
      <c r="S376" s="48">
        <f t="shared" si="189"/>
        <v>0.35</v>
      </c>
      <c r="T376" s="48">
        <f t="shared" si="189"/>
        <v>0.35</v>
      </c>
      <c r="U376" s="49">
        <f t="shared" si="189"/>
        <v>2.5961693354580748</v>
      </c>
      <c r="V376" s="49">
        <f t="shared" si="189"/>
        <v>2.5961670401462245</v>
      </c>
      <c r="W376" s="50">
        <f t="shared" si="189"/>
        <v>3.4322552633859402</v>
      </c>
      <c r="X376" s="50">
        <f t="shared" si="189"/>
        <v>3.4322537588963691</v>
      </c>
      <c r="AD376"/>
      <c r="AG376" s="3">
        <f t="shared" si="173"/>
        <v>55.672641640487548</v>
      </c>
      <c r="AH376" s="43">
        <f t="shared" si="190"/>
        <v>2.1708674983658298</v>
      </c>
      <c r="AI376" s="43">
        <f t="shared" si="190"/>
        <v>3.432255250419304</v>
      </c>
      <c r="AJ376" s="43">
        <f t="shared" si="190"/>
        <v>3.0920750951338403</v>
      </c>
      <c r="AK376" s="43">
        <f t="shared" si="190"/>
        <v>3.142075084866141</v>
      </c>
      <c r="AL376" s="43">
        <f t="shared" si="190"/>
        <v>1.8624870112492853</v>
      </c>
      <c r="AM376" s="44">
        <f t="shared" si="190"/>
        <v>3.3238449982811895</v>
      </c>
      <c r="AN376" s="45">
        <f t="shared" si="190"/>
        <v>3.3659453533846562</v>
      </c>
      <c r="AO376" s="46">
        <f t="shared" si="190"/>
        <v>1.0434398809008987</v>
      </c>
      <c r="AP376" s="46">
        <f t="shared" si="190"/>
        <v>1.0434398809008987</v>
      </c>
      <c r="AQ376" s="47">
        <f t="shared" si="190"/>
        <v>6.7735507051211776</v>
      </c>
      <c r="AR376" s="47">
        <f t="shared" si="190"/>
        <v>11.582974949217782</v>
      </c>
      <c r="AS376" s="47">
        <f t="shared" si="190"/>
        <v>22.813162987938924</v>
      </c>
      <c r="AT376" s="48">
        <f t="shared" si="190"/>
        <v>0.35</v>
      </c>
      <c r="AU376" s="48">
        <f t="shared" si="190"/>
        <v>0.35</v>
      </c>
      <c r="AV376" s="49">
        <f t="shared" si="190"/>
        <v>2.5961685075425747</v>
      </c>
      <c r="AW376" s="49">
        <f t="shared" si="190"/>
        <v>2.5961635938608971</v>
      </c>
      <c r="AX376" s="50">
        <f t="shared" si="190"/>
        <v>3.4322552610098409</v>
      </c>
      <c r="AY376" s="50">
        <f t="shared" si="190"/>
        <v>3.4322527076760876</v>
      </c>
    </row>
    <row r="377" spans="6:51" x14ac:dyDescent="0.25">
      <c r="F377" s="3">
        <v>63</v>
      </c>
      <c r="G377" s="43">
        <f t="shared" si="189"/>
        <v>2.1708675056218194</v>
      </c>
      <c r="H377" s="43">
        <f t="shared" si="189"/>
        <v>3.4322552630004513</v>
      </c>
      <c r="I377" s="43">
        <f t="shared" si="189"/>
        <v>3.0920751066560852</v>
      </c>
      <c r="J377" s="43">
        <f t="shared" si="189"/>
        <v>3.1420751029748888</v>
      </c>
      <c r="K377" s="43">
        <f t="shared" si="189"/>
        <v>2.0357773420397987</v>
      </c>
      <c r="L377" s="44">
        <f t="shared" si="189"/>
        <v>3.3244677773643394</v>
      </c>
      <c r="M377" s="45">
        <f t="shared" si="189"/>
        <v>3.3671807031423491</v>
      </c>
      <c r="N377" s="46">
        <f t="shared" si="189"/>
        <v>1.0434398809008987</v>
      </c>
      <c r="O377" s="46">
        <f t="shared" si="189"/>
        <v>1.0434398809008987</v>
      </c>
      <c r="P377" s="47">
        <f t="shared" si="189"/>
        <v>6.7735507051211776</v>
      </c>
      <c r="Q377" s="47">
        <f t="shared" si="189"/>
        <v>11.582974949217782</v>
      </c>
      <c r="R377" s="47">
        <f t="shared" si="189"/>
        <v>22.813162987938924</v>
      </c>
      <c r="S377" s="48">
        <f t="shared" si="189"/>
        <v>0.35</v>
      </c>
      <c r="T377" s="48">
        <f t="shared" si="189"/>
        <v>0.35</v>
      </c>
      <c r="U377" s="49">
        <f t="shared" si="189"/>
        <v>2.5961694036686169</v>
      </c>
      <c r="V377" s="49">
        <f t="shared" si="189"/>
        <v>2.596167347364156</v>
      </c>
      <c r="W377" s="50">
        <f t="shared" si="189"/>
        <v>3.4322552636286932</v>
      </c>
      <c r="X377" s="50">
        <f t="shared" si="189"/>
        <v>3.4322538642469222</v>
      </c>
      <c r="AD377"/>
      <c r="AG377" s="3">
        <f t="shared" si="173"/>
        <v>55.961492918461353</v>
      </c>
      <c r="AH377" s="43">
        <f t="shared" si="190"/>
        <v>2.1708674988795389</v>
      </c>
      <c r="AI377" s="43">
        <f t="shared" si="190"/>
        <v>3.4322552513703575</v>
      </c>
      <c r="AJ377" s="43">
        <f t="shared" si="190"/>
        <v>3.0920750961135877</v>
      </c>
      <c r="AK377" s="43">
        <f t="shared" si="190"/>
        <v>3.1420750862229321</v>
      </c>
      <c r="AL377" s="43">
        <f t="shared" si="190"/>
        <v>1.8719541940657021</v>
      </c>
      <c r="AM377" s="44">
        <f t="shared" si="190"/>
        <v>3.3238785397151354</v>
      </c>
      <c r="AN377" s="45">
        <f t="shared" si="190"/>
        <v>3.3660150114999765</v>
      </c>
      <c r="AO377" s="46">
        <f t="shared" si="190"/>
        <v>1.0434398809008987</v>
      </c>
      <c r="AP377" s="46">
        <f t="shared" si="190"/>
        <v>1.0434398809008987</v>
      </c>
      <c r="AQ377" s="47">
        <f t="shared" si="190"/>
        <v>6.7735507051211776</v>
      </c>
      <c r="AR377" s="47">
        <f t="shared" si="190"/>
        <v>11.582974949217782</v>
      </c>
      <c r="AS377" s="47">
        <f t="shared" si="190"/>
        <v>22.813162987938924</v>
      </c>
      <c r="AT377" s="48">
        <f t="shared" si="190"/>
        <v>0.35</v>
      </c>
      <c r="AU377" s="48">
        <f t="shared" si="190"/>
        <v>0.35</v>
      </c>
      <c r="AV377" s="49">
        <f t="shared" si="190"/>
        <v>2.5961685682834332</v>
      </c>
      <c r="AW377" s="49">
        <f t="shared" si="190"/>
        <v>2.5961638345650666</v>
      </c>
      <c r="AX377" s="50">
        <f t="shared" si="190"/>
        <v>3.4322552611625943</v>
      </c>
      <c r="AY377" s="50">
        <f t="shared" si="190"/>
        <v>3.4322527759484411</v>
      </c>
    </row>
    <row r="378" spans="6:51" x14ac:dyDescent="0.25">
      <c r="F378" s="3">
        <v>64</v>
      </c>
      <c r="G378" s="43">
        <f t="shared" si="189"/>
        <v>2.170867506078916</v>
      </c>
      <c r="H378" s="43">
        <f t="shared" si="189"/>
        <v>3.4322552636804122</v>
      </c>
      <c r="I378" s="43">
        <f t="shared" si="189"/>
        <v>3.0920751071686694</v>
      </c>
      <c r="J378" s="43">
        <f t="shared" si="189"/>
        <v>3.1420751039717576</v>
      </c>
      <c r="K378" s="43">
        <f t="shared" si="189"/>
        <v>2.0514426440409443</v>
      </c>
      <c r="L378" s="44">
        <f t="shared" si="189"/>
        <v>3.324524757086198</v>
      </c>
      <c r="M378" s="45">
        <f t="shared" si="189"/>
        <v>3.3672872666520663</v>
      </c>
      <c r="N378" s="46">
        <f t="shared" si="189"/>
        <v>1.0434398809008987</v>
      </c>
      <c r="O378" s="46">
        <f t="shared" si="189"/>
        <v>1.0434398809008987</v>
      </c>
      <c r="P378" s="47">
        <f t="shared" si="189"/>
        <v>6.7735507051211776</v>
      </c>
      <c r="Q378" s="47">
        <f t="shared" si="189"/>
        <v>11.582974949217782</v>
      </c>
      <c r="R378" s="47">
        <f t="shared" si="189"/>
        <v>22.813162987938924</v>
      </c>
      <c r="S378" s="48">
        <f t="shared" si="189"/>
        <v>0.35</v>
      </c>
      <c r="T378" s="48">
        <f t="shared" si="189"/>
        <v>0.35</v>
      </c>
      <c r="U378" s="49">
        <f t="shared" si="189"/>
        <v>2.5961694620201419</v>
      </c>
      <c r="V378" s="49">
        <f t="shared" si="189"/>
        <v>2.5961676148950277</v>
      </c>
      <c r="W378" s="50">
        <f t="shared" si="189"/>
        <v>3.4322552638474262</v>
      </c>
      <c r="X378" s="50">
        <f t="shared" si="189"/>
        <v>3.4322539586442899</v>
      </c>
      <c r="AD378"/>
      <c r="AG378" s="3">
        <f t="shared" si="173"/>
        <v>56.227656728531329</v>
      </c>
      <c r="AH378" s="43">
        <f t="shared" si="190"/>
        <v>2.170867499326921</v>
      </c>
      <c r="AI378" s="43">
        <f t="shared" si="190"/>
        <v>3.4322552521942922</v>
      </c>
      <c r="AJ378" s="43">
        <f t="shared" si="190"/>
        <v>3.0920750969500248</v>
      </c>
      <c r="AK378" s="43">
        <f t="shared" si="190"/>
        <v>3.1420750873994026</v>
      </c>
      <c r="AL378" s="43">
        <f t="shared" si="190"/>
        <v>1.88043185285291</v>
      </c>
      <c r="AM378" s="44">
        <f t="shared" si="190"/>
        <v>3.3239086279610603</v>
      </c>
      <c r="AN378" s="45">
        <f t="shared" si="190"/>
        <v>3.366077214750347</v>
      </c>
      <c r="AO378" s="46">
        <f t="shared" si="190"/>
        <v>1.0434398809008987</v>
      </c>
      <c r="AP378" s="46">
        <f t="shared" si="190"/>
        <v>1.0434398809008987</v>
      </c>
      <c r="AQ378" s="47">
        <f t="shared" si="190"/>
        <v>6.7735507051211776</v>
      </c>
      <c r="AR378" s="47">
        <f t="shared" si="190"/>
        <v>11.582974949217782</v>
      </c>
      <c r="AS378" s="47">
        <f t="shared" si="190"/>
        <v>22.813162987938924</v>
      </c>
      <c r="AT378" s="48">
        <f t="shared" si="190"/>
        <v>0.35</v>
      </c>
      <c r="AU378" s="48">
        <f t="shared" si="190"/>
        <v>0.35</v>
      </c>
      <c r="AV378" s="49">
        <f t="shared" si="190"/>
        <v>2.5961686215315032</v>
      </c>
      <c r="AW378" s="49">
        <f t="shared" si="190"/>
        <v>2.5961640467747986</v>
      </c>
      <c r="AX378" s="50">
        <f t="shared" si="190"/>
        <v>3.4322552612984305</v>
      </c>
      <c r="AY378" s="50">
        <f t="shared" si="190"/>
        <v>3.4322528366078213</v>
      </c>
    </row>
    <row r="379" spans="6:51" x14ac:dyDescent="0.25">
      <c r="F379" s="3">
        <v>65</v>
      </c>
      <c r="G379" s="43">
        <f t="shared" si="189"/>
        <v>2.1708675064721463</v>
      </c>
      <c r="H379" s="43">
        <f t="shared" si="189"/>
        <v>3.4322552642443416</v>
      </c>
      <c r="I379" s="43">
        <f t="shared" si="189"/>
        <v>3.092075107581997</v>
      </c>
      <c r="J379" s="43">
        <f t="shared" si="189"/>
        <v>3.1420751048017661</v>
      </c>
      <c r="K379" s="43">
        <f t="shared" si="189"/>
        <v>2.0657691528403852</v>
      </c>
      <c r="L379" s="44">
        <f t="shared" si="189"/>
        <v>3.324576889541115</v>
      </c>
      <c r="M379" s="45">
        <f t="shared" si="189"/>
        <v>3.3673838094697168</v>
      </c>
      <c r="N379" s="46">
        <f t="shared" si="189"/>
        <v>1.0434398809008987</v>
      </c>
      <c r="O379" s="46">
        <f t="shared" si="189"/>
        <v>1.0434398809008987</v>
      </c>
      <c r="P379" s="47">
        <f t="shared" si="189"/>
        <v>6.7735507051211776</v>
      </c>
      <c r="Q379" s="47">
        <f t="shared" si="189"/>
        <v>11.582974949217782</v>
      </c>
      <c r="R379" s="47">
        <f t="shared" si="189"/>
        <v>22.813162987938924</v>
      </c>
      <c r="S379" s="48">
        <f t="shared" si="189"/>
        <v>0.35</v>
      </c>
      <c r="T379" s="48">
        <f t="shared" si="189"/>
        <v>0.35</v>
      </c>
      <c r="U379" s="49">
        <f t="shared" si="189"/>
        <v>2.5961695120921293</v>
      </c>
      <c r="V379" s="49">
        <f t="shared" si="189"/>
        <v>2.5961678485040034</v>
      </c>
      <c r="W379" s="50">
        <f t="shared" si="189"/>
        <v>3.4322552640450761</v>
      </c>
      <c r="X379" s="50">
        <f t="shared" si="189"/>
        <v>3.432254043450174</v>
      </c>
      <c r="AD379"/>
      <c r="AG379" s="3">
        <f t="shared" ref="AG379:AG384" si="191">AE79</f>
        <v>56.472915029924017</v>
      </c>
      <c r="AH379" s="43">
        <f t="shared" si="190"/>
        <v>2.1708674997184865</v>
      </c>
      <c r="AI379" s="43">
        <f t="shared" si="190"/>
        <v>3.4322552529117978</v>
      </c>
      <c r="AJ379" s="43">
        <f t="shared" si="190"/>
        <v>3.0920750976688161</v>
      </c>
      <c r="AK379" s="43">
        <f t="shared" si="190"/>
        <v>3.142075088424741</v>
      </c>
      <c r="AL379" s="43">
        <f t="shared" si="190"/>
        <v>1.8880415983372172</v>
      </c>
      <c r="AM379" s="44">
        <f t="shared" si="190"/>
        <v>3.323935677899005</v>
      </c>
      <c r="AN379" s="45">
        <f t="shared" si="190"/>
        <v>3.3661329052117659</v>
      </c>
      <c r="AO379" s="46">
        <f t="shared" si="190"/>
        <v>1.0434398809008987</v>
      </c>
      <c r="AP379" s="46">
        <f t="shared" si="190"/>
        <v>1.0434398809008987</v>
      </c>
      <c r="AQ379" s="47">
        <f t="shared" si="190"/>
        <v>6.7735507051211776</v>
      </c>
      <c r="AR379" s="47">
        <f t="shared" si="190"/>
        <v>11.582974949217782</v>
      </c>
      <c r="AS379" s="47">
        <f t="shared" si="190"/>
        <v>22.813162987938924</v>
      </c>
      <c r="AT379" s="48">
        <f t="shared" si="190"/>
        <v>0.35</v>
      </c>
      <c r="AU379" s="48">
        <f t="shared" si="190"/>
        <v>0.35</v>
      </c>
      <c r="AV379" s="49">
        <f t="shared" si="190"/>
        <v>2.5961686684056309</v>
      </c>
      <c r="AW379" s="49">
        <f t="shared" si="190"/>
        <v>2.5961642345545624</v>
      </c>
      <c r="AX379" s="50">
        <f t="shared" si="190"/>
        <v>3.4322552614195936</v>
      </c>
      <c r="AY379" s="50">
        <f t="shared" si="190"/>
        <v>3.4322528906702883</v>
      </c>
    </row>
    <row r="380" spans="6:51" x14ac:dyDescent="0.25">
      <c r="F380" s="3">
        <v>66</v>
      </c>
      <c r="G380" s="43">
        <f t="shared" si="189"/>
        <v>2.1708675068121561</v>
      </c>
      <c r="H380" s="43">
        <f t="shared" si="189"/>
        <v>3.4322552647139011</v>
      </c>
      <c r="I380" s="43">
        <f t="shared" si="189"/>
        <v>3.0920751079174611</v>
      </c>
      <c r="J380" s="43">
        <f t="shared" si="189"/>
        <v>3.1420751054956382</v>
      </c>
      <c r="K380" s="43">
        <f t="shared" si="189"/>
        <v>2.0788879567611285</v>
      </c>
      <c r="L380" s="44">
        <f t="shared" si="189"/>
        <v>3.3246246193427087</v>
      </c>
      <c r="M380" s="45">
        <f t="shared" si="189"/>
        <v>3.3674714203115883</v>
      </c>
      <c r="N380" s="46">
        <f t="shared" si="189"/>
        <v>1.0434398809008987</v>
      </c>
      <c r="O380" s="46">
        <f t="shared" si="189"/>
        <v>1.0434398809008987</v>
      </c>
      <c r="P380" s="47">
        <f t="shared" si="189"/>
        <v>6.7735507051211776</v>
      </c>
      <c r="Q380" s="47">
        <f t="shared" si="189"/>
        <v>11.582974949217782</v>
      </c>
      <c r="R380" s="47">
        <f t="shared" si="189"/>
        <v>22.813162987938924</v>
      </c>
      <c r="S380" s="48">
        <f t="shared" si="189"/>
        <v>0.35</v>
      </c>
      <c r="T380" s="48">
        <f t="shared" si="189"/>
        <v>0.35</v>
      </c>
      <c r="U380" s="49">
        <f t="shared" si="189"/>
        <v>2.5961695551896806</v>
      </c>
      <c r="V380" s="49">
        <f t="shared" si="189"/>
        <v>2.5961680530394471</v>
      </c>
      <c r="W380" s="50">
        <f t="shared" si="189"/>
        <v>3.4322552642241595</v>
      </c>
      <c r="X380" s="50">
        <f t="shared" si="189"/>
        <v>3.4322541198326695</v>
      </c>
      <c r="AD380"/>
      <c r="AG380" s="3">
        <f t="shared" si="191"/>
        <v>56.698909820073034</v>
      </c>
      <c r="AH380" s="43">
        <f t="shared" si="190"/>
        <v>2.1708675000627458</v>
      </c>
      <c r="AI380" s="43">
        <f t="shared" si="190"/>
        <v>3.4322552535395721</v>
      </c>
      <c r="AJ380" s="43">
        <f t="shared" si="190"/>
        <v>3.0920750982902003</v>
      </c>
      <c r="AK380" s="43">
        <f t="shared" si="190"/>
        <v>3.1420750893225327</v>
      </c>
      <c r="AL380" s="43">
        <f t="shared" si="190"/>
        <v>1.8948871955608497</v>
      </c>
      <c r="AM380" s="44">
        <f t="shared" si="190"/>
        <v>3.323960045258552</v>
      </c>
      <c r="AN380" s="45">
        <f t="shared" si="190"/>
        <v>3.3661828831067493</v>
      </c>
      <c r="AO380" s="46">
        <f t="shared" si="190"/>
        <v>1.0434398809008987</v>
      </c>
      <c r="AP380" s="46">
        <f t="shared" si="190"/>
        <v>1.0434398809008987</v>
      </c>
      <c r="AQ380" s="47">
        <f t="shared" si="190"/>
        <v>6.7735507051211776</v>
      </c>
      <c r="AR380" s="47">
        <f t="shared" si="190"/>
        <v>11.582974949217782</v>
      </c>
      <c r="AS380" s="47">
        <f t="shared" si="190"/>
        <v>22.813162987938924</v>
      </c>
      <c r="AT380" s="48">
        <f t="shared" si="190"/>
        <v>0.35</v>
      </c>
      <c r="AU380" s="48">
        <f t="shared" si="190"/>
        <v>0.35</v>
      </c>
      <c r="AV380" s="49">
        <f t="shared" si="190"/>
        <v>2.5961687098256863</v>
      </c>
      <c r="AW380" s="49">
        <f t="shared" si="190"/>
        <v>2.5961644012768481</v>
      </c>
      <c r="AX380" s="50">
        <f t="shared" si="190"/>
        <v>3.4322552615279696</v>
      </c>
      <c r="AY380" s="50">
        <f t="shared" si="190"/>
        <v>3.4322529389891523</v>
      </c>
    </row>
    <row r="381" spans="6:51" x14ac:dyDescent="0.25">
      <c r="F381" s="3">
        <v>67</v>
      </c>
      <c r="G381" s="43">
        <f t="shared" si="189"/>
        <v>2.1708675071075643</v>
      </c>
      <c r="H381" s="43">
        <f t="shared" si="189"/>
        <v>3.4322552651064075</v>
      </c>
      <c r="I381" s="43">
        <f t="shared" si="189"/>
        <v>3.0920751081914486</v>
      </c>
      <c r="J381" s="43">
        <f t="shared" si="189"/>
        <v>3.1420751060779932</v>
      </c>
      <c r="K381" s="43">
        <f t="shared" si="189"/>
        <v>2.0909151980058391</v>
      </c>
      <c r="L381" s="44">
        <f t="shared" si="189"/>
        <v>3.3246683456371731</v>
      </c>
      <c r="M381" s="45">
        <f t="shared" si="189"/>
        <v>3.3675510564424922</v>
      </c>
      <c r="N381" s="46">
        <f t="shared" si="189"/>
        <v>1.0434398809008987</v>
      </c>
      <c r="O381" s="46">
        <f t="shared" si="189"/>
        <v>1.0434398809008987</v>
      </c>
      <c r="P381" s="47">
        <f t="shared" si="189"/>
        <v>6.7735507051211776</v>
      </c>
      <c r="Q381" s="47">
        <f t="shared" si="189"/>
        <v>11.582974949217782</v>
      </c>
      <c r="R381" s="47">
        <f t="shared" si="189"/>
        <v>22.813162987938924</v>
      </c>
      <c r="S381" s="48">
        <f t="shared" si="189"/>
        <v>0.35</v>
      </c>
      <c r="T381" s="48">
        <f t="shared" si="189"/>
        <v>0.35</v>
      </c>
      <c r="U381" s="49">
        <f t="shared" si="189"/>
        <v>2.5961695923944754</v>
      </c>
      <c r="V381" s="49">
        <f t="shared" si="189"/>
        <v>2.5961682325898625</v>
      </c>
      <c r="W381" s="50">
        <f t="shared" si="189"/>
        <v>3.4322552643868436</v>
      </c>
      <c r="X381" s="50">
        <f t="shared" si="189"/>
        <v>3.4322541887968345</v>
      </c>
      <c r="AD381"/>
      <c r="AG381" s="3">
        <f t="shared" si="191"/>
        <v>56.907154127745713</v>
      </c>
      <c r="AH381" s="43">
        <f t="shared" si="190"/>
        <v>2.1708675003666498</v>
      </c>
      <c r="AI381" s="43">
        <f t="shared" si="190"/>
        <v>3.4322552540912041</v>
      </c>
      <c r="AJ381" s="43">
        <f t="shared" si="190"/>
        <v>3.0920750988302945</v>
      </c>
      <c r="AK381" s="43">
        <f t="shared" si="190"/>
        <v>3.1420750901119883</v>
      </c>
      <c r="AL381" s="43">
        <f t="shared" si="190"/>
        <v>1.9010576412312918</v>
      </c>
      <c r="AM381" s="44">
        <f t="shared" si="190"/>
        <v>3.32398203649291</v>
      </c>
      <c r="AN381" s="45">
        <f t="shared" si="190"/>
        <v>3.3662278317369791</v>
      </c>
      <c r="AO381" s="46">
        <f t="shared" si="190"/>
        <v>1.0434398809008987</v>
      </c>
      <c r="AP381" s="46">
        <f t="shared" si="190"/>
        <v>1.0434398809008987</v>
      </c>
      <c r="AQ381" s="47">
        <f t="shared" si="190"/>
        <v>6.7735507051211776</v>
      </c>
      <c r="AR381" s="47">
        <f t="shared" si="190"/>
        <v>11.582974949217782</v>
      </c>
      <c r="AS381" s="47">
        <f t="shared" si="190"/>
        <v>22.813162987938924</v>
      </c>
      <c r="AT381" s="48">
        <f t="shared" si="190"/>
        <v>0.35</v>
      </c>
      <c r="AU381" s="48">
        <f t="shared" si="190"/>
        <v>0.35</v>
      </c>
      <c r="AV381" s="49">
        <f t="shared" si="190"/>
        <v>2.5961687465533254</v>
      </c>
      <c r="AW381" s="49">
        <f t="shared" si="190"/>
        <v>2.5961645497584991</v>
      </c>
      <c r="AX381" s="50">
        <f t="shared" si="190"/>
        <v>3.4322552616251527</v>
      </c>
      <c r="AY381" s="50">
        <f t="shared" si="190"/>
        <v>3.432252982285465</v>
      </c>
    </row>
    <row r="382" spans="6:51" x14ac:dyDescent="0.25">
      <c r="F382" s="3">
        <v>68</v>
      </c>
      <c r="G382" s="43">
        <f t="shared" si="189"/>
        <v>2.1708675073653856</v>
      </c>
      <c r="H382" s="43">
        <f t="shared" si="189"/>
        <v>3.4322552654357565</v>
      </c>
      <c r="I382" s="43">
        <f t="shared" si="189"/>
        <v>3.0920751084165916</v>
      </c>
      <c r="J382" s="43">
        <f t="shared" si="189"/>
        <v>3.1420751065686403</v>
      </c>
      <c r="K382" s="43">
        <f t="shared" si="189"/>
        <v>2.101954034629832</v>
      </c>
      <c r="L382" s="44">
        <f t="shared" si="189"/>
        <v>3.324708427409349</v>
      </c>
      <c r="M382" s="45">
        <f t="shared" si="189"/>
        <v>3.3676235608853622</v>
      </c>
      <c r="N382" s="46">
        <f t="shared" si="189"/>
        <v>1.0434398809008987</v>
      </c>
      <c r="O382" s="46">
        <f t="shared" si="189"/>
        <v>1.0434398809008987</v>
      </c>
      <c r="P382" s="47">
        <f t="shared" si="189"/>
        <v>6.7735507051211776</v>
      </c>
      <c r="Q382" s="47">
        <f t="shared" si="189"/>
        <v>11.582974949217782</v>
      </c>
      <c r="R382" s="47">
        <f t="shared" si="189"/>
        <v>22.813162987938924</v>
      </c>
      <c r="S382" s="48">
        <f t="shared" si="189"/>
        <v>0.35</v>
      </c>
      <c r="T382" s="48">
        <f t="shared" si="189"/>
        <v>0.35</v>
      </c>
      <c r="U382" s="49">
        <f t="shared" si="189"/>
        <v>2.5961696246057127</v>
      </c>
      <c r="V382" s="49">
        <f t="shared" si="189"/>
        <v>2.5961683906122506</v>
      </c>
      <c r="W382" s="50">
        <f t="shared" si="189"/>
        <v>3.432255264534998</v>
      </c>
      <c r="X382" s="50">
        <f t="shared" si="189"/>
        <v>3.4322542512100034</v>
      </c>
      <c r="AD382"/>
      <c r="AG382" s="3">
        <f t="shared" si="191"/>
        <v>57.099042142728173</v>
      </c>
      <c r="AH382" s="43">
        <f t="shared" si="190"/>
        <v>2.1708675006359215</v>
      </c>
      <c r="AI382" s="43">
        <f t="shared" si="190"/>
        <v>3.4322552545778358</v>
      </c>
      <c r="AJ382" s="43">
        <f t="shared" si="190"/>
        <v>3.0920750993020527</v>
      </c>
      <c r="AK382" s="43">
        <f t="shared" si="190"/>
        <v>3.142075090808877</v>
      </c>
      <c r="AL382" s="43">
        <f t="shared" si="190"/>
        <v>1.9066296352014729</v>
      </c>
      <c r="AM382" s="44">
        <f t="shared" si="190"/>
        <v>3.3240019167745944</v>
      </c>
      <c r="AN382" s="45">
        <f t="shared" si="190"/>
        <v>3.3662683374509332</v>
      </c>
      <c r="AO382" s="46">
        <f t="shared" si="190"/>
        <v>1.0434398809008987</v>
      </c>
      <c r="AP382" s="46">
        <f t="shared" si="190"/>
        <v>1.0434398809008987</v>
      </c>
      <c r="AQ382" s="47">
        <f t="shared" si="190"/>
        <v>6.7735507051211776</v>
      </c>
      <c r="AR382" s="47">
        <f t="shared" si="190"/>
        <v>11.582974949217782</v>
      </c>
      <c r="AS382" s="47">
        <f t="shared" si="190"/>
        <v>22.813162987938924</v>
      </c>
      <c r="AT382" s="48">
        <f t="shared" si="190"/>
        <v>0.35</v>
      </c>
      <c r="AU382" s="48">
        <f t="shared" si="190"/>
        <v>0.35</v>
      </c>
      <c r="AV382" s="49">
        <f t="shared" si="190"/>
        <v>2.5961687792234178</v>
      </c>
      <c r="AW382" s="49">
        <f t="shared" si="190"/>
        <v>2.5961646823668834</v>
      </c>
      <c r="AX382" s="50">
        <f t="shared" si="190"/>
        <v>3.4322552617125002</v>
      </c>
      <c r="AY382" s="50">
        <f t="shared" si="190"/>
        <v>3.4322530211720323</v>
      </c>
    </row>
    <row r="383" spans="6:51" x14ac:dyDescent="0.25">
      <c r="F383" s="3">
        <v>69</v>
      </c>
      <c r="G383" s="43">
        <f t="shared" si="189"/>
        <v>2.1708675075913666</v>
      </c>
      <c r="H383" s="43">
        <f t="shared" si="189"/>
        <v>3.4322552657131409</v>
      </c>
      <c r="I383" s="43">
        <f t="shared" si="189"/>
        <v>3.0920751086026907</v>
      </c>
      <c r="J383" s="43">
        <f t="shared" si="189"/>
        <v>3.1420751069835786</v>
      </c>
      <c r="K383" s="43">
        <f t="shared" si="189"/>
        <v>2.1120963135233217</v>
      </c>
      <c r="L383" s="44">
        <f t="shared" si="189"/>
        <v>3.3247451880818133</v>
      </c>
      <c r="M383" s="45">
        <f t="shared" si="189"/>
        <v>3.3676896772286891</v>
      </c>
      <c r="N383" s="46">
        <f t="shared" si="189"/>
        <v>1.0434398809008987</v>
      </c>
      <c r="O383" s="46">
        <f t="shared" si="189"/>
        <v>1.0434398809008987</v>
      </c>
      <c r="P383" s="47">
        <f t="shared" si="189"/>
        <v>6.7735507051211776</v>
      </c>
      <c r="Q383" s="47">
        <f t="shared" si="189"/>
        <v>11.582974949217782</v>
      </c>
      <c r="R383" s="47">
        <f t="shared" si="189"/>
        <v>22.813162987938924</v>
      </c>
      <c r="S383" s="48">
        <f t="shared" si="189"/>
        <v>0.35</v>
      </c>
      <c r="T383" s="48">
        <f t="shared" si="189"/>
        <v>0.35</v>
      </c>
      <c r="U383" s="49">
        <f t="shared" si="189"/>
        <v>2.5961696525731011</v>
      </c>
      <c r="V383" s="49">
        <f t="shared" si="189"/>
        <v>2.5961685300373718</v>
      </c>
      <c r="W383" s="50">
        <f t="shared" si="189"/>
        <v>3.4322552646702431</v>
      </c>
      <c r="X383" s="50">
        <f t="shared" si="189"/>
        <v>3.4322543078228076</v>
      </c>
      <c r="AD383"/>
      <c r="AG383" s="3">
        <f t="shared" si="191"/>
        <v>57.275858549886756</v>
      </c>
      <c r="AH383" s="43">
        <f t="shared" si="190"/>
        <v>2.1708675008753082</v>
      </c>
      <c r="AI383" s="43">
        <f t="shared" si="190"/>
        <v>3.4322552550086689</v>
      </c>
      <c r="AJ383" s="43">
        <f t="shared" si="190"/>
        <v>3.0920750997159745</v>
      </c>
      <c r="AK383" s="43">
        <f t="shared" si="190"/>
        <v>3.1420750914262339</v>
      </c>
      <c r="AL383" s="43">
        <f t="shared" si="190"/>
        <v>1.911669578926515</v>
      </c>
      <c r="AM383" s="44">
        <f t="shared" si="190"/>
        <v>3.3240199165103155</v>
      </c>
      <c r="AN383" s="45">
        <f t="shared" si="190"/>
        <v>3.3663049057399856</v>
      </c>
      <c r="AO383" s="46">
        <f t="shared" si="190"/>
        <v>1.0434398809008987</v>
      </c>
      <c r="AP383" s="46">
        <f t="shared" si="190"/>
        <v>1.0434398809008987</v>
      </c>
      <c r="AQ383" s="47">
        <f t="shared" si="190"/>
        <v>6.7735507051211776</v>
      </c>
      <c r="AR383" s="47">
        <f t="shared" si="190"/>
        <v>11.582974949217782</v>
      </c>
      <c r="AS383" s="47">
        <f t="shared" si="190"/>
        <v>22.813162987938924</v>
      </c>
      <c r="AT383" s="48">
        <f t="shared" si="190"/>
        <v>0.35</v>
      </c>
      <c r="AU383" s="48">
        <f t="shared" si="190"/>
        <v>0.35</v>
      </c>
      <c r="AV383" s="49">
        <f t="shared" si="190"/>
        <v>2.5961688083684731</v>
      </c>
      <c r="AW383" s="49">
        <f t="shared" si="190"/>
        <v>2.5961648011032374</v>
      </c>
      <c r="AX383" s="50">
        <f t="shared" si="190"/>
        <v>3.432255261791171</v>
      </c>
      <c r="AY383" s="50">
        <f t="shared" si="190"/>
        <v>3.4322530561724762</v>
      </c>
    </row>
    <row r="384" spans="6:51" x14ac:dyDescent="0.25">
      <c r="F384" s="3">
        <v>70</v>
      </c>
      <c r="G384" s="43">
        <f t="shared" si="189"/>
        <v>2.1708675077902377</v>
      </c>
      <c r="H384" s="43">
        <f t="shared" si="189"/>
        <v>3.4322552659476115</v>
      </c>
      <c r="I384" s="43">
        <f t="shared" si="189"/>
        <v>3.092075108757395</v>
      </c>
      <c r="J384" s="43">
        <f t="shared" si="189"/>
        <v>3.1420751073357822</v>
      </c>
      <c r="K384" s="43">
        <f t="shared" si="189"/>
        <v>2.1214240010380712</v>
      </c>
      <c r="L384" s="44">
        <f t="shared" si="189"/>
        <v>3.3247789195125428</v>
      </c>
      <c r="M384" s="45">
        <f t="shared" si="189"/>
        <v>3.3677500623847205</v>
      </c>
      <c r="N384" s="46">
        <f t="shared" si="189"/>
        <v>1.0434398809008987</v>
      </c>
      <c r="O384" s="46">
        <f t="shared" si="189"/>
        <v>1.0434398809008987</v>
      </c>
      <c r="P384" s="47">
        <f t="shared" si="189"/>
        <v>6.7735507051211776</v>
      </c>
      <c r="Q384" s="47">
        <f t="shared" si="189"/>
        <v>11.582974949217782</v>
      </c>
      <c r="R384" s="47">
        <f t="shared" si="189"/>
        <v>22.813162987938924</v>
      </c>
      <c r="S384" s="48">
        <f t="shared" si="189"/>
        <v>0.35</v>
      </c>
      <c r="T384" s="48">
        <f t="shared" si="189"/>
        <v>0.35</v>
      </c>
      <c r="U384" s="49">
        <f t="shared" si="189"/>
        <v>2.5961696769235232</v>
      </c>
      <c r="V384" s="49">
        <f t="shared" si="189"/>
        <v>2.5961686533563002</v>
      </c>
      <c r="W384" s="50">
        <f t="shared" si="189"/>
        <v>3.4322552647939855</v>
      </c>
      <c r="X384" s="50">
        <f t="shared" si="189"/>
        <v>3.4322543592866972</v>
      </c>
      <c r="AD384"/>
      <c r="AG384" s="3">
        <f t="shared" si="191"/>
        <v>57.43878713009709</v>
      </c>
      <c r="AH384" s="43">
        <f t="shared" si="190"/>
        <v>2.1708675010887761</v>
      </c>
      <c r="AI384" s="43">
        <f t="shared" si="190"/>
        <v>3.4322552553913557</v>
      </c>
      <c r="AJ384" s="43">
        <f t="shared" si="190"/>
        <v>3.0920751000806397</v>
      </c>
      <c r="AK384" s="43">
        <f t="shared" si="190"/>
        <v>3.1420750919749088</v>
      </c>
      <c r="AL384" s="43">
        <f t="shared" si="190"/>
        <v>1.9162352018577882</v>
      </c>
      <c r="AM384" s="44">
        <f t="shared" si="190"/>
        <v>3.324036236680568</v>
      </c>
      <c r="AN384" s="45">
        <f t="shared" si="190"/>
        <v>3.3663379742944519</v>
      </c>
      <c r="AO384" s="46">
        <f t="shared" si="190"/>
        <v>1.0434398809008987</v>
      </c>
      <c r="AP384" s="46">
        <f t="shared" si="190"/>
        <v>1.0434398809008987</v>
      </c>
      <c r="AQ384" s="47">
        <f t="shared" si="190"/>
        <v>6.7735507051211776</v>
      </c>
      <c r="AR384" s="47">
        <f t="shared" si="190"/>
        <v>11.582974949217782</v>
      </c>
      <c r="AS384" s="47">
        <f t="shared" si="190"/>
        <v>22.813162987938924</v>
      </c>
      <c r="AT384" s="48">
        <f t="shared" si="190"/>
        <v>0.35</v>
      </c>
      <c r="AU384" s="48">
        <f t="shared" si="190"/>
        <v>0.35</v>
      </c>
      <c r="AV384" s="49">
        <f t="shared" si="190"/>
        <v>2.5961688344377816</v>
      </c>
      <c r="AW384" s="49">
        <f t="shared" si="190"/>
        <v>2.5961649076685864</v>
      </c>
      <c r="AX384" s="50">
        <f t="shared" si="190"/>
        <v>3.4322552618621627</v>
      </c>
      <c r="AY384" s="50">
        <f t="shared" si="190"/>
        <v>3.432253087736477</v>
      </c>
    </row>
    <row r="385" spans="3:51" x14ac:dyDescent="0.25">
      <c r="AD385"/>
    </row>
    <row r="386" spans="3:51" x14ac:dyDescent="0.25">
      <c r="C386" t="s">
        <v>31</v>
      </c>
      <c r="D386" s="3">
        <v>1</v>
      </c>
      <c r="E386" s="3" t="s">
        <v>143</v>
      </c>
      <c r="F386" s="3">
        <v>0</v>
      </c>
      <c r="G386" s="43">
        <f>300*G314*G86</f>
        <v>0</v>
      </c>
      <c r="H386" s="43">
        <f t="shared" ref="H386:X386" si="192">300*H314*H86</f>
        <v>0</v>
      </c>
      <c r="I386" s="43">
        <f t="shared" si="192"/>
        <v>0</v>
      </c>
      <c r="J386" s="43">
        <f t="shared" si="192"/>
        <v>0</v>
      </c>
      <c r="K386" s="43">
        <f t="shared" si="192"/>
        <v>0</v>
      </c>
      <c r="L386" s="44">
        <f t="shared" si="192"/>
        <v>0</v>
      </c>
      <c r="M386" s="45">
        <f t="shared" si="192"/>
        <v>0</v>
      </c>
      <c r="N386" s="46">
        <f t="shared" si="192"/>
        <v>0</v>
      </c>
      <c r="O386" s="46">
        <f t="shared" si="192"/>
        <v>0</v>
      </c>
      <c r="P386" s="47">
        <f t="shared" si="192"/>
        <v>0</v>
      </c>
      <c r="Q386" s="47">
        <f t="shared" si="192"/>
        <v>0</v>
      </c>
      <c r="R386" s="47">
        <f t="shared" si="192"/>
        <v>0</v>
      </c>
      <c r="S386" s="48">
        <f t="shared" si="192"/>
        <v>0</v>
      </c>
      <c r="T386" s="48">
        <f t="shared" si="192"/>
        <v>0</v>
      </c>
      <c r="U386" s="49">
        <f t="shared" si="192"/>
        <v>0</v>
      </c>
      <c r="V386" s="49">
        <f t="shared" si="192"/>
        <v>0</v>
      </c>
      <c r="W386" s="50">
        <f t="shared" si="192"/>
        <v>0</v>
      </c>
      <c r="X386" s="50">
        <f t="shared" si="192"/>
        <v>0</v>
      </c>
      <c r="AD386" t="s">
        <v>31</v>
      </c>
      <c r="AE386" s="3">
        <v>1</v>
      </c>
      <c r="AF386" s="3" t="s">
        <v>143</v>
      </c>
      <c r="AG386" s="3">
        <f>AE14</f>
        <v>4.9458521066739074</v>
      </c>
      <c r="AH386" s="43">
        <f>300*AH314*AH86</f>
        <v>113.34670930134939</v>
      </c>
      <c r="AI386" s="43">
        <f t="shared" ref="AI386:AY386" si="193">300*AI314*AI86</f>
        <v>4860.5648590944138</v>
      </c>
      <c r="AJ386" s="43">
        <f t="shared" si="193"/>
        <v>496.43851976888232</v>
      </c>
      <c r="AK386" s="43">
        <f t="shared" si="193"/>
        <v>4189.2073434011963</v>
      </c>
      <c r="AL386" s="43">
        <f t="shared" si="193"/>
        <v>102.32750629778164</v>
      </c>
      <c r="AM386" s="44">
        <f t="shared" si="193"/>
        <v>484.48629157133206</v>
      </c>
      <c r="AN386" s="45">
        <f t="shared" si="193"/>
        <v>723.4472759695276</v>
      </c>
      <c r="AO386" s="46">
        <f t="shared" si="193"/>
        <v>291.80290807706689</v>
      </c>
      <c r="AP386" s="46">
        <f t="shared" si="193"/>
        <v>0</v>
      </c>
      <c r="AQ386" s="47">
        <f t="shared" si="193"/>
        <v>13409.831072005099</v>
      </c>
      <c r="AR386" s="47">
        <f t="shared" si="193"/>
        <v>8674.4692920702073</v>
      </c>
      <c r="AS386" s="47">
        <f t="shared" si="193"/>
        <v>14683.815287428397</v>
      </c>
      <c r="AT386" s="48">
        <f t="shared" si="193"/>
        <v>389.84580791083425</v>
      </c>
      <c r="AU386" s="48">
        <f t="shared" si="193"/>
        <v>345.4586169189289</v>
      </c>
      <c r="AV386" s="49">
        <f t="shared" si="193"/>
        <v>2403.0423374574348</v>
      </c>
      <c r="AW386" s="49">
        <f t="shared" si="193"/>
        <v>2202.358606227539</v>
      </c>
      <c r="AX386" s="50">
        <f t="shared" si="193"/>
        <v>11851.632123535219</v>
      </c>
      <c r="AY386" s="50">
        <f t="shared" si="193"/>
        <v>4873.2435258178657</v>
      </c>
    </row>
    <row r="387" spans="3:51" x14ac:dyDescent="0.25">
      <c r="D387" s="3">
        <v>2</v>
      </c>
      <c r="F387" s="3">
        <v>1</v>
      </c>
      <c r="G387" s="43">
        <f t="shared" ref="G387:X401" si="194">300*G315*G87</f>
        <v>0.14877212633732609</v>
      </c>
      <c r="H387" s="43">
        <f t="shared" si="194"/>
        <v>404.49547282828161</v>
      </c>
      <c r="I387" s="43">
        <f t="shared" si="194"/>
        <v>5.3059383824468389</v>
      </c>
      <c r="J387" s="43">
        <f t="shared" si="194"/>
        <v>313.64010187767536</v>
      </c>
      <c r="K387" s="43">
        <f t="shared" si="194"/>
        <v>0.29085118534209398</v>
      </c>
      <c r="L387" s="44">
        <f t="shared" si="194"/>
        <v>6.3104049498793175</v>
      </c>
      <c r="M387" s="45">
        <f t="shared" si="194"/>
        <v>33.296731281656918</v>
      </c>
      <c r="N387" s="46">
        <f t="shared" si="194"/>
        <v>24.307696448539581</v>
      </c>
      <c r="O387" s="46">
        <f t="shared" si="194"/>
        <v>0</v>
      </c>
      <c r="P387" s="47">
        <f t="shared" si="194"/>
        <v>1809.2781475842091</v>
      </c>
      <c r="Q387" s="47">
        <f t="shared" si="194"/>
        <v>661.37624114843038</v>
      </c>
      <c r="R387" s="47">
        <f t="shared" si="194"/>
        <v>145.62784622805736</v>
      </c>
      <c r="S387" s="48">
        <f t="shared" si="194"/>
        <v>45.245009265163326</v>
      </c>
      <c r="T387" s="48">
        <f t="shared" si="194"/>
        <v>25.602575807484218</v>
      </c>
      <c r="U387" s="49">
        <f t="shared" si="194"/>
        <v>233.79576372257759</v>
      </c>
      <c r="V387" s="49">
        <f t="shared" si="194"/>
        <v>217.40220867032781</v>
      </c>
      <c r="W387" s="50">
        <f t="shared" si="194"/>
        <v>1155.6799663112567</v>
      </c>
      <c r="X387" s="50">
        <f t="shared" si="194"/>
        <v>454.18305539385591</v>
      </c>
      <c r="AD387"/>
      <c r="AE387" s="3">
        <v>2</v>
      </c>
      <c r="AG387" s="3">
        <f t="shared" ref="AG387:AG450" si="195">AE15</f>
        <v>5.2014595403979236</v>
      </c>
      <c r="AH387" s="43">
        <f t="shared" ref="AH387:AY401" si="196">300*AH315*AH87</f>
        <v>137.26673133599022</v>
      </c>
      <c r="AI387" s="43">
        <f t="shared" si="196"/>
        <v>5257.6980652007542</v>
      </c>
      <c r="AJ387" s="43">
        <f t="shared" si="196"/>
        <v>568.07008474119482</v>
      </c>
      <c r="AK387" s="43">
        <f t="shared" si="196"/>
        <v>4580.5010117951597</v>
      </c>
      <c r="AL387" s="43">
        <f t="shared" si="196"/>
        <v>121.04986481591435</v>
      </c>
      <c r="AM387" s="44">
        <f t="shared" si="196"/>
        <v>547.66048866729909</v>
      </c>
      <c r="AN387" s="45">
        <f t="shared" si="196"/>
        <v>794.102567280465</v>
      </c>
      <c r="AO387" s="46">
        <f t="shared" si="196"/>
        <v>314.83590810717089</v>
      </c>
      <c r="AP387" s="46">
        <f t="shared" si="196"/>
        <v>0</v>
      </c>
      <c r="AQ387" s="47">
        <f t="shared" si="196"/>
        <v>14248.967951693721</v>
      </c>
      <c r="AR387" s="47">
        <f t="shared" si="196"/>
        <v>9364.0983540296711</v>
      </c>
      <c r="AS387" s="47">
        <f t="shared" si="196"/>
        <v>16717.562646432969</v>
      </c>
      <c r="AT387" s="48">
        <f t="shared" si="196"/>
        <v>416.08765842754343</v>
      </c>
      <c r="AU387" s="48">
        <f t="shared" si="196"/>
        <v>373.58908089702004</v>
      </c>
      <c r="AV387" s="49">
        <f t="shared" si="196"/>
        <v>2619.5878364285754</v>
      </c>
      <c r="AW387" s="49">
        <f t="shared" si="196"/>
        <v>2362.7747109403272</v>
      </c>
      <c r="AX387" s="50">
        <f t="shared" si="196"/>
        <v>12662.323545580128</v>
      </c>
      <c r="AY387" s="50">
        <f t="shared" si="196"/>
        <v>5278.7148711122645</v>
      </c>
    </row>
    <row r="388" spans="3:51" x14ac:dyDescent="0.25">
      <c r="D388" s="3">
        <v>3</v>
      </c>
      <c r="F388" s="3">
        <v>2</v>
      </c>
      <c r="G388" s="43">
        <f t="shared" si="194"/>
        <v>2.9158654039802503</v>
      </c>
      <c r="H388" s="43">
        <f t="shared" si="194"/>
        <v>1146.8189822953868</v>
      </c>
      <c r="I388" s="43">
        <f t="shared" si="194"/>
        <v>39.741953137161012</v>
      </c>
      <c r="J388" s="43">
        <f t="shared" si="194"/>
        <v>867.96629923776527</v>
      </c>
      <c r="K388" s="43">
        <f t="shared" si="194"/>
        <v>4.0579330480755482</v>
      </c>
      <c r="L388" s="44">
        <f t="shared" si="194"/>
        <v>44.882176334428721</v>
      </c>
      <c r="M388" s="45">
        <f t="shared" si="194"/>
        <v>129.21609360078003</v>
      </c>
      <c r="N388" s="46">
        <f t="shared" si="194"/>
        <v>72.339922917035508</v>
      </c>
      <c r="O388" s="46">
        <f t="shared" si="194"/>
        <v>0</v>
      </c>
      <c r="P388" s="47">
        <f t="shared" si="194"/>
        <v>4370.4134749547293</v>
      </c>
      <c r="Q388" s="47">
        <f t="shared" si="194"/>
        <v>2071.1322568628839</v>
      </c>
      <c r="R388" s="47">
        <f t="shared" si="194"/>
        <v>1175.2468904380203</v>
      </c>
      <c r="S388" s="48">
        <f t="shared" si="194"/>
        <v>116.85882620618027</v>
      </c>
      <c r="T388" s="48">
        <f t="shared" si="194"/>
        <v>80.765788811721222</v>
      </c>
      <c r="U388" s="49">
        <f t="shared" si="194"/>
        <v>650.9147409713612</v>
      </c>
      <c r="V388" s="49">
        <f t="shared" si="194"/>
        <v>602.12737391967255</v>
      </c>
      <c r="W388" s="50">
        <f t="shared" si="194"/>
        <v>3075.3386996668687</v>
      </c>
      <c r="X388" s="50">
        <f t="shared" si="194"/>
        <v>1229.9933954331143</v>
      </c>
      <c r="AD388"/>
      <c r="AE388" s="3">
        <v>3</v>
      </c>
      <c r="AG388" s="3">
        <f t="shared" si="195"/>
        <v>5.4702770658848543</v>
      </c>
      <c r="AH388" s="43">
        <f t="shared" si="196"/>
        <v>165.95023930974176</v>
      </c>
      <c r="AI388" s="43">
        <f t="shared" si="196"/>
        <v>5684.3130890810289</v>
      </c>
      <c r="AJ388" s="43">
        <f t="shared" si="196"/>
        <v>649.50972499405748</v>
      </c>
      <c r="AK388" s="43">
        <f t="shared" si="196"/>
        <v>5002.593188183595</v>
      </c>
      <c r="AL388" s="43">
        <f t="shared" si="196"/>
        <v>142.9659996447599</v>
      </c>
      <c r="AM388" s="44">
        <f t="shared" si="196"/>
        <v>618.22687481974947</v>
      </c>
      <c r="AN388" s="45">
        <f t="shared" si="196"/>
        <v>871.32582291243079</v>
      </c>
      <c r="AO388" s="46">
        <f t="shared" si="196"/>
        <v>339.60705724573802</v>
      </c>
      <c r="AP388" s="46">
        <f t="shared" si="196"/>
        <v>0</v>
      </c>
      <c r="AQ388" s="47">
        <f t="shared" si="196"/>
        <v>15136.9529341786</v>
      </c>
      <c r="AR388" s="47">
        <f t="shared" si="196"/>
        <v>10103.960289385906</v>
      </c>
      <c r="AS388" s="47">
        <f t="shared" si="196"/>
        <v>19004.42837255315</v>
      </c>
      <c r="AT388" s="48">
        <f t="shared" si="196"/>
        <v>443.97549041210931</v>
      </c>
      <c r="AU388" s="48">
        <f t="shared" si="196"/>
        <v>403.86107173140653</v>
      </c>
      <c r="AV388" s="49">
        <f t="shared" si="196"/>
        <v>2854.2155935248088</v>
      </c>
      <c r="AW388" s="49">
        <f t="shared" si="196"/>
        <v>2568.9834618055925</v>
      </c>
      <c r="AX388" s="50">
        <f t="shared" si="196"/>
        <v>13514.136853632639</v>
      </c>
      <c r="AY388" s="50">
        <f t="shared" si="196"/>
        <v>5712.9069981955363</v>
      </c>
    </row>
    <row r="389" spans="3:51" x14ac:dyDescent="0.25">
      <c r="D389" s="3">
        <v>4</v>
      </c>
      <c r="F389" s="3">
        <v>3</v>
      </c>
      <c r="G389" s="43">
        <f t="shared" si="194"/>
        <v>15.684635468389386</v>
      </c>
      <c r="H389" s="43">
        <f t="shared" si="194"/>
        <v>2192.9180052316524</v>
      </c>
      <c r="I389" s="43">
        <f t="shared" si="194"/>
        <v>125.6417426906896</v>
      </c>
      <c r="J389" s="43">
        <f t="shared" si="194"/>
        <v>1655.7175569704791</v>
      </c>
      <c r="K389" s="43">
        <f t="shared" si="194"/>
        <v>17.942648097868567</v>
      </c>
      <c r="L389" s="44">
        <f t="shared" si="194"/>
        <v>134.88644903073256</v>
      </c>
      <c r="M389" s="45">
        <f t="shared" si="194"/>
        <v>282.11193601182532</v>
      </c>
      <c r="N389" s="46">
        <f t="shared" si="194"/>
        <v>135.87559667775164</v>
      </c>
      <c r="O389" s="46">
        <f t="shared" si="194"/>
        <v>0</v>
      </c>
      <c r="P389" s="47">
        <f t="shared" si="194"/>
        <v>7263.7493753800427</v>
      </c>
      <c r="Q389" s="47">
        <f t="shared" si="194"/>
        <v>3978.2237744171193</v>
      </c>
      <c r="R389" s="47">
        <f t="shared" si="194"/>
        <v>3784.4659874767995</v>
      </c>
      <c r="S389" s="48">
        <f t="shared" si="194"/>
        <v>201.78403795941159</v>
      </c>
      <c r="T389" s="48">
        <f t="shared" si="194"/>
        <v>156.2610413025011</v>
      </c>
      <c r="U389" s="49">
        <f t="shared" si="194"/>
        <v>1174.934759988218</v>
      </c>
      <c r="V389" s="49">
        <f t="shared" si="194"/>
        <v>1083.2977725381859</v>
      </c>
      <c r="W389" s="50">
        <f t="shared" si="194"/>
        <v>5811.5906964898695</v>
      </c>
      <c r="X389" s="50">
        <f t="shared" si="194"/>
        <v>2176.4700475763825</v>
      </c>
      <c r="AD389"/>
      <c r="AE389" s="3">
        <v>4</v>
      </c>
      <c r="AG389" s="3">
        <f t="shared" si="195"/>
        <v>5.7529873961600746</v>
      </c>
      <c r="AH389" s="43">
        <f t="shared" si="196"/>
        <v>200.26880884731858</v>
      </c>
      <c r="AI389" s="43">
        <f t="shared" si="196"/>
        <v>6142.0082700886996</v>
      </c>
      <c r="AJ389" s="43">
        <f t="shared" si="196"/>
        <v>741.99341381529325</v>
      </c>
      <c r="AK389" s="43">
        <f t="shared" si="196"/>
        <v>5456.884296842617</v>
      </c>
      <c r="AL389" s="43">
        <f t="shared" si="196"/>
        <v>168.56468308536418</v>
      </c>
      <c r="AM389" s="44">
        <f t="shared" si="196"/>
        <v>696.89176878701016</v>
      </c>
      <c r="AN389" s="45">
        <f t="shared" si="196"/>
        <v>955.67621577900638</v>
      </c>
      <c r="AO389" s="46">
        <f t="shared" si="196"/>
        <v>366.23673918232333</v>
      </c>
      <c r="AP389" s="46">
        <f t="shared" si="196"/>
        <v>0</v>
      </c>
      <c r="AQ389" s="47">
        <f t="shared" si="196"/>
        <v>16076.197753525026</v>
      </c>
      <c r="AR389" s="47">
        <f t="shared" si="196"/>
        <v>10897.091118166236</v>
      </c>
      <c r="AS389" s="47">
        <f t="shared" si="196"/>
        <v>21570.320360340978</v>
      </c>
      <c r="AT389" s="48">
        <f t="shared" si="196"/>
        <v>473.59774615127293</v>
      </c>
      <c r="AU389" s="48">
        <f t="shared" si="196"/>
        <v>436.41710361332952</v>
      </c>
      <c r="AV389" s="49">
        <f t="shared" si="196"/>
        <v>3108.0464148585834</v>
      </c>
      <c r="AW389" s="49">
        <f t="shared" si="196"/>
        <v>2796.6621399148189</v>
      </c>
      <c r="AX389" s="50">
        <f t="shared" si="196"/>
        <v>14408.157037365139</v>
      </c>
      <c r="AY389" s="50">
        <f t="shared" si="196"/>
        <v>6176.9879153185548</v>
      </c>
    </row>
    <row r="390" spans="3:51" x14ac:dyDescent="0.25">
      <c r="D390" s="3">
        <v>5</v>
      </c>
      <c r="F390" s="3">
        <v>4</v>
      </c>
      <c r="G390" s="43">
        <f t="shared" si="194"/>
        <v>49.737011041402184</v>
      </c>
      <c r="H390" s="43">
        <f t="shared" si="194"/>
        <v>3475.9141741193616</v>
      </c>
      <c r="I390" s="43">
        <f t="shared" si="194"/>
        <v>279.10972789000346</v>
      </c>
      <c r="J390" s="43">
        <f t="shared" si="194"/>
        <v>2845.5853467329916</v>
      </c>
      <c r="K390" s="43">
        <f t="shared" si="194"/>
        <v>49.608926531032282</v>
      </c>
      <c r="L390" s="44">
        <f t="shared" si="194"/>
        <v>285.166172415348</v>
      </c>
      <c r="M390" s="45">
        <f t="shared" si="194"/>
        <v>486.73051566116408</v>
      </c>
      <c r="N390" s="46">
        <f t="shared" si="194"/>
        <v>211.39368553335819</v>
      </c>
      <c r="O390" s="46">
        <f t="shared" si="194"/>
        <v>0</v>
      </c>
      <c r="P390" s="47">
        <f t="shared" si="194"/>
        <v>10359.585540434477</v>
      </c>
      <c r="Q390" s="47">
        <f t="shared" si="194"/>
        <v>6256.4679557380878</v>
      </c>
      <c r="R390" s="47">
        <f t="shared" si="194"/>
        <v>8375.0119719723862</v>
      </c>
      <c r="S390" s="48">
        <f t="shared" si="194"/>
        <v>295.49302653413815</v>
      </c>
      <c r="T390" s="48">
        <f t="shared" si="194"/>
        <v>247.50844793644299</v>
      </c>
      <c r="U390" s="49">
        <f t="shared" si="194"/>
        <v>1776.0774026003332</v>
      </c>
      <c r="V390" s="49">
        <f t="shared" si="194"/>
        <v>1633.5096348636541</v>
      </c>
      <c r="W390" s="50">
        <f t="shared" si="194"/>
        <v>8864.4607471575928</v>
      </c>
      <c r="X390" s="50">
        <f t="shared" si="194"/>
        <v>3452.4373527914013</v>
      </c>
      <c r="AD390"/>
      <c r="AE390" s="3">
        <v>5</v>
      </c>
      <c r="AG390" s="3">
        <f t="shared" si="195"/>
        <v>6.0503085276582826</v>
      </c>
      <c r="AH390" s="43">
        <f t="shared" si="196"/>
        <v>241.2331670674202</v>
      </c>
      <c r="AI390" s="43">
        <f t="shared" si="196"/>
        <v>6632.3943473093186</v>
      </c>
      <c r="AJ390" s="43">
        <f t="shared" si="196"/>
        <v>846.89148509097606</v>
      </c>
      <c r="AK390" s="43">
        <f t="shared" si="196"/>
        <v>5944.7194397034882</v>
      </c>
      <c r="AL390" s="43">
        <f t="shared" si="196"/>
        <v>198.39628546522295</v>
      </c>
      <c r="AM390" s="44">
        <f t="shared" si="196"/>
        <v>784.39968689558009</v>
      </c>
      <c r="AN390" s="45">
        <f t="shared" si="196"/>
        <v>1047.752609205128</v>
      </c>
      <c r="AO390" s="46">
        <f t="shared" si="196"/>
        <v>394.85221617989879</v>
      </c>
      <c r="AP390" s="46">
        <f t="shared" si="196"/>
        <v>0</v>
      </c>
      <c r="AQ390" s="47">
        <f t="shared" si="196"/>
        <v>17069.181475617515</v>
      </c>
      <c r="AR390" s="47">
        <f t="shared" si="196"/>
        <v>11746.625100806223</v>
      </c>
      <c r="AS390" s="47">
        <f t="shared" si="196"/>
        <v>24442.723970638577</v>
      </c>
      <c r="AT390" s="48">
        <f t="shared" si="196"/>
        <v>505.04577851920351</v>
      </c>
      <c r="AU390" s="48">
        <f t="shared" si="196"/>
        <v>471.4063384797663</v>
      </c>
      <c r="AV390" s="49">
        <f t="shared" si="196"/>
        <v>3382.2047195598579</v>
      </c>
      <c r="AW390" s="49">
        <f t="shared" si="196"/>
        <v>3042.7403357059879</v>
      </c>
      <c r="AX390" s="50">
        <f t="shared" si="196"/>
        <v>15345.49775732677</v>
      </c>
      <c r="AY390" s="50">
        <f t="shared" si="196"/>
        <v>6672.0733613771827</v>
      </c>
    </row>
    <row r="391" spans="3:51" x14ac:dyDescent="0.25">
      <c r="D391" s="3">
        <v>6</v>
      </c>
      <c r="F391" s="3">
        <v>5</v>
      </c>
      <c r="G391" s="43">
        <f t="shared" si="194"/>
        <v>118.151521969059</v>
      </c>
      <c r="H391" s="43">
        <f t="shared" si="194"/>
        <v>4943.9632734518655</v>
      </c>
      <c r="I391" s="43">
        <f t="shared" si="194"/>
        <v>511.14429909850668</v>
      </c>
      <c r="J391" s="43">
        <f t="shared" si="194"/>
        <v>4271.2247282602357</v>
      </c>
      <c r="K391" s="43">
        <f t="shared" si="194"/>
        <v>106.12525651314401</v>
      </c>
      <c r="L391" s="44">
        <f t="shared" si="194"/>
        <v>497.54551069885059</v>
      </c>
      <c r="M391" s="45">
        <f t="shared" si="194"/>
        <v>738.18552542607961</v>
      </c>
      <c r="N391" s="46">
        <f t="shared" si="194"/>
        <v>296.6386614402623</v>
      </c>
      <c r="O391" s="46">
        <f t="shared" si="194"/>
        <v>0</v>
      </c>
      <c r="P391" s="47">
        <f t="shared" si="194"/>
        <v>13587.139716927148</v>
      </c>
      <c r="Q391" s="47">
        <f t="shared" si="194"/>
        <v>8819.3841508208789</v>
      </c>
      <c r="R391" s="47">
        <f t="shared" si="194"/>
        <v>15103.091604089628</v>
      </c>
      <c r="S391" s="48">
        <f t="shared" si="194"/>
        <v>395.38128150491934</v>
      </c>
      <c r="T391" s="48">
        <f t="shared" si="194"/>
        <v>351.36281921832011</v>
      </c>
      <c r="U391" s="49">
        <f t="shared" si="194"/>
        <v>2448.3596823061976</v>
      </c>
      <c r="V391" s="49">
        <f t="shared" si="194"/>
        <v>2236.1225876364961</v>
      </c>
      <c r="W391" s="50">
        <f t="shared" si="194"/>
        <v>12023.383135357197</v>
      </c>
      <c r="X391" s="50">
        <f t="shared" si="194"/>
        <v>4958.4886966471977</v>
      </c>
      <c r="AD391"/>
      <c r="AE391" s="3">
        <v>6</v>
      </c>
      <c r="AG391" s="3">
        <f t="shared" si="195"/>
        <v>6.3629955637114666</v>
      </c>
      <c r="AH391" s="43">
        <f t="shared" si="196"/>
        <v>290.01016730017204</v>
      </c>
      <c r="AI391" s="43">
        <f t="shared" si="196"/>
        <v>7157.0907427980283</v>
      </c>
      <c r="AJ391" s="43">
        <f t="shared" si="196"/>
        <v>965.71897718657851</v>
      </c>
      <c r="AK391" s="43">
        <f t="shared" si="196"/>
        <v>6467.3840842236286</v>
      </c>
      <c r="AL391" s="43">
        <f t="shared" si="196"/>
        <v>233.07747214026398</v>
      </c>
      <c r="AM391" s="44">
        <f t="shared" si="196"/>
        <v>881.52974186204074</v>
      </c>
      <c r="AN391" s="45">
        <f t="shared" si="196"/>
        <v>1148.1951323270619</v>
      </c>
      <c r="AO391" s="46">
        <f t="shared" si="196"/>
        <v>425.58781904008367</v>
      </c>
      <c r="AP391" s="46">
        <f t="shared" si="196"/>
        <v>0</v>
      </c>
      <c r="AQ391" s="47">
        <f t="shared" si="196"/>
        <v>18118.445594356119</v>
      </c>
      <c r="AR391" s="47">
        <f t="shared" si="196"/>
        <v>12655.785201997118</v>
      </c>
      <c r="AS391" s="47">
        <f t="shared" si="196"/>
        <v>27650.584096964962</v>
      </c>
      <c r="AT391" s="48">
        <f t="shared" si="196"/>
        <v>538.41369907615467</v>
      </c>
      <c r="AU391" s="48">
        <f t="shared" si="196"/>
        <v>508.98448339215702</v>
      </c>
      <c r="AV391" s="49">
        <f t="shared" si="196"/>
        <v>3677.809868261068</v>
      </c>
      <c r="AW391" s="49">
        <f t="shared" si="196"/>
        <v>3308.2728133918213</v>
      </c>
      <c r="AX391" s="50">
        <f t="shared" si="196"/>
        <v>16327.299263432098</v>
      </c>
      <c r="AY391" s="50">
        <f t="shared" si="196"/>
        <v>7199.2213241910531</v>
      </c>
    </row>
    <row r="392" spans="3:51" x14ac:dyDescent="0.25">
      <c r="D392" s="3">
        <v>7</v>
      </c>
      <c r="F392" s="3">
        <v>6</v>
      </c>
      <c r="G392" s="43">
        <f t="shared" si="194"/>
        <v>233.93858376795922</v>
      </c>
      <c r="H392" s="43">
        <f t="shared" si="194"/>
        <v>6548.807627274512</v>
      </c>
      <c r="I392" s="43">
        <f t="shared" si="194"/>
        <v>828.58921532835132</v>
      </c>
      <c r="J392" s="43">
        <f t="shared" si="194"/>
        <v>5861.5097269327043</v>
      </c>
      <c r="K392" s="43">
        <f t="shared" si="194"/>
        <v>193.13527893743094</v>
      </c>
      <c r="L392" s="44">
        <f t="shared" si="194"/>
        <v>769.25553237836414</v>
      </c>
      <c r="M392" s="45">
        <f t="shared" si="194"/>
        <v>1031.9346519340995</v>
      </c>
      <c r="N392" s="46">
        <f t="shared" si="194"/>
        <v>389.96767934468062</v>
      </c>
      <c r="O392" s="46">
        <f t="shared" si="194"/>
        <v>0</v>
      </c>
      <c r="P392" s="47">
        <f t="shared" si="194"/>
        <v>16900.819354433715</v>
      </c>
      <c r="Q392" s="47">
        <f t="shared" si="194"/>
        <v>11601.820422643199</v>
      </c>
      <c r="R392" s="47">
        <f t="shared" si="194"/>
        <v>23944.363348275278</v>
      </c>
      <c r="S392" s="48">
        <f t="shared" si="194"/>
        <v>499.70458265301767</v>
      </c>
      <c r="T392" s="48">
        <f t="shared" si="194"/>
        <v>465.43380955968291</v>
      </c>
      <c r="U392" s="49">
        <f t="shared" si="194"/>
        <v>3335.323210976359</v>
      </c>
      <c r="V392" s="49">
        <f t="shared" si="194"/>
        <v>3000.6478655755409</v>
      </c>
      <c r="W392" s="50">
        <f t="shared" si="194"/>
        <v>15187.134805056125</v>
      </c>
      <c r="X392" s="50">
        <f t="shared" si="194"/>
        <v>6587.847407117888</v>
      </c>
      <c r="AD392"/>
      <c r="AE392" s="3">
        <v>7</v>
      </c>
      <c r="AG392" s="3">
        <f t="shared" si="195"/>
        <v>6.6918426322768392</v>
      </c>
      <c r="AH392" s="43">
        <f t="shared" si="196"/>
        <v>347.94047812080828</v>
      </c>
      <c r="AI392" s="43">
        <f t="shared" si="196"/>
        <v>7717.7234148345888</v>
      </c>
      <c r="AJ392" s="43">
        <f t="shared" si="196"/>
        <v>1100.1458891904031</v>
      </c>
      <c r="AK392" s="43">
        <f t="shared" si="196"/>
        <v>7026.1039555209854</v>
      </c>
      <c r="AL392" s="43">
        <f t="shared" si="196"/>
        <v>273.29551305902868</v>
      </c>
      <c r="AM392" s="44">
        <f t="shared" si="196"/>
        <v>989.09067561679615</v>
      </c>
      <c r="AN392" s="45">
        <f t="shared" si="196"/>
        <v>1257.6866034991467</v>
      </c>
      <c r="AO392" s="46">
        <f t="shared" si="196"/>
        <v>458.58511039565019</v>
      </c>
      <c r="AP392" s="46">
        <f t="shared" si="196"/>
        <v>0</v>
      </c>
      <c r="AQ392" s="47">
        <f t="shared" si="196"/>
        <v>19226.588004886002</v>
      </c>
      <c r="AR392" s="47">
        <f t="shared" si="196"/>
        <v>13627.871199069621</v>
      </c>
      <c r="AS392" s="47">
        <f t="shared" si="196"/>
        <v>31224.133619537988</v>
      </c>
      <c r="AT392" s="48">
        <f t="shared" si="196"/>
        <v>573.79818329859143</v>
      </c>
      <c r="AU392" s="48">
        <f t="shared" si="196"/>
        <v>549.3136108446098</v>
      </c>
      <c r="AV392" s="49">
        <f t="shared" si="196"/>
        <v>3995.9676259789003</v>
      </c>
      <c r="AW392" s="49">
        <f t="shared" si="196"/>
        <v>3594.3063142602737</v>
      </c>
      <c r="AX392" s="50">
        <f t="shared" si="196"/>
        <v>17354.721016026495</v>
      </c>
      <c r="AY392" s="50">
        <f t="shared" si="196"/>
        <v>7759.4287765687222</v>
      </c>
    </row>
    <row r="393" spans="3:51" x14ac:dyDescent="0.25">
      <c r="D393" s="3">
        <v>8</v>
      </c>
      <c r="F393" s="3">
        <v>7</v>
      </c>
      <c r="G393" s="43">
        <f t="shared" si="194"/>
        <v>408.68633386792391</v>
      </c>
      <c r="H393" s="43">
        <f t="shared" si="194"/>
        <v>8250.3480730592546</v>
      </c>
      <c r="I393" s="43">
        <f t="shared" si="194"/>
        <v>1234.9373872977576</v>
      </c>
      <c r="J393" s="43">
        <f t="shared" si="194"/>
        <v>7556.7448759944218</v>
      </c>
      <c r="K393" s="43">
        <f t="shared" si="194"/>
        <v>314.53124172251586</v>
      </c>
      <c r="L393" s="44">
        <f t="shared" si="194"/>
        <v>1094.6920879687746</v>
      </c>
      <c r="M393" s="45">
        <f t="shared" si="194"/>
        <v>1363.7575718197456</v>
      </c>
      <c r="N393" s="46">
        <f t="shared" si="194"/>
        <v>490.10087970168524</v>
      </c>
      <c r="O393" s="46">
        <f t="shared" si="194"/>
        <v>0</v>
      </c>
      <c r="P393" s="47">
        <f t="shared" si="194"/>
        <v>20268.617171099264</v>
      </c>
      <c r="Q393" s="47">
        <f t="shared" si="194"/>
        <v>14552.347809895202</v>
      </c>
      <c r="R393" s="47">
        <f t="shared" si="194"/>
        <v>34751.742463286449</v>
      </c>
      <c r="S393" s="48">
        <f t="shared" si="194"/>
        <v>607.19883268370768</v>
      </c>
      <c r="T393" s="48">
        <f t="shared" si="194"/>
        <v>587.80960440812373</v>
      </c>
      <c r="U393" s="49">
        <f t="shared" si="194"/>
        <v>4300.1864726212098</v>
      </c>
      <c r="V393" s="49">
        <f t="shared" si="194"/>
        <v>3868.0442648441258</v>
      </c>
      <c r="W393" s="50">
        <f t="shared" si="194"/>
        <v>18312.208527477131</v>
      </c>
      <c r="X393" s="50">
        <f t="shared" si="194"/>
        <v>8288.6729633528757</v>
      </c>
      <c r="AD393"/>
      <c r="AE393" s="3">
        <v>8</v>
      </c>
      <c r="AG393" s="3">
        <f t="shared" si="195"/>
        <v>7.0376849027752071</v>
      </c>
      <c r="AH393" s="43">
        <f t="shared" si="196"/>
        <v>416.55661924463641</v>
      </c>
      <c r="AI393" s="43">
        <f t="shared" si="196"/>
        <v>8315.9245800679291</v>
      </c>
      <c r="AJ393" s="43">
        <f t="shared" si="196"/>
        <v>1252.007117466276</v>
      </c>
      <c r="AK393" s="43">
        <f t="shared" si="196"/>
        <v>7622.0496766034476</v>
      </c>
      <c r="AL393" s="43">
        <f t="shared" si="196"/>
        <v>319.81197191900543</v>
      </c>
      <c r="AM393" s="44">
        <f t="shared" si="196"/>
        <v>1107.9143577268349</v>
      </c>
      <c r="AN393" s="45">
        <f t="shared" si="196"/>
        <v>1376.9537541981908</v>
      </c>
      <c r="AO393" s="46">
        <f t="shared" si="196"/>
        <v>493.99301514976463</v>
      </c>
      <c r="AP393" s="46">
        <f t="shared" si="196"/>
        <v>0</v>
      </c>
      <c r="AQ393" s="47">
        <f t="shared" si="196"/>
        <v>20396.255736973682</v>
      </c>
      <c r="AR393" s="47">
        <f t="shared" si="196"/>
        <v>14666.245186079683</v>
      </c>
      <c r="AS393" s="47">
        <f t="shared" si="196"/>
        <v>35194.660975924831</v>
      </c>
      <c r="AT393" s="48">
        <f t="shared" si="196"/>
        <v>611.29822806814605</v>
      </c>
      <c r="AU393" s="48">
        <f t="shared" si="196"/>
        <v>592.56189079945659</v>
      </c>
      <c r="AV393" s="49">
        <f t="shared" si="196"/>
        <v>4337.7621828991951</v>
      </c>
      <c r="AW393" s="49">
        <f t="shared" si="196"/>
        <v>3901.8709761594669</v>
      </c>
      <c r="AX393" s="50">
        <f t="shared" si="196"/>
        <v>18428.928477825517</v>
      </c>
      <c r="AY393" s="50">
        <f t="shared" si="196"/>
        <v>8353.6308159433502</v>
      </c>
    </row>
    <row r="394" spans="3:51" x14ac:dyDescent="0.25">
      <c r="D394" s="3">
        <v>9</v>
      </c>
      <c r="F394" s="3">
        <v>8</v>
      </c>
      <c r="G394" s="43">
        <f t="shared" si="194"/>
        <v>685.80539814531051</v>
      </c>
      <c r="H394" s="43">
        <f t="shared" si="194"/>
        <v>10017.909975187564</v>
      </c>
      <c r="I394" s="43">
        <f t="shared" si="194"/>
        <v>1731.0080119588354</v>
      </c>
      <c r="J394" s="43">
        <f t="shared" si="194"/>
        <v>9313.1305544883526</v>
      </c>
      <c r="K394" s="43">
        <f t="shared" si="194"/>
        <v>472.4344496441679</v>
      </c>
      <c r="L394" s="44">
        <f t="shared" si="194"/>
        <v>1466.6715825940228</v>
      </c>
      <c r="M394" s="45">
        <f t="shared" si="194"/>
        <v>1729.7352995759179</v>
      </c>
      <c r="N394" s="46">
        <f t="shared" si="194"/>
        <v>595.99927013083686</v>
      </c>
      <c r="O394" s="46">
        <f t="shared" si="194"/>
        <v>0</v>
      </c>
      <c r="P394" s="47">
        <f t="shared" si="194"/>
        <v>23666.857497142879</v>
      </c>
      <c r="Q394" s="47">
        <f t="shared" si="194"/>
        <v>17629.266305103873</v>
      </c>
      <c r="R394" s="47">
        <f t="shared" si="194"/>
        <v>47301.729496715663</v>
      </c>
      <c r="S394" s="48">
        <f t="shared" si="194"/>
        <v>716.90287297013288</v>
      </c>
      <c r="T394" s="48">
        <f t="shared" si="194"/>
        <v>716.91445544283101</v>
      </c>
      <c r="U394" s="49">
        <f t="shared" si="194"/>
        <v>5320.7096775951095</v>
      </c>
      <c r="V394" s="49">
        <f t="shared" si="194"/>
        <v>4787.9307265147627</v>
      </c>
      <c r="W394" s="50">
        <f t="shared" si="194"/>
        <v>21379.653221051871</v>
      </c>
      <c r="X394" s="50">
        <f t="shared" si="194"/>
        <v>10023.935969012602</v>
      </c>
      <c r="AD394"/>
      <c r="AE394" s="3">
        <v>9</v>
      </c>
      <c r="AG394" s="3">
        <f t="shared" si="195"/>
        <v>7.4014007071619208</v>
      </c>
      <c r="AH394" s="43">
        <f t="shared" si="196"/>
        <v>503.10706598296611</v>
      </c>
      <c r="AI394" s="43">
        <f t="shared" si="196"/>
        <v>8953.3344872010566</v>
      </c>
      <c r="AJ394" s="43">
        <f t="shared" si="196"/>
        <v>1423.3117898250734</v>
      </c>
      <c r="AK394" s="43">
        <f t="shared" si="196"/>
        <v>8256.3464198013771</v>
      </c>
      <c r="AL394" s="43">
        <f t="shared" si="196"/>
        <v>373.46549881026436</v>
      </c>
      <c r="AM394" s="44">
        <f t="shared" si="196"/>
        <v>1238.8475899758109</v>
      </c>
      <c r="AN394" s="45">
        <f t="shared" si="196"/>
        <v>1506.7681993559336</v>
      </c>
      <c r="AO394" s="46">
        <f t="shared" si="196"/>
        <v>531.96791114518749</v>
      </c>
      <c r="AP394" s="46">
        <f t="shared" si="196"/>
        <v>0</v>
      </c>
      <c r="AQ394" s="47">
        <f t="shared" si="196"/>
        <v>21630.13632654797</v>
      </c>
      <c r="AR394" s="47">
        <f t="shared" si="196"/>
        <v>15774.314221076223</v>
      </c>
      <c r="AS394" s="47">
        <f t="shared" si="196"/>
        <v>39594.209867326528</v>
      </c>
      <c r="AT394" s="48">
        <f t="shared" si="196"/>
        <v>651.01485629990088</v>
      </c>
      <c r="AU394" s="48">
        <f t="shared" si="196"/>
        <v>638.90322245753612</v>
      </c>
      <c r="AV394" s="49">
        <f t="shared" si="196"/>
        <v>4704.2491915461396</v>
      </c>
      <c r="AW394" s="49">
        <f t="shared" si="196"/>
        <v>4231.9721676522813</v>
      </c>
      <c r="AX394" s="50">
        <f t="shared" si="196"/>
        <v>19551.073889294294</v>
      </c>
      <c r="AY394" s="50">
        <f t="shared" si="196"/>
        <v>8982.7022151182209</v>
      </c>
    </row>
    <row r="395" spans="3:51" x14ac:dyDescent="0.25">
      <c r="D395" s="3">
        <v>10</v>
      </c>
      <c r="F395" s="3">
        <v>9</v>
      </c>
      <c r="G395" s="43">
        <f t="shared" si="194"/>
        <v>1093.0999861063674</v>
      </c>
      <c r="H395" s="43">
        <f t="shared" si="194"/>
        <v>11829.302932741884</v>
      </c>
      <c r="I395" s="43">
        <f t="shared" si="194"/>
        <v>2315.5151895814261</v>
      </c>
      <c r="J395" s="43">
        <f t="shared" si="194"/>
        <v>11101.434411872888</v>
      </c>
      <c r="K395" s="43">
        <f t="shared" si="194"/>
        <v>667.35064423587926</v>
      </c>
      <c r="L395" s="44">
        <f t="shared" si="194"/>
        <v>1877.3114835586196</v>
      </c>
      <c r="M395" s="45">
        <f t="shared" si="194"/>
        <v>2126.2308055304434</v>
      </c>
      <c r="N395" s="46">
        <f t="shared" si="194"/>
        <v>706.79587797466479</v>
      </c>
      <c r="O395" s="46">
        <f t="shared" si="194"/>
        <v>0</v>
      </c>
      <c r="P395" s="47">
        <f t="shared" si="194"/>
        <v>27077.415157411106</v>
      </c>
      <c r="Q395" s="47">
        <f t="shared" si="194"/>
        <v>20798.197494047308</v>
      </c>
      <c r="R395" s="47">
        <f t="shared" si="194"/>
        <v>61329.575663888536</v>
      </c>
      <c r="S395" s="48">
        <f t="shared" si="194"/>
        <v>828.06239278071826</v>
      </c>
      <c r="T395" s="48">
        <f t="shared" si="194"/>
        <v>851.42431380318953</v>
      </c>
      <c r="U395" s="49">
        <f t="shared" si="194"/>
        <v>6378.8435593994436</v>
      </c>
      <c r="V395" s="49">
        <f t="shared" si="194"/>
        <v>5744.0179544506245</v>
      </c>
      <c r="W395" s="50">
        <f t="shared" si="194"/>
        <v>24379.536281790093</v>
      </c>
      <c r="X395" s="50">
        <f t="shared" si="194"/>
        <v>11768.808920067007</v>
      </c>
      <c r="AD395"/>
      <c r="AE395" s="3">
        <v>10</v>
      </c>
      <c r="AG395" s="3">
        <f t="shared" si="195"/>
        <v>7.7839137706172403</v>
      </c>
      <c r="AH395" s="43">
        <f t="shared" si="196"/>
        <v>614.98780070165594</v>
      </c>
      <c r="AI395" s="43">
        <f t="shared" si="196"/>
        <v>9631.6052617835157</v>
      </c>
      <c r="AJ395" s="43">
        <f t="shared" si="196"/>
        <v>1616.251658978282</v>
      </c>
      <c r="AK395" s="43">
        <f t="shared" si="196"/>
        <v>8930.0884654083384</v>
      </c>
      <c r="AL395" s="43">
        <f t="shared" si="196"/>
        <v>435.17340654842502</v>
      </c>
      <c r="AM395" s="44">
        <f t="shared" si="196"/>
        <v>1382.7420751336699</v>
      </c>
      <c r="AN395" s="45">
        <f t="shared" si="196"/>
        <v>1647.947093103237</v>
      </c>
      <c r="AO395" s="46">
        <f t="shared" si="196"/>
        <v>572.67367236885821</v>
      </c>
      <c r="AP395" s="46">
        <f t="shared" si="196"/>
        <v>0</v>
      </c>
      <c r="AQ395" s="47">
        <f t="shared" si="196"/>
        <v>22930.947699258246</v>
      </c>
      <c r="AR395" s="47">
        <f t="shared" si="196"/>
        <v>16955.509864991411</v>
      </c>
      <c r="AS395" s="47">
        <f t="shared" si="196"/>
        <v>44455.204773625963</v>
      </c>
      <c r="AT395" s="48">
        <f t="shared" si="196"/>
        <v>693.05076337969854</v>
      </c>
      <c r="AU395" s="48">
        <f t="shared" si="196"/>
        <v>688.51675304500168</v>
      </c>
      <c r="AV395" s="49">
        <f t="shared" si="196"/>
        <v>5096.450284054471</v>
      </c>
      <c r="AW395" s="49">
        <f t="shared" si="196"/>
        <v>4585.5831457141066</v>
      </c>
      <c r="AX395" s="50">
        <f t="shared" si="196"/>
        <v>20722.271213943081</v>
      </c>
      <c r="AY395" s="50">
        <f t="shared" si="196"/>
        <v>9647.4611777671416</v>
      </c>
    </row>
    <row r="396" spans="3:51" x14ac:dyDescent="0.25">
      <c r="D396" s="3">
        <v>11</v>
      </c>
      <c r="F396" s="3">
        <v>10</v>
      </c>
      <c r="G396" s="43">
        <f t="shared" si="194"/>
        <v>1645.8659086699338</v>
      </c>
      <c r="H396" s="43">
        <f t="shared" si="194"/>
        <v>13668.980461415065</v>
      </c>
      <c r="I396" s="43">
        <f t="shared" si="194"/>
        <v>2985.5436907656758</v>
      </c>
      <c r="J396" s="43">
        <f t="shared" si="194"/>
        <v>12903.501436333694</v>
      </c>
      <c r="K396" s="43">
        <f t="shared" si="194"/>
        <v>898.41317587258607</v>
      </c>
      <c r="L396" s="44">
        <f t="shared" si="194"/>
        <v>3646.1159620830936</v>
      </c>
      <c r="M396" s="45">
        <f t="shared" si="194"/>
        <v>2549.8708273440752</v>
      </c>
      <c r="N396" s="46">
        <f t="shared" si="194"/>
        <v>821.75307236481422</v>
      </c>
      <c r="O396" s="46">
        <f t="shared" si="194"/>
        <v>0</v>
      </c>
      <c r="P396" s="47">
        <f t="shared" si="194"/>
        <v>30486.082678149964</v>
      </c>
      <c r="Q396" s="47">
        <f t="shared" si="194"/>
        <v>24030.495290699102</v>
      </c>
      <c r="R396" s="47">
        <f t="shared" si="194"/>
        <v>76554.899651437416</v>
      </c>
      <c r="S396" s="48">
        <f t="shared" si="194"/>
        <v>940.07230706833673</v>
      </c>
      <c r="T396" s="48">
        <f t="shared" si="194"/>
        <v>990.21203276599795</v>
      </c>
      <c r="U396" s="49">
        <f t="shared" si="194"/>
        <v>7460.7512902463659</v>
      </c>
      <c r="V396" s="49">
        <f t="shared" si="194"/>
        <v>6723.4037055332856</v>
      </c>
      <c r="W396" s="50">
        <f t="shared" si="194"/>
        <v>27305.066186289645</v>
      </c>
      <c r="X396" s="50">
        <f t="shared" si="194"/>
        <v>13507.322079889222</v>
      </c>
      <c r="AD396"/>
      <c r="AE396" s="3">
        <v>11</v>
      </c>
      <c r="AG396" s="3">
        <f t="shared" si="195"/>
        <v>8.1861955575214029</v>
      </c>
      <c r="AH396" s="43">
        <f t="shared" si="196"/>
        <v>751.48856188062439</v>
      </c>
      <c r="AI396" s="43">
        <f t="shared" si="196"/>
        <v>10352.406636746242</v>
      </c>
      <c r="AJ396" s="43">
        <f t="shared" si="196"/>
        <v>1833.2081568981052</v>
      </c>
      <c r="AK396" s="43">
        <f t="shared" si="196"/>
        <v>9644.3581279130703</v>
      </c>
      <c r="AL396" s="43">
        <f t="shared" si="196"/>
        <v>505.9316688527137</v>
      </c>
      <c r="AM396" s="44">
        <f t="shared" si="196"/>
        <v>1540.442435505754</v>
      </c>
      <c r="AN396" s="45">
        <f t="shared" si="196"/>
        <v>1801.3534016542692</v>
      </c>
      <c r="AO396" s="46">
        <f t="shared" si="196"/>
        <v>616.28165618381945</v>
      </c>
      <c r="AP396" s="46">
        <f t="shared" si="196"/>
        <v>0</v>
      </c>
      <c r="AQ396" s="47">
        <f t="shared" si="196"/>
        <v>24301.426436961596</v>
      </c>
      <c r="AR396" s="47">
        <f t="shared" si="196"/>
        <v>18213.264367307525</v>
      </c>
      <c r="AS396" s="47">
        <f t="shared" si="196"/>
        <v>49809.997040332782</v>
      </c>
      <c r="AT396" s="48">
        <f t="shared" si="196"/>
        <v>737.50989991813287</v>
      </c>
      <c r="AU396" s="48">
        <f t="shared" si="196"/>
        <v>741.58627027114801</v>
      </c>
      <c r="AV396" s="49">
        <f t="shared" si="196"/>
        <v>5515.3495001143847</v>
      </c>
      <c r="AW396" s="49">
        <f t="shared" si="196"/>
        <v>4963.6389521720193</v>
      </c>
      <c r="AX396" s="50">
        <f t="shared" si="196"/>
        <v>21943.565806343904</v>
      </c>
      <c r="AY396" s="50">
        <f t="shared" si="196"/>
        <v>10348.674856535308</v>
      </c>
    </row>
    <row r="397" spans="3:51" x14ac:dyDescent="0.25">
      <c r="D397" s="3">
        <v>12</v>
      </c>
      <c r="F397" s="3">
        <v>11</v>
      </c>
      <c r="G397" s="43">
        <f t="shared" si="194"/>
        <v>2355.414730949979</v>
      </c>
      <c r="H397" s="43">
        <f t="shared" si="194"/>
        <v>15526.139157114896</v>
      </c>
      <c r="I397" s="43">
        <f t="shared" si="194"/>
        <v>3797.4757594214329</v>
      </c>
      <c r="J397" s="43">
        <f t="shared" si="194"/>
        <v>14708.634074652087</v>
      </c>
      <c r="K397" s="43">
        <f t="shared" si="194"/>
        <v>1163.6581497735444</v>
      </c>
      <c r="L397" s="44">
        <f t="shared" si="194"/>
        <v>7220.8117065745337</v>
      </c>
      <c r="M397" s="45">
        <f t="shared" si="194"/>
        <v>2997.52880300265</v>
      </c>
      <c r="N397" s="46">
        <f t="shared" si="194"/>
        <v>940.23423382391968</v>
      </c>
      <c r="O397" s="46">
        <f t="shared" si="194"/>
        <v>0</v>
      </c>
      <c r="P397" s="47">
        <f t="shared" si="194"/>
        <v>33881.537812836454</v>
      </c>
      <c r="Q397" s="47">
        <f t="shared" si="194"/>
        <v>27302.127086475823</v>
      </c>
      <c r="R397" s="47">
        <f t="shared" si="194"/>
        <v>92699.607082627466</v>
      </c>
      <c r="S397" s="48">
        <f t="shared" si="194"/>
        <v>1052.4396173401585</v>
      </c>
      <c r="T397" s="48">
        <f t="shared" si="194"/>
        <v>1132.30934023184</v>
      </c>
      <c r="U397" s="49">
        <f t="shared" si="194"/>
        <v>8556.2633507913124</v>
      </c>
      <c r="V397" s="49">
        <f t="shared" si="194"/>
        <v>7716.2761363134614</v>
      </c>
      <c r="W397" s="50">
        <f t="shared" si="194"/>
        <v>30150.82632412876</v>
      </c>
      <c r="X397" s="50">
        <f t="shared" si="194"/>
        <v>15229.427527240541</v>
      </c>
      <c r="AD397"/>
      <c r="AE397" s="3">
        <v>12</v>
      </c>
      <c r="AG397" s="3">
        <f t="shared" si="195"/>
        <v>8.6092677386724414</v>
      </c>
      <c r="AH397" s="43">
        <f t="shared" si="196"/>
        <v>917.63382379876907</v>
      </c>
      <c r="AI397" s="43">
        <f t="shared" si="196"/>
        <v>11117.433148010748</v>
      </c>
      <c r="AJ397" s="43">
        <f t="shared" si="196"/>
        <v>2076.7576482882014</v>
      </c>
      <c r="AK397" s="43">
        <f t="shared" si="196"/>
        <v>10400.248037010315</v>
      </c>
      <c r="AL397" s="43">
        <f t="shared" si="196"/>
        <v>586.81294099755189</v>
      </c>
      <c r="AM397" s="44">
        <f t="shared" si="196"/>
        <v>1712.7722059847006</v>
      </c>
      <c r="AN397" s="45">
        <f t="shared" si="196"/>
        <v>1967.895717603107</v>
      </c>
      <c r="AO397" s="46">
        <f t="shared" si="196"/>
        <v>662.97062523957993</v>
      </c>
      <c r="AP397" s="46">
        <f t="shared" si="196"/>
        <v>0</v>
      </c>
      <c r="AQ397" s="47">
        <f t="shared" si="196"/>
        <v>25744.314296668021</v>
      </c>
      <c r="AR397" s="47">
        <f t="shared" si="196"/>
        <v>19550.983267340871</v>
      </c>
      <c r="AS397" s="47">
        <f t="shared" si="196"/>
        <v>55690.327894992275</v>
      </c>
      <c r="AT397" s="48">
        <f t="shared" si="196"/>
        <v>784.49698523013842</v>
      </c>
      <c r="AU397" s="48">
        <f t="shared" si="196"/>
        <v>798.29945462183082</v>
      </c>
      <c r="AV397" s="49">
        <f t="shared" si="196"/>
        <v>5961.8919776318453</v>
      </c>
      <c r="AW397" s="49">
        <f t="shared" si="196"/>
        <v>5367.031937232422</v>
      </c>
      <c r="AX397" s="50">
        <f t="shared" si="196"/>
        <v>23215.899676822035</v>
      </c>
      <c r="AY397" s="50">
        <f t="shared" si="196"/>
        <v>11087.065953208254</v>
      </c>
    </row>
    <row r="398" spans="3:51" x14ac:dyDescent="0.25">
      <c r="D398" s="3">
        <v>13</v>
      </c>
      <c r="F398" s="3">
        <v>12</v>
      </c>
      <c r="G398" s="43">
        <f t="shared" si="194"/>
        <v>3220.9943996739316</v>
      </c>
      <c r="H398" s="43">
        <f t="shared" si="194"/>
        <v>17393.144607094742</v>
      </c>
      <c r="I398" s="43">
        <f t="shared" si="194"/>
        <v>5371.4253287302263</v>
      </c>
      <c r="J398" s="43">
        <f t="shared" si="194"/>
        <v>16510.686635494923</v>
      </c>
      <c r="K398" s="43">
        <f t="shared" si="194"/>
        <v>1460.297289878702</v>
      </c>
      <c r="L398" s="44">
        <f t="shared" si="194"/>
        <v>11133.640710001409</v>
      </c>
      <c r="M398" s="45">
        <f t="shared" si="194"/>
        <v>3466.3088575805245</v>
      </c>
      <c r="N398" s="46">
        <f t="shared" si="194"/>
        <v>1061.6839454567087</v>
      </c>
      <c r="O398" s="46">
        <f t="shared" si="194"/>
        <v>0</v>
      </c>
      <c r="P398" s="47">
        <f t="shared" si="194"/>
        <v>37254.653054375187</v>
      </c>
      <c r="Q398" s="47">
        <f t="shared" si="194"/>
        <v>30592.847886702806</v>
      </c>
      <c r="R398" s="47">
        <f t="shared" si="194"/>
        <v>109499.82766664361</v>
      </c>
      <c r="S398" s="48">
        <f t="shared" si="194"/>
        <v>1164.7581346494844</v>
      </c>
      <c r="T398" s="48">
        <f t="shared" si="194"/>
        <v>1276.8791072459401</v>
      </c>
      <c r="U398" s="49">
        <f t="shared" si="194"/>
        <v>9658.128725779965</v>
      </c>
      <c r="V398" s="49">
        <f t="shared" si="194"/>
        <v>8715.3976298259095</v>
      </c>
      <c r="W398" s="50">
        <f t="shared" si="194"/>
        <v>32912.418336451556</v>
      </c>
      <c r="X398" s="50">
        <f t="shared" si="194"/>
        <v>16928.811912562709</v>
      </c>
      <c r="AD398"/>
      <c r="AE398" s="3">
        <v>13</v>
      </c>
      <c r="AG398" s="3">
        <f t="shared" si="195"/>
        <v>9.0542047860126846</v>
      </c>
      <c r="AH398" s="43">
        <f t="shared" si="196"/>
        <v>1119.1815795090947</v>
      </c>
      <c r="AI398" s="43">
        <f t="shared" si="196"/>
        <v>11928.412127047859</v>
      </c>
      <c r="AJ398" s="43">
        <f t="shared" si="196"/>
        <v>2349.6743560554551</v>
      </c>
      <c r="AK398" s="43">
        <f t="shared" si="196"/>
        <v>11198.885293093788</v>
      </c>
      <c r="AL398" s="43">
        <f t="shared" si="196"/>
        <v>678.96217413267925</v>
      </c>
      <c r="AM398" s="44">
        <f t="shared" si="196"/>
        <v>1900.5177783291188</v>
      </c>
      <c r="AN398" s="45">
        <f t="shared" si="196"/>
        <v>2148.5275323934152</v>
      </c>
      <c r="AO398" s="46">
        <f t="shared" si="196"/>
        <v>712.92659385478839</v>
      </c>
      <c r="AP398" s="46">
        <f t="shared" si="196"/>
        <v>0</v>
      </c>
      <c r="AQ398" s="47">
        <f t="shared" si="196"/>
        <v>27262.342852030521</v>
      </c>
      <c r="AR398" s="47">
        <f t="shared" si="196"/>
        <v>20972.014201967875</v>
      </c>
      <c r="AS398" s="47">
        <f t="shared" si="196"/>
        <v>62126.706909103399</v>
      </c>
      <c r="AT398" s="48">
        <f t="shared" si="196"/>
        <v>834.11694593056859</v>
      </c>
      <c r="AU398" s="48">
        <f t="shared" si="196"/>
        <v>858.84697734639951</v>
      </c>
      <c r="AV398" s="49">
        <f t="shared" si="196"/>
        <v>6436.9851303453243</v>
      </c>
      <c r="AW398" s="49">
        <f t="shared" si="196"/>
        <v>5796.6092324321035</v>
      </c>
      <c r="AX398" s="50">
        <f t="shared" si="196"/>
        <v>24540.073470429474</v>
      </c>
      <c r="AY398" s="50">
        <f t="shared" si="196"/>
        <v>11863.319503166109</v>
      </c>
    </row>
    <row r="399" spans="3:51" x14ac:dyDescent="0.25">
      <c r="D399" s="3">
        <v>14</v>
      </c>
      <c r="F399" s="3">
        <v>13</v>
      </c>
      <c r="G399" s="43">
        <f t="shared" si="194"/>
        <v>4231.0830346118828</v>
      </c>
      <c r="H399" s="43">
        <f t="shared" si="194"/>
        <v>19264.382630899756</v>
      </c>
      <c r="I399" s="43">
        <f t="shared" si="194"/>
        <v>7106.1466139460017</v>
      </c>
      <c r="J399" s="43">
        <f t="shared" si="194"/>
        <v>18306.04516112485</v>
      </c>
      <c r="K399" s="43">
        <f t="shared" si="194"/>
        <v>1784.9688767045081</v>
      </c>
      <c r="L399" s="44">
        <f t="shared" si="194"/>
        <v>15053.025621199738</v>
      </c>
      <c r="M399" s="45">
        <f t="shared" si="194"/>
        <v>3953.5307801007716</v>
      </c>
      <c r="N399" s="46">
        <f t="shared" si="194"/>
        <v>1185.6135655815276</v>
      </c>
      <c r="O399" s="46">
        <f t="shared" si="194"/>
        <v>0</v>
      </c>
      <c r="P399" s="47">
        <f t="shared" si="194"/>
        <v>40598.013174733947</v>
      </c>
      <c r="Q399" s="47">
        <f t="shared" si="194"/>
        <v>33885.568450371597</v>
      </c>
      <c r="R399" s="47">
        <f t="shared" si="194"/>
        <v>126713.33058008429</v>
      </c>
      <c r="S399" s="48">
        <f t="shared" si="194"/>
        <v>1276.6905276928005</v>
      </c>
      <c r="T399" s="48">
        <f t="shared" si="194"/>
        <v>1423.194335695179</v>
      </c>
      <c r="U399" s="49">
        <f t="shared" si="194"/>
        <v>10761.274168819707</v>
      </c>
      <c r="V399" s="49">
        <f t="shared" si="194"/>
        <v>9715.544244983781</v>
      </c>
      <c r="W399" s="50">
        <f t="shared" si="194"/>
        <v>35586.451660063562</v>
      </c>
      <c r="X399" s="50">
        <f t="shared" si="194"/>
        <v>18601.421919632656</v>
      </c>
      <c r="AD399"/>
      <c r="AE399" s="3">
        <v>14</v>
      </c>
      <c r="AG399" s="3">
        <f t="shared" si="195"/>
        <v>9.5221367014538032</v>
      </c>
      <c r="AH399" s="43">
        <f t="shared" si="196"/>
        <v>1362.5816156110016</v>
      </c>
      <c r="AI399" s="43">
        <f t="shared" si="196"/>
        <v>12787.111586857067</v>
      </c>
      <c r="AJ399" s="43">
        <f t="shared" si="196"/>
        <v>2654.9303665184002</v>
      </c>
      <c r="AK399" s="43">
        <f t="shared" si="196"/>
        <v>12041.455607740436</v>
      </c>
      <c r="AL399" s="43">
        <f t="shared" si="196"/>
        <v>783.58937739469206</v>
      </c>
      <c r="AM399" s="44">
        <f t="shared" si="196"/>
        <v>2181.334565787246</v>
      </c>
      <c r="AN399" s="45">
        <f t="shared" si="196"/>
        <v>2344.2458763407531</v>
      </c>
      <c r="AO399" s="46">
        <f t="shared" si="196"/>
        <v>766.34258780686571</v>
      </c>
      <c r="AP399" s="46">
        <f t="shared" si="196"/>
        <v>0</v>
      </c>
      <c r="AQ399" s="47">
        <f t="shared" si="196"/>
        <v>28858.21613039709</v>
      </c>
      <c r="AR399" s="47">
        <f t="shared" si="196"/>
        <v>22479.611742308629</v>
      </c>
      <c r="AS399" s="47">
        <f t="shared" si="196"/>
        <v>69147.707187782828</v>
      </c>
      <c r="AT399" s="48">
        <f t="shared" si="196"/>
        <v>886.47427411663921</v>
      </c>
      <c r="AU399" s="48">
        <f t="shared" si="196"/>
        <v>923.42142992489448</v>
      </c>
      <c r="AV399" s="49">
        <f t="shared" si="196"/>
        <v>6941.5023602421124</v>
      </c>
      <c r="AW399" s="49">
        <f t="shared" si="196"/>
        <v>6253.1723868132176</v>
      </c>
      <c r="AX399" s="50">
        <f t="shared" si="196"/>
        <v>25916.706422056275</v>
      </c>
      <c r="AY399" s="50">
        <f t="shared" si="196"/>
        <v>12678.088776121234</v>
      </c>
    </row>
    <row r="400" spans="3:51" x14ac:dyDescent="0.25">
      <c r="D400" s="3">
        <v>15</v>
      </c>
      <c r="F400" s="3">
        <v>14</v>
      </c>
      <c r="G400" s="43">
        <f t="shared" si="194"/>
        <v>5367.2492536953869</v>
      </c>
      <c r="H400" s="43">
        <f t="shared" si="194"/>
        <v>21135.49254823909</v>
      </c>
      <c r="I400" s="43">
        <f t="shared" si="194"/>
        <v>8950.7435513614801</v>
      </c>
      <c r="J400" s="43">
        <f t="shared" si="194"/>
        <v>20092.366125200169</v>
      </c>
      <c r="K400" s="43">
        <f t="shared" si="194"/>
        <v>2133.9568159691703</v>
      </c>
      <c r="L400" s="44">
        <f t="shared" si="194"/>
        <v>18767.440351789093</v>
      </c>
      <c r="M400" s="45">
        <f t="shared" si="194"/>
        <v>4456.7159306251269</v>
      </c>
      <c r="N400" s="46">
        <f t="shared" si="194"/>
        <v>1311.5903682924934</v>
      </c>
      <c r="O400" s="46">
        <f t="shared" si="194"/>
        <v>0</v>
      </c>
      <c r="P400" s="47">
        <f t="shared" si="194"/>
        <v>43905.566045568354</v>
      </c>
      <c r="Q400" s="47">
        <f t="shared" si="194"/>
        <v>37165.858257397762</v>
      </c>
      <c r="R400" s="47">
        <f t="shared" si="194"/>
        <v>144123.60707339365</v>
      </c>
      <c r="S400" s="48">
        <f t="shared" si="194"/>
        <v>1387.9551302436023</v>
      </c>
      <c r="T400" s="48">
        <f t="shared" si="194"/>
        <v>1570.6217489716325</v>
      </c>
      <c r="U400" s="49">
        <f t="shared" si="194"/>
        <v>11862.171925538501</v>
      </c>
      <c r="V400" s="49">
        <f t="shared" si="194"/>
        <v>10712.994562112021</v>
      </c>
      <c r="W400" s="50">
        <f t="shared" si="194"/>
        <v>38170.544313956394</v>
      </c>
      <c r="X400" s="50">
        <f t="shared" si="194"/>
        <v>20244.539439799999</v>
      </c>
      <c r="AD400"/>
      <c r="AE400" s="3">
        <v>15</v>
      </c>
      <c r="AG400" s="3">
        <f t="shared" si="195"/>
        <v>10.014251886730682</v>
      </c>
      <c r="AH400" s="43">
        <f t="shared" si="196"/>
        <v>1654.8643736399779</v>
      </c>
      <c r="AI400" s="43">
        <f t="shared" si="196"/>
        <v>13695.34690270747</v>
      </c>
      <c r="AJ400" s="43">
        <f t="shared" si="196"/>
        <v>2995.692059789797</v>
      </c>
      <c r="AK400" s="43">
        <f t="shared" si="196"/>
        <v>12929.225245159845</v>
      </c>
      <c r="AL400" s="43">
        <f t="shared" si="196"/>
        <v>901.95908210810762</v>
      </c>
      <c r="AM400" s="44">
        <f t="shared" si="196"/>
        <v>3692.7534700557503</v>
      </c>
      <c r="AN400" s="45">
        <f t="shared" si="196"/>
        <v>2556.0892285702175</v>
      </c>
      <c r="AO400" s="46">
        <f t="shared" si="196"/>
        <v>823.41830562005168</v>
      </c>
      <c r="AP400" s="46">
        <f t="shared" si="196"/>
        <v>0</v>
      </c>
      <c r="AQ400" s="47">
        <f t="shared" si="196"/>
        <v>30534.591124219096</v>
      </c>
      <c r="AR400" s="47">
        <f t="shared" si="196"/>
        <v>24076.898124740317</v>
      </c>
      <c r="AS400" s="47">
        <f t="shared" si="196"/>
        <v>76779.181962772185</v>
      </c>
      <c r="AT400" s="48">
        <f t="shared" si="196"/>
        <v>941.67229980892705</v>
      </c>
      <c r="AU400" s="48">
        <f t="shared" si="196"/>
        <v>992.21607102587473</v>
      </c>
      <c r="AV400" s="49">
        <f t="shared" si="196"/>
        <v>7476.2891341667328</v>
      </c>
      <c r="AW400" s="49">
        <f t="shared" si="196"/>
        <v>6737.4792295562838</v>
      </c>
      <c r="AX400" s="50">
        <f t="shared" si="196"/>
        <v>27346.195586449161</v>
      </c>
      <c r="AY400" s="50">
        <f t="shared" si="196"/>
        <v>13531.9991270097</v>
      </c>
    </row>
    <row r="401" spans="4:51" x14ac:dyDescent="0.25">
      <c r="D401" s="3">
        <v>16</v>
      </c>
      <c r="F401" s="3">
        <v>15</v>
      </c>
      <c r="G401" s="43">
        <f t="shared" si="194"/>
        <v>6608.6495256035942</v>
      </c>
      <c r="H401" s="43">
        <f t="shared" si="194"/>
        <v>23002.890995699672</v>
      </c>
      <c r="I401" s="43">
        <f t="shared" si="194"/>
        <v>10865.30371643499</v>
      </c>
      <c r="J401" s="43">
        <f t="shared" ref="J401:X401" si="197">300*J329*J101</f>
        <v>21867.864006784137</v>
      </c>
      <c r="K401" s="43">
        <f t="shared" si="197"/>
        <v>2503.3741575781187</v>
      </c>
      <c r="L401" s="44">
        <f t="shared" si="197"/>
        <v>22167.484469832703</v>
      </c>
      <c r="M401" s="45">
        <f t="shared" si="197"/>
        <v>4973.5740212878436</v>
      </c>
      <c r="N401" s="46">
        <f t="shared" si="197"/>
        <v>1439.2291453157156</v>
      </c>
      <c r="O401" s="46">
        <f t="shared" si="197"/>
        <v>0</v>
      </c>
      <c r="P401" s="47">
        <f t="shared" si="197"/>
        <v>47172.362527498284</v>
      </c>
      <c r="Q401" s="47">
        <f t="shared" si="197"/>
        <v>40421.545907163629</v>
      </c>
      <c r="R401" s="47">
        <f t="shared" si="197"/>
        <v>161541.56038851404</v>
      </c>
      <c r="S401" s="48">
        <f t="shared" si="197"/>
        <v>1498.3159713698849</v>
      </c>
      <c r="T401" s="48">
        <f t="shared" si="197"/>
        <v>1718.6086630285236</v>
      </c>
      <c r="U401" s="49">
        <f t="shared" si="197"/>
        <v>12958.346839035365</v>
      </c>
      <c r="V401" s="49">
        <f t="shared" si="197"/>
        <v>11705.107132724686</v>
      </c>
      <c r="W401" s="50">
        <f t="shared" si="197"/>
        <v>40663.268363195151</v>
      </c>
      <c r="X401" s="50">
        <f t="shared" si="197"/>
        <v>21856.234566816136</v>
      </c>
      <c r="AD401"/>
      <c r="AE401" s="3">
        <v>16</v>
      </c>
      <c r="AG401" s="3">
        <f t="shared" si="195"/>
        <v>10.531800161572754</v>
      </c>
      <c r="AH401" s="43">
        <f t="shared" si="196"/>
        <v>2003.4506439028758</v>
      </c>
      <c r="AI401" s="43">
        <f t="shared" si="196"/>
        <v>14654.985063132408</v>
      </c>
      <c r="AJ401" s="43">
        <f t="shared" si="196"/>
        <v>3375.3122547477101</v>
      </c>
      <c r="AK401" s="43">
        <f t="shared" ref="AK401:AY401" si="198">300*AK329*AK101</f>
        <v>13863.558453183619</v>
      </c>
      <c r="AL401" s="43">
        <f t="shared" si="198"/>
        <v>1035.3760851443176</v>
      </c>
      <c r="AM401" s="44">
        <f t="shared" si="198"/>
        <v>5480.4456979116949</v>
      </c>
      <c r="AN401" s="45">
        <f t="shared" si="198"/>
        <v>2785.1345928675719</v>
      </c>
      <c r="AO401" s="46">
        <f t="shared" si="198"/>
        <v>884.35966863855504</v>
      </c>
      <c r="AP401" s="46">
        <f t="shared" si="198"/>
        <v>0</v>
      </c>
      <c r="AQ401" s="47">
        <f t="shared" si="198"/>
        <v>32294.056064764594</v>
      </c>
      <c r="AR401" s="47">
        <f t="shared" si="198"/>
        <v>25766.819797112799</v>
      </c>
      <c r="AS401" s="47">
        <f t="shared" si="198"/>
        <v>85043.411271078701</v>
      </c>
      <c r="AT401" s="48">
        <f t="shared" si="198"/>
        <v>999.81237266698292</v>
      </c>
      <c r="AU401" s="48">
        <f t="shared" si="198"/>
        <v>1065.4233775494124</v>
      </c>
      <c r="AV401" s="49">
        <f t="shared" si="198"/>
        <v>8042.1710067256799</v>
      </c>
      <c r="AW401" s="49">
        <f t="shared" si="198"/>
        <v>7250.2478351113186</v>
      </c>
      <c r="AX401" s="50">
        <f t="shared" si="198"/>
        <v>28828.675578730406</v>
      </c>
      <c r="AY401" s="50">
        <f t="shared" si="198"/>
        <v>14425.648625512184</v>
      </c>
    </row>
    <row r="402" spans="4:51" x14ac:dyDescent="0.25">
      <c r="D402" s="3">
        <v>17</v>
      </c>
      <c r="F402" s="3">
        <v>16</v>
      </c>
      <c r="G402" s="43">
        <f t="shared" ref="G402:X416" si="199">300*G330*G102</f>
        <v>7935.4900751231635</v>
      </c>
      <c r="H402" s="43">
        <f t="shared" si="199"/>
        <v>24863.494519039068</v>
      </c>
      <c r="I402" s="43">
        <f t="shared" si="199"/>
        <v>12822.374985533375</v>
      </c>
      <c r="J402" s="43">
        <f t="shared" si="199"/>
        <v>23630.953283906423</v>
      </c>
      <c r="K402" s="43">
        <f t="shared" si="199"/>
        <v>2889.311268987472</v>
      </c>
      <c r="L402" s="44">
        <f t="shared" si="199"/>
        <v>25215.876659416772</v>
      </c>
      <c r="M402" s="45">
        <f t="shared" si="199"/>
        <v>5594.0526540288638</v>
      </c>
      <c r="N402" s="46">
        <f t="shared" si="199"/>
        <v>1568.1855627398443</v>
      </c>
      <c r="O402" s="46">
        <f t="shared" si="199"/>
        <v>0</v>
      </c>
      <c r="P402" s="47">
        <f t="shared" si="199"/>
        <v>50394.358000007516</v>
      </c>
      <c r="Q402" s="47">
        <f t="shared" si="199"/>
        <v>43642.392211811995</v>
      </c>
      <c r="R402" s="47">
        <f t="shared" si="199"/>
        <v>178805.53017454012</v>
      </c>
      <c r="S402" s="48">
        <f t="shared" si="199"/>
        <v>1607.5750641099628</v>
      </c>
      <c r="T402" s="48">
        <f t="shared" si="199"/>
        <v>1866.6722731587251</v>
      </c>
      <c r="U402" s="49">
        <f t="shared" si="199"/>
        <v>14048.016573569412</v>
      </c>
      <c r="V402" s="49">
        <f t="shared" si="199"/>
        <v>12689.993595483424</v>
      </c>
      <c r="W402" s="50">
        <f t="shared" si="199"/>
        <v>43064.051668330343</v>
      </c>
      <c r="X402" s="50">
        <f t="shared" si="199"/>
        <v>23435.058425591134</v>
      </c>
      <c r="AD402"/>
      <c r="AE402" s="3">
        <v>17</v>
      </c>
      <c r="AG402" s="3">
        <f t="shared" si="195"/>
        <v>11.076095937857938</v>
      </c>
      <c r="AH402" s="43">
        <f t="shared" ref="AH402:AY416" si="200">300*AH330*AH102</f>
        <v>2415.8844004468729</v>
      </c>
      <c r="AI402" s="43">
        <f t="shared" si="200"/>
        <v>15667.945235659374</v>
      </c>
      <c r="AJ402" s="43">
        <f t="shared" si="200"/>
        <v>3910.3334738130825</v>
      </c>
      <c r="AK402" s="43">
        <f t="shared" si="200"/>
        <v>14845.928151708182</v>
      </c>
      <c r="AL402" s="43">
        <f t="shared" si="200"/>
        <v>1185.1670994219035</v>
      </c>
      <c r="AM402" s="44">
        <f t="shared" si="200"/>
        <v>7511.5837728951656</v>
      </c>
      <c r="AN402" s="45">
        <f t="shared" si="200"/>
        <v>3032.4936300750214</v>
      </c>
      <c r="AO402" s="46">
        <f t="shared" si="200"/>
        <v>949.37824643227736</v>
      </c>
      <c r="AP402" s="46">
        <f t="shared" si="200"/>
        <v>0</v>
      </c>
      <c r="AQ402" s="47">
        <f t="shared" si="200"/>
        <v>34139.106359183228</v>
      </c>
      <c r="AR402" s="47">
        <f t="shared" si="200"/>
        <v>27552.099770607554</v>
      </c>
      <c r="AS402" s="47">
        <f t="shared" si="200"/>
        <v>93958.191964823185</v>
      </c>
      <c r="AT402" s="48">
        <f t="shared" si="200"/>
        <v>1060.9929485089949</v>
      </c>
      <c r="AU402" s="48">
        <f t="shared" si="200"/>
        <v>1143.23338736654</v>
      </c>
      <c r="AV402" s="49">
        <f t="shared" si="200"/>
        <v>8639.9629153637015</v>
      </c>
      <c r="AW402" s="49">
        <f t="shared" si="200"/>
        <v>7792.1622540272656</v>
      </c>
      <c r="AX402" s="50">
        <f t="shared" si="200"/>
        <v>30363.979918667636</v>
      </c>
      <c r="AY402" s="50">
        <f t="shared" si="200"/>
        <v>15359.604392615835</v>
      </c>
    </row>
    <row r="403" spans="4:51" x14ac:dyDescent="0.25">
      <c r="D403" s="3">
        <v>18</v>
      </c>
      <c r="F403" s="3">
        <v>17</v>
      </c>
      <c r="G403" s="43">
        <f t="shared" si="199"/>
        <v>9330.7579127164281</v>
      </c>
      <c r="H403" s="43">
        <f t="shared" si="199"/>
        <v>26714.567464853182</v>
      </c>
      <c r="I403" s="43">
        <f t="shared" si="199"/>
        <v>14805.336717714563</v>
      </c>
      <c r="J403" s="43">
        <f t="shared" si="199"/>
        <v>25380.098241617452</v>
      </c>
      <c r="K403" s="43">
        <f t="shared" si="199"/>
        <v>3287.9511300674276</v>
      </c>
      <c r="L403" s="44">
        <f t="shared" si="199"/>
        <v>27919.272462440778</v>
      </c>
      <c r="M403" s="45">
        <f t="shared" si="199"/>
        <v>6268.5407736922207</v>
      </c>
      <c r="N403" s="46">
        <f t="shared" si="199"/>
        <v>1698.1508043822109</v>
      </c>
      <c r="O403" s="46">
        <f t="shared" si="199"/>
        <v>0</v>
      </c>
      <c r="P403" s="47">
        <f t="shared" si="199"/>
        <v>53568.257826625057</v>
      </c>
      <c r="Q403" s="47">
        <f t="shared" si="199"/>
        <v>46819.818983708174</v>
      </c>
      <c r="R403" s="47">
        <f t="shared" si="199"/>
        <v>195780.20350918168</v>
      </c>
      <c r="S403" s="48">
        <f t="shared" si="199"/>
        <v>1715.5663232787554</v>
      </c>
      <c r="T403" s="48">
        <f t="shared" si="199"/>
        <v>2014.3907694213804</v>
      </c>
      <c r="U403" s="49">
        <f t="shared" si="199"/>
        <v>15129.842678397386</v>
      </c>
      <c r="V403" s="49">
        <f t="shared" si="199"/>
        <v>13666.27820330171</v>
      </c>
      <c r="W403" s="50">
        <f t="shared" si="199"/>
        <v>45373.05953200785</v>
      </c>
      <c r="X403" s="50">
        <f t="shared" si="199"/>
        <v>24979.878768479059</v>
      </c>
      <c r="AD403"/>
      <c r="AE403" s="3">
        <v>18</v>
      </c>
      <c r="AG403" s="3">
        <f t="shared" si="195"/>
        <v>11.648521557810575</v>
      </c>
      <c r="AH403" s="43">
        <f t="shared" si="200"/>
        <v>2899.508689157175</v>
      </c>
      <c r="AI403" s="43">
        <f t="shared" si="200"/>
        <v>16736.194473004634</v>
      </c>
      <c r="AJ403" s="43">
        <f t="shared" si="200"/>
        <v>4797.0421166911538</v>
      </c>
      <c r="AK403" s="43">
        <f t="shared" si="200"/>
        <v>15877.917950479925</v>
      </c>
      <c r="AL403" s="43">
        <f t="shared" si="200"/>
        <v>1352.658023968708</v>
      </c>
      <c r="AM403" s="44">
        <f t="shared" si="200"/>
        <v>9743.1714453407094</v>
      </c>
      <c r="AN403" s="45">
        <f t="shared" si="200"/>
        <v>3299.3077337027576</v>
      </c>
      <c r="AO403" s="46">
        <f t="shared" si="200"/>
        <v>1018.6905434414472</v>
      </c>
      <c r="AP403" s="46">
        <f t="shared" si="200"/>
        <v>0</v>
      </c>
      <c r="AQ403" s="47">
        <f t="shared" si="200"/>
        <v>36072.11810962329</v>
      </c>
      <c r="AR403" s="47">
        <f t="shared" si="200"/>
        <v>29435.185852638162</v>
      </c>
      <c r="AS403" s="47">
        <f t="shared" si="200"/>
        <v>103535.88930898935</v>
      </c>
      <c r="AT403" s="48">
        <f t="shared" si="200"/>
        <v>1125.3085768744513</v>
      </c>
      <c r="AU403" s="48">
        <f t="shared" si="200"/>
        <v>1225.8318228929922</v>
      </c>
      <c r="AV403" s="49">
        <f t="shared" si="200"/>
        <v>9270.4788338469461</v>
      </c>
      <c r="AW403" s="49">
        <f t="shared" si="200"/>
        <v>8363.8794507705279</v>
      </c>
      <c r="AX403" s="50">
        <f t="shared" si="200"/>
        <v>31951.604881094667</v>
      </c>
      <c r="AY403" s="50">
        <f t="shared" si="200"/>
        <v>16334.393779463588</v>
      </c>
    </row>
    <row r="404" spans="4:51" x14ac:dyDescent="0.25">
      <c r="D404" s="3">
        <v>19</v>
      </c>
      <c r="F404" s="3">
        <v>18</v>
      </c>
      <c r="G404" s="43">
        <f t="shared" si="199"/>
        <v>10780.448262553362</v>
      </c>
      <c r="H404" s="43">
        <f t="shared" si="199"/>
        <v>28553.643230738176</v>
      </c>
      <c r="I404" s="43">
        <f t="shared" si="199"/>
        <v>16805.369795687548</v>
      </c>
      <c r="J404" s="43">
        <f t="shared" si="199"/>
        <v>27113.772770139651</v>
      </c>
      <c r="K404" s="43">
        <f t="shared" si="199"/>
        <v>3695.6553953182565</v>
      </c>
      <c r="L404" s="44">
        <f t="shared" si="199"/>
        <v>30307.090272960802</v>
      </c>
      <c r="M404" s="45">
        <f t="shared" si="199"/>
        <v>6957.0186964393688</v>
      </c>
      <c r="N404" s="46">
        <f t="shared" si="199"/>
        <v>1828.8471813479871</v>
      </c>
      <c r="O404" s="46">
        <f t="shared" si="199"/>
        <v>0</v>
      </c>
      <c r="P404" s="47">
        <f t="shared" si="199"/>
        <v>56691.394934698124</v>
      </c>
      <c r="Q404" s="47">
        <f t="shared" si="199"/>
        <v>49946.681447107221</v>
      </c>
      <c r="R404" s="47">
        <f t="shared" si="199"/>
        <v>212354.82433207668</v>
      </c>
      <c r="S404" s="48">
        <f t="shared" si="199"/>
        <v>1822.1506878529933</v>
      </c>
      <c r="T404" s="48">
        <f t="shared" si="199"/>
        <v>2161.3958690732584</v>
      </c>
      <c r="U404" s="49">
        <f t="shared" si="199"/>
        <v>16202.76638478606</v>
      </c>
      <c r="V404" s="49">
        <f t="shared" si="199"/>
        <v>14632.928111135145</v>
      </c>
      <c r="W404" s="50">
        <f t="shared" si="199"/>
        <v>47591.074044800647</v>
      </c>
      <c r="X404" s="50">
        <f t="shared" si="199"/>
        <v>26489.795618820681</v>
      </c>
      <c r="AD404"/>
      <c r="AE404" s="3">
        <v>19</v>
      </c>
      <c r="AG404" s="3">
        <f t="shared" si="195"/>
        <v>12.250530804721352</v>
      </c>
      <c r="AH404" s="43">
        <f t="shared" si="200"/>
        <v>3461.1246245954235</v>
      </c>
      <c r="AI404" s="43">
        <f t="shared" si="200"/>
        <v>17861.73758392717</v>
      </c>
      <c r="AJ404" s="43">
        <f t="shared" si="200"/>
        <v>5793.0735933876049</v>
      </c>
      <c r="AK404" s="43">
        <f t="shared" si="200"/>
        <v>16961.214086076347</v>
      </c>
      <c r="AL404" s="43">
        <f t="shared" si="200"/>
        <v>1539.1466686271824</v>
      </c>
      <c r="AM404" s="44">
        <f t="shared" si="200"/>
        <v>12125.227528716898</v>
      </c>
      <c r="AN404" s="45">
        <f t="shared" si="200"/>
        <v>3586.7419333484404</v>
      </c>
      <c r="AO404" s="46">
        <f t="shared" si="200"/>
        <v>1092.5171322616734</v>
      </c>
      <c r="AP404" s="46">
        <f t="shared" si="200"/>
        <v>0</v>
      </c>
      <c r="AQ404" s="47">
        <f t="shared" si="200"/>
        <v>38095.319155951642</v>
      </c>
      <c r="AR404" s="47">
        <f t="shared" si="200"/>
        <v>31418.194937645811</v>
      </c>
      <c r="AS404" s="47">
        <f t="shared" si="200"/>
        <v>113782.47371406763</v>
      </c>
      <c r="AT404" s="48">
        <f t="shared" si="200"/>
        <v>1192.8487868029736</v>
      </c>
      <c r="AU404" s="48">
        <f t="shared" si="200"/>
        <v>1313.3979867526339</v>
      </c>
      <c r="AV404" s="49">
        <f t="shared" si="200"/>
        <v>9934.5406762392067</v>
      </c>
      <c r="AW404" s="49">
        <f t="shared" si="200"/>
        <v>8966.036680171861</v>
      </c>
      <c r="AX404" s="50">
        <f t="shared" si="200"/>
        <v>33590.67655032366</v>
      </c>
      <c r="AY404" s="50">
        <f t="shared" si="200"/>
        <v>17350.48982629264</v>
      </c>
    </row>
    <row r="405" spans="4:51" x14ac:dyDescent="0.25">
      <c r="D405" s="3">
        <v>20</v>
      </c>
      <c r="F405" s="3">
        <v>19</v>
      </c>
      <c r="G405" s="43">
        <f t="shared" si="199"/>
        <v>12272.95074624394</v>
      </c>
      <c r="H405" s="43">
        <f t="shared" si="199"/>
        <v>30378.485260960235</v>
      </c>
      <c r="I405" s="43">
        <f t="shared" si="199"/>
        <v>18818.333725642009</v>
      </c>
      <c r="J405" s="43">
        <f t="shared" si="199"/>
        <v>28830.470734495109</v>
      </c>
      <c r="K405" s="43">
        <f t="shared" si="199"/>
        <v>4109.0253411184203</v>
      </c>
      <c r="L405" s="44">
        <f t="shared" si="199"/>
        <v>32417.699416459487</v>
      </c>
      <c r="M405" s="45">
        <f t="shared" si="199"/>
        <v>7655.5876856144214</v>
      </c>
      <c r="N405" s="46">
        <f t="shared" si="199"/>
        <v>1960.024482370234</v>
      </c>
      <c r="O405" s="46">
        <f t="shared" si="199"/>
        <v>0</v>
      </c>
      <c r="P405" s="47">
        <f t="shared" si="199"/>
        <v>59761.631386135632</v>
      </c>
      <c r="Q405" s="47">
        <f t="shared" si="199"/>
        <v>53017.075462079702</v>
      </c>
      <c r="R405" s="47">
        <f t="shared" si="199"/>
        <v>228441.00278686665</v>
      </c>
      <c r="S405" s="48">
        <f t="shared" si="199"/>
        <v>1927.2121532464789</v>
      </c>
      <c r="T405" s="48">
        <f t="shared" si="199"/>
        <v>2307.3664692358711</v>
      </c>
      <c r="U405" s="49">
        <f t="shared" si="199"/>
        <v>17265.905237074701</v>
      </c>
      <c r="V405" s="49">
        <f t="shared" si="199"/>
        <v>15589.137926524905</v>
      </c>
      <c r="W405" s="50">
        <f t="shared" si="199"/>
        <v>49719.381263613439</v>
      </c>
      <c r="X405" s="50">
        <f t="shared" si="199"/>
        <v>27964.098996910277</v>
      </c>
      <c r="AD405"/>
      <c r="AE405" s="3">
        <v>20</v>
      </c>
      <c r="AG405" s="3">
        <f t="shared" si="195"/>
        <v>12.883652595105344</v>
      </c>
      <c r="AH405" s="43">
        <f t="shared" si="200"/>
        <v>4106.6902001363696</v>
      </c>
      <c r="AI405" s="43">
        <f t="shared" si="200"/>
        <v>19046.600498158172</v>
      </c>
      <c r="AJ405" s="43">
        <f t="shared" si="200"/>
        <v>6897.7796504919388</v>
      </c>
      <c r="AK405" s="43">
        <f t="shared" si="200"/>
        <v>18097.586557771134</v>
      </c>
      <c r="AL405" s="43">
        <f t="shared" si="200"/>
        <v>1745.8709327748481</v>
      </c>
      <c r="AM405" s="44">
        <f t="shared" si="200"/>
        <v>14604.531516322288</v>
      </c>
      <c r="AN405" s="45">
        <f t="shared" si="200"/>
        <v>3895.9775108603212</v>
      </c>
      <c r="AO405" s="46">
        <f t="shared" si="200"/>
        <v>1171.0816186470677</v>
      </c>
      <c r="AP405" s="46">
        <f t="shared" si="200"/>
        <v>0</v>
      </c>
      <c r="AQ405" s="47">
        <f t="shared" si="200"/>
        <v>40210.75761233089</v>
      </c>
      <c r="AR405" s="47">
        <f t="shared" si="200"/>
        <v>33502.85365139832</v>
      </c>
      <c r="AS405" s="47">
        <f t="shared" si="200"/>
        <v>124696.57148629169</v>
      </c>
      <c r="AT405" s="48">
        <f t="shared" si="200"/>
        <v>1263.6968691907155</v>
      </c>
      <c r="AU405" s="48">
        <f t="shared" si="200"/>
        <v>1406.1024235773623</v>
      </c>
      <c r="AV405" s="49">
        <f t="shared" si="200"/>
        <v>10632.985223661644</v>
      </c>
      <c r="AW405" s="49">
        <f t="shared" si="200"/>
        <v>9599.2583610111251</v>
      </c>
      <c r="AX405" s="50">
        <f t="shared" si="200"/>
        <v>35279.921590982907</v>
      </c>
      <c r="AY405" s="50">
        <f t="shared" si="200"/>
        <v>18408.290813754546</v>
      </c>
    </row>
    <row r="406" spans="4:51" x14ac:dyDescent="0.25">
      <c r="D406" s="3">
        <v>21</v>
      </c>
      <c r="F406" s="3">
        <v>20</v>
      </c>
      <c r="G406" s="43">
        <f t="shared" si="199"/>
        <v>13798.224308953173</v>
      </c>
      <c r="H406" s="43">
        <f t="shared" si="199"/>
        <v>32187.067602770752</v>
      </c>
      <c r="I406" s="43">
        <f t="shared" si="199"/>
        <v>20842.269495491539</v>
      </c>
      <c r="J406" s="43">
        <f t="shared" si="199"/>
        <v>30528.733918413327</v>
      </c>
      <c r="K406" s="43">
        <f t="shared" si="199"/>
        <v>4524.9418430954893</v>
      </c>
      <c r="L406" s="44">
        <f t="shared" si="199"/>
        <v>34290.422542921013</v>
      </c>
      <c r="M406" s="45">
        <f t="shared" si="199"/>
        <v>8360.8308412461265</v>
      </c>
      <c r="N406" s="46">
        <f t="shared" si="199"/>
        <v>2091.4569025247943</v>
      </c>
      <c r="O406" s="46">
        <f t="shared" si="199"/>
        <v>0</v>
      </c>
      <c r="P406" s="47">
        <f t="shared" si="199"/>
        <v>62777.278214090387</v>
      </c>
      <c r="Q406" s="47">
        <f t="shared" si="199"/>
        <v>56026.172969946711</v>
      </c>
      <c r="R406" s="47">
        <f t="shared" si="199"/>
        <v>243970.34057752488</v>
      </c>
      <c r="S406" s="48">
        <f t="shared" si="199"/>
        <v>2030.6545037937053</v>
      </c>
      <c r="T406" s="48">
        <f t="shared" si="199"/>
        <v>2452.0232005990069</v>
      </c>
      <c r="U406" s="49">
        <f t="shared" si="199"/>
        <v>18318.49118145254</v>
      </c>
      <c r="V406" s="49">
        <f t="shared" si="199"/>
        <v>16534.253851569105</v>
      </c>
      <c r="W406" s="50">
        <f t="shared" si="199"/>
        <v>51759.670772163343</v>
      </c>
      <c r="X406" s="50">
        <f t="shared" si="199"/>
        <v>29402.247055420226</v>
      </c>
      <c r="AD406"/>
      <c r="AE406" s="3">
        <v>21</v>
      </c>
      <c r="AG406" s="3">
        <f t="shared" si="195"/>
        <v>13.549494861675118</v>
      </c>
      <c r="AH406" s="43">
        <f t="shared" si="200"/>
        <v>4841.1206541012562</v>
      </c>
      <c r="AI406" s="43">
        <f t="shared" si="200"/>
        <v>20292.806840254892</v>
      </c>
      <c r="AJ406" s="43">
        <f t="shared" si="200"/>
        <v>8108.9861562201386</v>
      </c>
      <c r="AK406" s="43">
        <f t="shared" si="200"/>
        <v>19288.859532535465</v>
      </c>
      <c r="AL406" s="43">
        <f t="shared" si="200"/>
        <v>1973.9726447319279</v>
      </c>
      <c r="AM406" s="44">
        <f t="shared" si="200"/>
        <v>17128.466741898672</v>
      </c>
      <c r="AN406" s="45">
        <f t="shared" si="200"/>
        <v>4228.2032175513123</v>
      </c>
      <c r="AO406" s="46">
        <f t="shared" si="200"/>
        <v>1254.609423217137</v>
      </c>
      <c r="AP406" s="46">
        <f t="shared" si="200"/>
        <v>0</v>
      </c>
      <c r="AQ406" s="47">
        <f t="shared" si="200"/>
        <v>42420.267903131775</v>
      </c>
      <c r="AR406" s="47">
        <f t="shared" si="200"/>
        <v>35690.435780824584</v>
      </c>
      <c r="AS406" s="47">
        <f t="shared" si="200"/>
        <v>136268.56355917777</v>
      </c>
      <c r="AT406" s="48">
        <f t="shared" si="200"/>
        <v>1337.9285555573733</v>
      </c>
      <c r="AU406" s="48">
        <f t="shared" si="200"/>
        <v>1504.1043455375932</v>
      </c>
      <c r="AV406" s="49">
        <f t="shared" si="200"/>
        <v>11366.667825258997</v>
      </c>
      <c r="AW406" s="49">
        <f t="shared" si="200"/>
        <v>10264.161393099113</v>
      </c>
      <c r="AX406" s="50">
        <f t="shared" si="200"/>
        <v>37017.642107087195</v>
      </c>
      <c r="AY406" s="50">
        <f t="shared" si="200"/>
        <v>19508.094131187292</v>
      </c>
    </row>
    <row r="407" spans="4:51" x14ac:dyDescent="0.25">
      <c r="D407" s="3">
        <v>22</v>
      </c>
      <c r="F407" s="3">
        <v>21</v>
      </c>
      <c r="G407" s="43">
        <f t="shared" si="199"/>
        <v>15347.135493891126</v>
      </c>
      <c r="H407" s="43">
        <f t="shared" si="199"/>
        <v>33977.563773521892</v>
      </c>
      <c r="I407" s="43">
        <f t="shared" si="199"/>
        <v>22875.747960028337</v>
      </c>
      <c r="J407" s="43">
        <f t="shared" si="199"/>
        <v>32207.181080056835</v>
      </c>
      <c r="K407" s="43">
        <f t="shared" si="199"/>
        <v>4940.5882917777426</v>
      </c>
      <c r="L407" s="44">
        <f t="shared" si="199"/>
        <v>35961.490173657789</v>
      </c>
      <c r="M407" s="45">
        <f t="shared" si="199"/>
        <v>9069.7951342082397</v>
      </c>
      <c r="N407" s="46">
        <f t="shared" si="199"/>
        <v>2222.9404308200519</v>
      </c>
      <c r="O407" s="46">
        <f t="shared" si="199"/>
        <v>0</v>
      </c>
      <c r="P407" s="47">
        <f t="shared" si="199"/>
        <v>65737.029400918182</v>
      </c>
      <c r="Q407" s="47">
        <f t="shared" si="199"/>
        <v>58970.080625886963</v>
      </c>
      <c r="R407" s="47">
        <f t="shared" si="199"/>
        <v>258892.02325084631</v>
      </c>
      <c r="S407" s="48">
        <f t="shared" si="199"/>
        <v>2132.3985929644118</v>
      </c>
      <c r="T407" s="48">
        <f t="shared" si="199"/>
        <v>2595.1237167696354</v>
      </c>
      <c r="U407" s="49">
        <f t="shared" si="199"/>
        <v>19359.835575990543</v>
      </c>
      <c r="V407" s="49">
        <f t="shared" si="199"/>
        <v>17467.72553673431</v>
      </c>
      <c r="W407" s="50">
        <f t="shared" si="199"/>
        <v>53713.948851619876</v>
      </c>
      <c r="X407" s="50">
        <f t="shared" si="199"/>
        <v>30803.852989299892</v>
      </c>
      <c r="AD407"/>
      <c r="AE407" s="3">
        <v>22</v>
      </c>
      <c r="AG407" s="3">
        <f t="shared" si="195"/>
        <v>14.249748636990411</v>
      </c>
      <c r="AH407" s="43">
        <f t="shared" si="200"/>
        <v>5668.2382397576621</v>
      </c>
      <c r="AI407" s="43">
        <f t="shared" si="200"/>
        <v>21602.347852505452</v>
      </c>
      <c r="AJ407" s="43">
        <f t="shared" si="200"/>
        <v>9423.6273960355338</v>
      </c>
      <c r="AK407" s="43">
        <f t="shared" si="200"/>
        <v>20536.871888953407</v>
      </c>
      <c r="AL407" s="43">
        <f t="shared" si="200"/>
        <v>2224.4575174028023</v>
      </c>
      <c r="AM407" s="44">
        <f t="shared" si="200"/>
        <v>19648.498403557685</v>
      </c>
      <c r="AN407" s="45">
        <f t="shared" si="200"/>
        <v>4584.6049878353924</v>
      </c>
      <c r="AO407" s="46">
        <f t="shared" si="200"/>
        <v>1343.3263650510694</v>
      </c>
      <c r="AP407" s="46">
        <f t="shared" si="200"/>
        <v>0</v>
      </c>
      <c r="AQ407" s="47">
        <f t="shared" si="200"/>
        <v>44725.43434603911</v>
      </c>
      <c r="AR407" s="47">
        <f t="shared" si="200"/>
        <v>37981.69707529548</v>
      </c>
      <c r="AS407" s="47">
        <f t="shared" si="200"/>
        <v>148479.77063429321</v>
      </c>
      <c r="AT407" s="48">
        <f t="shared" si="200"/>
        <v>1415.6105948401998</v>
      </c>
      <c r="AU407" s="48">
        <f t="shared" si="200"/>
        <v>1607.5488235781154</v>
      </c>
      <c r="AV407" s="49">
        <f t="shared" si="200"/>
        <v>12136.461718652419</v>
      </c>
      <c r="AW407" s="49">
        <f t="shared" si="200"/>
        <v>10961.357834272107</v>
      </c>
      <c r="AX407" s="50">
        <f t="shared" si="200"/>
        <v>38801.694880131916</v>
      </c>
      <c r="AY407" s="50">
        <f t="shared" si="200"/>
        <v>20650.065096189057</v>
      </c>
    </row>
    <row r="408" spans="4:51" x14ac:dyDescent="0.25">
      <c r="D408" s="3">
        <v>23</v>
      </c>
      <c r="F408" s="3">
        <v>22</v>
      </c>
      <c r="G408" s="43">
        <f t="shared" si="199"/>
        <v>16911.078707932513</v>
      </c>
      <c r="H408" s="43">
        <f t="shared" si="199"/>
        <v>35748.338202489911</v>
      </c>
      <c r="I408" s="43">
        <f t="shared" si="199"/>
        <v>24916.979441354542</v>
      </c>
      <c r="J408" s="43">
        <f t="shared" si="199"/>
        <v>33864.531189947818</v>
      </c>
      <c r="K408" s="43">
        <f t="shared" si="199"/>
        <v>5353.4599748086403</v>
      </c>
      <c r="L408" s="44">
        <f t="shared" si="199"/>
        <v>37462.408702045359</v>
      </c>
      <c r="M408" s="45">
        <f t="shared" si="199"/>
        <v>9779.9579163979433</v>
      </c>
      <c r="N408" s="46">
        <f t="shared" si="199"/>
        <v>2354.2906070761251</v>
      </c>
      <c r="O408" s="46">
        <f t="shared" si="199"/>
        <v>0</v>
      </c>
      <c r="P408" s="47">
        <f t="shared" si="199"/>
        <v>68639.906967181596</v>
      </c>
      <c r="Q408" s="47">
        <f t="shared" si="199"/>
        <v>61845.717701710644</v>
      </c>
      <c r="R408" s="47">
        <f t="shared" si="199"/>
        <v>273170.48120551679</v>
      </c>
      <c r="S408" s="48">
        <f t="shared" si="199"/>
        <v>2232.3800582741774</v>
      </c>
      <c r="T408" s="48">
        <f t="shared" si="199"/>
        <v>2736.4585920994241</v>
      </c>
      <c r="U408" s="49">
        <f t="shared" si="199"/>
        <v>20389.310829949718</v>
      </c>
      <c r="V408" s="49">
        <f t="shared" si="199"/>
        <v>18389.076611804583</v>
      </c>
      <c r="W408" s="50">
        <f t="shared" si="199"/>
        <v>55584.46476504553</v>
      </c>
      <c r="X408" s="50">
        <f t="shared" si="199"/>
        <v>32168.674934457395</v>
      </c>
      <c r="AD408"/>
      <c r="AE408" s="3">
        <v>23</v>
      </c>
      <c r="AG408" s="3">
        <f t="shared" si="195"/>
        <v>14.986192348155662</v>
      </c>
      <c r="AH408" s="43">
        <f t="shared" si="200"/>
        <v>6590.8842213794669</v>
      </c>
      <c r="AI408" s="43">
        <f t="shared" si="200"/>
        <v>22977.146223230284</v>
      </c>
      <c r="AJ408" s="43">
        <f t="shared" si="200"/>
        <v>10838.529138721471</v>
      </c>
      <c r="AK408" s="43">
        <f t="shared" si="200"/>
        <v>21843.429479484585</v>
      </c>
      <c r="AL408" s="43">
        <f t="shared" si="200"/>
        <v>2498.1519611013491</v>
      </c>
      <c r="AM408" s="44">
        <f t="shared" si="200"/>
        <v>22122.90714380367</v>
      </c>
      <c r="AN408" s="45">
        <f t="shared" si="200"/>
        <v>4966.3540561272785</v>
      </c>
      <c r="AO408" s="46">
        <f t="shared" si="200"/>
        <v>1437.4570329052829</v>
      </c>
      <c r="AP408" s="46">
        <f t="shared" si="200"/>
        <v>0</v>
      </c>
      <c r="AQ408" s="47">
        <f t="shared" si="200"/>
        <v>47127.552380349007</v>
      </c>
      <c r="AR408" s="47">
        <f t="shared" si="200"/>
        <v>40376.808175649989</v>
      </c>
      <c r="AS408" s="47">
        <f t="shared" si="200"/>
        <v>161301.76659380517</v>
      </c>
      <c r="AT408" s="48">
        <f t="shared" si="200"/>
        <v>1496.7992319525283</v>
      </c>
      <c r="AU408" s="48">
        <f t="shared" si="200"/>
        <v>1716.5637516165496</v>
      </c>
      <c r="AV408" s="49">
        <f t="shared" si="200"/>
        <v>12943.252026841752</v>
      </c>
      <c r="AW408" s="49">
        <f t="shared" si="200"/>
        <v>11691.453920334548</v>
      </c>
      <c r="AX408" s="50">
        <f t="shared" si="200"/>
        <v>40629.475258405721</v>
      </c>
      <c r="AY408" s="50">
        <f t="shared" si="200"/>
        <v>21834.201726334839</v>
      </c>
    </row>
    <row r="409" spans="4:51" x14ac:dyDescent="0.25">
      <c r="D409" s="3">
        <v>24</v>
      </c>
      <c r="F409" s="3">
        <v>23</v>
      </c>
      <c r="G409" s="43">
        <f t="shared" si="199"/>
        <v>18481.841190166477</v>
      </c>
      <c r="H409" s="43">
        <f t="shared" si="199"/>
        <v>37497.937685164557</v>
      </c>
      <c r="I409" s="43">
        <f t="shared" si="199"/>
        <v>26963.475553636672</v>
      </c>
      <c r="J409" s="43">
        <f t="shared" si="199"/>
        <v>35499.618959284329</v>
      </c>
      <c r="K409" s="43">
        <f t="shared" si="199"/>
        <v>5761.3630111645789</v>
      </c>
      <c r="L409" s="44">
        <f t="shared" si="199"/>
        <v>38819.664711454432</v>
      </c>
      <c r="M409" s="45">
        <f t="shared" si="199"/>
        <v>10489.184750706525</v>
      </c>
      <c r="N409" s="46">
        <f t="shared" si="199"/>
        <v>2485.3405798054659</v>
      </c>
      <c r="O409" s="46">
        <f t="shared" si="199"/>
        <v>0</v>
      </c>
      <c r="P409" s="47">
        <f t="shared" si="199"/>
        <v>71485.214906444118</v>
      </c>
      <c r="Q409" s="47">
        <f t="shared" si="199"/>
        <v>64650.710161393763</v>
      </c>
      <c r="R409" s="47">
        <f t="shared" si="199"/>
        <v>286783.18474276748</v>
      </c>
      <c r="S409" s="48">
        <f t="shared" si="199"/>
        <v>2330.5473856454232</v>
      </c>
      <c r="T409" s="48">
        <f t="shared" si="199"/>
        <v>2875.8477285596236</v>
      </c>
      <c r="U409" s="49">
        <f t="shared" si="199"/>
        <v>21406.341731824199</v>
      </c>
      <c r="V409" s="49">
        <f t="shared" si="199"/>
        <v>19297.887341091642</v>
      </c>
      <c r="W409" s="50">
        <f t="shared" si="199"/>
        <v>57373.648894261431</v>
      </c>
      <c r="X409" s="50">
        <f t="shared" si="199"/>
        <v>33496.606295759069</v>
      </c>
      <c r="AD409"/>
      <c r="AE409" s="3">
        <v>24</v>
      </c>
      <c r="AG409" s="3">
        <f t="shared" si="195"/>
        <v>15.760696333472486</v>
      </c>
      <c r="AH409" s="43">
        <f t="shared" si="200"/>
        <v>7611.1565368809652</v>
      </c>
      <c r="AI409" s="43">
        <f t="shared" si="200"/>
        <v>24419.014734175431</v>
      </c>
      <c r="AJ409" s="43">
        <f t="shared" si="200"/>
        <v>12351.212730876321</v>
      </c>
      <c r="AK409" s="43">
        <f t="shared" si="200"/>
        <v>23210.251220949613</v>
      </c>
      <c r="AL409" s="43">
        <f t="shared" si="200"/>
        <v>2795.6578070791884</v>
      </c>
      <c r="AM409" s="44">
        <f t="shared" si="200"/>
        <v>24518.542533499603</v>
      </c>
      <c r="AN409" s="45">
        <f t="shared" si="200"/>
        <v>5435.1942093033795</v>
      </c>
      <c r="AO409" s="46">
        <f t="shared" si="200"/>
        <v>1537.2229307674293</v>
      </c>
      <c r="AP409" s="46">
        <f t="shared" si="200"/>
        <v>0</v>
      </c>
      <c r="AQ409" s="47">
        <f t="shared" si="200"/>
        <v>49627.587596863326</v>
      </c>
      <c r="AR409" s="47">
        <f t="shared" si="200"/>
        <v>42875.286612307071</v>
      </c>
      <c r="AS409" s="47">
        <f t="shared" si="200"/>
        <v>174695.86400834611</v>
      </c>
      <c r="AT409" s="48">
        <f t="shared" si="200"/>
        <v>1581.5385943251943</v>
      </c>
      <c r="AU409" s="48">
        <f t="shared" si="200"/>
        <v>1831.2565971996275</v>
      </c>
      <c r="AV409" s="49">
        <f t="shared" si="200"/>
        <v>13787.923805989243</v>
      </c>
      <c r="AW409" s="49">
        <f t="shared" si="200"/>
        <v>12455.04457842008</v>
      </c>
      <c r="AX409" s="50">
        <f t="shared" si="200"/>
        <v>42497.906005350371</v>
      </c>
      <c r="AY409" s="50">
        <f t="shared" si="200"/>
        <v>23060.296751856964</v>
      </c>
    </row>
    <row r="410" spans="4:51" x14ac:dyDescent="0.25">
      <c r="D410" s="3">
        <v>25</v>
      </c>
      <c r="F410" s="3">
        <v>24</v>
      </c>
      <c r="G410" s="43">
        <f t="shared" si="199"/>
        <v>20051.620409855925</v>
      </c>
      <c r="H410" s="43">
        <f t="shared" si="199"/>
        <v>39225.081980822848</v>
      </c>
      <c r="I410" s="43">
        <f t="shared" si="199"/>
        <v>29012.046188213782</v>
      </c>
      <c r="J410" s="43">
        <f t="shared" si="199"/>
        <v>37111.403136322369</v>
      </c>
      <c r="K410" s="43">
        <f t="shared" si="199"/>
        <v>6162.4054680290219</v>
      </c>
      <c r="L410" s="44">
        <f t="shared" si="199"/>
        <v>40055.086631274236</v>
      </c>
      <c r="M410" s="45">
        <f t="shared" si="199"/>
        <v>11195.683700917712</v>
      </c>
      <c r="N410" s="46">
        <f t="shared" si="199"/>
        <v>2615.9394122555796</v>
      </c>
      <c r="O410" s="46">
        <f t="shared" si="199"/>
        <v>0</v>
      </c>
      <c r="P410" s="47">
        <f t="shared" si="199"/>
        <v>74272.500245843941</v>
      </c>
      <c r="Q410" s="47">
        <f t="shared" si="199"/>
        <v>67383.298424880923</v>
      </c>
      <c r="R410" s="47">
        <f t="shared" si="199"/>
        <v>299718.61178326979</v>
      </c>
      <c r="S410" s="48">
        <f t="shared" si="199"/>
        <v>2426.8602579335179</v>
      </c>
      <c r="T410" s="48">
        <f t="shared" si="199"/>
        <v>3013.1371927435157</v>
      </c>
      <c r="U410" s="49">
        <f t="shared" si="199"/>
        <v>22410.401994916938</v>
      </c>
      <c r="V410" s="49">
        <f t="shared" si="199"/>
        <v>20193.784834416205</v>
      </c>
      <c r="W410" s="50">
        <f t="shared" si="199"/>
        <v>59084.061224699784</v>
      </c>
      <c r="X410" s="50">
        <f t="shared" si="199"/>
        <v>34787.66561434629</v>
      </c>
      <c r="AD410"/>
      <c r="AE410" s="3">
        <v>25</v>
      </c>
      <c r="AG410" s="3">
        <f t="shared" si="195"/>
        <v>16.575227592518086</v>
      </c>
      <c r="AH410" s="43">
        <f t="shared" si="200"/>
        <v>8730.6890001581469</v>
      </c>
      <c r="AI410" s="43">
        <f t="shared" si="200"/>
        <v>25929.61089714435</v>
      </c>
      <c r="AJ410" s="43">
        <f t="shared" si="200"/>
        <v>13960.571571570204</v>
      </c>
      <c r="AK410" s="43">
        <f t="shared" si="200"/>
        <v>24638.911410759221</v>
      </c>
      <c r="AL410" s="43">
        <f t="shared" si="200"/>
        <v>3117.3063208195886</v>
      </c>
      <c r="AM410" s="44">
        <f t="shared" si="200"/>
        <v>26811.530044917901</v>
      </c>
      <c r="AN410" s="45">
        <f t="shared" si="200"/>
        <v>5980.0844895363189</v>
      </c>
      <c r="AO410" s="46">
        <f t="shared" si="200"/>
        <v>1642.8403859391997</v>
      </c>
      <c r="AP410" s="46">
        <f t="shared" si="200"/>
        <v>0</v>
      </c>
      <c r="AQ410" s="47">
        <f t="shared" si="200"/>
        <v>52226.132792862387</v>
      </c>
      <c r="AR410" s="47">
        <f t="shared" si="200"/>
        <v>45475.92901056532</v>
      </c>
      <c r="AS410" s="47">
        <f t="shared" si="200"/>
        <v>188612.81560397113</v>
      </c>
      <c r="AT410" s="48">
        <f t="shared" si="200"/>
        <v>1669.8589955060829</v>
      </c>
      <c r="AU410" s="48">
        <f t="shared" si="200"/>
        <v>1951.710959338709</v>
      </c>
      <c r="AV410" s="49">
        <f t="shared" si="200"/>
        <v>14671.343914436229</v>
      </c>
      <c r="AW410" s="49">
        <f t="shared" si="200"/>
        <v>13252.702844534295</v>
      </c>
      <c r="AX410" s="50">
        <f t="shared" si="200"/>
        <v>44403.431488243034</v>
      </c>
      <c r="AY410" s="50">
        <f t="shared" si="200"/>
        <v>24327.898343303219</v>
      </c>
    </row>
    <row r="411" spans="4:51" x14ac:dyDescent="0.25">
      <c r="D411" s="3">
        <v>26</v>
      </c>
      <c r="F411" s="3">
        <v>25</v>
      </c>
      <c r="G411" s="43">
        <f t="shared" si="199"/>
        <v>21613.107738199506</v>
      </c>
      <c r="H411" s="43">
        <f t="shared" si="199"/>
        <v>40928.653500334163</v>
      </c>
      <c r="I411" s="43">
        <f t="shared" si="199"/>
        <v>31058.96095995908</v>
      </c>
      <c r="J411" s="43">
        <f t="shared" si="199"/>
        <v>38698.9689491053</v>
      </c>
      <c r="K411" s="43">
        <f t="shared" si="199"/>
        <v>6554.9828552717217</v>
      </c>
      <c r="L411" s="44">
        <f t="shared" si="199"/>
        <v>41186.469964250398</v>
      </c>
      <c r="M411" s="45">
        <f t="shared" si="199"/>
        <v>11897.959708778033</v>
      </c>
      <c r="N411" s="46">
        <f t="shared" si="199"/>
        <v>2745.950595170892</v>
      </c>
      <c r="O411" s="46">
        <f t="shared" si="199"/>
        <v>0</v>
      </c>
      <c r="P411" s="47">
        <f t="shared" si="199"/>
        <v>77001.519907948197</v>
      </c>
      <c r="Q411" s="47">
        <f t="shared" si="199"/>
        <v>70042.256802029777</v>
      </c>
      <c r="R411" s="47">
        <f t="shared" si="199"/>
        <v>311974.40770126012</v>
      </c>
      <c r="S411" s="48">
        <f t="shared" si="199"/>
        <v>2521.2881369207589</v>
      </c>
      <c r="T411" s="48">
        <f t="shared" si="199"/>
        <v>3148.196419508492</v>
      </c>
      <c r="U411" s="49">
        <f t="shared" si="199"/>
        <v>23401.013275537807</v>
      </c>
      <c r="V411" s="49">
        <f t="shared" si="199"/>
        <v>21076.437741706322</v>
      </c>
      <c r="W411" s="50">
        <f t="shared" si="199"/>
        <v>60718.348690264269</v>
      </c>
      <c r="X411" s="50">
        <f t="shared" si="199"/>
        <v>36041.985874458929</v>
      </c>
      <c r="AD411"/>
      <c r="AE411" s="3">
        <v>26</v>
      </c>
      <c r="AG411" s="3">
        <f t="shared" si="195"/>
        <v>17.431854781713245</v>
      </c>
      <c r="AH411" s="43">
        <f t="shared" si="200"/>
        <v>9950.8625634364453</v>
      </c>
      <c r="AI411" s="43">
        <f t="shared" si="200"/>
        <v>27510.388879189701</v>
      </c>
      <c r="AJ411" s="43">
        <f t="shared" si="200"/>
        <v>15667.284305797255</v>
      </c>
      <c r="AK411" s="43">
        <f t="shared" si="200"/>
        <v>26130.780685710131</v>
      </c>
      <c r="AL411" s="43">
        <f t="shared" si="200"/>
        <v>3463.1132034795678</v>
      </c>
      <c r="AM411" s="44">
        <f t="shared" si="200"/>
        <v>28987.02257965945</v>
      </c>
      <c r="AN411" s="45">
        <f t="shared" si="200"/>
        <v>6564.3864209424155</v>
      </c>
      <c r="AO411" s="46">
        <f t="shared" si="200"/>
        <v>1754.5182099020228</v>
      </c>
      <c r="AP411" s="46">
        <f t="shared" si="200"/>
        <v>0</v>
      </c>
      <c r="AQ411" s="47">
        <f t="shared" si="200"/>
        <v>54923.363351599342</v>
      </c>
      <c r="AR411" s="47">
        <f t="shared" si="200"/>
        <v>48176.744845485569</v>
      </c>
      <c r="AS411" s="47">
        <f t="shared" si="200"/>
        <v>202992.77325797261</v>
      </c>
      <c r="AT411" s="48">
        <f t="shared" si="200"/>
        <v>1761.7751681338275</v>
      </c>
      <c r="AU411" s="48">
        <f t="shared" si="200"/>
        <v>2077.9829624641511</v>
      </c>
      <c r="AV411" s="49">
        <f t="shared" si="200"/>
        <v>15594.336907599858</v>
      </c>
      <c r="AW411" s="49">
        <f t="shared" si="200"/>
        <v>14084.963928653227</v>
      </c>
      <c r="AX411" s="50">
        <f t="shared" si="200"/>
        <v>46342.017678760414</v>
      </c>
      <c r="AY411" s="50">
        <f t="shared" si="200"/>
        <v>25636.271100814396</v>
      </c>
    </row>
    <row r="412" spans="4:51" x14ac:dyDescent="0.25">
      <c r="D412" s="3">
        <v>27</v>
      </c>
      <c r="F412" s="3">
        <v>26</v>
      </c>
      <c r="G412" s="43">
        <f t="shared" si="199"/>
        <v>23159.58077027047</v>
      </c>
      <c r="H412" s="43">
        <f t="shared" si="199"/>
        <v>42607.686361391432</v>
      </c>
      <c r="I412" s="43">
        <f t="shared" si="199"/>
        <v>33100.163100998732</v>
      </c>
      <c r="J412" s="43">
        <f t="shared" si="199"/>
        <v>40261.52623349605</v>
      </c>
      <c r="K412" s="43">
        <f t="shared" si="199"/>
        <v>6937.759793300851</v>
      </c>
      <c r="L412" s="44">
        <f t="shared" si="199"/>
        <v>42228.25596729594</v>
      </c>
      <c r="M412" s="45">
        <f t="shared" si="199"/>
        <v>12594.771433773716</v>
      </c>
      <c r="N412" s="46">
        <f t="shared" si="199"/>
        <v>2875.2507333668282</v>
      </c>
      <c r="O412" s="46">
        <f t="shared" si="199"/>
        <v>0</v>
      </c>
      <c r="P412" s="47">
        <f t="shared" si="199"/>
        <v>79672.212340876809</v>
      </c>
      <c r="Q412" s="47">
        <f t="shared" si="199"/>
        <v>72626.822939018835</v>
      </c>
      <c r="R412" s="47">
        <f t="shared" si="199"/>
        <v>323555.74326097732</v>
      </c>
      <c r="S412" s="48">
        <f t="shared" si="199"/>
        <v>2613.8090389114627</v>
      </c>
      <c r="T412" s="48">
        <f t="shared" si="199"/>
        <v>3280.9157305620724</v>
      </c>
      <c r="U412" s="49">
        <f t="shared" si="199"/>
        <v>24377.745073041933</v>
      </c>
      <c r="V412" s="49">
        <f t="shared" si="199"/>
        <v>21945.553438425977</v>
      </c>
      <c r="W412" s="50">
        <f t="shared" si="199"/>
        <v>62279.21002081794</v>
      </c>
      <c r="X412" s="50">
        <f t="shared" si="199"/>
        <v>37259.803469243496</v>
      </c>
      <c r="AD412"/>
      <c r="AE412" s="3">
        <v>27</v>
      </c>
      <c r="AG412" s="3">
        <f t="shared" si="195"/>
        <v>18.332753468067196</v>
      </c>
      <c r="AH412" s="43">
        <f t="shared" si="200"/>
        <v>11272.850862721942</v>
      </c>
      <c r="AI412" s="43">
        <f t="shared" si="200"/>
        <v>29162.550012113512</v>
      </c>
      <c r="AJ412" s="43">
        <f t="shared" si="200"/>
        <v>17473.877008295454</v>
      </c>
      <c r="AK412" s="43">
        <f t="shared" si="200"/>
        <v>27686.967808839629</v>
      </c>
      <c r="AL412" s="43">
        <f t="shared" si="200"/>
        <v>3832.736569036585</v>
      </c>
      <c r="AM412" s="44">
        <f t="shared" si="200"/>
        <v>31038.203748963686</v>
      </c>
      <c r="AN412" s="45">
        <f t="shared" si="200"/>
        <v>7188.5280293785381</v>
      </c>
      <c r="AO412" s="46">
        <f t="shared" si="200"/>
        <v>1872.4551049482225</v>
      </c>
      <c r="AP412" s="46">
        <f t="shared" si="200"/>
        <v>0</v>
      </c>
      <c r="AQ412" s="47">
        <f t="shared" si="200"/>
        <v>57718.991330607438</v>
      </c>
      <c r="AR412" s="47">
        <f t="shared" si="200"/>
        <v>50974.893294986141</v>
      </c>
      <c r="AS412" s="47">
        <f t="shared" si="200"/>
        <v>217765.54112904053</v>
      </c>
      <c r="AT412" s="48">
        <f t="shared" si="200"/>
        <v>1857.2844422234768</v>
      </c>
      <c r="AU412" s="48">
        <f t="shared" si="200"/>
        <v>2210.0975246148796</v>
      </c>
      <c r="AV412" s="49">
        <f t="shared" si="200"/>
        <v>16557.655588493755</v>
      </c>
      <c r="AW412" s="49">
        <f t="shared" si="200"/>
        <v>14952.304044318995</v>
      </c>
      <c r="AX412" s="50">
        <f t="shared" si="200"/>
        <v>48309.158522267971</v>
      </c>
      <c r="AY412" s="50">
        <f t="shared" si="200"/>
        <v>26984.358817450215</v>
      </c>
    </row>
    <row r="413" spans="4:51" x14ac:dyDescent="0.25">
      <c r="D413" s="3">
        <v>28</v>
      </c>
      <c r="F413" s="3">
        <v>27</v>
      </c>
      <c r="G413" s="43">
        <f t="shared" si="199"/>
        <v>24684.974910264133</v>
      </c>
      <c r="H413" s="43">
        <f t="shared" si="199"/>
        <v>44261.355169975926</v>
      </c>
      <c r="I413" s="43">
        <f t="shared" si="199"/>
        <v>35131.473715343411</v>
      </c>
      <c r="J413" s="43">
        <f t="shared" si="199"/>
        <v>41798.404619804583</v>
      </c>
      <c r="K413" s="43">
        <f t="shared" si="199"/>
        <v>7309.6492957935789</v>
      </c>
      <c r="L413" s="44">
        <f t="shared" si="199"/>
        <v>43192.163177920986</v>
      </c>
      <c r="M413" s="45">
        <f t="shared" si="199"/>
        <v>13285.091953827696</v>
      </c>
      <c r="N413" s="46">
        <f t="shared" si="199"/>
        <v>3003.7283796920642</v>
      </c>
      <c r="O413" s="46">
        <f t="shared" si="199"/>
        <v>0</v>
      </c>
      <c r="P413" s="47">
        <f t="shared" si="199"/>
        <v>82284.67310163159</v>
      </c>
      <c r="Q413" s="47">
        <f t="shared" si="199"/>
        <v>75136.635902094684</v>
      </c>
      <c r="R413" s="47">
        <f t="shared" si="199"/>
        <v>334473.86746206309</v>
      </c>
      <c r="S413" s="48">
        <f t="shared" si="199"/>
        <v>2704.4084722177217</v>
      </c>
      <c r="T413" s="48">
        <f t="shared" si="199"/>
        <v>3411.2041254365399</v>
      </c>
      <c r="U413" s="49">
        <f t="shared" si="199"/>
        <v>25340.214660617505</v>
      </c>
      <c r="V413" s="49">
        <f t="shared" si="199"/>
        <v>22800.876459442741</v>
      </c>
      <c r="W413" s="50">
        <f t="shared" si="199"/>
        <v>63769.366904054616</v>
      </c>
      <c r="X413" s="50">
        <f t="shared" si="199"/>
        <v>38441.447128553838</v>
      </c>
      <c r="AD413"/>
      <c r="AE413" s="3">
        <v>28</v>
      </c>
      <c r="AG413" s="3">
        <f t="shared" si="195"/>
        <v>19.280211654442091</v>
      </c>
      <c r="AH413" s="43">
        <f t="shared" si="200"/>
        <v>12697.450875893075</v>
      </c>
      <c r="AI413" s="43">
        <f t="shared" si="200"/>
        <v>30886.993062327019</v>
      </c>
      <c r="AJ413" s="43">
        <f t="shared" si="200"/>
        <v>19384.418856458091</v>
      </c>
      <c r="AK413" s="43">
        <f t="shared" si="200"/>
        <v>29308.264045322758</v>
      </c>
      <c r="AL413" s="43">
        <f t="shared" si="200"/>
        <v>4225.4401159569334</v>
      </c>
      <c r="AM413" s="44">
        <f t="shared" si="200"/>
        <v>32964.809722719336</v>
      </c>
      <c r="AN413" s="45">
        <f t="shared" si="200"/>
        <v>7852.6673999010454</v>
      </c>
      <c r="AO413" s="46">
        <f t="shared" si="200"/>
        <v>1996.8368130396068</v>
      </c>
      <c r="AP413" s="46">
        <f t="shared" si="200"/>
        <v>0</v>
      </c>
      <c r="AQ413" s="47">
        <f t="shared" si="200"/>
        <v>60612.218736549388</v>
      </c>
      <c r="AR413" s="47">
        <f t="shared" si="200"/>
        <v>53866.624940834336</v>
      </c>
      <c r="AS413" s="47">
        <f t="shared" si="200"/>
        <v>232851.15168251219</v>
      </c>
      <c r="AT413" s="48">
        <f t="shared" si="200"/>
        <v>1956.3648886881679</v>
      </c>
      <c r="AU413" s="48">
        <f t="shared" si="200"/>
        <v>2348.044548034693</v>
      </c>
      <c r="AV413" s="49">
        <f t="shared" si="200"/>
        <v>17561.947211613333</v>
      </c>
      <c r="AW413" s="49">
        <f t="shared" si="200"/>
        <v>15855.114495876593</v>
      </c>
      <c r="AX413" s="50">
        <f t="shared" si="200"/>
        <v>50299.889293263972</v>
      </c>
      <c r="AY413" s="50">
        <f t="shared" si="200"/>
        <v>28370.750407345149</v>
      </c>
    </row>
    <row r="414" spans="4:51" x14ac:dyDescent="0.25">
      <c r="D414" s="3">
        <v>29</v>
      </c>
      <c r="F414" s="3">
        <v>28</v>
      </c>
      <c r="G414" s="43">
        <f t="shared" si="199"/>
        <v>26183.924467698707</v>
      </c>
      <c r="H414" s="43">
        <f t="shared" si="199"/>
        <v>45888.963855306174</v>
      </c>
      <c r="I414" s="43">
        <f t="shared" si="199"/>
        <v>37148.759013180053</v>
      </c>
      <c r="J414" s="43">
        <f t="shared" si="199"/>
        <v>43309.046877430126</v>
      </c>
      <c r="K414" s="43">
        <f t="shared" si="199"/>
        <v>7669.790802005421</v>
      </c>
      <c r="L414" s="44">
        <f t="shared" si="199"/>
        <v>44087.732216604127</v>
      </c>
      <c r="M414" s="45">
        <f t="shared" si="199"/>
        <v>13968.074001732211</v>
      </c>
      <c r="N414" s="46">
        <f t="shared" si="199"/>
        <v>3131.282994941193</v>
      </c>
      <c r="O414" s="46">
        <f t="shared" si="199"/>
        <v>0</v>
      </c>
      <c r="P414" s="47">
        <f t="shared" si="199"/>
        <v>84839.13374268639</v>
      </c>
      <c r="Q414" s="47">
        <f t="shared" si="199"/>
        <v>77571.681747880473</v>
      </c>
      <c r="R414" s="47">
        <f t="shared" si="199"/>
        <v>344744.84610510641</v>
      </c>
      <c r="S414" s="48">
        <f t="shared" si="199"/>
        <v>2793.0785110484894</v>
      </c>
      <c r="T414" s="48">
        <f t="shared" si="199"/>
        <v>3538.9873094737904</v>
      </c>
      <c r="U414" s="49">
        <f t="shared" si="199"/>
        <v>26288.086649097906</v>
      </c>
      <c r="V414" s="49">
        <f t="shared" si="199"/>
        <v>23642.18744345997</v>
      </c>
      <c r="W414" s="50">
        <f t="shared" si="199"/>
        <v>65191.540444520739</v>
      </c>
      <c r="X414" s="50">
        <f t="shared" si="199"/>
        <v>39587.327088875005</v>
      </c>
      <c r="AD414"/>
      <c r="AE414" s="3">
        <v>29</v>
      </c>
      <c r="AG414" s="3">
        <f t="shared" si="195"/>
        <v>20.276635590369683</v>
      </c>
      <c r="AH414" s="43">
        <f t="shared" si="200"/>
        <v>14224.717410008496</v>
      </c>
      <c r="AI414" s="43">
        <f t="shared" si="200"/>
        <v>32684.265236689538</v>
      </c>
      <c r="AJ414" s="43">
        <f t="shared" si="200"/>
        <v>21403.912302837285</v>
      </c>
      <c r="AK414" s="43">
        <f t="shared" si="200"/>
        <v>30995.09135627194</v>
      </c>
      <c r="AL414" s="43">
        <f t="shared" si="200"/>
        <v>4640.0638555002324</v>
      </c>
      <c r="AM414" s="44">
        <f t="shared" si="200"/>
        <v>34771.440099343708</v>
      </c>
      <c r="AN414" s="45">
        <f t="shared" si="200"/>
        <v>8556.6982550895846</v>
      </c>
      <c r="AO414" s="46">
        <f t="shared" si="200"/>
        <v>2127.8330076676898</v>
      </c>
      <c r="AP414" s="46">
        <f t="shared" si="200"/>
        <v>0</v>
      </c>
      <c r="AQ414" s="47">
        <f t="shared" si="200"/>
        <v>63601.690565710531</v>
      </c>
      <c r="AR414" s="47">
        <f t="shared" si="200"/>
        <v>56847.2302543763</v>
      </c>
      <c r="AS414" s="47">
        <f t="shared" si="200"/>
        <v>248160.78261060963</v>
      </c>
      <c r="AT414" s="48">
        <f t="shared" si="200"/>
        <v>2058.9734523377033</v>
      </c>
      <c r="AU414" s="48">
        <f t="shared" si="200"/>
        <v>2491.7750911439525</v>
      </c>
      <c r="AV414" s="49">
        <f t="shared" si="200"/>
        <v>18607.716608464227</v>
      </c>
      <c r="AW414" s="49">
        <f t="shared" si="200"/>
        <v>16793.671855529046</v>
      </c>
      <c r="AX414" s="50">
        <f t="shared" si="200"/>
        <v>52308.80757468642</v>
      </c>
      <c r="AY414" s="50">
        <f t="shared" si="200"/>
        <v>29793.650209273212</v>
      </c>
    </row>
    <row r="415" spans="4:51" x14ac:dyDescent="0.25">
      <c r="D415" s="3">
        <v>30</v>
      </c>
      <c r="F415" s="3">
        <v>29</v>
      </c>
      <c r="G415" s="43">
        <f t="shared" si="199"/>
        <v>27651.774286855201</v>
      </c>
      <c r="H415" s="43">
        <f t="shared" si="199"/>
        <v>47489.934813224318</v>
      </c>
      <c r="I415" s="43">
        <f t="shared" si="199"/>
        <v>39148.053764959433</v>
      </c>
      <c r="J415" s="43">
        <f t="shared" si="199"/>
        <v>44793.001239443904</v>
      </c>
      <c r="K415" s="43">
        <f t="shared" si="199"/>
        <v>8017.5278329111406</v>
      </c>
      <c r="L415" s="44">
        <f t="shared" si="199"/>
        <v>44922.775896724837</v>
      </c>
      <c r="M415" s="45">
        <f t="shared" si="199"/>
        <v>14643.019905511712</v>
      </c>
      <c r="N415" s="46">
        <f t="shared" si="199"/>
        <v>3257.824016160208</v>
      </c>
      <c r="O415" s="46">
        <f t="shared" si="199"/>
        <v>0</v>
      </c>
      <c r="P415" s="47">
        <f t="shared" si="199"/>
        <v>87335.943478508882</v>
      </c>
      <c r="Q415" s="47">
        <f t="shared" si="199"/>
        <v>79932.245609680278</v>
      </c>
      <c r="R415" s="47">
        <f t="shared" si="199"/>
        <v>354388.47322467266</v>
      </c>
      <c r="S415" s="48">
        <f t="shared" si="199"/>
        <v>2879.8169851197881</v>
      </c>
      <c r="T415" s="48">
        <f t="shared" si="199"/>
        <v>3664.2059291452197</v>
      </c>
      <c r="U415" s="49">
        <f t="shared" si="199"/>
        <v>27221.072049501323</v>
      </c>
      <c r="V415" s="49">
        <f t="shared" si="199"/>
        <v>24469.302178276102</v>
      </c>
      <c r="W415" s="50">
        <f t="shared" si="199"/>
        <v>66548.432059430677</v>
      </c>
      <c r="X415" s="50">
        <f t="shared" si="199"/>
        <v>40697.924723686207</v>
      </c>
      <c r="AD415"/>
      <c r="AE415" s="3">
        <v>30</v>
      </c>
      <c r="AG415" s="3">
        <f t="shared" si="195"/>
        <v>21.324555883177815</v>
      </c>
      <c r="AH415" s="43">
        <f t="shared" si="200"/>
        <v>15853.479943641589</v>
      </c>
      <c r="AI415" s="43">
        <f t="shared" si="200"/>
        <v>34554.514665720526</v>
      </c>
      <c r="AJ415" s="43">
        <f t="shared" si="200"/>
        <v>23537.497060112149</v>
      </c>
      <c r="AK415" s="43">
        <f t="shared" si="200"/>
        <v>32747.455095992067</v>
      </c>
      <c r="AL415" s="43">
        <f t="shared" si="200"/>
        <v>5075.0047840547531</v>
      </c>
      <c r="AM415" s="44">
        <f t="shared" si="200"/>
        <v>36465.888568398448</v>
      </c>
      <c r="AN415" s="45">
        <f t="shared" si="200"/>
        <v>9300.2620175135289</v>
      </c>
      <c r="AO415" s="46">
        <f t="shared" si="200"/>
        <v>2265.5939347099475</v>
      </c>
      <c r="AP415" s="46">
        <f t="shared" si="200"/>
        <v>0</v>
      </c>
      <c r="AQ415" s="47">
        <f t="shared" si="200"/>
        <v>66685.448297451352</v>
      </c>
      <c r="AR415" s="47">
        <f t="shared" si="200"/>
        <v>59910.996966790772</v>
      </c>
      <c r="AS415" s="47">
        <f t="shared" si="200"/>
        <v>263598.01915323723</v>
      </c>
      <c r="AT415" s="48">
        <f t="shared" si="200"/>
        <v>2165.0441031882028</v>
      </c>
      <c r="AU415" s="48">
        <f t="shared" si="200"/>
        <v>2641.1975921917315</v>
      </c>
      <c r="AV415" s="49">
        <f t="shared" si="200"/>
        <v>19695.28765021373</v>
      </c>
      <c r="AW415" s="49">
        <f t="shared" si="200"/>
        <v>17768.10532913293</v>
      </c>
      <c r="AX415" s="50">
        <f t="shared" si="200"/>
        <v>54330.102468041827</v>
      </c>
      <c r="AY415" s="50">
        <f t="shared" si="200"/>
        <v>31250.853670088884</v>
      </c>
    </row>
    <row r="416" spans="4:51" x14ac:dyDescent="0.25">
      <c r="D416" s="3">
        <v>31</v>
      </c>
      <c r="F416" s="3">
        <v>30</v>
      </c>
      <c r="G416" s="43">
        <f t="shared" si="199"/>
        <v>29084.567442215364</v>
      </c>
      <c r="H416" s="43">
        <f t="shared" si="199"/>
        <v>49063.798535482754</v>
      </c>
      <c r="I416" s="43">
        <f t="shared" si="199"/>
        <v>41125.644568894975</v>
      </c>
      <c r="J416" s="43">
        <f t="shared" ref="J416:X416" si="201">300*J344*J116</f>
        <v>46249.913290654062</v>
      </c>
      <c r="K416" s="43">
        <f t="shared" si="201"/>
        <v>8352.3859281196692</v>
      </c>
      <c r="L416" s="44">
        <f t="shared" si="201"/>
        <v>45703.74142548113</v>
      </c>
      <c r="M416" s="45">
        <f t="shared" si="201"/>
        <v>15309.356068526438</v>
      </c>
      <c r="N416" s="46">
        <f t="shared" si="201"/>
        <v>3383.2700188391227</v>
      </c>
      <c r="O416" s="46">
        <f t="shared" si="201"/>
        <v>0</v>
      </c>
      <c r="P416" s="47">
        <f t="shared" si="201"/>
        <v>89775.553206861994</v>
      </c>
      <c r="Q416" s="47">
        <f t="shared" si="201"/>
        <v>82218.86947551067</v>
      </c>
      <c r="R416" s="47">
        <f t="shared" si="201"/>
        <v>363427.34055436164</v>
      </c>
      <c r="S416" s="48">
        <f t="shared" si="201"/>
        <v>2964.62676805518</v>
      </c>
      <c r="T416" s="48">
        <f t="shared" si="201"/>
        <v>3786.8139896131811</v>
      </c>
      <c r="U416" s="49">
        <f t="shared" si="201"/>
        <v>28138.926842207922</v>
      </c>
      <c r="V416" s="49">
        <f t="shared" si="201"/>
        <v>25282.070542985861</v>
      </c>
      <c r="W416" s="50">
        <f t="shared" si="201"/>
        <v>67842.708088132582</v>
      </c>
      <c r="X416" s="50">
        <f t="shared" si="201"/>
        <v>41773.7827845594</v>
      </c>
      <c r="AD416"/>
      <c r="AE416" s="3">
        <v>31</v>
      </c>
      <c r="AG416" s="3">
        <f t="shared" si="195"/>
        <v>22.426633924947051</v>
      </c>
      <c r="AH416" s="43">
        <f t="shared" si="200"/>
        <v>17580.849201454432</v>
      </c>
      <c r="AI416" s="43">
        <f t="shared" si="200"/>
        <v>36497.444886618185</v>
      </c>
      <c r="AJ416" s="43">
        <f t="shared" si="200"/>
        <v>25789.61102294832</v>
      </c>
      <c r="AK416" s="43">
        <f t="shared" ref="AK416:AY416" si="202">300*AK344*AK116</f>
        <v>34564.90143240834</v>
      </c>
      <c r="AL416" s="43">
        <f t="shared" si="202"/>
        <v>5528.2097670468502</v>
      </c>
      <c r="AM416" s="44">
        <f t="shared" si="202"/>
        <v>38057.65978997718</v>
      </c>
      <c r="AN416" s="45">
        <f t="shared" si="202"/>
        <v>10082.764165874169</v>
      </c>
      <c r="AO416" s="46">
        <f t="shared" si="202"/>
        <v>2410.246814468424</v>
      </c>
      <c r="AP416" s="46">
        <f t="shared" si="202"/>
        <v>0</v>
      </c>
      <c r="AQ416" s="47">
        <f t="shared" si="202"/>
        <v>69860.88464137807</v>
      </c>
      <c r="AR416" s="47">
        <f t="shared" si="202"/>
        <v>63051.178550569595</v>
      </c>
      <c r="AS416" s="47">
        <f t="shared" si="202"/>
        <v>279060.45053023571</v>
      </c>
      <c r="AT416" s="48">
        <f t="shared" si="202"/>
        <v>2274.4860397084317</v>
      </c>
      <c r="AU416" s="48">
        <f t="shared" si="202"/>
        <v>2796.1742264912441</v>
      </c>
      <c r="AV416" s="49">
        <f t="shared" si="202"/>
        <v>20824.764479889167</v>
      </c>
      <c r="AW416" s="49">
        <f t="shared" si="202"/>
        <v>18778.362579342731</v>
      </c>
      <c r="AX416" s="50">
        <f t="shared" si="202"/>
        <v>56357.592553638795</v>
      </c>
      <c r="AY416" s="50">
        <f t="shared" si="202"/>
        <v>32739.729210951395</v>
      </c>
    </row>
    <row r="417" spans="4:51" x14ac:dyDescent="0.25">
      <c r="D417" s="3">
        <v>32</v>
      </c>
      <c r="F417" s="3">
        <v>31</v>
      </c>
      <c r="G417" s="43">
        <f t="shared" ref="G417:X431" si="203">300*G345*G117</f>
        <v>30479.015497821565</v>
      </c>
      <c r="H417" s="43">
        <f t="shared" si="203"/>
        <v>50610.183834880358</v>
      </c>
      <c r="I417" s="43">
        <f t="shared" si="203"/>
        <v>43078.120489893205</v>
      </c>
      <c r="J417" s="43">
        <f t="shared" si="203"/>
        <v>47679.517814846135</v>
      </c>
      <c r="K417" s="43">
        <f t="shared" si="203"/>
        <v>8674.051342013041</v>
      </c>
      <c r="L417" s="44">
        <f t="shared" si="203"/>
        <v>46435.997123360467</v>
      </c>
      <c r="M417" s="45">
        <f t="shared" si="203"/>
        <v>15966.611625836094</v>
      </c>
      <c r="N417" s="46">
        <f t="shared" si="203"/>
        <v>3507.5479609103559</v>
      </c>
      <c r="O417" s="46">
        <f t="shared" si="203"/>
        <v>0</v>
      </c>
      <c r="P417" s="47">
        <f t="shared" si="203"/>
        <v>92158.501536637399</v>
      </c>
      <c r="Q417" s="47">
        <f t="shared" si="203"/>
        <v>84432.31495349828</v>
      </c>
      <c r="R417" s="47">
        <f t="shared" si="203"/>
        <v>371886.04939379857</v>
      </c>
      <c r="S417" s="48">
        <f t="shared" si="203"/>
        <v>3047.5151506041593</v>
      </c>
      <c r="T417" s="48">
        <f t="shared" si="203"/>
        <v>3906.7774331587539</v>
      </c>
      <c r="U417" s="49">
        <f t="shared" si="203"/>
        <v>29041.450128622488</v>
      </c>
      <c r="V417" s="49">
        <f t="shared" si="203"/>
        <v>26080.375266873623</v>
      </c>
      <c r="W417" s="50">
        <f t="shared" si="203"/>
        <v>69076.987509090002</v>
      </c>
      <c r="X417" s="50">
        <f t="shared" si="203"/>
        <v>42815.496343119659</v>
      </c>
      <c r="AD417"/>
      <c r="AE417" s="3">
        <v>32</v>
      </c>
      <c r="AG417" s="3">
        <f t="shared" si="195"/>
        <v>23.585668651620018</v>
      </c>
      <c r="AH417" s="43">
        <f t="shared" ref="AH417:AY431" si="204">300*AH345*AH117</f>
        <v>19401.812008232082</v>
      </c>
      <c r="AI417" s="43">
        <f t="shared" si="204"/>
        <v>38512.271686591965</v>
      </c>
      <c r="AJ417" s="43">
        <f t="shared" si="204"/>
        <v>28163.236885287348</v>
      </c>
      <c r="AK417" s="43">
        <f t="shared" si="204"/>
        <v>36446.47938716082</v>
      </c>
      <c r="AL417" s="43">
        <f t="shared" si="204"/>
        <v>5997.1826162420703</v>
      </c>
      <c r="AM417" s="44">
        <f t="shared" si="204"/>
        <v>39556.768381057263</v>
      </c>
      <c r="AN417" s="45">
        <f t="shared" si="204"/>
        <v>10903.392101466063</v>
      </c>
      <c r="AO417" s="46">
        <f t="shared" si="204"/>
        <v>2561.8920242869531</v>
      </c>
      <c r="AP417" s="46">
        <f t="shared" si="204"/>
        <v>0</v>
      </c>
      <c r="AQ417" s="47">
        <f t="shared" si="204"/>
        <v>73124.700455456594</v>
      </c>
      <c r="AR417" s="47">
        <f t="shared" si="204"/>
        <v>66259.976116725782</v>
      </c>
      <c r="AS417" s="47">
        <f t="shared" si="204"/>
        <v>294441.57179850567</v>
      </c>
      <c r="AT417" s="48">
        <f t="shared" si="204"/>
        <v>2387.1819825123639</v>
      </c>
      <c r="AU417" s="48">
        <f t="shared" si="204"/>
        <v>2956.5174906394141</v>
      </c>
      <c r="AV417" s="49">
        <f t="shared" si="204"/>
        <v>21995.993846170906</v>
      </c>
      <c r="AW417" s="49">
        <f t="shared" si="204"/>
        <v>19824.175336883472</v>
      </c>
      <c r="AX417" s="50">
        <f t="shared" si="204"/>
        <v>58384.772973897328</v>
      </c>
      <c r="AY417" s="50">
        <f t="shared" si="204"/>
        <v>34257.206905492916</v>
      </c>
    </row>
    <row r="418" spans="4:51" x14ac:dyDescent="0.25">
      <c r="D418" s="3">
        <v>33</v>
      </c>
      <c r="F418" s="3">
        <v>32</v>
      </c>
      <c r="G418" s="43">
        <f t="shared" si="203"/>
        <v>31832.457172303089</v>
      </c>
      <c r="H418" s="43">
        <f t="shared" si="203"/>
        <v>52128.808723319024</v>
      </c>
      <c r="I418" s="43">
        <f t="shared" si="203"/>
        <v>45002.399153856444</v>
      </c>
      <c r="J418" s="43">
        <f t="shared" si="203"/>
        <v>49081.630856805168</v>
      </c>
      <c r="K418" s="43">
        <f t="shared" si="203"/>
        <v>8982.3508331369994</v>
      </c>
      <c r="L418" s="44">
        <f t="shared" si="203"/>
        <v>47124.057135886294</v>
      </c>
      <c r="M418" s="45">
        <f t="shared" si="203"/>
        <v>16614.400810973431</v>
      </c>
      <c r="N418" s="46">
        <f t="shared" si="203"/>
        <v>3630.5924984151816</v>
      </c>
      <c r="O418" s="46">
        <f t="shared" si="203"/>
        <v>0</v>
      </c>
      <c r="P418" s="47">
        <f t="shared" si="203"/>
        <v>94485.40253479738</v>
      </c>
      <c r="Q418" s="47">
        <f t="shared" si="203"/>
        <v>86573.530419423681</v>
      </c>
      <c r="R418" s="47">
        <f t="shared" si="203"/>
        <v>379790.54927104141</v>
      </c>
      <c r="S418" s="48">
        <f t="shared" si="203"/>
        <v>3128.4932870614116</v>
      </c>
      <c r="T418" s="48">
        <f t="shared" si="203"/>
        <v>4024.0728601462502</v>
      </c>
      <c r="U418" s="49">
        <f t="shared" si="203"/>
        <v>29928.481965762432</v>
      </c>
      <c r="V418" s="49">
        <f t="shared" si="203"/>
        <v>26864.130494750319</v>
      </c>
      <c r="W418" s="50">
        <f t="shared" si="203"/>
        <v>70253.832256679685</v>
      </c>
      <c r="X418" s="50">
        <f t="shared" si="203"/>
        <v>43823.704476221865</v>
      </c>
      <c r="AD418"/>
      <c r="AE418" s="3">
        <v>33</v>
      </c>
      <c r="AG418" s="3">
        <f t="shared" si="195"/>
        <v>24.804603651429346</v>
      </c>
      <c r="AH418" s="43">
        <f t="shared" si="204"/>
        <v>21308.977436592842</v>
      </c>
      <c r="AI418" s="43">
        <f t="shared" si="204"/>
        <v>40597.682589394812</v>
      </c>
      <c r="AJ418" s="43">
        <f t="shared" si="204"/>
        <v>30659.320373644805</v>
      </c>
      <c r="AK418" s="43">
        <f t="shared" si="204"/>
        <v>38390.707243526405</v>
      </c>
      <c r="AL418" s="43">
        <f t="shared" si="204"/>
        <v>6479.0068799213304</v>
      </c>
      <c r="AM418" s="44">
        <f t="shared" si="204"/>
        <v>40972.853224827842</v>
      </c>
      <c r="AN418" s="45">
        <f t="shared" si="204"/>
        <v>11761.131458259579</v>
      </c>
      <c r="AO418" s="46">
        <f t="shared" si="204"/>
        <v>2720.5990893931362</v>
      </c>
      <c r="AP418" s="46">
        <f t="shared" si="204"/>
        <v>0</v>
      </c>
      <c r="AQ418" s="47">
        <f t="shared" si="204"/>
        <v>76472.864868901495</v>
      </c>
      <c r="AR418" s="47">
        <f t="shared" si="204"/>
        <v>69528.536046902227</v>
      </c>
      <c r="AS418" s="47">
        <f t="shared" si="204"/>
        <v>309632.94439841202</v>
      </c>
      <c r="AT418" s="48">
        <f t="shared" si="204"/>
        <v>2502.986601847625</v>
      </c>
      <c r="AU418" s="48">
        <f t="shared" si="204"/>
        <v>3121.9871180699656</v>
      </c>
      <c r="AV418" s="49">
        <f t="shared" si="204"/>
        <v>23208.52968297388</v>
      </c>
      <c r="AW418" s="49">
        <f t="shared" si="204"/>
        <v>20905.026090611169</v>
      </c>
      <c r="AX418" s="50">
        <f t="shared" si="204"/>
        <v>60404.871809439283</v>
      </c>
      <c r="AY418" s="50">
        <f t="shared" si="204"/>
        <v>35799.774466084818</v>
      </c>
    </row>
    <row r="419" spans="4:51" x14ac:dyDescent="0.25">
      <c r="D419" s="3">
        <v>34</v>
      </c>
      <c r="F419" s="3">
        <v>33</v>
      </c>
      <c r="G419" s="43">
        <f t="shared" si="203"/>
        <v>33142.810072463792</v>
      </c>
      <c r="H419" s="43">
        <f t="shared" si="203"/>
        <v>53619.471961317468</v>
      </c>
      <c r="I419" s="43">
        <f t="shared" si="203"/>
        <v>46895.735367943635</v>
      </c>
      <c r="J419" s="43">
        <f t="shared" si="203"/>
        <v>50456.142154365712</v>
      </c>
      <c r="K419" s="43">
        <f t="shared" si="203"/>
        <v>9277.2327657659898</v>
      </c>
      <c r="L419" s="44">
        <f t="shared" si="203"/>
        <v>47771.756563130315</v>
      </c>
      <c r="M419" s="45">
        <f t="shared" si="203"/>
        <v>17252.408532043664</v>
      </c>
      <c r="N419" s="46">
        <f t="shared" si="203"/>
        <v>3752.3453642722498</v>
      </c>
      <c r="O419" s="46">
        <f t="shared" si="203"/>
        <v>0</v>
      </c>
      <c r="P419" s="47">
        <f t="shared" si="203"/>
        <v>96756.934953523771</v>
      </c>
      <c r="Q419" s="47">
        <f t="shared" si="203"/>
        <v>88643.622023814751</v>
      </c>
      <c r="R419" s="47">
        <f t="shared" si="203"/>
        <v>387167.58836082328</v>
      </c>
      <c r="S419" s="48">
        <f t="shared" si="203"/>
        <v>3207.5757051614264</v>
      </c>
      <c r="T419" s="48">
        <f t="shared" si="203"/>
        <v>4138.6863767111681</v>
      </c>
      <c r="U419" s="49">
        <f t="shared" si="203"/>
        <v>30799.900985114804</v>
      </c>
      <c r="V419" s="49">
        <f t="shared" si="203"/>
        <v>27633.280184606392</v>
      </c>
      <c r="W419" s="50">
        <f t="shared" si="203"/>
        <v>71375.739712342634</v>
      </c>
      <c r="X419" s="50">
        <f t="shared" si="203"/>
        <v>44799.082701412757</v>
      </c>
      <c r="AD419"/>
      <c r="AE419" s="3">
        <v>34</v>
      </c>
      <c r="AG419" s="3">
        <f t="shared" si="195"/>
        <v>26.08653464069765</v>
      </c>
      <c r="AH419" s="43">
        <f t="shared" si="204"/>
        <v>23292.49497341747</v>
      </c>
      <c r="AI419" s="43">
        <f t="shared" si="204"/>
        <v>42751.799283880777</v>
      </c>
      <c r="AJ419" s="43">
        <f t="shared" si="204"/>
        <v>33276.392675002113</v>
      </c>
      <c r="AK419" s="43">
        <f t="shared" si="204"/>
        <v>40395.543094863991</v>
      </c>
      <c r="AL419" s="43">
        <f t="shared" si="204"/>
        <v>6970.3852291707199</v>
      </c>
      <c r="AM419" s="44">
        <f t="shared" si="204"/>
        <v>42314.593386914436</v>
      </c>
      <c r="AN419" s="45">
        <f t="shared" si="204"/>
        <v>12654.777891073485</v>
      </c>
      <c r="AO419" s="46">
        <f t="shared" si="204"/>
        <v>2886.4025188907699</v>
      </c>
      <c r="AP419" s="46">
        <f t="shared" si="204"/>
        <v>0</v>
      </c>
      <c r="AQ419" s="47">
        <f t="shared" si="204"/>
        <v>79900.579756805309</v>
      </c>
      <c r="AR419" s="47">
        <f t="shared" si="204"/>
        <v>72846.965616727713</v>
      </c>
      <c r="AS419" s="47">
        <f t="shared" si="204"/>
        <v>324526.55111838068</v>
      </c>
      <c r="AT419" s="48">
        <f t="shared" si="204"/>
        <v>2621.7251268565633</v>
      </c>
      <c r="AU419" s="48">
        <f t="shared" si="204"/>
        <v>3292.2874401484974</v>
      </c>
      <c r="AV419" s="49">
        <f t="shared" si="204"/>
        <v>24461.600844233904</v>
      </c>
      <c r="AW419" s="49">
        <f t="shared" si="204"/>
        <v>22020.117023949304</v>
      </c>
      <c r="AX419" s="50">
        <f t="shared" si="204"/>
        <v>62410.915661835003</v>
      </c>
      <c r="AY419" s="50">
        <f t="shared" si="204"/>
        <v>37363.480943792827</v>
      </c>
    </row>
    <row r="420" spans="4:51" x14ac:dyDescent="0.25">
      <c r="D420" s="3">
        <v>35</v>
      </c>
      <c r="F420" s="3">
        <v>34</v>
      </c>
      <c r="G420" s="43">
        <f t="shared" si="203"/>
        <v>34408.518977893611</v>
      </c>
      <c r="H420" s="43">
        <f t="shared" si="203"/>
        <v>55082.045271096918</v>
      </c>
      <c r="I420" s="43">
        <f t="shared" si="203"/>
        <v>48755.717852187678</v>
      </c>
      <c r="J420" s="43">
        <f t="shared" si="203"/>
        <v>51803.008026165357</v>
      </c>
      <c r="K420" s="43">
        <f t="shared" si="203"/>
        <v>9558.7496522781385</v>
      </c>
      <c r="L420" s="44">
        <f t="shared" si="203"/>
        <v>48382.387610671569</v>
      </c>
      <c r="M420" s="45">
        <f t="shared" si="203"/>
        <v>17880.378664669879</v>
      </c>
      <c r="N420" s="46">
        <f t="shared" si="203"/>
        <v>3872.7548028630786</v>
      </c>
      <c r="O420" s="46">
        <f t="shared" si="203"/>
        <v>0</v>
      </c>
      <c r="P420" s="47">
        <f t="shared" si="203"/>
        <v>98973.832737708653</v>
      </c>
      <c r="Q420" s="47">
        <f t="shared" si="203"/>
        <v>90643.828105351145</v>
      </c>
      <c r="R420" s="47">
        <f t="shared" si="203"/>
        <v>394044.26152758324</v>
      </c>
      <c r="S420" s="48">
        <f t="shared" si="203"/>
        <v>3284.7798712543477</v>
      </c>
      <c r="T420" s="48">
        <f t="shared" si="203"/>
        <v>4250.6125554539012</v>
      </c>
      <c r="U420" s="49">
        <f t="shared" si="203"/>
        <v>31655.621886362089</v>
      </c>
      <c r="V420" s="49">
        <f t="shared" si="203"/>
        <v>28387.796378974333</v>
      </c>
      <c r="W420" s="50">
        <f t="shared" si="203"/>
        <v>72445.137013129235</v>
      </c>
      <c r="X420" s="50">
        <f t="shared" si="203"/>
        <v>45742.336145221227</v>
      </c>
      <c r="AD420"/>
      <c r="AE420" s="3">
        <v>35</v>
      </c>
      <c r="AG420" s="3">
        <f t="shared" si="195"/>
        <v>27.434717325995447</v>
      </c>
      <c r="AH420" s="43">
        <f t="shared" si="204"/>
        <v>25340.133315683586</v>
      </c>
      <c r="AI420" s="43">
        <f t="shared" si="204"/>
        <v>44972.143394735904</v>
      </c>
      <c r="AJ420" s="43">
        <f t="shared" si="204"/>
        <v>36010.383848390229</v>
      </c>
      <c r="AK420" s="43">
        <f t="shared" si="204"/>
        <v>42458.359473146244</v>
      </c>
      <c r="AL420" s="43">
        <f t="shared" si="204"/>
        <v>7467.6955322009544</v>
      </c>
      <c r="AM420" s="44">
        <f t="shared" si="204"/>
        <v>43589.382878294273</v>
      </c>
      <c r="AN420" s="45">
        <f t="shared" si="204"/>
        <v>13582.941883593861</v>
      </c>
      <c r="AO420" s="46">
        <f t="shared" si="204"/>
        <v>3059.2975340856574</v>
      </c>
      <c r="AP420" s="46">
        <f t="shared" si="204"/>
        <v>0</v>
      </c>
      <c r="AQ420" s="47">
        <f t="shared" si="204"/>
        <v>83402.249818719531</v>
      </c>
      <c r="AR420" s="47">
        <f t="shared" si="204"/>
        <v>76204.36871239933</v>
      </c>
      <c r="AS420" s="47">
        <f t="shared" si="204"/>
        <v>339017.26549205207</v>
      </c>
      <c r="AT420" s="48">
        <f t="shared" si="204"/>
        <v>2743.192188796826</v>
      </c>
      <c r="AU420" s="48">
        <f t="shared" si="204"/>
        <v>3467.0653151596471</v>
      </c>
      <c r="AV420" s="49">
        <f t="shared" si="204"/>
        <v>25754.082664868587</v>
      </c>
      <c r="AW420" s="49">
        <f t="shared" si="204"/>
        <v>23168.342188547897</v>
      </c>
      <c r="AX420" s="50">
        <f t="shared" si="204"/>
        <v>64395.804055164903</v>
      </c>
      <c r="AY420" s="50">
        <f t="shared" si="204"/>
        <v>38943.948491224284</v>
      </c>
    </row>
    <row r="421" spans="4:51" x14ac:dyDescent="0.25">
      <c r="D421" s="3">
        <v>36</v>
      </c>
      <c r="F421" s="3">
        <v>35</v>
      </c>
      <c r="G421" s="43">
        <f t="shared" si="203"/>
        <v>35628.503169461226</v>
      </c>
      <c r="H421" s="43">
        <f t="shared" si="203"/>
        <v>56516.466188345956</v>
      </c>
      <c r="I421" s="43">
        <f t="shared" si="203"/>
        <v>50580.258228587285</v>
      </c>
      <c r="J421" s="43">
        <f t="shared" si="203"/>
        <v>53122.244753994084</v>
      </c>
      <c r="K421" s="43">
        <f t="shared" si="203"/>
        <v>9827.0421953984587</v>
      </c>
      <c r="L421" s="44">
        <f t="shared" si="203"/>
        <v>48958.805422707614</v>
      </c>
      <c r="M421" s="45">
        <f t="shared" si="203"/>
        <v>18498.104604325574</v>
      </c>
      <c r="N421" s="46">
        <f t="shared" si="203"/>
        <v>3991.7750542015337</v>
      </c>
      <c r="O421" s="46">
        <f t="shared" si="203"/>
        <v>0</v>
      </c>
      <c r="P421" s="47">
        <f t="shared" si="203"/>
        <v>101136.8766445587</v>
      </c>
      <c r="Q421" s="47">
        <f t="shared" si="203"/>
        <v>92575.496615946526</v>
      </c>
      <c r="R421" s="47">
        <f t="shared" si="203"/>
        <v>400447.64296625787</v>
      </c>
      <c r="S421" s="48">
        <f t="shared" si="203"/>
        <v>3360.1258038183205</v>
      </c>
      <c r="T421" s="48">
        <f t="shared" si="203"/>
        <v>4359.8534971795725</v>
      </c>
      <c r="U421" s="49">
        <f t="shared" si="203"/>
        <v>32495.592881243545</v>
      </c>
      <c r="V421" s="49">
        <f t="shared" si="203"/>
        <v>29127.677394996863</v>
      </c>
      <c r="W421" s="50">
        <f t="shared" si="203"/>
        <v>73464.376877713265</v>
      </c>
      <c r="X421" s="50">
        <f t="shared" si="203"/>
        <v>46654.193410830325</v>
      </c>
      <c r="AD421"/>
      <c r="AE421" s="3">
        <v>36</v>
      </c>
      <c r="AG421" s="3">
        <f t="shared" si="195"/>
        <v>28.852575672624699</v>
      </c>
      <c r="AH421" s="43">
        <f t="shared" si="204"/>
        <v>27437.493162005911</v>
      </c>
      <c r="AI421" s="43">
        <f t="shared" si="204"/>
        <v>47255.606160597621</v>
      </c>
      <c r="AJ421" s="43">
        <f t="shared" si="204"/>
        <v>38854.587000740947</v>
      </c>
      <c r="AK421" s="43">
        <f t="shared" si="204"/>
        <v>44575.922257859187</v>
      </c>
      <c r="AL421" s="43">
        <f t="shared" si="204"/>
        <v>7967.0627986224699</v>
      </c>
      <c r="AM421" s="44">
        <f t="shared" si="204"/>
        <v>44803.20842127475</v>
      </c>
      <c r="AN421" s="45">
        <f t="shared" si="204"/>
        <v>14544.044989883771</v>
      </c>
      <c r="AO421" s="46">
        <f t="shared" si="204"/>
        <v>3239.2357474606483</v>
      </c>
      <c r="AP421" s="46">
        <f t="shared" si="204"/>
        <v>0</v>
      </c>
      <c r="AQ421" s="47">
        <f t="shared" si="204"/>
        <v>86971.459605553973</v>
      </c>
      <c r="AR421" s="47">
        <f t="shared" si="204"/>
        <v>79588.903483787028</v>
      </c>
      <c r="AS421" s="47">
        <f t="shared" si="204"/>
        <v>353005.34309800022</v>
      </c>
      <c r="AT421" s="48">
        <f t="shared" si="204"/>
        <v>2867.1509539631061</v>
      </c>
      <c r="AU421" s="48">
        <f t="shared" si="204"/>
        <v>3645.9087532547383</v>
      </c>
      <c r="AV421" s="49">
        <f t="shared" si="204"/>
        <v>27084.472814705994</v>
      </c>
      <c r="AW421" s="49">
        <f t="shared" si="204"/>
        <v>24348.263708975719</v>
      </c>
      <c r="AX421" s="50">
        <f t="shared" si="204"/>
        <v>66352.391929772319</v>
      </c>
      <c r="AY421" s="50">
        <f t="shared" si="204"/>
        <v>40536.392499827081</v>
      </c>
    </row>
    <row r="422" spans="4:51" x14ac:dyDescent="0.25">
      <c r="D422" s="3">
        <v>37</v>
      </c>
      <c r="F422" s="3">
        <v>36</v>
      </c>
      <c r="G422" s="43">
        <f t="shared" si="203"/>
        <v>36802.10453026172</v>
      </c>
      <c r="H422" s="43">
        <f t="shared" si="203"/>
        <v>57922.731517688262</v>
      </c>
      <c r="I422" s="43">
        <f t="shared" si="203"/>
        <v>52367.575219905426</v>
      </c>
      <c r="J422" s="43">
        <f t="shared" si="203"/>
        <v>54413.922468166362</v>
      </c>
      <c r="K422" s="43">
        <f t="shared" si="203"/>
        <v>10082.324836849584</v>
      </c>
      <c r="L422" s="44">
        <f t="shared" si="203"/>
        <v>49503.510483787373</v>
      </c>
      <c r="M422" s="45">
        <f t="shared" si="203"/>
        <v>19105.421669552245</v>
      </c>
      <c r="N422" s="46">
        <f t="shared" si="203"/>
        <v>4109.3658823241203</v>
      </c>
      <c r="O422" s="46">
        <f t="shared" si="203"/>
        <v>0</v>
      </c>
      <c r="P422" s="47">
        <f t="shared" si="203"/>
        <v>103246.88683291721</v>
      </c>
      <c r="Q422" s="47">
        <f t="shared" si="203"/>
        <v>94440.065212693662</v>
      </c>
      <c r="R422" s="47">
        <f t="shared" si="203"/>
        <v>406404.49160944473</v>
      </c>
      <c r="S422" s="48">
        <f t="shared" si="203"/>
        <v>3433.6357293899955</v>
      </c>
      <c r="T422" s="48">
        <f t="shared" si="203"/>
        <v>4466.417983209506</v>
      </c>
      <c r="U422" s="49">
        <f t="shared" si="203"/>
        <v>33319.793146797427</v>
      </c>
      <c r="V422" s="49">
        <f t="shared" si="203"/>
        <v>29852.945975401406</v>
      </c>
      <c r="W422" s="50">
        <f t="shared" si="203"/>
        <v>74435.734697477761</v>
      </c>
      <c r="X422" s="50">
        <f t="shared" si="203"/>
        <v>47535.401102116266</v>
      </c>
      <c r="AD422"/>
      <c r="AE422" s="3">
        <v>37</v>
      </c>
      <c r="AG422" s="3">
        <f t="shared" si="195"/>
        <v>30.343710600427304</v>
      </c>
      <c r="AH422" s="43">
        <f t="shared" si="204"/>
        <v>29568.325951145536</v>
      </c>
      <c r="AI422" s="43">
        <f t="shared" si="204"/>
        <v>49598.422784388829</v>
      </c>
      <c r="AJ422" s="43">
        <f t="shared" si="204"/>
        <v>41799.72660193414</v>
      </c>
      <c r="AK422" s="43">
        <f t="shared" si="204"/>
        <v>46744.374365696742</v>
      </c>
      <c r="AL422" s="43">
        <f t="shared" si="204"/>
        <v>8464.4452005937346</v>
      </c>
      <c r="AM422" s="44">
        <f t="shared" si="204"/>
        <v>45960.673222378457</v>
      </c>
      <c r="AN422" s="45">
        <f t="shared" si="204"/>
        <v>15536.307057101098</v>
      </c>
      <c r="AO422" s="46">
        <f t="shared" si="204"/>
        <v>3426.1208624605993</v>
      </c>
      <c r="AP422" s="46">
        <f t="shared" si="204"/>
        <v>0</v>
      </c>
      <c r="AQ422" s="47">
        <f t="shared" si="204"/>
        <v>90600.958912198228</v>
      </c>
      <c r="AR422" s="47">
        <f t="shared" si="204"/>
        <v>82987.863403903466</v>
      </c>
      <c r="AS422" s="47">
        <f t="shared" si="204"/>
        <v>366398.83412528801</v>
      </c>
      <c r="AT422" s="48">
        <f t="shared" si="204"/>
        <v>2993.332604679616</v>
      </c>
      <c r="AU422" s="48">
        <f t="shared" si="204"/>
        <v>3828.346367955166</v>
      </c>
      <c r="AV422" s="49">
        <f t="shared" si="204"/>
        <v>28450.871768628302</v>
      </c>
      <c r="AW422" s="49">
        <f t="shared" si="204"/>
        <v>25558.09262617851</v>
      </c>
      <c r="AX422" s="50">
        <f t="shared" si="204"/>
        <v>68273.579136795524</v>
      </c>
      <c r="AY422" s="50">
        <f t="shared" si="204"/>
        <v>42135.650385253422</v>
      </c>
    </row>
    <row r="423" spans="4:51" x14ac:dyDescent="0.25">
      <c r="D423" s="3">
        <v>38</v>
      </c>
      <c r="F423" s="3">
        <v>37</v>
      </c>
      <c r="G423" s="43">
        <f t="shared" si="203"/>
        <v>37929.037581312274</v>
      </c>
      <c r="H423" s="43">
        <f t="shared" si="203"/>
        <v>59300.891351668986</v>
      </c>
      <c r="I423" s="43">
        <f t="shared" si="203"/>
        <v>54116.176099383098</v>
      </c>
      <c r="J423" s="43">
        <f t="shared" si="203"/>
        <v>55678.159525258889</v>
      </c>
      <c r="K423" s="43">
        <f t="shared" si="203"/>
        <v>10324.872780309621</v>
      </c>
      <c r="L423" s="44">
        <f t="shared" si="203"/>
        <v>50018.712972586465</v>
      </c>
      <c r="M423" s="45">
        <f t="shared" si="203"/>
        <v>19702.201001914727</v>
      </c>
      <c r="N423" s="46">
        <f t="shared" si="203"/>
        <v>4225.4921432621295</v>
      </c>
      <c r="O423" s="46">
        <f t="shared" si="203"/>
        <v>0</v>
      </c>
      <c r="P423" s="47">
        <f t="shared" si="203"/>
        <v>105304.71630113681</v>
      </c>
      <c r="Q423" s="47">
        <f t="shared" si="203"/>
        <v>96239.043714437401</v>
      </c>
      <c r="R423" s="47">
        <f t="shared" si="203"/>
        <v>411941.01868452766</v>
      </c>
      <c r="S423" s="48">
        <f t="shared" si="203"/>
        <v>3505.3337758437879</v>
      </c>
      <c r="T423" s="48">
        <f t="shared" si="203"/>
        <v>4570.3207090521482</v>
      </c>
      <c r="U423" s="49">
        <f t="shared" si="203"/>
        <v>34128.230332489569</v>
      </c>
      <c r="V423" s="49">
        <f t="shared" si="203"/>
        <v>30563.64743677693</v>
      </c>
      <c r="W423" s="50">
        <f t="shared" si="203"/>
        <v>75361.406679952866</v>
      </c>
      <c r="X423" s="50">
        <f t="shared" si="203"/>
        <v>48386.718956104414</v>
      </c>
      <c r="AD423"/>
      <c r="AE423" s="3">
        <v>38</v>
      </c>
      <c r="AG423" s="3">
        <f t="shared" si="195"/>
        <v>31.911909129003085</v>
      </c>
      <c r="AH423" s="43">
        <f t="shared" si="204"/>
        <v>31714.93548343873</v>
      </c>
      <c r="AI423" s="43">
        <f t="shared" si="204"/>
        <v>51996.152424155378</v>
      </c>
      <c r="AJ423" s="43">
        <f t="shared" si="204"/>
        <v>44834.092943298514</v>
      </c>
      <c r="AK423" s="43">
        <f t="shared" si="204"/>
        <v>48959.225011086412</v>
      </c>
      <c r="AL423" s="43">
        <f t="shared" si="204"/>
        <v>8955.7314061454617</v>
      </c>
      <c r="AM423" s="44">
        <f t="shared" si="204"/>
        <v>47065.116046728261</v>
      </c>
      <c r="AN423" s="45">
        <f t="shared" si="204"/>
        <v>16557.725225148708</v>
      </c>
      <c r="AO423" s="46">
        <f t="shared" si="204"/>
        <v>3619.8044765709992</v>
      </c>
      <c r="AP423" s="46">
        <f t="shared" si="204"/>
        <v>0</v>
      </c>
      <c r="AQ423" s="47">
        <f t="shared" si="204"/>
        <v>94282.658000440846</v>
      </c>
      <c r="AR423" s="47">
        <f t="shared" si="204"/>
        <v>86387.782709490697</v>
      </c>
      <c r="AS423" s="47">
        <f t="shared" si="204"/>
        <v>379115.81394926604</v>
      </c>
      <c r="AT423" s="48">
        <f t="shared" si="204"/>
        <v>3121.4362281335784</v>
      </c>
      <c r="AU423" s="48">
        <f t="shared" si="204"/>
        <v>4013.8477833384495</v>
      </c>
      <c r="AV423" s="49">
        <f t="shared" si="204"/>
        <v>29850.968144705766</v>
      </c>
      <c r="AW423" s="49">
        <f t="shared" si="204"/>
        <v>26795.674836174061</v>
      </c>
      <c r="AX423" s="50">
        <f t="shared" si="204"/>
        <v>70152.405464722426</v>
      </c>
      <c r="AY423" s="50">
        <f t="shared" si="204"/>
        <v>43736.219237038436</v>
      </c>
    </row>
    <row r="424" spans="4:51" x14ac:dyDescent="0.25">
      <c r="D424" s="3">
        <v>39</v>
      </c>
      <c r="F424" s="3">
        <v>38</v>
      </c>
      <c r="G424" s="43">
        <f t="shared" si="203"/>
        <v>39009.342203100685</v>
      </c>
      <c r="H424" s="43">
        <f t="shared" si="203"/>
        <v>60651.043611166089</v>
      </c>
      <c r="I424" s="43">
        <f t="shared" si="203"/>
        <v>55824.836772255614</v>
      </c>
      <c r="J424" s="43">
        <f t="shared" si="203"/>
        <v>56915.117356233975</v>
      </c>
      <c r="K424" s="43">
        <f t="shared" si="203"/>
        <v>10555.010429092417</v>
      </c>
      <c r="L424" s="44">
        <f t="shared" si="203"/>
        <v>50506.383230940643</v>
      </c>
      <c r="M424" s="45">
        <f t="shared" si="203"/>
        <v>20288.344662768104</v>
      </c>
      <c r="N424" s="46">
        <f t="shared" si="203"/>
        <v>4340.1233885631182</v>
      </c>
      <c r="O424" s="46">
        <f t="shared" si="203"/>
        <v>0</v>
      </c>
      <c r="P424" s="47">
        <f t="shared" si="203"/>
        <v>107311.24506989242</v>
      </c>
      <c r="Q424" s="47">
        <f t="shared" si="203"/>
        <v>97973.998657315562</v>
      </c>
      <c r="R424" s="47">
        <f t="shared" si="203"/>
        <v>417082.70799001883</v>
      </c>
      <c r="S424" s="48">
        <f t="shared" si="203"/>
        <v>3575.2456986569573</v>
      </c>
      <c r="T424" s="48">
        <f t="shared" si="203"/>
        <v>4671.5815913008464</v>
      </c>
      <c r="U424" s="49">
        <f t="shared" si="203"/>
        <v>34920.938153107978</v>
      </c>
      <c r="V424" s="49">
        <f t="shared" si="203"/>
        <v>31259.847844737542</v>
      </c>
      <c r="W424" s="50">
        <f t="shared" si="203"/>
        <v>76243.508865082011</v>
      </c>
      <c r="X424" s="50">
        <f t="shared" si="203"/>
        <v>49208.915534177984</v>
      </c>
      <c r="AD424"/>
      <c r="AE424" s="3">
        <v>39</v>
      </c>
      <c r="AG424" s="3">
        <f t="shared" si="195"/>
        <v>33.561153995563402</v>
      </c>
      <c r="AH424" s="43">
        <f t="shared" si="204"/>
        <v>33858.64426512162</v>
      </c>
      <c r="AI424" s="43">
        <f t="shared" si="204"/>
        <v>54443.664972654595</v>
      </c>
      <c r="AJ424" s="43">
        <f t="shared" si="204"/>
        <v>47943.71990446173</v>
      </c>
      <c r="AK424" s="43">
        <f t="shared" si="204"/>
        <v>51215.34556791067</v>
      </c>
      <c r="AL424" s="43">
        <f t="shared" si="204"/>
        <v>9436.8455701692983</v>
      </c>
      <c r="AM424" s="44">
        <f t="shared" si="204"/>
        <v>48118.784727972779</v>
      </c>
      <c r="AN424" s="45">
        <f t="shared" si="204"/>
        <v>17606.046692172597</v>
      </c>
      <c r="AO424" s="46">
        <f t="shared" si="204"/>
        <v>3820.0820826612253</v>
      </c>
      <c r="AP424" s="46">
        <f t="shared" si="204"/>
        <v>0</v>
      </c>
      <c r="AQ424" s="47">
        <f t="shared" si="204"/>
        <v>98007.63413068121</v>
      </c>
      <c r="AR424" s="47">
        <f t="shared" si="204"/>
        <v>89774.566578776081</v>
      </c>
      <c r="AS424" s="47">
        <f t="shared" si="204"/>
        <v>391086.33203206235</v>
      </c>
      <c r="AT424" s="48">
        <f t="shared" si="204"/>
        <v>3251.1291726715831</v>
      </c>
      <c r="AU424" s="48">
        <f t="shared" si="204"/>
        <v>4201.825119766534</v>
      </c>
      <c r="AV424" s="49">
        <f t="shared" si="204"/>
        <v>31282.029159202433</v>
      </c>
      <c r="AW424" s="49">
        <f t="shared" si="204"/>
        <v>28058.482477156154</v>
      </c>
      <c r="AX424" s="50">
        <f t="shared" si="204"/>
        <v>71982.149355281639</v>
      </c>
      <c r="AY424" s="50">
        <f t="shared" si="204"/>
        <v>45332.302455757126</v>
      </c>
    </row>
    <row r="425" spans="4:51" x14ac:dyDescent="0.25">
      <c r="D425" s="3">
        <v>40</v>
      </c>
      <c r="F425" s="3">
        <v>39</v>
      </c>
      <c r="G425" s="43">
        <f t="shared" si="203"/>
        <v>40043.339498088477</v>
      </c>
      <c r="H425" s="43">
        <f t="shared" si="203"/>
        <v>61973.329065365775</v>
      </c>
      <c r="I425" s="43">
        <f t="shared" si="203"/>
        <v>57492.581407117905</v>
      </c>
      <c r="J425" s="43">
        <f t="shared" si="203"/>
        <v>58124.995756829208</v>
      </c>
      <c r="K425" s="43">
        <f t="shared" si="203"/>
        <v>10773.10116033612</v>
      </c>
      <c r="L425" s="44">
        <f t="shared" si="203"/>
        <v>50968.291546362809</v>
      </c>
      <c r="M425" s="45">
        <f t="shared" si="203"/>
        <v>20863.781677670177</v>
      </c>
      <c r="N425" s="46">
        <f t="shared" si="203"/>
        <v>4453.2335008402079</v>
      </c>
      <c r="O425" s="46">
        <f t="shared" si="203"/>
        <v>0</v>
      </c>
      <c r="P425" s="47">
        <f t="shared" si="203"/>
        <v>109267.37502093326</v>
      </c>
      <c r="Q425" s="47">
        <f t="shared" si="203"/>
        <v>99646.539715166407</v>
      </c>
      <c r="R425" s="47">
        <f t="shared" si="203"/>
        <v>421854.18058534875</v>
      </c>
      <c r="S425" s="48">
        <f t="shared" si="203"/>
        <v>3643.398636388878</v>
      </c>
      <c r="T425" s="48">
        <f t="shared" si="203"/>
        <v>4770.2251405537445</v>
      </c>
      <c r="U425" s="49">
        <f t="shared" si="203"/>
        <v>35697.974088989278</v>
      </c>
      <c r="V425" s="49">
        <f t="shared" si="203"/>
        <v>31941.632238845912</v>
      </c>
      <c r="W425" s="50">
        <f t="shared" si="203"/>
        <v>77084.07686263707</v>
      </c>
      <c r="X425" s="50">
        <f t="shared" si="203"/>
        <v>50002.764422819811</v>
      </c>
      <c r="AD425"/>
      <c r="AE425" s="3">
        <v>40</v>
      </c>
      <c r="AG425" s="3">
        <f t="shared" si="195"/>
        <v>35.295633769846724</v>
      </c>
      <c r="AH425" s="43">
        <f t="shared" si="204"/>
        <v>35980.308164353257</v>
      </c>
      <c r="AI425" s="43">
        <f t="shared" si="204"/>
        <v>56935.135909163298</v>
      </c>
      <c r="AJ425" s="43">
        <f t="shared" si="204"/>
        <v>51112.597562612078</v>
      </c>
      <c r="AK425" s="43">
        <f t="shared" si="204"/>
        <v>53506.973228851333</v>
      </c>
      <c r="AL425" s="43">
        <f t="shared" si="204"/>
        <v>9903.8556020866763</v>
      </c>
      <c r="AM425" s="44">
        <f t="shared" si="204"/>
        <v>49123.033803205741</v>
      </c>
      <c r="AN425" s="45">
        <f t="shared" si="204"/>
        <v>18678.73821412418</v>
      </c>
      <c r="AO425" s="46">
        <f t="shared" si="204"/>
        <v>4026.6893758132474</v>
      </c>
      <c r="AP425" s="46">
        <f t="shared" si="204"/>
        <v>0</v>
      </c>
      <c r="AQ425" s="47">
        <f t="shared" si="204"/>
        <v>101766.15085377925</v>
      </c>
      <c r="AR425" s="47">
        <f t="shared" si="204"/>
        <v>93133.645664428856</v>
      </c>
      <c r="AS425" s="47">
        <f t="shared" si="204"/>
        <v>402253.98946166871</v>
      </c>
      <c r="AT425" s="48">
        <f t="shared" si="204"/>
        <v>3382.0479291491501</v>
      </c>
      <c r="AU425" s="48">
        <f t="shared" si="204"/>
        <v>4391.6356691913243</v>
      </c>
      <c r="AV425" s="49">
        <f t="shared" si="204"/>
        <v>32740.896497376434</v>
      </c>
      <c r="AW425" s="49">
        <f t="shared" si="204"/>
        <v>29343.611064372504</v>
      </c>
      <c r="AX425" s="50">
        <f t="shared" si="204"/>
        <v>73756.428113876507</v>
      </c>
      <c r="AY425" s="50">
        <f t="shared" si="204"/>
        <v>46917.865360475502</v>
      </c>
    </row>
    <row r="426" spans="4:51" x14ac:dyDescent="0.25">
      <c r="D426" s="3">
        <v>41</v>
      </c>
      <c r="F426" s="3">
        <v>40</v>
      </c>
      <c r="G426" s="43">
        <f t="shared" si="203"/>
        <v>41031.591036898317</v>
      </c>
      <c r="H426" s="43">
        <f t="shared" si="203"/>
        <v>63267.926790992278</v>
      </c>
      <c r="I426" s="43">
        <f t="shared" si="203"/>
        <v>59118.66221777974</v>
      </c>
      <c r="J426" s="43">
        <f t="shared" si="203"/>
        <v>59308.028589331203</v>
      </c>
      <c r="K426" s="43">
        <f t="shared" si="203"/>
        <v>10979.538345790847</v>
      </c>
      <c r="L426" s="44">
        <f t="shared" si="203"/>
        <v>51406.039695728665</v>
      </c>
      <c r="M426" s="45">
        <f t="shared" si="203"/>
        <v>21428.464824799499</v>
      </c>
      <c r="N426" s="46">
        <f t="shared" si="203"/>
        <v>4564.8003582604642</v>
      </c>
      <c r="O426" s="46">
        <f t="shared" si="203"/>
        <v>0</v>
      </c>
      <c r="P426" s="47">
        <f t="shared" si="203"/>
        <v>111174.02531499023</v>
      </c>
      <c r="Q426" s="47">
        <f t="shared" si="203"/>
        <v>101258.30777804548</v>
      </c>
      <c r="R426" s="47">
        <f t="shared" si="203"/>
        <v>426279.0966338893</v>
      </c>
      <c r="S426" s="48">
        <f t="shared" si="203"/>
        <v>3709.8208921006662</v>
      </c>
      <c r="T426" s="48">
        <f t="shared" si="203"/>
        <v>4866.2798939531312</v>
      </c>
      <c r="U426" s="49">
        <f t="shared" si="203"/>
        <v>36459.417207012302</v>
      </c>
      <c r="V426" s="49">
        <f t="shared" si="203"/>
        <v>32609.102924117778</v>
      </c>
      <c r="W426" s="50">
        <f t="shared" si="203"/>
        <v>77885.066182512121</v>
      </c>
      <c r="X426" s="50">
        <f t="shared" si="203"/>
        <v>50769.040896490616</v>
      </c>
      <c r="AD426"/>
      <c r="AE426" s="3">
        <v>41</v>
      </c>
      <c r="AG426" s="3">
        <f t="shared" si="195"/>
        <v>37.119753491784877</v>
      </c>
      <c r="AH426" s="43">
        <f t="shared" si="204"/>
        <v>38060.861561128535</v>
      </c>
      <c r="AI426" s="43">
        <f t="shared" si="204"/>
        <v>59464.050583040625</v>
      </c>
      <c r="AJ426" s="43">
        <f t="shared" si="204"/>
        <v>54322.920694673718</v>
      </c>
      <c r="AK426" s="43">
        <f t="shared" si="204"/>
        <v>55827.723738344619</v>
      </c>
      <c r="AL426" s="43">
        <f t="shared" si="204"/>
        <v>10353.079842344985</v>
      </c>
      <c r="AM426" s="44">
        <f t="shared" si="204"/>
        <v>50078.525506205922</v>
      </c>
      <c r="AN426" s="45">
        <f t="shared" si="204"/>
        <v>19772.955950613108</v>
      </c>
      <c r="AO426" s="46">
        <f t="shared" si="204"/>
        <v>4239.2989843747619</v>
      </c>
      <c r="AP426" s="46">
        <f t="shared" si="204"/>
        <v>0</v>
      </c>
      <c r="AQ426" s="47">
        <f t="shared" si="204"/>
        <v>105547.69143816498</v>
      </c>
      <c r="AR426" s="47">
        <f t="shared" si="204"/>
        <v>96450.153754219093</v>
      </c>
      <c r="AS426" s="47">
        <f t="shared" si="204"/>
        <v>412577.07157954946</v>
      </c>
      <c r="AT426" s="48">
        <f t="shared" si="204"/>
        <v>3513.79959067855</v>
      </c>
      <c r="AU426" s="48">
        <f t="shared" si="204"/>
        <v>4582.5858530357355</v>
      </c>
      <c r="AV426" s="49">
        <f t="shared" si="204"/>
        <v>34223.987978751182</v>
      </c>
      <c r="AW426" s="49">
        <f t="shared" si="204"/>
        <v>30647.782659100561</v>
      </c>
      <c r="AX426" s="50">
        <f t="shared" si="204"/>
        <v>75469.29710998699</v>
      </c>
      <c r="AY426" s="50">
        <f t="shared" si="204"/>
        <v>48486.699555895641</v>
      </c>
    </row>
    <row r="427" spans="4:51" x14ac:dyDescent="0.25">
      <c r="D427" s="3">
        <v>42</v>
      </c>
      <c r="F427" s="3">
        <v>41</v>
      </c>
      <c r="G427" s="43">
        <f t="shared" si="203"/>
        <v>41974.861578965043</v>
      </c>
      <c r="H427" s="43">
        <f t="shared" si="203"/>
        <v>64535.050032787469</v>
      </c>
      <c r="I427" s="43">
        <f t="shared" si="203"/>
        <v>60702.539781512416</v>
      </c>
      <c r="J427" s="43">
        <f t="shared" si="203"/>
        <v>60464.479864236622</v>
      </c>
      <c r="K427" s="43">
        <f t="shared" si="203"/>
        <v>11174.737522951476</v>
      </c>
      <c r="L427" s="44">
        <f t="shared" si="203"/>
        <v>51821.086120276581</v>
      </c>
      <c r="M427" s="45">
        <f t="shared" si="203"/>
        <v>21982.368003308264</v>
      </c>
      <c r="N427" s="46">
        <f t="shared" si="203"/>
        <v>4674.8055252522108</v>
      </c>
      <c r="O427" s="46">
        <f t="shared" si="203"/>
        <v>0</v>
      </c>
      <c r="P427" s="47">
        <f t="shared" si="203"/>
        <v>113032.1283223341</v>
      </c>
      <c r="Q427" s="47">
        <f t="shared" si="203"/>
        <v>102810.9645058758</v>
      </c>
      <c r="R427" s="47">
        <f t="shared" si="203"/>
        <v>430380.08809540595</v>
      </c>
      <c r="S427" s="48">
        <f t="shared" si="203"/>
        <v>3774.5417378623483</v>
      </c>
      <c r="T427" s="48">
        <f t="shared" si="203"/>
        <v>4959.7779016375644</v>
      </c>
      <c r="U427" s="49">
        <f t="shared" si="203"/>
        <v>37205.366109571092</v>
      </c>
      <c r="V427" s="49">
        <f t="shared" si="203"/>
        <v>33262.377840764755</v>
      </c>
      <c r="W427" s="50">
        <f t="shared" si="203"/>
        <v>78648.353049358862</v>
      </c>
      <c r="X427" s="50">
        <f t="shared" si="203"/>
        <v>51508.51899789321</v>
      </c>
      <c r="AD427"/>
      <c r="AE427" s="3">
        <v>42</v>
      </c>
      <c r="AG427" s="3">
        <f t="shared" si="195"/>
        <v>38.85778775562828</v>
      </c>
      <c r="AH427" s="43">
        <f t="shared" si="204"/>
        <v>39899.098034272734</v>
      </c>
      <c r="AI427" s="43">
        <f t="shared" si="204"/>
        <v>61786.977212917758</v>
      </c>
      <c r="AJ427" s="43">
        <f t="shared" si="204"/>
        <v>57257.933912389191</v>
      </c>
      <c r="AK427" s="43">
        <f t="shared" si="204"/>
        <v>57954.57942498404</v>
      </c>
      <c r="AL427" s="43">
        <f t="shared" si="204"/>
        <v>10742.806191871839</v>
      </c>
      <c r="AM427" s="44">
        <f t="shared" si="204"/>
        <v>50904.109395678039</v>
      </c>
      <c r="AN427" s="45">
        <f t="shared" si="204"/>
        <v>20782.602551522021</v>
      </c>
      <c r="AO427" s="46">
        <f t="shared" si="204"/>
        <v>4437.2415145438517</v>
      </c>
      <c r="AP427" s="46">
        <f t="shared" si="204"/>
        <v>0</v>
      </c>
      <c r="AQ427" s="47">
        <f t="shared" si="204"/>
        <v>108992.22885618261</v>
      </c>
      <c r="AR427" s="47">
        <f t="shared" si="204"/>
        <v>99412.42905832798</v>
      </c>
      <c r="AS427" s="47">
        <f t="shared" si="204"/>
        <v>421197.29522778734</v>
      </c>
      <c r="AT427" s="48">
        <f t="shared" si="204"/>
        <v>3633.8126838852781</v>
      </c>
      <c r="AU427" s="48">
        <f t="shared" si="204"/>
        <v>4756.3554237949957</v>
      </c>
      <c r="AV427" s="49">
        <f t="shared" si="204"/>
        <v>35588.423188354434</v>
      </c>
      <c r="AW427" s="49">
        <f t="shared" si="204"/>
        <v>31845.549751564195</v>
      </c>
      <c r="AX427" s="50">
        <f t="shared" si="204"/>
        <v>76966.996413806439</v>
      </c>
      <c r="AY427" s="50">
        <f t="shared" si="204"/>
        <v>49891.569144769754</v>
      </c>
    </row>
    <row r="428" spans="4:51" x14ac:dyDescent="0.25">
      <c r="D428" s="3">
        <v>43</v>
      </c>
      <c r="F428" s="3">
        <v>42</v>
      </c>
      <c r="G428" s="43">
        <f t="shared" si="203"/>
        <v>42874.085250352306</v>
      </c>
      <c r="H428" s="43">
        <f t="shared" si="203"/>
        <v>65774.942429912437</v>
      </c>
      <c r="I428" s="43">
        <f t="shared" si="203"/>
        <v>62243.864135354183</v>
      </c>
      <c r="J428" s="43">
        <f t="shared" si="203"/>
        <v>61594.64017099989</v>
      </c>
      <c r="K428" s="43">
        <f t="shared" si="203"/>
        <v>11359.129617991672</v>
      </c>
      <c r="L428" s="44">
        <f t="shared" si="203"/>
        <v>52214.766160613079</v>
      </c>
      <c r="M428" s="45">
        <f t="shared" si="203"/>
        <v>22525.484051101255</v>
      </c>
      <c r="N428" s="46">
        <f t="shared" si="203"/>
        <v>4783.2339670264728</v>
      </c>
      <c r="O428" s="46">
        <f t="shared" si="203"/>
        <v>0</v>
      </c>
      <c r="P428" s="47">
        <f t="shared" si="203"/>
        <v>114842.62600816292</v>
      </c>
      <c r="Q428" s="47">
        <f t="shared" si="203"/>
        <v>104306.18319500792</v>
      </c>
      <c r="R428" s="47">
        <f t="shared" si="203"/>
        <v>434178.71682798275</v>
      </c>
      <c r="S428" s="48">
        <f t="shared" si="203"/>
        <v>3837.5912398527526</v>
      </c>
      <c r="T428" s="48">
        <f t="shared" si="203"/>
        <v>5050.7542620071927</v>
      </c>
      <c r="U428" s="49">
        <f t="shared" si="203"/>
        <v>37935.937014103576</v>
      </c>
      <c r="V428" s="49">
        <f t="shared" si="203"/>
        <v>33901.589019595056</v>
      </c>
      <c r="W428" s="50">
        <f t="shared" si="203"/>
        <v>79375.735609695053</v>
      </c>
      <c r="X428" s="50">
        <f t="shared" si="203"/>
        <v>52221.968993959686</v>
      </c>
      <c r="AD428"/>
      <c r="AE428" s="3">
        <v>43</v>
      </c>
      <c r="AG428" s="3">
        <f t="shared" si="195"/>
        <v>40.467341024247702</v>
      </c>
      <c r="AH428" s="43">
        <f t="shared" si="204"/>
        <v>41477.965410217286</v>
      </c>
      <c r="AI428" s="43">
        <f t="shared" si="204"/>
        <v>63863.510958373467</v>
      </c>
      <c r="AJ428" s="43">
        <f t="shared" si="204"/>
        <v>59864.151592276976</v>
      </c>
      <c r="AK428" s="43">
        <f t="shared" si="204"/>
        <v>59851.777121769679</v>
      </c>
      <c r="AL428" s="43">
        <f t="shared" si="204"/>
        <v>11072.135740387132</v>
      </c>
      <c r="AM428" s="44">
        <f t="shared" si="204"/>
        <v>51602.747229379944</v>
      </c>
      <c r="AN428" s="45">
        <f t="shared" si="204"/>
        <v>21688.669105843237</v>
      </c>
      <c r="AO428" s="46">
        <f t="shared" si="204"/>
        <v>4616.4056556066134</v>
      </c>
      <c r="AP428" s="46">
        <f t="shared" si="204"/>
        <v>0</v>
      </c>
      <c r="AQ428" s="47">
        <f t="shared" si="204"/>
        <v>112048.37843767155</v>
      </c>
      <c r="AR428" s="47">
        <f t="shared" si="204"/>
        <v>101991.18366294356</v>
      </c>
      <c r="AS428" s="47">
        <f t="shared" si="204"/>
        <v>428234.63806060742</v>
      </c>
      <c r="AT428" s="48">
        <f t="shared" si="204"/>
        <v>3740.2775535816008</v>
      </c>
      <c r="AU428" s="48">
        <f t="shared" si="204"/>
        <v>4910.2915076473691</v>
      </c>
      <c r="AV428" s="49">
        <f t="shared" si="204"/>
        <v>36809.951559502573</v>
      </c>
      <c r="AW428" s="49">
        <f t="shared" si="204"/>
        <v>32916.164266867134</v>
      </c>
      <c r="AX428" s="50">
        <f t="shared" si="204"/>
        <v>78246.362875062521</v>
      </c>
      <c r="AY428" s="50">
        <f t="shared" si="204"/>
        <v>51117.917847036908</v>
      </c>
    </row>
    <row r="429" spans="4:51" x14ac:dyDescent="0.25">
      <c r="D429" s="3">
        <v>44</v>
      </c>
      <c r="F429" s="3">
        <v>43</v>
      </c>
      <c r="G429" s="43">
        <f t="shared" si="203"/>
        <v>43730.335085529907</v>
      </c>
      <c r="H429" s="43">
        <f t="shared" si="203"/>
        <v>66987.874575749767</v>
      </c>
      <c r="I429" s="43">
        <f t="shared" si="203"/>
        <v>63742.4567954964</v>
      </c>
      <c r="J429" s="43">
        <f t="shared" si="203"/>
        <v>62698.823428525429</v>
      </c>
      <c r="K429" s="43">
        <f t="shared" si="203"/>
        <v>11533.155122674239</v>
      </c>
      <c r="L429" s="44">
        <f t="shared" si="203"/>
        <v>52588.308444295188</v>
      </c>
      <c r="M429" s="45">
        <f t="shared" si="203"/>
        <v>23057.822909441071</v>
      </c>
      <c r="N429" s="46">
        <f t="shared" si="203"/>
        <v>4890.0737857788727</v>
      </c>
      <c r="O429" s="46">
        <f t="shared" si="203"/>
        <v>0</v>
      </c>
      <c r="P429" s="47">
        <f t="shared" si="203"/>
        <v>116606.46672237176</v>
      </c>
      <c r="Q429" s="47">
        <f t="shared" si="203"/>
        <v>105745.64081363622</v>
      </c>
      <c r="R429" s="47">
        <f t="shared" si="203"/>
        <v>437695.45343169506</v>
      </c>
      <c r="S429" s="48">
        <f t="shared" si="203"/>
        <v>3899.0001018630251</v>
      </c>
      <c r="T429" s="48">
        <f t="shared" si="203"/>
        <v>5139.2467012340458</v>
      </c>
      <c r="U429" s="49">
        <f t="shared" si="203"/>
        <v>38651.261962396122</v>
      </c>
      <c r="V429" s="49">
        <f t="shared" si="203"/>
        <v>34526.881127124347</v>
      </c>
      <c r="W429" s="50">
        <f t="shared" si="203"/>
        <v>80068.935453730868</v>
      </c>
      <c r="X429" s="50">
        <f t="shared" si="203"/>
        <v>52910.155169161662</v>
      </c>
      <c r="AD429"/>
      <c r="AE429" s="3">
        <v>44</v>
      </c>
      <c r="AG429" s="3">
        <f t="shared" si="195"/>
        <v>41.95047391357199</v>
      </c>
      <c r="AH429" s="43">
        <f t="shared" si="204"/>
        <v>42830.571006361024</v>
      </c>
      <c r="AI429" s="43">
        <f t="shared" si="204"/>
        <v>65714.172293911382</v>
      </c>
      <c r="AJ429" s="43">
        <f t="shared" si="204"/>
        <v>62168.533309903898</v>
      </c>
      <c r="AK429" s="43">
        <f t="shared" si="204"/>
        <v>61539.281837356568</v>
      </c>
      <c r="AL429" s="43">
        <f t="shared" si="204"/>
        <v>11350.245046768659</v>
      </c>
      <c r="AM429" s="44">
        <f t="shared" si="204"/>
        <v>52195.750061918625</v>
      </c>
      <c r="AN429" s="45">
        <f t="shared" si="204"/>
        <v>22498.839444089641</v>
      </c>
      <c r="AO429" s="46">
        <f t="shared" si="204"/>
        <v>4777.9012355090053</v>
      </c>
      <c r="AP429" s="46">
        <f t="shared" si="204"/>
        <v>0</v>
      </c>
      <c r="AQ429" s="47">
        <f t="shared" si="204"/>
        <v>114754.06511843468</v>
      </c>
      <c r="AR429" s="47">
        <f t="shared" si="204"/>
        <v>104233.45709835236</v>
      </c>
      <c r="AS429" s="47">
        <f t="shared" si="204"/>
        <v>433997.38455598406</v>
      </c>
      <c r="AT429" s="48">
        <f t="shared" si="204"/>
        <v>3834.5075149324543</v>
      </c>
      <c r="AU429" s="48">
        <f t="shared" si="204"/>
        <v>5046.307342305051</v>
      </c>
      <c r="AV429" s="49">
        <f t="shared" si="204"/>
        <v>37900.11468146163</v>
      </c>
      <c r="AW429" s="49">
        <f t="shared" si="204"/>
        <v>33870.260238117793</v>
      </c>
      <c r="AX429" s="50">
        <f t="shared" si="204"/>
        <v>79340.529616363012</v>
      </c>
      <c r="AY429" s="50">
        <f t="shared" si="204"/>
        <v>52187.235497344278</v>
      </c>
    </row>
    <row r="430" spans="4:51" x14ac:dyDescent="0.25">
      <c r="D430" s="3">
        <v>45</v>
      </c>
      <c r="F430" s="3">
        <v>44</v>
      </c>
      <c r="G430" s="43">
        <f t="shared" si="203"/>
        <v>44544.795787835086</v>
      </c>
      <c r="H430" s="43">
        <f t="shared" si="203"/>
        <v>68174.140881360843</v>
      </c>
      <c r="I430" s="43">
        <f t="shared" si="203"/>
        <v>65198.293779941952</v>
      </c>
      <c r="J430" s="43">
        <f t="shared" si="203"/>
        <v>63777.363927919963</v>
      </c>
      <c r="K430" s="43">
        <f t="shared" si="203"/>
        <v>11697.259130302244</v>
      </c>
      <c r="L430" s="44">
        <f t="shared" si="203"/>
        <v>52942.848263125059</v>
      </c>
      <c r="M430" s="45">
        <f t="shared" si="203"/>
        <v>23579.410054602173</v>
      </c>
      <c r="N430" s="46">
        <f t="shared" si="203"/>
        <v>4995.315976672433</v>
      </c>
      <c r="O430" s="46">
        <f t="shared" si="203"/>
        <v>0</v>
      </c>
      <c r="P430" s="47">
        <f t="shared" si="203"/>
        <v>118324.60234954815</v>
      </c>
      <c r="Q430" s="47">
        <f t="shared" si="203"/>
        <v>107131.01107796554</v>
      </c>
      <c r="R430" s="47">
        <f t="shared" si="203"/>
        <v>440949.67285064963</v>
      </c>
      <c r="S430" s="48">
        <f t="shared" si="203"/>
        <v>3958.799525276906</v>
      </c>
      <c r="T430" s="48">
        <f t="shared" si="203"/>
        <v>5225.2951929159126</v>
      </c>
      <c r="U430" s="49">
        <f t="shared" si="203"/>
        <v>39351.487156527022</v>
      </c>
      <c r="V430" s="49">
        <f t="shared" si="203"/>
        <v>35138.410101842004</v>
      </c>
      <c r="W430" s="50">
        <f t="shared" si="203"/>
        <v>80729.599386128801</v>
      </c>
      <c r="X430" s="50">
        <f t="shared" si="203"/>
        <v>53573.833921015597</v>
      </c>
      <c r="AD430"/>
      <c r="AE430" s="3">
        <v>45</v>
      </c>
      <c r="AG430" s="3">
        <f t="shared" si="195"/>
        <v>43.317115956604354</v>
      </c>
      <c r="AH430" s="43">
        <f t="shared" si="204"/>
        <v>43993.079424175558</v>
      </c>
      <c r="AI430" s="43">
        <f t="shared" si="204"/>
        <v>67366.931241670565</v>
      </c>
      <c r="AJ430" s="43">
        <f t="shared" si="204"/>
        <v>64208.752559501903</v>
      </c>
      <c r="AK430" s="43">
        <f t="shared" si="204"/>
        <v>63043.605942323033</v>
      </c>
      <c r="AL430" s="43">
        <f t="shared" si="204"/>
        <v>11586.248184029218</v>
      </c>
      <c r="AM430" s="44">
        <f t="shared" si="204"/>
        <v>52702.742204831331</v>
      </c>
      <c r="AN430" s="45">
        <f t="shared" si="204"/>
        <v>23224.389063005685</v>
      </c>
      <c r="AO430" s="46">
        <f t="shared" si="204"/>
        <v>4923.6211023317946</v>
      </c>
      <c r="AP430" s="46">
        <f t="shared" si="204"/>
        <v>0</v>
      </c>
      <c r="AQ430" s="47">
        <f t="shared" si="204"/>
        <v>117156.21844199058</v>
      </c>
      <c r="AR430" s="47">
        <f t="shared" si="204"/>
        <v>106190.7408701901</v>
      </c>
      <c r="AS430" s="47">
        <f t="shared" si="204"/>
        <v>438754.95186082</v>
      </c>
      <c r="AT430" s="48">
        <f t="shared" si="204"/>
        <v>3918.1362233603618</v>
      </c>
      <c r="AU430" s="48">
        <f t="shared" si="204"/>
        <v>5166.7967179143152</v>
      </c>
      <c r="AV430" s="49">
        <f t="shared" si="204"/>
        <v>38874.942185159984</v>
      </c>
      <c r="AW430" s="49">
        <f t="shared" si="204"/>
        <v>34722.289250083006</v>
      </c>
      <c r="AX430" s="50">
        <f t="shared" si="204"/>
        <v>80281.889149344977</v>
      </c>
      <c r="AY430" s="50">
        <f t="shared" si="204"/>
        <v>53123.236165650676</v>
      </c>
    </row>
    <row r="431" spans="4:51" x14ac:dyDescent="0.25">
      <c r="D431" s="3">
        <v>46</v>
      </c>
      <c r="F431" s="3">
        <v>45</v>
      </c>
      <c r="G431" s="43">
        <f t="shared" si="203"/>
        <v>45318.739529080442</v>
      </c>
      <c r="H431" s="43">
        <f t="shared" si="203"/>
        <v>69334.056715512343</v>
      </c>
      <c r="I431" s="43">
        <f t="shared" si="203"/>
        <v>66611.489670998824</v>
      </c>
      <c r="J431" s="43">
        <f t="shared" ref="J431:X431" si="205">300*J359*J131</f>
        <v>64830.613642048469</v>
      </c>
      <c r="K431" s="43">
        <f t="shared" si="205"/>
        <v>11851.887140172394</v>
      </c>
      <c r="L431" s="44">
        <f t="shared" si="205"/>
        <v>53279.438583252893</v>
      </c>
      <c r="M431" s="45">
        <f t="shared" si="205"/>
        <v>24090.285135192076</v>
      </c>
      <c r="N431" s="46">
        <f t="shared" si="205"/>
        <v>5098.9542019047103</v>
      </c>
      <c r="O431" s="46">
        <f t="shared" si="205"/>
        <v>0</v>
      </c>
      <c r="P431" s="47">
        <f t="shared" si="205"/>
        <v>119997.98578041921</v>
      </c>
      <c r="Q431" s="47">
        <f t="shared" si="205"/>
        <v>108463.95845506477</v>
      </c>
      <c r="R431" s="47">
        <f t="shared" si="205"/>
        <v>443959.66335200169</v>
      </c>
      <c r="S431" s="48">
        <f t="shared" si="205"/>
        <v>4017.0210838267026</v>
      </c>
      <c r="T431" s="48">
        <f t="shared" si="205"/>
        <v>5308.941614184334</v>
      </c>
      <c r="U431" s="49">
        <f t="shared" si="205"/>
        <v>40036.771416727541</v>
      </c>
      <c r="V431" s="49">
        <f t="shared" si="205"/>
        <v>35736.341881118293</v>
      </c>
      <c r="W431" s="50">
        <f t="shared" si="205"/>
        <v>81359.301390085719</v>
      </c>
      <c r="X431" s="50">
        <f t="shared" si="205"/>
        <v>54213.752125822459</v>
      </c>
      <c r="AD431"/>
      <c r="AE431" s="3">
        <v>46</v>
      </c>
      <c r="AG431" s="3">
        <f t="shared" si="195"/>
        <v>44.576416783406593</v>
      </c>
      <c r="AH431" s="43">
        <f t="shared" si="204"/>
        <v>44995.771696559743</v>
      </c>
      <c r="AI431" s="43">
        <f t="shared" si="204"/>
        <v>68845.931689271645</v>
      </c>
      <c r="AJ431" s="43">
        <f t="shared" si="204"/>
        <v>66018.076616206628</v>
      </c>
      <c r="AK431" s="43">
        <f t="shared" ref="AK431:AY431" si="206">300*AK359*AK131</f>
        <v>64387.539009688022</v>
      </c>
      <c r="AL431" s="43">
        <f t="shared" si="206"/>
        <v>11787.517655200363</v>
      </c>
      <c r="AM431" s="44">
        <f t="shared" si="206"/>
        <v>53138.98901723072</v>
      </c>
      <c r="AN431" s="45">
        <f t="shared" si="206"/>
        <v>23875.191664144651</v>
      </c>
      <c r="AO431" s="46">
        <f t="shared" si="206"/>
        <v>5055.2509042744368</v>
      </c>
      <c r="AP431" s="46">
        <f t="shared" si="206"/>
        <v>0</v>
      </c>
      <c r="AQ431" s="47">
        <f t="shared" si="206"/>
        <v>119294.57090174434</v>
      </c>
      <c r="AR431" s="47">
        <f t="shared" si="206"/>
        <v>107905.63788124219</v>
      </c>
      <c r="AS431" s="47">
        <f t="shared" si="206"/>
        <v>442713.36861595255</v>
      </c>
      <c r="AT431" s="48">
        <f t="shared" si="206"/>
        <v>3992.5499974616541</v>
      </c>
      <c r="AU431" s="48">
        <f t="shared" si="206"/>
        <v>5273.8008836753643</v>
      </c>
      <c r="AV431" s="49">
        <f t="shared" si="206"/>
        <v>39748.309831551545</v>
      </c>
      <c r="AW431" s="49">
        <f t="shared" si="206"/>
        <v>35484.716941222898</v>
      </c>
      <c r="AX431" s="50">
        <f t="shared" si="206"/>
        <v>81096.252006043796</v>
      </c>
      <c r="AY431" s="50">
        <f t="shared" si="206"/>
        <v>53945.546731699775</v>
      </c>
    </row>
    <row r="432" spans="4:51" x14ac:dyDescent="0.25">
      <c r="D432" s="3">
        <v>47</v>
      </c>
      <c r="F432" s="3">
        <v>46</v>
      </c>
      <c r="G432" s="43">
        <f t="shared" ref="G432:X446" si="207">300*G360*G132</f>
        <v>46053.504587881005</v>
      </c>
      <c r="H432" s="43">
        <f t="shared" si="207"/>
        <v>70467.955796674127</v>
      </c>
      <c r="I432" s="43">
        <f t="shared" si="207"/>
        <v>67982.282724702978</v>
      </c>
      <c r="J432" s="43">
        <f t="shared" si="207"/>
        <v>65858.939778492582</v>
      </c>
      <c r="K432" s="43">
        <f t="shared" si="207"/>
        <v>11997.481545376962</v>
      </c>
      <c r="L432" s="44">
        <f t="shared" si="207"/>
        <v>53599.059183682868</v>
      </c>
      <c r="M432" s="45">
        <f t="shared" si="207"/>
        <v>24590.500768391576</v>
      </c>
      <c r="N432" s="46">
        <f t="shared" si="207"/>
        <v>5200.9845813394495</v>
      </c>
      <c r="O432" s="46">
        <f t="shared" si="207"/>
        <v>0</v>
      </c>
      <c r="P432" s="47">
        <f t="shared" si="207"/>
        <v>121627.56867060967</v>
      </c>
      <c r="Q432" s="47">
        <f t="shared" si="207"/>
        <v>109746.13299072851</v>
      </c>
      <c r="R432" s="47">
        <f t="shared" si="207"/>
        <v>446742.64602667588</v>
      </c>
      <c r="S432" s="48">
        <f t="shared" si="207"/>
        <v>4073.6966116192034</v>
      </c>
      <c r="T432" s="48">
        <f t="shared" si="207"/>
        <v>5390.2294349412505</v>
      </c>
      <c r="U432" s="49">
        <f t="shared" si="207"/>
        <v>40707.284755430861</v>
      </c>
      <c r="V432" s="49">
        <f t="shared" si="207"/>
        <v>36320.851216803079</v>
      </c>
      <c r="W432" s="50">
        <f t="shared" si="207"/>
        <v>81959.544737780947</v>
      </c>
      <c r="X432" s="50">
        <f t="shared" si="207"/>
        <v>54830.645745684189</v>
      </c>
      <c r="AD432"/>
      <c r="AE432" s="3">
        <v>47</v>
      </c>
      <c r="AG432" s="3">
        <f t="shared" si="195"/>
        <v>45.736807377615186</v>
      </c>
      <c r="AH432" s="43">
        <f t="shared" ref="AH432:AY446" si="208">300*AH360*AH132</f>
        <v>45863.841545134957</v>
      </c>
      <c r="AI432" s="43">
        <f t="shared" si="208"/>
        <v>70172.025169596847</v>
      </c>
      <c r="AJ432" s="43">
        <f t="shared" si="208"/>
        <v>67625.593812905921</v>
      </c>
      <c r="AK432" s="43">
        <f t="shared" si="208"/>
        <v>65590.687411379942</v>
      </c>
      <c r="AL432" s="43">
        <f t="shared" si="208"/>
        <v>11960.013453314488</v>
      </c>
      <c r="AM432" s="44">
        <f t="shared" si="208"/>
        <v>53516.527962616943</v>
      </c>
      <c r="AN432" s="45">
        <f t="shared" si="208"/>
        <v>24459.877836148204</v>
      </c>
      <c r="AO432" s="46">
        <f t="shared" si="208"/>
        <v>5174.2869658399741</v>
      </c>
      <c r="AP432" s="46">
        <f t="shared" si="208"/>
        <v>0</v>
      </c>
      <c r="AQ432" s="47">
        <f t="shared" si="208"/>
        <v>121202.86811173039</v>
      </c>
      <c r="AR432" s="47">
        <f t="shared" si="208"/>
        <v>109413.5051658046</v>
      </c>
      <c r="AS432" s="47">
        <f t="shared" si="208"/>
        <v>446031.26999594411</v>
      </c>
      <c r="AT432" s="48">
        <f t="shared" si="208"/>
        <v>4058.928141682321</v>
      </c>
      <c r="AU432" s="48">
        <f t="shared" si="208"/>
        <v>5369.0612797070953</v>
      </c>
      <c r="AV432" s="49">
        <f t="shared" si="208"/>
        <v>40532.232861785764</v>
      </c>
      <c r="AW432" s="49">
        <f t="shared" si="208"/>
        <v>36168.304011206696</v>
      </c>
      <c r="AX432" s="50">
        <f t="shared" si="208"/>
        <v>81804.339729300671</v>
      </c>
      <c r="AY432" s="50">
        <f t="shared" si="208"/>
        <v>54670.475527480579</v>
      </c>
    </row>
    <row r="433" spans="4:51" x14ac:dyDescent="0.25">
      <c r="D433" s="3">
        <v>48</v>
      </c>
      <c r="F433" s="3">
        <v>47</v>
      </c>
      <c r="G433" s="43">
        <f t="shared" si="207"/>
        <v>46750.476615421598</v>
      </c>
      <c r="H433" s="43">
        <f t="shared" si="207"/>
        <v>71576.187814688019</v>
      </c>
      <c r="I433" s="43">
        <f t="shared" si="207"/>
        <v>69311.021014318379</v>
      </c>
      <c r="J433" s="43">
        <f t="shared" si="207"/>
        <v>66862.722554505657</v>
      </c>
      <c r="K433" s="43">
        <f t="shared" si="207"/>
        <v>12134.478724772325</v>
      </c>
      <c r="L433" s="44">
        <f t="shared" si="207"/>
        <v>53902.624306478705</v>
      </c>
      <c r="M433" s="45">
        <f t="shared" si="207"/>
        <v>25080.121459868798</v>
      </c>
      <c r="N433" s="46">
        <f t="shared" si="207"/>
        <v>5301.4054983374017</v>
      </c>
      <c r="O433" s="46">
        <f t="shared" si="207"/>
        <v>0</v>
      </c>
      <c r="P433" s="47">
        <f t="shared" si="207"/>
        <v>123214.29945656408</v>
      </c>
      <c r="Q433" s="47">
        <f t="shared" si="207"/>
        <v>110979.16587162361</v>
      </c>
      <c r="R433" s="47">
        <f t="shared" si="207"/>
        <v>449314.8024136913</v>
      </c>
      <c r="S433" s="48">
        <f t="shared" si="207"/>
        <v>4128.85810309515</v>
      </c>
      <c r="T433" s="48">
        <f t="shared" si="207"/>
        <v>5469.203437222206</v>
      </c>
      <c r="U433" s="49">
        <f t="shared" si="207"/>
        <v>41363.207061202898</v>
      </c>
      <c r="V433" s="49">
        <f t="shared" si="207"/>
        <v>36892.120576555062</v>
      </c>
      <c r="W433" s="50">
        <f t="shared" si="207"/>
        <v>82531.76420761297</v>
      </c>
      <c r="X433" s="50">
        <f t="shared" si="207"/>
        <v>55425.238650636689</v>
      </c>
      <c r="AD433"/>
      <c r="AE433" s="3">
        <v>48</v>
      </c>
      <c r="AG433" s="3">
        <f t="shared" si="195"/>
        <v>46.806056521639796</v>
      </c>
      <c r="AH433" s="43">
        <f t="shared" si="208"/>
        <v>46618.191170719001</v>
      </c>
      <c r="AI433" s="43">
        <f t="shared" si="208"/>
        <v>71363.24277367664</v>
      </c>
      <c r="AJ433" s="43">
        <f t="shared" si="208"/>
        <v>69056.588410209588</v>
      </c>
      <c r="AK433" s="43">
        <f t="shared" si="208"/>
        <v>66669.945586453396</v>
      </c>
      <c r="AL433" s="43">
        <f t="shared" si="208"/>
        <v>12108.560741040988</v>
      </c>
      <c r="AM433" s="44">
        <f t="shared" si="208"/>
        <v>53844.961337275912</v>
      </c>
      <c r="AN433" s="45">
        <f t="shared" si="208"/>
        <v>24985.98746759757</v>
      </c>
      <c r="AO433" s="46">
        <f t="shared" si="208"/>
        <v>5282.055325495292</v>
      </c>
      <c r="AP433" s="46">
        <f t="shared" si="208"/>
        <v>0</v>
      </c>
      <c r="AQ433" s="47">
        <f t="shared" si="208"/>
        <v>122909.86841189059</v>
      </c>
      <c r="AR433" s="47">
        <f t="shared" si="208"/>
        <v>110743.79229113937</v>
      </c>
      <c r="AS433" s="47">
        <f t="shared" si="208"/>
        <v>448831.70067581045</v>
      </c>
      <c r="AT433" s="48">
        <f t="shared" si="208"/>
        <v>4118.2767272161491</v>
      </c>
      <c r="AU433" s="48">
        <f t="shared" si="208"/>
        <v>5454.0656593386884</v>
      </c>
      <c r="AV433" s="49">
        <f t="shared" si="208"/>
        <v>41237.126951439663</v>
      </c>
      <c r="AW433" s="49">
        <f t="shared" si="208"/>
        <v>36782.352693551831</v>
      </c>
      <c r="AX433" s="50">
        <f t="shared" si="208"/>
        <v>82422.911139250296</v>
      </c>
      <c r="AY433" s="50">
        <f t="shared" si="208"/>
        <v>55311.630725151976</v>
      </c>
    </row>
    <row r="434" spans="4:51" x14ac:dyDescent="0.25">
      <c r="D434" s="3">
        <v>49</v>
      </c>
      <c r="F434" s="3">
        <v>48</v>
      </c>
      <c r="G434" s="43">
        <f t="shared" si="207"/>
        <v>47411.072314025601</v>
      </c>
      <c r="H434" s="43">
        <f t="shared" si="207"/>
        <v>72659.116261906049</v>
      </c>
      <c r="I434" s="43">
        <f t="shared" si="207"/>
        <v>70598.149581592923</v>
      </c>
      <c r="J434" s="43">
        <f t="shared" si="207"/>
        <v>67842.353174447169</v>
      </c>
      <c r="K434" s="43">
        <f t="shared" si="207"/>
        <v>12263.306666185712</v>
      </c>
      <c r="L434" s="44">
        <f t="shared" si="207"/>
        <v>54190.989116282297</v>
      </c>
      <c r="M434" s="45">
        <f t="shared" si="207"/>
        <v>25559.222621060602</v>
      </c>
      <c r="N434" s="46">
        <f t="shared" si="207"/>
        <v>5400.2174195563357</v>
      </c>
      <c r="O434" s="46">
        <f t="shared" si="207"/>
        <v>0</v>
      </c>
      <c r="P434" s="47">
        <f t="shared" si="207"/>
        <v>124759.12160194702</v>
      </c>
      <c r="Q434" s="47">
        <f t="shared" si="207"/>
        <v>112164.66564069872</v>
      </c>
      <c r="R434" s="47">
        <f t="shared" si="207"/>
        <v>451691.30824517901</v>
      </c>
      <c r="S434" s="48">
        <f t="shared" si="207"/>
        <v>4182.537623733434</v>
      </c>
      <c r="T434" s="48">
        <f t="shared" si="207"/>
        <v>5545.9094619714206</v>
      </c>
      <c r="U434" s="49">
        <f t="shared" si="207"/>
        <v>42004.726885981989</v>
      </c>
      <c r="V434" s="49">
        <f t="shared" si="207"/>
        <v>37450.339127260049</v>
      </c>
      <c r="W434" s="50">
        <f t="shared" si="207"/>
        <v>83077.328374938515</v>
      </c>
      <c r="X434" s="50">
        <f t="shared" si="207"/>
        <v>55998.241632324127</v>
      </c>
      <c r="AD434"/>
      <c r="AE434" s="3">
        <v>49</v>
      </c>
      <c r="AG434" s="3">
        <f t="shared" si="195"/>
        <v>47.791322808443105</v>
      </c>
      <c r="AH434" s="43">
        <f t="shared" si="208"/>
        <v>47276.153955859103</v>
      </c>
      <c r="AI434" s="43">
        <f t="shared" si="208"/>
        <v>72435.20465445664</v>
      </c>
      <c r="AJ434" s="43">
        <f t="shared" si="208"/>
        <v>70332.965772932977</v>
      </c>
      <c r="AK434" s="43">
        <f t="shared" si="208"/>
        <v>67639.901127306512</v>
      </c>
      <c r="AL434" s="43">
        <f t="shared" si="208"/>
        <v>12237.076951252538</v>
      </c>
      <c r="AM434" s="44">
        <f t="shared" si="208"/>
        <v>54132.026250728493</v>
      </c>
      <c r="AN434" s="45">
        <f t="shared" si="208"/>
        <v>25460.109617601756</v>
      </c>
      <c r="AO434" s="46">
        <f t="shared" si="208"/>
        <v>5379.7303826524603</v>
      </c>
      <c r="AP434" s="46">
        <f t="shared" si="208"/>
        <v>0</v>
      </c>
      <c r="AQ434" s="47">
        <f t="shared" si="208"/>
        <v>124440.16636271813</v>
      </c>
      <c r="AR434" s="47">
        <f t="shared" si="208"/>
        <v>111921.1250373931</v>
      </c>
      <c r="AS434" s="47">
        <f t="shared" si="208"/>
        <v>451210.82512429199</v>
      </c>
      <c r="AT434" s="48">
        <f t="shared" si="208"/>
        <v>4171.4567106377635</v>
      </c>
      <c r="AU434" s="48">
        <f t="shared" si="208"/>
        <v>5530.0876305408183</v>
      </c>
      <c r="AV434" s="49">
        <f t="shared" si="208"/>
        <v>41872.03591466276</v>
      </c>
      <c r="AW434" s="49">
        <f t="shared" si="208"/>
        <v>37334.919662918859</v>
      </c>
      <c r="AX434" s="50">
        <f t="shared" si="208"/>
        <v>82965.617130722036</v>
      </c>
      <c r="AY434" s="50">
        <f t="shared" si="208"/>
        <v>55880.416992064136</v>
      </c>
    </row>
    <row r="435" spans="4:51" x14ac:dyDescent="0.25">
      <c r="D435" s="3">
        <v>50</v>
      </c>
      <c r="F435" s="3">
        <v>49</v>
      </c>
      <c r="G435" s="43">
        <f t="shared" si="207"/>
        <v>48036.725316058</v>
      </c>
      <c r="H435" s="43">
        <f t="shared" si="207"/>
        <v>73717.116455501207</v>
      </c>
      <c r="I435" s="43">
        <f t="shared" si="207"/>
        <v>71844.198560440069</v>
      </c>
      <c r="J435" s="43">
        <f t="shared" si="207"/>
        <v>68798.231991936758</v>
      </c>
      <c r="K435" s="43">
        <f t="shared" si="207"/>
        <v>12429.595332147475</v>
      </c>
      <c r="L435" s="44">
        <f t="shared" si="207"/>
        <v>54464.955201207544</v>
      </c>
      <c r="M435" s="45">
        <f t="shared" si="207"/>
        <v>26027.889664383951</v>
      </c>
      <c r="N435" s="46">
        <f t="shared" si="207"/>
        <v>5497.4227276095835</v>
      </c>
      <c r="O435" s="46">
        <f t="shared" si="207"/>
        <v>0</v>
      </c>
      <c r="P435" s="47">
        <f t="shared" si="207"/>
        <v>126262.97205084289</v>
      </c>
      <c r="Q435" s="47">
        <f t="shared" si="207"/>
        <v>113304.21499345078</v>
      </c>
      <c r="R435" s="47">
        <f t="shared" si="207"/>
        <v>453886.37164915784</v>
      </c>
      <c r="S435" s="48">
        <f t="shared" si="207"/>
        <v>4234.767230440033</v>
      </c>
      <c r="T435" s="48">
        <f t="shared" si="207"/>
        <v>5620.3941807706096</v>
      </c>
      <c r="U435" s="49">
        <f t="shared" si="207"/>
        <v>42632.040329010946</v>
      </c>
      <c r="V435" s="49">
        <f t="shared" si="207"/>
        <v>37995.701796470967</v>
      </c>
      <c r="W435" s="50">
        <f t="shared" si="207"/>
        <v>83597.541948399681</v>
      </c>
      <c r="X435" s="50">
        <f t="shared" si="207"/>
        <v>56550.351588000289</v>
      </c>
      <c r="AD435"/>
      <c r="AE435" s="3">
        <v>50</v>
      </c>
      <c r="AG435" s="3">
        <f t="shared" si="195"/>
        <v>48.699202568119411</v>
      </c>
      <c r="AH435" s="43">
        <f t="shared" si="208"/>
        <v>47852.119346490239</v>
      </c>
      <c r="AI435" s="43">
        <f t="shared" si="208"/>
        <v>73401.471373432272</v>
      </c>
      <c r="AJ435" s="43">
        <f t="shared" si="208"/>
        <v>71473.675458197526</v>
      </c>
      <c r="AK435" s="43">
        <f t="shared" si="208"/>
        <v>68513.179655208034</v>
      </c>
      <c r="AL435" s="43">
        <f t="shared" si="208"/>
        <v>12348.754317640925</v>
      </c>
      <c r="AM435" s="44">
        <f t="shared" si="208"/>
        <v>54384.012863878415</v>
      </c>
      <c r="AN435" s="45">
        <f t="shared" si="208"/>
        <v>25888.007600555145</v>
      </c>
      <c r="AO435" s="46">
        <f t="shared" si="208"/>
        <v>5468.3523564613697</v>
      </c>
      <c r="AP435" s="46">
        <f t="shared" si="208"/>
        <v>0</v>
      </c>
      <c r="AQ435" s="47">
        <f t="shared" si="208"/>
        <v>125814.87074454826</v>
      </c>
      <c r="AR435" s="47">
        <f t="shared" si="208"/>
        <v>112966.18043518302</v>
      </c>
      <c r="AS435" s="47">
        <f t="shared" si="208"/>
        <v>453244.37395879562</v>
      </c>
      <c r="AT435" s="48">
        <f t="shared" si="208"/>
        <v>4219.2072637412948</v>
      </c>
      <c r="AU435" s="48">
        <f t="shared" si="208"/>
        <v>5598.2201523280473</v>
      </c>
      <c r="AV435" s="49">
        <f t="shared" si="208"/>
        <v>42444.828035257655</v>
      </c>
      <c r="AW435" s="49">
        <f t="shared" si="208"/>
        <v>37832.998204250631</v>
      </c>
      <c r="AX435" s="50">
        <f t="shared" si="208"/>
        <v>83443.653674361442</v>
      </c>
      <c r="AY435" s="50">
        <f t="shared" si="208"/>
        <v>56386.434494812558</v>
      </c>
    </row>
    <row r="436" spans="4:51" x14ac:dyDescent="0.25">
      <c r="D436" s="3">
        <v>51</v>
      </c>
      <c r="F436" s="3">
        <v>50</v>
      </c>
      <c r="G436" s="43">
        <f t="shared" si="207"/>
        <v>48628.874056867389</v>
      </c>
      <c r="H436" s="43">
        <f t="shared" si="207"/>
        <v>74750.573734375997</v>
      </c>
      <c r="I436" s="43">
        <f t="shared" si="207"/>
        <v>73049.772231834984</v>
      </c>
      <c r="J436" s="43">
        <f t="shared" si="207"/>
        <v>69730.766840583965</v>
      </c>
      <c r="K436" s="43">
        <f t="shared" si="207"/>
        <v>13084.192637784818</v>
      </c>
      <c r="L436" s="44">
        <f t="shared" si="207"/>
        <v>54725.275296867185</v>
      </c>
      <c r="M436" s="45">
        <f t="shared" si="207"/>
        <v>26486.217162158911</v>
      </c>
      <c r="N436" s="46">
        <f t="shared" si="207"/>
        <v>5593.0255655776227</v>
      </c>
      <c r="O436" s="46">
        <f t="shared" si="207"/>
        <v>0</v>
      </c>
      <c r="P436" s="47">
        <f t="shared" si="207"/>
        <v>127726.77986669718</v>
      </c>
      <c r="Q436" s="47">
        <f t="shared" si="207"/>
        <v>114399.36809029728</v>
      </c>
      <c r="R436" s="47">
        <f t="shared" si="207"/>
        <v>455913.27443829592</v>
      </c>
      <c r="S436" s="48">
        <f t="shared" si="207"/>
        <v>4285.5789006746254</v>
      </c>
      <c r="T436" s="48">
        <f t="shared" si="207"/>
        <v>5692.7048902927818</v>
      </c>
      <c r="U436" s="49">
        <f t="shared" si="207"/>
        <v>43245.350010954018</v>
      </c>
      <c r="V436" s="49">
        <f t="shared" si="207"/>
        <v>38528.408407570438</v>
      </c>
      <c r="W436" s="50">
        <f t="shared" si="207"/>
        <v>84093.648128515022</v>
      </c>
      <c r="X436" s="50">
        <f t="shared" si="207"/>
        <v>57082.250855794628</v>
      </c>
      <c r="AD436"/>
      <c r="AE436" s="3">
        <v>51</v>
      </c>
      <c r="AG436" s="3">
        <f t="shared" si="195"/>
        <v>49.535774030139265</v>
      </c>
      <c r="AH436" s="43">
        <f t="shared" si="208"/>
        <v>48358.058364471799</v>
      </c>
      <c r="AI436" s="43">
        <f t="shared" si="208"/>
        <v>74273.843297995394</v>
      </c>
      <c r="AJ436" s="43">
        <f t="shared" si="208"/>
        <v>72495.10596886641</v>
      </c>
      <c r="AK436" s="43">
        <f t="shared" si="208"/>
        <v>69300.736783021071</v>
      </c>
      <c r="AL436" s="43">
        <f t="shared" si="208"/>
        <v>12788.004837161656</v>
      </c>
      <c r="AM436" s="44">
        <f t="shared" si="208"/>
        <v>54606.076419441684</v>
      </c>
      <c r="AN436" s="45">
        <f t="shared" si="208"/>
        <v>26274.729094380367</v>
      </c>
      <c r="AO436" s="46">
        <f t="shared" si="208"/>
        <v>5548.843198142049</v>
      </c>
      <c r="AP436" s="46">
        <f t="shared" si="208"/>
        <v>0</v>
      </c>
      <c r="AQ436" s="47">
        <f t="shared" si="208"/>
        <v>127052.16317615975</v>
      </c>
      <c r="AR436" s="47">
        <f t="shared" si="208"/>
        <v>113896.39298069786</v>
      </c>
      <c r="AS436" s="47">
        <f t="shared" si="208"/>
        <v>454992.43659732415</v>
      </c>
      <c r="AT436" s="48">
        <f t="shared" si="208"/>
        <v>4262.1651077884935</v>
      </c>
      <c r="AU436" s="48">
        <f t="shared" si="208"/>
        <v>5659.4037101996964</v>
      </c>
      <c r="AV436" s="49">
        <f t="shared" si="208"/>
        <v>42962.364103092965</v>
      </c>
      <c r="AW436" s="49">
        <f t="shared" si="208"/>
        <v>38282.673177371951</v>
      </c>
      <c r="AX436" s="50">
        <f t="shared" si="208"/>
        <v>83866.26402302373</v>
      </c>
      <c r="AY436" s="50">
        <f t="shared" si="208"/>
        <v>56837.799969585576</v>
      </c>
    </row>
    <row r="437" spans="4:51" x14ac:dyDescent="0.25">
      <c r="D437" s="3">
        <v>52</v>
      </c>
      <c r="F437" s="3">
        <v>51</v>
      </c>
      <c r="G437" s="43">
        <f t="shared" si="207"/>
        <v>49188.951444453771</v>
      </c>
      <c r="H437" s="43">
        <f t="shared" si="207"/>
        <v>75759.881815645364</v>
      </c>
      <c r="I437" s="43">
        <f t="shared" si="207"/>
        <v>74215.538965053944</v>
      </c>
      <c r="J437" s="43">
        <f t="shared" si="207"/>
        <v>70640.371518626256</v>
      </c>
      <c r="K437" s="43">
        <f t="shared" si="207"/>
        <v>13680.211756689583</v>
      </c>
      <c r="L437" s="44">
        <f t="shared" si="207"/>
        <v>54972.657376556948</v>
      </c>
      <c r="M437" s="45">
        <f t="shared" si="207"/>
        <v>26934.308058944018</v>
      </c>
      <c r="N437" s="46">
        <f t="shared" si="207"/>
        <v>5687.0316924604904</v>
      </c>
      <c r="O437" s="46">
        <f t="shared" si="207"/>
        <v>0</v>
      </c>
      <c r="P437" s="47">
        <f t="shared" si="207"/>
        <v>129151.46503823355</v>
      </c>
      <c r="Q437" s="47">
        <f t="shared" si="207"/>
        <v>115451.64832712096</v>
      </c>
      <c r="R437" s="47">
        <f t="shared" si="207"/>
        <v>457784.41536116763</v>
      </c>
      <c r="S437" s="48">
        <f t="shared" si="207"/>
        <v>4335.0044694670496</v>
      </c>
      <c r="T437" s="48">
        <f t="shared" si="207"/>
        <v>5762.889327457774</v>
      </c>
      <c r="U437" s="49">
        <f t="shared" si="207"/>
        <v>43844.8641319042</v>
      </c>
      <c r="V437" s="49">
        <f t="shared" si="207"/>
        <v>39048.66288426915</v>
      </c>
      <c r="W437" s="50">
        <f t="shared" si="207"/>
        <v>84566.830969131173</v>
      </c>
      <c r="X437" s="50">
        <f t="shared" si="207"/>
        <v>57594.606684128172</v>
      </c>
      <c r="AD437"/>
      <c r="AE437" s="3">
        <v>52</v>
      </c>
      <c r="AG437" s="3">
        <f t="shared" si="195"/>
        <v>50.306638016924872</v>
      </c>
      <c r="AH437" s="43">
        <f t="shared" si="208"/>
        <v>48803.958403866229</v>
      </c>
      <c r="AI437" s="43">
        <f t="shared" si="208"/>
        <v>75062.614731092195</v>
      </c>
      <c r="AJ437" s="43">
        <f t="shared" si="208"/>
        <v>73411.439839960323</v>
      </c>
      <c r="AK437" s="43">
        <f t="shared" si="208"/>
        <v>70012.104526564683</v>
      </c>
      <c r="AL437" s="43">
        <f t="shared" si="208"/>
        <v>13272.878536822351</v>
      </c>
      <c r="AM437" s="44">
        <f t="shared" si="208"/>
        <v>54802.473296475931</v>
      </c>
      <c r="AN437" s="45">
        <f t="shared" si="208"/>
        <v>26624.702097208592</v>
      </c>
      <c r="AO437" s="46">
        <f t="shared" si="208"/>
        <v>5622.0208498182446</v>
      </c>
      <c r="AP437" s="46">
        <f t="shared" si="208"/>
        <v>0</v>
      </c>
      <c r="AQ437" s="47">
        <f t="shared" si="208"/>
        <v>128167.75912257125</v>
      </c>
      <c r="AR437" s="47">
        <f t="shared" si="208"/>
        <v>114726.52516003957</v>
      </c>
      <c r="AS437" s="47">
        <f t="shared" si="208"/>
        <v>456503.04445876204</v>
      </c>
      <c r="AT437" s="48">
        <f t="shared" si="208"/>
        <v>4300.88054021062</v>
      </c>
      <c r="AU437" s="48">
        <f t="shared" si="208"/>
        <v>5714.4499225220761</v>
      </c>
      <c r="AV437" s="49">
        <f t="shared" si="208"/>
        <v>43430.640603912107</v>
      </c>
      <c r="AW437" s="49">
        <f t="shared" si="208"/>
        <v>38689.252401735117</v>
      </c>
      <c r="AX437" s="50">
        <f t="shared" si="208"/>
        <v>84241.127569914912</v>
      </c>
      <c r="AY437" s="50">
        <f t="shared" si="208"/>
        <v>57241.40572392632</v>
      </c>
    </row>
    <row r="438" spans="4:51" x14ac:dyDescent="0.25">
      <c r="D438" s="3">
        <v>53</v>
      </c>
      <c r="F438" s="3">
        <v>52</v>
      </c>
      <c r="G438" s="43">
        <f t="shared" si="207"/>
        <v>49718.376139408654</v>
      </c>
      <c r="H438" s="43">
        <f t="shared" si="207"/>
        <v>76745.441297067155</v>
      </c>
      <c r="I438" s="43">
        <f t="shared" si="207"/>
        <v>75342.221998329303</v>
      </c>
      <c r="J438" s="43">
        <f t="shared" si="207"/>
        <v>71527.464414149028</v>
      </c>
      <c r="K438" s="43">
        <f t="shared" si="207"/>
        <v>14223.846425744738</v>
      </c>
      <c r="L438" s="44">
        <f t="shared" si="207"/>
        <v>55207.768220687372</v>
      </c>
      <c r="M438" s="45">
        <f t="shared" si="207"/>
        <v>27372.272929891435</v>
      </c>
      <c r="N438" s="46">
        <f t="shared" si="207"/>
        <v>5779.4483487415719</v>
      </c>
      <c r="O438" s="46">
        <f t="shared" si="207"/>
        <v>0</v>
      </c>
      <c r="P438" s="47">
        <f t="shared" si="207"/>
        <v>130537.93743559001</v>
      </c>
      <c r="Q438" s="47">
        <f t="shared" si="207"/>
        <v>116462.54651213267</v>
      </c>
      <c r="R438" s="47">
        <f t="shared" si="207"/>
        <v>459511.3544033384</v>
      </c>
      <c r="S438" s="48">
        <f t="shared" si="207"/>
        <v>4383.0755735632511</v>
      </c>
      <c r="T438" s="48">
        <f t="shared" si="207"/>
        <v>5830.9955034509385</v>
      </c>
      <c r="U438" s="49">
        <f t="shared" si="207"/>
        <v>44430.795607265238</v>
      </c>
      <c r="V438" s="49">
        <f t="shared" si="207"/>
        <v>39556.672520069806</v>
      </c>
      <c r="W438" s="50">
        <f t="shared" si="207"/>
        <v>85018.217725683484</v>
      </c>
      <c r="X438" s="50">
        <f t="shared" si="207"/>
        <v>58088.070819924178</v>
      </c>
      <c r="AD438"/>
      <c r="AE438" s="3">
        <v>53</v>
      </c>
      <c r="AG438" s="3">
        <f t="shared" si="195"/>
        <v>51.016955441198782</v>
      </c>
      <c r="AH438" s="43">
        <f t="shared" si="208"/>
        <v>49198.179551664332</v>
      </c>
      <c r="AI438" s="43">
        <f t="shared" si="208"/>
        <v>75776.789191448275</v>
      </c>
      <c r="AJ438" s="43">
        <f t="shared" si="208"/>
        <v>74234.965981717571</v>
      </c>
      <c r="AK438" s="43">
        <f t="shared" si="208"/>
        <v>70655.598995315988</v>
      </c>
      <c r="AL438" s="43">
        <f t="shared" si="208"/>
        <v>13689.84957704003</v>
      </c>
      <c r="AM438" s="44">
        <f t="shared" si="208"/>
        <v>54976.741733111565</v>
      </c>
      <c r="AN438" s="45">
        <f t="shared" si="208"/>
        <v>26941.818013986143</v>
      </c>
      <c r="AO438" s="46">
        <f t="shared" si="208"/>
        <v>5688.6118817980587</v>
      </c>
      <c r="AP438" s="46">
        <f t="shared" si="208"/>
        <v>0</v>
      </c>
      <c r="AQ438" s="47">
        <f t="shared" si="208"/>
        <v>129175.28919858807</v>
      </c>
      <c r="AR438" s="47">
        <f t="shared" si="208"/>
        <v>115469.12926502805</v>
      </c>
      <c r="AS438" s="47">
        <f t="shared" si="208"/>
        <v>457814.86664814525</v>
      </c>
      <c r="AT438" s="48">
        <f t="shared" si="208"/>
        <v>4335.8307352735419</v>
      </c>
      <c r="AU438" s="48">
        <f t="shared" si="208"/>
        <v>5764.0612820068154</v>
      </c>
      <c r="AV438" s="49">
        <f t="shared" si="208"/>
        <v>43854.911448515697</v>
      </c>
      <c r="AW438" s="49">
        <f t="shared" si="208"/>
        <v>39057.377870169337</v>
      </c>
      <c r="AX438" s="50">
        <f t="shared" si="208"/>
        <v>84574.662973107785</v>
      </c>
      <c r="AY438" s="50">
        <f t="shared" si="208"/>
        <v>57603.129210326522</v>
      </c>
    </row>
    <row r="439" spans="4:51" x14ac:dyDescent="0.25">
      <c r="D439" s="3">
        <v>54</v>
      </c>
      <c r="F439" s="3">
        <v>53</v>
      </c>
      <c r="G439" s="43">
        <f t="shared" si="207"/>
        <v>50218.54527069562</v>
      </c>
      <c r="H439" s="43">
        <f t="shared" si="207"/>
        <v>77707.658293048036</v>
      </c>
      <c r="I439" s="43">
        <f t="shared" si="207"/>
        <v>76430.591011110198</v>
      </c>
      <c r="J439" s="43">
        <f t="shared" si="207"/>
        <v>72392.46725877648</v>
      </c>
      <c r="K439" s="43">
        <f t="shared" si="207"/>
        <v>14720.509856033639</v>
      </c>
      <c r="L439" s="44">
        <f t="shared" si="207"/>
        <v>55431.236555335207</v>
      </c>
      <c r="M439" s="45">
        <f t="shared" si="207"/>
        <v>27800.229279854309</v>
      </c>
      <c r="N439" s="46">
        <f t="shared" si="207"/>
        <v>5870.284131307114</v>
      </c>
      <c r="O439" s="46">
        <f t="shared" si="207"/>
        <v>0</v>
      </c>
      <c r="P439" s="47">
        <f t="shared" si="207"/>
        <v>131887.0959016851</v>
      </c>
      <c r="Q439" s="47">
        <f t="shared" si="207"/>
        <v>117433.51940262246</v>
      </c>
      <c r="R439" s="47">
        <f t="shared" si="207"/>
        <v>461104.85740390187</v>
      </c>
      <c r="S439" s="48">
        <f t="shared" si="207"/>
        <v>4429.82360201758</v>
      </c>
      <c r="T439" s="48">
        <f t="shared" si="207"/>
        <v>5897.0715549323932</v>
      </c>
      <c r="U439" s="49">
        <f t="shared" si="207"/>
        <v>45003.361275809511</v>
      </c>
      <c r="V439" s="49">
        <f t="shared" si="207"/>
        <v>40052.647308419429</v>
      </c>
      <c r="W439" s="50">
        <f t="shared" si="207"/>
        <v>85448.881177078598</v>
      </c>
      <c r="X439" s="50">
        <f t="shared" si="207"/>
        <v>58563.27920184486</v>
      </c>
      <c r="AD439"/>
      <c r="AE439" s="3">
        <v>54</v>
      </c>
      <c r="AG439" s="3">
        <f t="shared" si="195"/>
        <v>51.671481858149477</v>
      </c>
      <c r="AH439" s="43">
        <f t="shared" si="208"/>
        <v>49547.745053968683</v>
      </c>
      <c r="AI439" s="43">
        <f t="shared" si="208"/>
        <v>76424.261668094041</v>
      </c>
      <c r="AJ439" s="43">
        <f t="shared" si="208"/>
        <v>74976.350557924889</v>
      </c>
      <c r="AK439" s="43">
        <f t="shared" si="208"/>
        <v>71238.495424955414</v>
      </c>
      <c r="AL439" s="43">
        <f t="shared" si="208"/>
        <v>14050.683155245308</v>
      </c>
      <c r="AM439" s="44">
        <f t="shared" si="208"/>
        <v>55131.841642133615</v>
      </c>
      <c r="AN439" s="45">
        <f t="shared" si="208"/>
        <v>27229.503307430157</v>
      </c>
      <c r="AO439" s="46">
        <f t="shared" si="208"/>
        <v>5749.2626124353947</v>
      </c>
      <c r="AP439" s="46">
        <f t="shared" si="208"/>
        <v>0</v>
      </c>
      <c r="AQ439" s="47">
        <f t="shared" si="208"/>
        <v>130086.61538285315</v>
      </c>
      <c r="AR439" s="47">
        <f t="shared" si="208"/>
        <v>116134.92220334367</v>
      </c>
      <c r="AS439" s="47">
        <f t="shared" si="208"/>
        <v>458959.25131340272</v>
      </c>
      <c r="AT439" s="48">
        <f t="shared" si="208"/>
        <v>4367.4308026327717</v>
      </c>
      <c r="AU439" s="48">
        <f t="shared" si="208"/>
        <v>5808.8476579062035</v>
      </c>
      <c r="AV439" s="49">
        <f t="shared" si="208"/>
        <v>44239.791359076225</v>
      </c>
      <c r="AW439" s="49">
        <f t="shared" si="208"/>
        <v>39391.119850953874</v>
      </c>
      <c r="AX439" s="50">
        <f t="shared" si="208"/>
        <v>84872.266017124173</v>
      </c>
      <c r="AY439" s="50">
        <f t="shared" si="208"/>
        <v>57928.003189933072</v>
      </c>
    </row>
    <row r="440" spans="4:51" x14ac:dyDescent="0.25">
      <c r="D440" s="3">
        <v>55</v>
      </c>
      <c r="F440" s="3">
        <v>54</v>
      </c>
      <c r="G440" s="43">
        <f t="shared" si="207"/>
        <v>50690.828425460175</v>
      </c>
      <c r="H440" s="43">
        <f t="shared" si="207"/>
        <v>78646.943192982159</v>
      </c>
      <c r="I440" s="43">
        <f t="shared" si="207"/>
        <v>77481.454440097761</v>
      </c>
      <c r="J440" s="43">
        <f t="shared" si="207"/>
        <v>73235.803998820309</v>
      </c>
      <c r="K440" s="43">
        <f t="shared" si="207"/>
        <v>15174.948377769197</v>
      </c>
      <c r="L440" s="44">
        <f t="shared" si="207"/>
        <v>55643.655831701435</v>
      </c>
      <c r="M440" s="45">
        <f t="shared" si="207"/>
        <v>28218.300879508126</v>
      </c>
      <c r="N440" s="46">
        <f t="shared" si="207"/>
        <v>5959.5488770317388</v>
      </c>
      <c r="O440" s="46">
        <f t="shared" si="207"/>
        <v>0</v>
      </c>
      <c r="P440" s="47">
        <f t="shared" si="207"/>
        <v>133199.82746538264</v>
      </c>
      <c r="Q440" s="47">
        <f t="shared" si="207"/>
        <v>118365.98856001746</v>
      </c>
      <c r="R440" s="47">
        <f t="shared" si="207"/>
        <v>462574.94040321239</v>
      </c>
      <c r="S440" s="48">
        <f t="shared" si="207"/>
        <v>4475.2796526167822</v>
      </c>
      <c r="T440" s="48">
        <f t="shared" si="207"/>
        <v>5961.1656109140758</v>
      </c>
      <c r="U440" s="49">
        <f t="shared" si="207"/>
        <v>45562.781174549527</v>
      </c>
      <c r="V440" s="49">
        <f t="shared" si="207"/>
        <v>40536.799329415226</v>
      </c>
      <c r="W440" s="50">
        <f t="shared" si="207"/>
        <v>85859.841910457879</v>
      </c>
      <c r="X440" s="50">
        <f t="shared" si="207"/>
        <v>59020.851746212247</v>
      </c>
      <c r="AD440"/>
      <c r="AE440" s="3">
        <v>55</v>
      </c>
      <c r="AG440" s="3">
        <f t="shared" si="195"/>
        <v>52.274599303739727</v>
      </c>
      <c r="AH440" s="43">
        <f t="shared" si="208"/>
        <v>49858.577506598922</v>
      </c>
      <c r="AI440" s="43">
        <f t="shared" si="208"/>
        <v>77011.97296427215</v>
      </c>
      <c r="AJ440" s="43">
        <f t="shared" si="208"/>
        <v>75644.86978046193</v>
      </c>
      <c r="AK440" s="43">
        <f t="shared" si="208"/>
        <v>71767.175793666567</v>
      </c>
      <c r="AL440" s="43">
        <f t="shared" si="208"/>
        <v>14364.695903683474</v>
      </c>
      <c r="AM440" s="44">
        <f t="shared" si="208"/>
        <v>55270.263792065511</v>
      </c>
      <c r="AN440" s="45">
        <f t="shared" si="208"/>
        <v>27490.781138513277</v>
      </c>
      <c r="AO440" s="46">
        <f t="shared" si="208"/>
        <v>5804.5488475355296</v>
      </c>
      <c r="AP440" s="46">
        <f t="shared" si="208"/>
        <v>0</v>
      </c>
      <c r="AQ440" s="47">
        <f t="shared" si="208"/>
        <v>130912.09401968608</v>
      </c>
      <c r="AR440" s="47">
        <f t="shared" si="208"/>
        <v>116733.09063714671</v>
      </c>
      <c r="AS440" s="47">
        <f t="shared" si="208"/>
        <v>459961.78192795668</v>
      </c>
      <c r="AT440" s="48">
        <f t="shared" si="208"/>
        <v>4396.0430027678694</v>
      </c>
      <c r="AU440" s="48">
        <f t="shared" si="208"/>
        <v>5849.3400982438616</v>
      </c>
      <c r="AV440" s="49">
        <f t="shared" si="208"/>
        <v>44589.34368063094</v>
      </c>
      <c r="AW440" s="49">
        <f t="shared" si="208"/>
        <v>39694.056548447857</v>
      </c>
      <c r="AX440" s="50">
        <f t="shared" si="208"/>
        <v>85138.497473499257</v>
      </c>
      <c r="AY440" s="50">
        <f t="shared" si="208"/>
        <v>58220.354407919658</v>
      </c>
    </row>
    <row r="441" spans="4:51" x14ac:dyDescent="0.25">
      <c r="D441" s="3">
        <v>56</v>
      </c>
      <c r="F441" s="3">
        <v>55</v>
      </c>
      <c r="G441" s="43">
        <f t="shared" si="207"/>
        <v>51136.562763863622</v>
      </c>
      <c r="H441" s="43">
        <f t="shared" si="207"/>
        <v>79563.709531694141</v>
      </c>
      <c r="I441" s="43">
        <f t="shared" si="207"/>
        <v>78495.65249184148</v>
      </c>
      <c r="J441" s="43">
        <f t="shared" si="207"/>
        <v>74057.899773864963</v>
      </c>
      <c r="K441" s="43">
        <f t="shared" si="207"/>
        <v>15591.336822424337</v>
      </c>
      <c r="L441" s="44">
        <f t="shared" si="207"/>
        <v>55845.586704122776</v>
      </c>
      <c r="M441" s="45">
        <f t="shared" si="207"/>
        <v>28626.61713582855</v>
      </c>
      <c r="N441" s="46">
        <f t="shared" si="207"/>
        <v>6047.2535543991544</v>
      </c>
      <c r="O441" s="46">
        <f t="shared" si="207"/>
        <v>0</v>
      </c>
      <c r="P441" s="47">
        <f t="shared" si="207"/>
        <v>134477.00666439868</v>
      </c>
      <c r="Q441" s="47">
        <f t="shared" si="207"/>
        <v>119261.3394860032</v>
      </c>
      <c r="R441" s="47">
        <f t="shared" si="207"/>
        <v>463930.91326342919</v>
      </c>
      <c r="S441" s="48">
        <f t="shared" si="207"/>
        <v>4519.474493581778</v>
      </c>
      <c r="T441" s="48">
        <f t="shared" si="207"/>
        <v>6023.3256739169328</v>
      </c>
      <c r="U441" s="49">
        <f t="shared" si="207"/>
        <v>46109.277875402826</v>
      </c>
      <c r="V441" s="49">
        <f t="shared" si="207"/>
        <v>41009.342189107818</v>
      </c>
      <c r="W441" s="50">
        <f t="shared" si="207"/>
        <v>86252.070560189532</v>
      </c>
      <c r="X441" s="50">
        <f t="shared" si="207"/>
        <v>59461.39221455442</v>
      </c>
      <c r="AD441"/>
      <c r="AE441" s="3">
        <v>56</v>
      </c>
      <c r="AG441" s="3">
        <f t="shared" si="195"/>
        <v>52.830345632314121</v>
      </c>
      <c r="AH441" s="43">
        <f t="shared" si="208"/>
        <v>50135.690794227914</v>
      </c>
      <c r="AI441" s="43">
        <f t="shared" si="208"/>
        <v>77546.040534894812</v>
      </c>
      <c r="AJ441" s="43">
        <f t="shared" si="208"/>
        <v>76248.608830089259</v>
      </c>
      <c r="AK441" s="43">
        <f t="shared" si="208"/>
        <v>72247.253481965745</v>
      </c>
      <c r="AL441" s="43">
        <f t="shared" si="208"/>
        <v>14639.345568225668</v>
      </c>
      <c r="AM441" s="44">
        <f t="shared" si="208"/>
        <v>55394.115787792944</v>
      </c>
      <c r="AN441" s="45">
        <f t="shared" si="208"/>
        <v>27728.324330156087</v>
      </c>
      <c r="AO441" s="46">
        <f t="shared" si="208"/>
        <v>5854.9843863478445</v>
      </c>
      <c r="AP441" s="46">
        <f t="shared" si="208"/>
        <v>0</v>
      </c>
      <c r="AQ441" s="47">
        <f t="shared" si="208"/>
        <v>131660.79524213506</v>
      </c>
      <c r="AR441" s="47">
        <f t="shared" si="208"/>
        <v>117271.54024488296</v>
      </c>
      <c r="AS441" s="47">
        <f t="shared" si="208"/>
        <v>460843.47180641873</v>
      </c>
      <c r="AT441" s="48">
        <f t="shared" si="208"/>
        <v>4421.9844464670996</v>
      </c>
      <c r="AU441" s="48">
        <f t="shared" si="208"/>
        <v>5886.0023885362252</v>
      </c>
      <c r="AV441" s="49">
        <f t="shared" si="208"/>
        <v>44907.155021188293</v>
      </c>
      <c r="AW441" s="49">
        <f t="shared" si="208"/>
        <v>39969.341612576267</v>
      </c>
      <c r="AX441" s="50">
        <f t="shared" si="208"/>
        <v>85377.232407304371</v>
      </c>
      <c r="AY441" s="50">
        <f t="shared" si="208"/>
        <v>58483.917041646695</v>
      </c>
    </row>
    <row r="442" spans="4:51" x14ac:dyDescent="0.25">
      <c r="D442" s="3">
        <v>57</v>
      </c>
      <c r="F442" s="3">
        <v>56</v>
      </c>
      <c r="G442" s="43">
        <f t="shared" si="207"/>
        <v>51557.049122604709</v>
      </c>
      <c r="H442" s="43">
        <f t="shared" si="207"/>
        <v>80458.372962671521</v>
      </c>
      <c r="I442" s="43">
        <f t="shared" si="207"/>
        <v>79474.050805772364</v>
      </c>
      <c r="J442" s="43">
        <f t="shared" si="207"/>
        <v>74859.179993664759</v>
      </c>
      <c r="K442" s="43">
        <f t="shared" si="207"/>
        <v>15973.358753369395</v>
      </c>
      <c r="L442" s="44">
        <f t="shared" si="207"/>
        <v>56037.559253178893</v>
      </c>
      <c r="M442" s="45">
        <f t="shared" si="207"/>
        <v>29025.312495012375</v>
      </c>
      <c r="N442" s="46">
        <f t="shared" si="207"/>
        <v>6133.4101625803341</v>
      </c>
      <c r="O442" s="46">
        <f t="shared" si="207"/>
        <v>0</v>
      </c>
      <c r="P442" s="47">
        <f t="shared" si="207"/>
        <v>135719.49496711619</v>
      </c>
      <c r="Q442" s="47">
        <f t="shared" si="207"/>
        <v>120120.92100634673</v>
      </c>
      <c r="R442" s="47">
        <f t="shared" si="207"/>
        <v>465181.42220854288</v>
      </c>
      <c r="S442" s="48">
        <f t="shared" si="207"/>
        <v>4562.4385300473823</v>
      </c>
      <c r="T442" s="48">
        <f t="shared" si="207"/>
        <v>6083.5995141428448</v>
      </c>
      <c r="U442" s="49">
        <f t="shared" si="207"/>
        <v>46643.075878968033</v>
      </c>
      <c r="V442" s="49">
        <f t="shared" si="207"/>
        <v>41470.490507642629</v>
      </c>
      <c r="W442" s="50">
        <f t="shared" si="207"/>
        <v>86626.489994216579</v>
      </c>
      <c r="X442" s="50">
        <f t="shared" si="207"/>
        <v>59885.488152870996</v>
      </c>
      <c r="AD442"/>
      <c r="AE442" s="3">
        <v>57</v>
      </c>
      <c r="AG442" s="3">
        <f t="shared" si="195"/>
        <v>53.342441549920437</v>
      </c>
      <c r="AH442" s="43">
        <f t="shared" si="208"/>
        <v>50383.346176969673</v>
      </c>
      <c r="AI442" s="43">
        <f t="shared" si="208"/>
        <v>78031.869562189211</v>
      </c>
      <c r="AJ442" s="43">
        <f t="shared" si="208"/>
        <v>76794.631246977326</v>
      </c>
      <c r="AK442" s="43">
        <f t="shared" si="208"/>
        <v>72683.678731927328</v>
      </c>
      <c r="AL442" s="43">
        <f t="shared" si="208"/>
        <v>14880.661073662239</v>
      </c>
      <c r="AM442" s="44">
        <f t="shared" si="208"/>
        <v>55505.190304982832</v>
      </c>
      <c r="AN442" s="45">
        <f t="shared" si="208"/>
        <v>27944.500859465752</v>
      </c>
      <c r="AO442" s="46">
        <f t="shared" si="208"/>
        <v>5901.0284385654404</v>
      </c>
      <c r="AP442" s="46">
        <f t="shared" si="208"/>
        <v>0</v>
      </c>
      <c r="AQ442" s="47">
        <f t="shared" si="208"/>
        <v>132340.68662621645</v>
      </c>
      <c r="AR442" s="47">
        <f t="shared" si="208"/>
        <v>117757.10006909924</v>
      </c>
      <c r="AS442" s="47">
        <f t="shared" si="208"/>
        <v>461621.68711486564</v>
      </c>
      <c r="AT442" s="48">
        <f t="shared" si="208"/>
        <v>4445.5335458558657</v>
      </c>
      <c r="AU442" s="48">
        <f t="shared" si="208"/>
        <v>5919.2407489190018</v>
      </c>
      <c r="AV442" s="49">
        <f t="shared" si="208"/>
        <v>45196.398777954855</v>
      </c>
      <c r="AW442" s="49">
        <f t="shared" si="208"/>
        <v>40219.761439691254</v>
      </c>
      <c r="AX442" s="50">
        <f t="shared" si="208"/>
        <v>85591.779568059239</v>
      </c>
      <c r="AY442" s="50">
        <f t="shared" si="208"/>
        <v>58721.925874817098</v>
      </c>
    </row>
    <row r="443" spans="4:51" x14ac:dyDescent="0.25">
      <c r="D443" s="3">
        <v>58</v>
      </c>
      <c r="F443" s="3">
        <v>57</v>
      </c>
      <c r="G443" s="43">
        <f t="shared" si="207"/>
        <v>51953.548983098626</v>
      </c>
      <c r="H443" s="43">
        <f t="shared" si="207"/>
        <v>81331.350325595326</v>
      </c>
      <c r="I443" s="43">
        <f t="shared" si="207"/>
        <v>80417.534722979122</v>
      </c>
      <c r="J443" s="43">
        <f t="shared" si="207"/>
        <v>75640.069505035834</v>
      </c>
      <c r="K443" s="43">
        <f t="shared" si="207"/>
        <v>16324.274112953177</v>
      </c>
      <c r="L443" s="44">
        <f t="shared" si="207"/>
        <v>56220.074991680682</v>
      </c>
      <c r="M443" s="45">
        <f t="shared" si="207"/>
        <v>29414.525876427866</v>
      </c>
      <c r="N443" s="46">
        <f t="shared" si="207"/>
        <v>6218.0316374390804</v>
      </c>
      <c r="O443" s="46">
        <f t="shared" si="207"/>
        <v>0</v>
      </c>
      <c r="P443" s="47">
        <f t="shared" si="207"/>
        <v>136928.14028355226</v>
      </c>
      <c r="Q443" s="47">
        <f t="shared" si="207"/>
        <v>120946.04487254075</v>
      </c>
      <c r="R443" s="47">
        <f t="shared" si="207"/>
        <v>466334.49101779913</v>
      </c>
      <c r="S443" s="48">
        <f t="shared" si="207"/>
        <v>4604.2017748683402</v>
      </c>
      <c r="T443" s="48">
        <f t="shared" si="207"/>
        <v>6142.0345755066019</v>
      </c>
      <c r="U443" s="49">
        <f t="shared" si="207"/>
        <v>47164.401061057732</v>
      </c>
      <c r="V443" s="49">
        <f t="shared" si="207"/>
        <v>41920.45945269012</v>
      </c>
      <c r="W443" s="50">
        <f t="shared" si="207"/>
        <v>86983.977442406554</v>
      </c>
      <c r="X443" s="50">
        <f t="shared" si="207"/>
        <v>60293.710893746043</v>
      </c>
      <c r="AD443"/>
      <c r="AE443" s="3">
        <v>58</v>
      </c>
      <c r="AG443" s="3">
        <f t="shared" si="195"/>
        <v>53.814315524332059</v>
      </c>
      <c r="AH443" s="43">
        <f t="shared" si="208"/>
        <v>50605.179425458518</v>
      </c>
      <c r="AI443" s="43">
        <f t="shared" si="208"/>
        <v>78474.247427922644</v>
      </c>
      <c r="AJ443" s="43">
        <f t="shared" si="208"/>
        <v>77289.122909436512</v>
      </c>
      <c r="AK443" s="43">
        <f t="shared" si="208"/>
        <v>73080.828048672905</v>
      </c>
      <c r="AL443" s="43">
        <f t="shared" si="208"/>
        <v>15093.560544331884</v>
      </c>
      <c r="AM443" s="44">
        <f t="shared" si="208"/>
        <v>55605.019628214082</v>
      </c>
      <c r="AN443" s="45">
        <f t="shared" si="208"/>
        <v>28141.412944220119</v>
      </c>
      <c r="AO443" s="46">
        <f t="shared" si="208"/>
        <v>5943.0920874697013</v>
      </c>
      <c r="AP443" s="46">
        <f t="shared" si="208"/>
        <v>0</v>
      </c>
      <c r="AQ443" s="47">
        <f t="shared" si="208"/>
        <v>132958.78741184817</v>
      </c>
      <c r="AR443" s="47">
        <f t="shared" si="208"/>
        <v>118195.69066374193</v>
      </c>
      <c r="AS443" s="47">
        <f t="shared" si="208"/>
        <v>462310.8648062736</v>
      </c>
      <c r="AT443" s="48">
        <f t="shared" si="208"/>
        <v>4466.9354354017687</v>
      </c>
      <c r="AU443" s="48">
        <f t="shared" si="208"/>
        <v>5949.4119869440465</v>
      </c>
      <c r="AV443" s="49">
        <f t="shared" si="208"/>
        <v>45459.8892950097</v>
      </c>
      <c r="AW443" s="49">
        <f t="shared" si="208"/>
        <v>40447.783900508221</v>
      </c>
      <c r="AX443" s="50">
        <f t="shared" si="208"/>
        <v>85784.977424296914</v>
      </c>
      <c r="AY443" s="50">
        <f t="shared" si="208"/>
        <v>58937.193123186735</v>
      </c>
    </row>
    <row r="444" spans="4:51" x14ac:dyDescent="0.25">
      <c r="D444" s="3">
        <v>59</v>
      </c>
      <c r="F444" s="3">
        <v>58</v>
      </c>
      <c r="G444" s="43">
        <f t="shared" si="207"/>
        <v>52327.282192061233</v>
      </c>
      <c r="H444" s="43">
        <f t="shared" si="207"/>
        <v>82183.058800418148</v>
      </c>
      <c r="I444" s="43">
        <f t="shared" si="207"/>
        <v>81327.004117710923</v>
      </c>
      <c r="J444" s="43">
        <f t="shared" si="207"/>
        <v>76400.991841156996</v>
      </c>
      <c r="K444" s="43">
        <f t="shared" si="207"/>
        <v>16646.976404382614</v>
      </c>
      <c r="L444" s="44">
        <f t="shared" si="207"/>
        <v>56393.608684389947</v>
      </c>
      <c r="M444" s="45">
        <f t="shared" si="207"/>
        <v>29794.400136500171</v>
      </c>
      <c r="N444" s="46">
        <f t="shared" si="207"/>
        <v>6301.1317639778263</v>
      </c>
      <c r="O444" s="46">
        <f t="shared" si="207"/>
        <v>0</v>
      </c>
      <c r="P444" s="47">
        <f t="shared" si="207"/>
        <v>138103.77655668819</v>
      </c>
      <c r="Q444" s="47">
        <f t="shared" si="207"/>
        <v>121737.98555450737</v>
      </c>
      <c r="R444" s="47">
        <f t="shared" si="207"/>
        <v>467397.56067852397</v>
      </c>
      <c r="S444" s="48">
        <f t="shared" si="207"/>
        <v>4644.7938233431414</v>
      </c>
      <c r="T444" s="48">
        <f t="shared" si="207"/>
        <v>6198.6778924735736</v>
      </c>
      <c r="U444" s="49">
        <f t="shared" si="207"/>
        <v>47673.480167947106</v>
      </c>
      <c r="V444" s="49">
        <f t="shared" si="207"/>
        <v>42359.464314826968</v>
      </c>
      <c r="W444" s="50">
        <f t="shared" si="207"/>
        <v>87325.366562836105</v>
      </c>
      <c r="X444" s="50">
        <f t="shared" si="207"/>
        <v>60686.615613366077</v>
      </c>
      <c r="AD444"/>
      <c r="AE444" s="3">
        <v>59</v>
      </c>
      <c r="AG444" s="3">
        <f t="shared" si="195"/>
        <v>54.249126738543261</v>
      </c>
      <c r="AH444" s="43">
        <f t="shared" si="208"/>
        <v>50804.304607573358</v>
      </c>
      <c r="AI444" s="43">
        <f t="shared" si="208"/>
        <v>78877.424232707664</v>
      </c>
      <c r="AJ444" s="43">
        <f t="shared" si="208"/>
        <v>77737.514329432815</v>
      </c>
      <c r="AK444" s="43">
        <f t="shared" si="208"/>
        <v>73442.580163860199</v>
      </c>
      <c r="AL444" s="43">
        <f t="shared" si="208"/>
        <v>15282.089477758351</v>
      </c>
      <c r="AM444" s="44">
        <f t="shared" si="208"/>
        <v>55694.919531998486</v>
      </c>
      <c r="AN444" s="45">
        <f t="shared" si="208"/>
        <v>28320.930652276886</v>
      </c>
      <c r="AO444" s="46">
        <f t="shared" si="208"/>
        <v>5981.5439220139097</v>
      </c>
      <c r="AP444" s="46">
        <f t="shared" si="208"/>
        <v>0</v>
      </c>
      <c r="AQ444" s="47">
        <f t="shared" si="208"/>
        <v>133521.2984367843</v>
      </c>
      <c r="AR444" s="47">
        <f t="shared" si="208"/>
        <v>118592.46297477465</v>
      </c>
      <c r="AS444" s="47">
        <f t="shared" si="208"/>
        <v>462923.07465783396</v>
      </c>
      <c r="AT444" s="48">
        <f t="shared" si="208"/>
        <v>4486.4065412578138</v>
      </c>
      <c r="AU444" s="48">
        <f t="shared" si="208"/>
        <v>5976.8303684709608</v>
      </c>
      <c r="AV444" s="49">
        <f t="shared" si="208"/>
        <v>45700.128124269118</v>
      </c>
      <c r="AW444" s="49">
        <f t="shared" si="208"/>
        <v>40655.599866216071</v>
      </c>
      <c r="AX444" s="50">
        <f t="shared" si="208"/>
        <v>85959.271852896447</v>
      </c>
      <c r="AY444" s="50">
        <f t="shared" si="208"/>
        <v>59132.172030465787</v>
      </c>
    </row>
    <row r="445" spans="4:51" x14ac:dyDescent="0.25">
      <c r="D445" s="3">
        <v>60</v>
      </c>
      <c r="F445" s="3">
        <v>59</v>
      </c>
      <c r="G445" s="43">
        <f t="shared" si="207"/>
        <v>52679.425333387087</v>
      </c>
      <c r="H445" s="43">
        <f t="shared" si="207"/>
        <v>83013.915140909739</v>
      </c>
      <c r="I445" s="43">
        <f t="shared" si="207"/>
        <v>82203.368750437468</v>
      </c>
      <c r="J445" s="43">
        <f t="shared" si="207"/>
        <v>77142.368546354293</v>
      </c>
      <c r="K445" s="43">
        <f t="shared" si="207"/>
        <v>16944.04115591665</v>
      </c>
      <c r="L445" s="44">
        <f t="shared" si="207"/>
        <v>56558.610006803283</v>
      </c>
      <c r="M445" s="45">
        <f t="shared" si="207"/>
        <v>30165.081561631501</v>
      </c>
      <c r="N445" s="46">
        <f t="shared" si="207"/>
        <v>6382.7250947755247</v>
      </c>
      <c r="O445" s="46">
        <f t="shared" si="207"/>
        <v>0</v>
      </c>
      <c r="P445" s="47">
        <f t="shared" si="207"/>
        <v>139247.22342622935</v>
      </c>
      <c r="Q445" s="47">
        <f t="shared" si="207"/>
        <v>122497.98020039976</v>
      </c>
      <c r="R445" s="47">
        <f t="shared" si="207"/>
        <v>468377.52736354986</v>
      </c>
      <c r="S445" s="48">
        <f t="shared" si="207"/>
        <v>4684.2438314855935</v>
      </c>
      <c r="T445" s="48">
        <f t="shared" si="207"/>
        <v>6253.5760167398948</v>
      </c>
      <c r="U445" s="49">
        <f t="shared" si="207"/>
        <v>48170.540356594553</v>
      </c>
      <c r="V445" s="49">
        <f t="shared" si="207"/>
        <v>42787.720121742117</v>
      </c>
      <c r="W445" s="50">
        <f t="shared" si="207"/>
        <v>87651.449443037563</v>
      </c>
      <c r="X445" s="50">
        <f t="shared" si="207"/>
        <v>61064.741436334865</v>
      </c>
      <c r="AD445"/>
      <c r="AE445" s="3">
        <v>60</v>
      </c>
      <c r="AG445" s="3">
        <f t="shared" si="195"/>
        <v>54.649786241410681</v>
      </c>
      <c r="AH445" s="43">
        <f t="shared" si="208"/>
        <v>50983.399043753161</v>
      </c>
      <c r="AI445" s="43">
        <f t="shared" si="208"/>
        <v>79245.181579960787</v>
      </c>
      <c r="AJ445" s="43">
        <f t="shared" si="208"/>
        <v>78144.584547307502</v>
      </c>
      <c r="AK445" s="43">
        <f t="shared" si="208"/>
        <v>73772.38074017418</v>
      </c>
      <c r="AL445" s="43">
        <f t="shared" si="208"/>
        <v>15449.601218508738</v>
      </c>
      <c r="AM445" s="44">
        <f t="shared" si="208"/>
        <v>55776.02480714026</v>
      </c>
      <c r="AN445" s="45">
        <f t="shared" si="208"/>
        <v>28484.72083528059</v>
      </c>
      <c r="AO445" s="46">
        <f t="shared" si="208"/>
        <v>6016.7149473300469</v>
      </c>
      <c r="AP445" s="46">
        <f t="shared" si="208"/>
        <v>0</v>
      </c>
      <c r="AQ445" s="47">
        <f t="shared" si="208"/>
        <v>134033.71197163369</v>
      </c>
      <c r="AR445" s="47">
        <f t="shared" si="208"/>
        <v>118951.91348234005</v>
      </c>
      <c r="AS445" s="47">
        <f t="shared" si="208"/>
        <v>463468.46203490603</v>
      </c>
      <c r="AT445" s="48">
        <f t="shared" si="208"/>
        <v>4504.1384446991842</v>
      </c>
      <c r="AU445" s="48">
        <f t="shared" si="208"/>
        <v>6001.7734232008243</v>
      </c>
      <c r="AV445" s="49">
        <f t="shared" si="208"/>
        <v>45919.343626435963</v>
      </c>
      <c r="AW445" s="49">
        <f t="shared" si="208"/>
        <v>40845.158678977881</v>
      </c>
      <c r="AX445" s="50">
        <f t="shared" si="208"/>
        <v>86116.779334736711</v>
      </c>
      <c r="AY445" s="50">
        <f t="shared" si="208"/>
        <v>59309.009719032452</v>
      </c>
    </row>
    <row r="446" spans="4:51" x14ac:dyDescent="0.25">
      <c r="D446" s="3">
        <v>61</v>
      </c>
      <c r="F446" s="3">
        <v>60</v>
      </c>
      <c r="G446" s="43">
        <f t="shared" si="207"/>
        <v>53011.110660646824</v>
      </c>
      <c r="H446" s="43">
        <f t="shared" si="207"/>
        <v>83824.334981195672</v>
      </c>
      <c r="I446" s="43">
        <f t="shared" si="207"/>
        <v>83047.544103251334</v>
      </c>
      <c r="J446" s="43">
        <f t="shared" ref="J446:X446" si="209">300*J374*J146</f>
        <v>77864.618570041144</v>
      </c>
      <c r="K446" s="43">
        <f t="shared" si="209"/>
        <v>17217.767109630309</v>
      </c>
      <c r="L446" s="44">
        <f t="shared" si="209"/>
        <v>56715.505063924378</v>
      </c>
      <c r="M446" s="45">
        <f t="shared" si="209"/>
        <v>30526.719389360784</v>
      </c>
      <c r="N446" s="46">
        <f t="shared" si="209"/>
        <v>6462.8268740045196</v>
      </c>
      <c r="O446" s="46">
        <f t="shared" si="209"/>
        <v>0</v>
      </c>
      <c r="P446" s="47">
        <f t="shared" si="209"/>
        <v>140359.28595762921</v>
      </c>
      <c r="Q446" s="47">
        <f t="shared" si="209"/>
        <v>123227.22874205386</v>
      </c>
      <c r="R446" s="47">
        <f t="shared" si="209"/>
        <v>469280.77864673629</v>
      </c>
      <c r="S446" s="48">
        <f t="shared" si="209"/>
        <v>4722.5804975087876</v>
      </c>
      <c r="T446" s="48">
        <f t="shared" si="209"/>
        <v>6306.7749528748091</v>
      </c>
      <c r="U446" s="49">
        <f t="shared" si="209"/>
        <v>48655.808776369755</v>
      </c>
      <c r="V446" s="49">
        <f t="shared" si="209"/>
        <v>43205.441288347021</v>
      </c>
      <c r="W446" s="50">
        <f t="shared" si="209"/>
        <v>87962.97853416107</v>
      </c>
      <c r="X446" s="50">
        <f t="shared" si="209"/>
        <v>61428.611581924692</v>
      </c>
      <c r="AD446"/>
      <c r="AE446" s="3">
        <v>61</v>
      </c>
      <c r="AG446" s="3">
        <f t="shared" si="195"/>
        <v>55.01897643704347</v>
      </c>
      <c r="AH446" s="43">
        <f t="shared" si="208"/>
        <v>51144.773057576211</v>
      </c>
      <c r="AI446" s="43">
        <f t="shared" si="208"/>
        <v>79580.891476915873</v>
      </c>
      <c r="AJ446" s="43">
        <f t="shared" si="208"/>
        <v>78514.549464064476</v>
      </c>
      <c r="AK446" s="43">
        <f t="shared" ref="AK446:AY446" si="210">300*AK374*AK146</f>
        <v>74073.297627575594</v>
      </c>
      <c r="AL446" s="43">
        <f t="shared" si="210"/>
        <v>15598.895195998419</v>
      </c>
      <c r="AM446" s="44">
        <f t="shared" si="210"/>
        <v>55849.31819183036</v>
      </c>
      <c r="AN446" s="45">
        <f t="shared" si="210"/>
        <v>28634.272073566972</v>
      </c>
      <c r="AO446" s="46">
        <f t="shared" si="210"/>
        <v>6048.9028700463787</v>
      </c>
      <c r="AP446" s="46">
        <f t="shared" si="210"/>
        <v>0</v>
      </c>
      <c r="AQ446" s="47">
        <f t="shared" si="210"/>
        <v>134500.90487180682</v>
      </c>
      <c r="AR446" s="47">
        <f t="shared" si="210"/>
        <v>119277.98002269813</v>
      </c>
      <c r="AS446" s="47">
        <f t="shared" si="210"/>
        <v>463955.59882628778</v>
      </c>
      <c r="AT446" s="48">
        <f t="shared" si="210"/>
        <v>4520.3011589273701</v>
      </c>
      <c r="AU446" s="48">
        <f t="shared" si="210"/>
        <v>6024.4868633605074</v>
      </c>
      <c r="AV446" s="49">
        <f t="shared" si="210"/>
        <v>46119.524948883285</v>
      </c>
      <c r="AW446" s="49">
        <f t="shared" si="210"/>
        <v>41018.198523723971</v>
      </c>
      <c r="AX446" s="50">
        <f t="shared" si="210"/>
        <v>86259.338634558037</v>
      </c>
      <c r="AY446" s="50">
        <f t="shared" si="210"/>
        <v>59469.591281149951</v>
      </c>
    </row>
    <row r="447" spans="4:51" x14ac:dyDescent="0.25">
      <c r="D447" s="3">
        <v>62</v>
      </c>
      <c r="F447" s="3">
        <v>61</v>
      </c>
      <c r="G447" s="43">
        <f t="shared" ref="G447:X456" si="211">300*G375*G147</f>
        <v>53323.425509226079</v>
      </c>
      <c r="H447" s="43">
        <f t="shared" si="211"/>
        <v>84614.732209361362</v>
      </c>
      <c r="I447" s="43">
        <f t="shared" si="211"/>
        <v>83860.447660416874</v>
      </c>
      <c r="J447" s="43">
        <f t="shared" si="211"/>
        <v>78568.157724027551</v>
      </c>
      <c r="K447" s="43">
        <f t="shared" si="211"/>
        <v>17470.211326047607</v>
      </c>
      <c r="L447" s="44">
        <f t="shared" si="211"/>
        <v>56864.697786411336</v>
      </c>
      <c r="M447" s="45">
        <f t="shared" si="211"/>
        <v>30879.465357013323</v>
      </c>
      <c r="N447" s="46">
        <f t="shared" si="211"/>
        <v>6541.4529666453391</v>
      </c>
      <c r="O447" s="46">
        <f t="shared" si="211"/>
        <v>0</v>
      </c>
      <c r="P447" s="47">
        <f t="shared" si="211"/>
        <v>141440.75442989718</v>
      </c>
      <c r="Q447" s="47">
        <f t="shared" si="211"/>
        <v>123926.89412689995</v>
      </c>
      <c r="R447" s="47">
        <f t="shared" si="211"/>
        <v>470113.22790918144</v>
      </c>
      <c r="S447" s="48">
        <f t="shared" si="211"/>
        <v>4759.8320462170768</v>
      </c>
      <c r="T447" s="48">
        <f t="shared" si="211"/>
        <v>6358.3201021201603</v>
      </c>
      <c r="U447" s="49">
        <f t="shared" si="211"/>
        <v>49129.51218908497</v>
      </c>
      <c r="V447" s="49">
        <f t="shared" si="211"/>
        <v>43612.841300067652</v>
      </c>
      <c r="W447" s="50">
        <f t="shared" si="211"/>
        <v>88260.668516784339</v>
      </c>
      <c r="X447" s="50">
        <f t="shared" si="211"/>
        <v>61778.73354607691</v>
      </c>
      <c r="AD447"/>
      <c r="AE447" s="3">
        <v>62</v>
      </c>
      <c r="AG447" s="3">
        <f t="shared" si="195"/>
        <v>55.359169043423464</v>
      </c>
      <c r="AH447" s="43">
        <f t="shared" ref="AH447:AY456" si="212">300*AH375*AH147</f>
        <v>51290.427427934534</v>
      </c>
      <c r="AI447" s="43">
        <f t="shared" si="212"/>
        <v>79887.566899171696</v>
      </c>
      <c r="AJ447" s="43">
        <f t="shared" si="212"/>
        <v>78851.137036863351</v>
      </c>
      <c r="AK447" s="43">
        <f t="shared" si="212"/>
        <v>74348.068175995315</v>
      </c>
      <c r="AL447" s="43">
        <f t="shared" si="212"/>
        <v>15732.32387468597</v>
      </c>
      <c r="AM447" s="44">
        <f t="shared" si="212"/>
        <v>55915.654062550049</v>
      </c>
      <c r="AN447" s="45">
        <f t="shared" si="212"/>
        <v>28770.916218377792</v>
      </c>
      <c r="AO447" s="46">
        <f t="shared" si="212"/>
        <v>6078.3758425438027</v>
      </c>
      <c r="AP447" s="46">
        <f t="shared" si="212"/>
        <v>0</v>
      </c>
      <c r="AQ447" s="47">
        <f t="shared" si="212"/>
        <v>134927.21783927621</v>
      </c>
      <c r="AR447" s="47">
        <f t="shared" si="212"/>
        <v>119574.12183085521</v>
      </c>
      <c r="AS447" s="47">
        <f t="shared" si="212"/>
        <v>464391.76324349741</v>
      </c>
      <c r="AT447" s="48">
        <f t="shared" si="212"/>
        <v>4535.0459170210152</v>
      </c>
      <c r="AU447" s="48">
        <f t="shared" si="212"/>
        <v>6045.1887626825019</v>
      </c>
      <c r="AV447" s="49">
        <f t="shared" si="212"/>
        <v>46302.451249099271</v>
      </c>
      <c r="AW447" s="49">
        <f t="shared" si="212"/>
        <v>41176.272499757571</v>
      </c>
      <c r="AX447" s="50">
        <f t="shared" si="212"/>
        <v>86388.553280775654</v>
      </c>
      <c r="AY447" s="50">
        <f t="shared" si="212"/>
        <v>59615.576702900114</v>
      </c>
    </row>
    <row r="448" spans="4:51" x14ac:dyDescent="0.25">
      <c r="D448" s="3">
        <v>63</v>
      </c>
      <c r="F448" s="3">
        <v>62</v>
      </c>
      <c r="G448" s="43">
        <f t="shared" si="211"/>
        <v>53617.412116073348</v>
      </c>
      <c r="H448" s="43">
        <f t="shared" si="211"/>
        <v>85385.5184026926</v>
      </c>
      <c r="I448" s="43">
        <f t="shared" si="211"/>
        <v>84642.99559891301</v>
      </c>
      <c r="J448" s="43">
        <f t="shared" si="211"/>
        <v>79253.398197902512</v>
      </c>
      <c r="K448" s="43">
        <f t="shared" si="211"/>
        <v>17703.219189753589</v>
      </c>
      <c r="L448" s="44">
        <f t="shared" si="211"/>
        <v>57006.571218632002</v>
      </c>
      <c r="M448" s="45">
        <f t="shared" si="211"/>
        <v>31223.473277099401</v>
      </c>
      <c r="N448" s="46">
        <f t="shared" si="211"/>
        <v>6618.6197925473662</v>
      </c>
      <c r="O448" s="46">
        <f t="shared" si="211"/>
        <v>0</v>
      </c>
      <c r="P448" s="47">
        <f t="shared" si="211"/>
        <v>142492.40417632525</v>
      </c>
      <c r="Q448" s="47">
        <f t="shared" si="211"/>
        <v>124598.10265917178</v>
      </c>
      <c r="R448" s="47">
        <f t="shared" si="211"/>
        <v>470880.34692008002</v>
      </c>
      <c r="S448" s="48">
        <f t="shared" si="211"/>
        <v>4796.0262160296943</v>
      </c>
      <c r="T448" s="48">
        <f t="shared" si="211"/>
        <v>6408.2562136107317</v>
      </c>
      <c r="U448" s="49">
        <f t="shared" si="211"/>
        <v>49591.87662436955</v>
      </c>
      <c r="V448" s="49">
        <f t="shared" si="211"/>
        <v>44010.132426785836</v>
      </c>
      <c r="W448" s="50">
        <f t="shared" si="211"/>
        <v>88545.198097759232</v>
      </c>
      <c r="X448" s="50">
        <f t="shared" si="211"/>
        <v>62115.599314067789</v>
      </c>
      <c r="AD448"/>
      <c r="AE448" s="3">
        <v>63</v>
      </c>
      <c r="AG448" s="3">
        <f t="shared" si="195"/>
        <v>55.672641640487548</v>
      </c>
      <c r="AH448" s="43">
        <f t="shared" si="212"/>
        <v>51422.100870884497</v>
      </c>
      <c r="AI448" s="43">
        <f t="shared" si="212"/>
        <v>80167.905310072398</v>
      </c>
      <c r="AJ448" s="43">
        <f t="shared" si="212"/>
        <v>79157.651394498112</v>
      </c>
      <c r="AK448" s="43">
        <f t="shared" si="212"/>
        <v>74599.139855589892</v>
      </c>
      <c r="AL448" s="43">
        <f t="shared" si="212"/>
        <v>15851.876269227136</v>
      </c>
      <c r="AM448" s="44">
        <f t="shared" si="212"/>
        <v>55975.777936082341</v>
      </c>
      <c r="AN448" s="45">
        <f t="shared" si="212"/>
        <v>28895.847030010627</v>
      </c>
      <c r="AO448" s="46">
        <f t="shared" si="212"/>
        <v>6105.3757391459558</v>
      </c>
      <c r="AP448" s="46">
        <f t="shared" si="212"/>
        <v>0</v>
      </c>
      <c r="AQ448" s="47">
        <f t="shared" si="212"/>
        <v>135316.52308372236</v>
      </c>
      <c r="AR448" s="47">
        <f t="shared" si="212"/>
        <v>119843.38665024911</v>
      </c>
      <c r="AS448" s="47">
        <f t="shared" si="212"/>
        <v>464783.16418164701</v>
      </c>
      <c r="AT448" s="48">
        <f t="shared" si="212"/>
        <v>4548.5075513604743</v>
      </c>
      <c r="AU448" s="48">
        <f t="shared" si="212"/>
        <v>6064.0731170517793</v>
      </c>
      <c r="AV448" s="49">
        <f t="shared" si="212"/>
        <v>46469.71689121316</v>
      </c>
      <c r="AW448" s="49">
        <f t="shared" si="212"/>
        <v>41320.771058711442</v>
      </c>
      <c r="AX448" s="50">
        <f t="shared" si="212"/>
        <v>86505.826656236241</v>
      </c>
      <c r="AY448" s="50">
        <f t="shared" si="212"/>
        <v>59748.431901920594</v>
      </c>
    </row>
    <row r="449" spans="4:51" x14ac:dyDescent="0.25">
      <c r="D449" s="3">
        <v>64</v>
      </c>
      <c r="F449" s="3">
        <v>63</v>
      </c>
      <c r="G449" s="43">
        <f t="shared" si="211"/>
        <v>53894.067783227227</v>
      </c>
      <c r="H449" s="43">
        <f t="shared" si="211"/>
        <v>86137.102319571888</v>
      </c>
      <c r="I449" s="43">
        <f t="shared" si="211"/>
        <v>85396.099855855879</v>
      </c>
      <c r="J449" s="43">
        <f t="shared" si="211"/>
        <v>79920.748127639366</v>
      </c>
      <c r="K449" s="43">
        <f t="shared" si="211"/>
        <v>17918.450131713071</v>
      </c>
      <c r="L449" s="44">
        <f t="shared" si="211"/>
        <v>57141.488710849553</v>
      </c>
      <c r="M449" s="45">
        <f t="shared" si="211"/>
        <v>31558.898638704959</v>
      </c>
      <c r="N449" s="46">
        <f t="shared" si="211"/>
        <v>6694.3442650097541</v>
      </c>
      <c r="O449" s="46">
        <f t="shared" si="211"/>
        <v>0</v>
      </c>
      <c r="P449" s="47">
        <f t="shared" si="211"/>
        <v>143514.99547281952</v>
      </c>
      <c r="Q449" s="47">
        <f t="shared" si="211"/>
        <v>125241.94443507562</v>
      </c>
      <c r="R449" s="47">
        <f t="shared" si="211"/>
        <v>471587.19660107547</v>
      </c>
      <c r="S449" s="48">
        <f t="shared" si="211"/>
        <v>4831.190248384798</v>
      </c>
      <c r="T449" s="48">
        <f t="shared" si="211"/>
        <v>6456.6273423416478</v>
      </c>
      <c r="U449" s="49">
        <f t="shared" si="211"/>
        <v>50043.127067651505</v>
      </c>
      <c r="V449" s="49">
        <f t="shared" si="211"/>
        <v>44397.525465075887</v>
      </c>
      <c r="W449" s="50">
        <f t="shared" si="211"/>
        <v>88817.211738031707</v>
      </c>
      <c r="X449" s="50">
        <f t="shared" si="211"/>
        <v>62439.685599297627</v>
      </c>
      <c r="AD449"/>
      <c r="AE449" s="3">
        <v>64</v>
      </c>
      <c r="AG449" s="3">
        <f t="shared" si="195"/>
        <v>55.961492918461353</v>
      </c>
      <c r="AH449" s="43">
        <f t="shared" si="212"/>
        <v>51541.309417227079</v>
      </c>
      <c r="AI449" s="43">
        <f t="shared" si="212"/>
        <v>80424.326213927852</v>
      </c>
      <c r="AJ449" s="43">
        <f t="shared" si="212"/>
        <v>79437.027607938566</v>
      </c>
      <c r="AK449" s="43">
        <f t="shared" si="212"/>
        <v>74828.705225961079</v>
      </c>
      <c r="AL449" s="43">
        <f t="shared" si="212"/>
        <v>15959.243724974782</v>
      </c>
      <c r="AM449" s="44">
        <f t="shared" si="212"/>
        <v>56030.342603798257</v>
      </c>
      <c r="AN449" s="45">
        <f t="shared" si="212"/>
        <v>29010.136335318173</v>
      </c>
      <c r="AO449" s="46">
        <f t="shared" si="212"/>
        <v>6130.121027325712</v>
      </c>
      <c r="AP449" s="46">
        <f t="shared" si="212"/>
        <v>0</v>
      </c>
      <c r="AQ449" s="47">
        <f t="shared" si="212"/>
        <v>135672.28226521012</v>
      </c>
      <c r="AR449" s="47">
        <f t="shared" si="212"/>
        <v>120088.46720481293</v>
      </c>
      <c r="AS449" s="47">
        <f t="shared" si="212"/>
        <v>465135.12212221604</v>
      </c>
      <c r="AT449" s="48">
        <f t="shared" si="212"/>
        <v>4560.8065306689141</v>
      </c>
      <c r="AU449" s="48">
        <f t="shared" si="212"/>
        <v>6081.3128870497285</v>
      </c>
      <c r="AV449" s="49">
        <f t="shared" si="212"/>
        <v>46622.753225215187</v>
      </c>
      <c r="AW449" s="49">
        <f t="shared" si="212"/>
        <v>41452.94136567165</v>
      </c>
      <c r="AX449" s="50">
        <f t="shared" si="212"/>
        <v>86612.391123934605</v>
      </c>
      <c r="AY449" s="50">
        <f t="shared" si="212"/>
        <v>59869.454913308509</v>
      </c>
    </row>
    <row r="450" spans="4:51" x14ac:dyDescent="0.25">
      <c r="D450" s="3">
        <v>65</v>
      </c>
      <c r="F450" s="3">
        <v>64</v>
      </c>
      <c r="G450" s="43">
        <f t="shared" si="211"/>
        <v>54154.345328772448</v>
      </c>
      <c r="H450" s="43">
        <f t="shared" si="211"/>
        <v>86869.889443461187</v>
      </c>
      <c r="I450" s="43">
        <f t="shared" si="211"/>
        <v>86120.665541699826</v>
      </c>
      <c r="J450" s="43">
        <f t="shared" si="211"/>
        <v>80570.611212978198</v>
      </c>
      <c r="K450" s="43">
        <f t="shared" si="211"/>
        <v>18117.399744832237</v>
      </c>
      <c r="L450" s="44">
        <f t="shared" si="211"/>
        <v>57269.795025880579</v>
      </c>
      <c r="M450" s="45">
        <f t="shared" si="211"/>
        <v>31885.898234090604</v>
      </c>
      <c r="N450" s="46">
        <f t="shared" si="211"/>
        <v>6768.6437335811388</v>
      </c>
      <c r="O450" s="46">
        <f t="shared" si="211"/>
        <v>0</v>
      </c>
      <c r="P450" s="47">
        <f t="shared" si="211"/>
        <v>144509.27346901924</v>
      </c>
      <c r="Q450" s="47">
        <f t="shared" si="211"/>
        <v>125859.47385822076</v>
      </c>
      <c r="R450" s="47">
        <f t="shared" si="211"/>
        <v>472238.45600243309</v>
      </c>
      <c r="S450" s="48">
        <f t="shared" si="211"/>
        <v>4865.350879295459</v>
      </c>
      <c r="T450" s="48">
        <f t="shared" si="211"/>
        <v>6503.4768132662266</v>
      </c>
      <c r="U450" s="49">
        <f t="shared" si="211"/>
        <v>50483.487178220181</v>
      </c>
      <c r="V450" s="49">
        <f t="shared" si="211"/>
        <v>44775.229506552227</v>
      </c>
      <c r="W450" s="50">
        <f t="shared" si="211"/>
        <v>89077.321311827007</v>
      </c>
      <c r="X450" s="50">
        <f t="shared" si="211"/>
        <v>62751.454104149023</v>
      </c>
      <c r="AD450"/>
      <c r="AE450" s="3">
        <v>65</v>
      </c>
      <c r="AG450" s="3">
        <f t="shared" si="195"/>
        <v>56.227656728531329</v>
      </c>
      <c r="AH450" s="43">
        <f t="shared" si="212"/>
        <v>51649.379183601894</v>
      </c>
      <c r="AI450" s="43">
        <f t="shared" si="212"/>
        <v>80659.003645708493</v>
      </c>
      <c r="AJ450" s="43">
        <f t="shared" si="212"/>
        <v>79691.878574867063</v>
      </c>
      <c r="AK450" s="43">
        <f t="shared" si="212"/>
        <v>75038.732122424699</v>
      </c>
      <c r="AL450" s="43">
        <f t="shared" si="212"/>
        <v>16055.872148619124</v>
      </c>
      <c r="AM450" s="44">
        <f t="shared" si="212"/>
        <v>56079.921543706427</v>
      </c>
      <c r="AN450" s="45">
        <f t="shared" si="212"/>
        <v>29114.748063753454</v>
      </c>
      <c r="AO450" s="46">
        <f t="shared" si="212"/>
        <v>6152.8092883020636</v>
      </c>
      <c r="AP450" s="46">
        <f t="shared" si="212"/>
        <v>0</v>
      </c>
      <c r="AQ450" s="47">
        <f t="shared" si="212"/>
        <v>135997.59626999515</v>
      </c>
      <c r="AR450" s="47">
        <f t="shared" si="212"/>
        <v>120311.74889043962</v>
      </c>
      <c r="AS450" s="47">
        <f t="shared" si="212"/>
        <v>465452.21577529551</v>
      </c>
      <c r="AT450" s="48">
        <f t="shared" si="212"/>
        <v>4572.0507092677599</v>
      </c>
      <c r="AU450" s="48">
        <f t="shared" si="212"/>
        <v>6097.0626052949556</v>
      </c>
      <c r="AV450" s="49">
        <f t="shared" si="212"/>
        <v>46762.847460150813</v>
      </c>
      <c r="AW450" s="49">
        <f t="shared" si="212"/>
        <v>41573.90404917673</v>
      </c>
      <c r="AX450" s="50">
        <f t="shared" si="212"/>
        <v>86709.332313370411</v>
      </c>
      <c r="AY450" s="50">
        <f t="shared" si="212"/>
        <v>59979.798061785397</v>
      </c>
    </row>
    <row r="451" spans="4:51" x14ac:dyDescent="0.25">
      <c r="D451" s="3">
        <v>66</v>
      </c>
      <c r="F451" s="3">
        <v>65</v>
      </c>
      <c r="G451" s="43">
        <f t="shared" si="211"/>
        <v>54399.153775663566</v>
      </c>
      <c r="H451" s="43">
        <f t="shared" si="211"/>
        <v>87584.281574773617</v>
      </c>
      <c r="I451" s="43">
        <f t="shared" si="211"/>
        <v>86817.588670083365</v>
      </c>
      <c r="J451" s="43">
        <f t="shared" si="211"/>
        <v>81203.386379507734</v>
      </c>
      <c r="K451" s="43">
        <f t="shared" si="211"/>
        <v>18301.418854841257</v>
      </c>
      <c r="L451" s="44">
        <f t="shared" si="211"/>
        <v>57391.817369029181</v>
      </c>
      <c r="M451" s="45">
        <f t="shared" si="211"/>
        <v>32204.62980968324</v>
      </c>
      <c r="N451" s="46">
        <f t="shared" si="211"/>
        <v>6841.5359307986682</v>
      </c>
      <c r="O451" s="46">
        <f t="shared" si="211"/>
        <v>0</v>
      </c>
      <c r="P451" s="47">
        <f t="shared" si="211"/>
        <v>145475.96815783271</v>
      </c>
      <c r="Q451" s="47">
        <f t="shared" si="211"/>
        <v>126451.71022308752</v>
      </c>
      <c r="R451" s="47">
        <f t="shared" si="211"/>
        <v>472838.44953435886</v>
      </c>
      <c r="S451" s="48">
        <f t="shared" si="211"/>
        <v>4898.5343328496647</v>
      </c>
      <c r="T451" s="48">
        <f t="shared" si="211"/>
        <v>6548.8471909597592</v>
      </c>
      <c r="U451" s="49">
        <f t="shared" si="211"/>
        <v>50913.179035036374</v>
      </c>
      <c r="V451" s="49">
        <f t="shared" si="211"/>
        <v>45143.451730302077</v>
      </c>
      <c r="W451" s="50">
        <f t="shared" si="211"/>
        <v>89326.107697969186</v>
      </c>
      <c r="X451" s="50">
        <f t="shared" si="211"/>
        <v>63051.351799297183</v>
      </c>
      <c r="AD451"/>
      <c r="AE451" s="3">
        <v>66</v>
      </c>
      <c r="AG451" s="3">
        <f t="shared" ref="AG451:AG456" si="213">AE79</f>
        <v>56.472915029924017</v>
      </c>
      <c r="AH451" s="43">
        <f t="shared" si="212"/>
        <v>51747.473741602895</v>
      </c>
      <c r="AI451" s="43">
        <f t="shared" si="212"/>
        <v>80873.894353395488</v>
      </c>
      <c r="AJ451" s="43">
        <f t="shared" si="212"/>
        <v>79924.535242616097</v>
      </c>
      <c r="AK451" s="43">
        <f t="shared" si="212"/>
        <v>75230.989784171412</v>
      </c>
      <c r="AL451" s="43">
        <f t="shared" si="212"/>
        <v>16143.003793493237</v>
      </c>
      <c r="AM451" s="44">
        <f t="shared" si="212"/>
        <v>56125.020120690366</v>
      </c>
      <c r="AN451" s="45">
        <f t="shared" si="212"/>
        <v>29210.550466578963</v>
      </c>
      <c r="AO451" s="46">
        <f t="shared" si="212"/>
        <v>6173.6194338202549</v>
      </c>
      <c r="AP451" s="46">
        <f t="shared" si="212"/>
        <v>0</v>
      </c>
      <c r="AQ451" s="47">
        <f t="shared" si="212"/>
        <v>136295.24810223817</v>
      </c>
      <c r="AR451" s="47">
        <f t="shared" si="212"/>
        <v>120515.35019327034</v>
      </c>
      <c r="AS451" s="47">
        <f t="shared" si="212"/>
        <v>465738.40156344138</v>
      </c>
      <c r="AT451" s="48">
        <f t="shared" si="212"/>
        <v>4582.336833730481</v>
      </c>
      <c r="AU451" s="48">
        <f t="shared" si="212"/>
        <v>6111.4606172725271</v>
      </c>
      <c r="AV451" s="49">
        <f t="shared" si="212"/>
        <v>46891.1590606338</v>
      </c>
      <c r="AW451" s="49">
        <f t="shared" si="212"/>
        <v>41684.667730177214</v>
      </c>
      <c r="AX451" s="50">
        <f t="shared" si="212"/>
        <v>86797.609461967048</v>
      </c>
      <c r="AY451" s="50">
        <f t="shared" si="212"/>
        <v>60080.486801584382</v>
      </c>
    </row>
    <row r="452" spans="4:51" x14ac:dyDescent="0.25">
      <c r="D452" s="3">
        <v>67</v>
      </c>
      <c r="F452" s="3">
        <v>66</v>
      </c>
      <c r="G452" s="43">
        <f t="shared" si="211"/>
        <v>54629.3592349873</v>
      </c>
      <c r="H452" s="43">
        <f t="shared" si="211"/>
        <v>88280.676466775505</v>
      </c>
      <c r="I452" s="43">
        <f t="shared" si="211"/>
        <v>87487.75417709531</v>
      </c>
      <c r="J452" s="43">
        <f t="shared" si="211"/>
        <v>81819.46748170504</v>
      </c>
      <c r="K452" s="43">
        <f t="shared" si="211"/>
        <v>18471.730014372108</v>
      </c>
      <c r="L452" s="44">
        <f t="shared" si="211"/>
        <v>57507.866348838957</v>
      </c>
      <c r="M452" s="45">
        <f t="shared" si="211"/>
        <v>32515.251740612763</v>
      </c>
      <c r="N452" s="46">
        <f t="shared" si="211"/>
        <v>6913.0389226071957</v>
      </c>
      <c r="O452" s="46">
        <f t="shared" si="211"/>
        <v>0</v>
      </c>
      <c r="P452" s="47">
        <f t="shared" si="211"/>
        <v>146415.79437942227</v>
      </c>
      <c r="Q452" s="47">
        <f t="shared" si="211"/>
        <v>127019.63835563512</v>
      </c>
      <c r="R452" s="47">
        <f t="shared" si="211"/>
        <v>473391.17250805447</v>
      </c>
      <c r="S452" s="48">
        <f t="shared" si="211"/>
        <v>4930.7663164649521</v>
      </c>
      <c r="T452" s="48">
        <f t="shared" si="211"/>
        <v>6592.7802543324069</v>
      </c>
      <c r="U452" s="49">
        <f t="shared" si="211"/>
        <v>51332.422908134053</v>
      </c>
      <c r="V452" s="49">
        <f t="shared" si="211"/>
        <v>45502.39721752506</v>
      </c>
      <c r="W452" s="50">
        <f t="shared" si="211"/>
        <v>89564.122304410936</v>
      </c>
      <c r="X452" s="50">
        <f t="shared" si="211"/>
        <v>63339.811218249029</v>
      </c>
      <c r="AD452"/>
      <c r="AE452" s="3">
        <v>67</v>
      </c>
      <c r="AG452" s="3">
        <f t="shared" si="213"/>
        <v>56.698909820073034</v>
      </c>
      <c r="AH452" s="43">
        <f t="shared" si="212"/>
        <v>51836.617055817049</v>
      </c>
      <c r="AI452" s="43">
        <f t="shared" si="212"/>
        <v>81070.762307534475</v>
      </c>
      <c r="AJ452" s="43">
        <f t="shared" si="212"/>
        <v>80137.08119615147</v>
      </c>
      <c r="AK452" s="43">
        <f t="shared" si="212"/>
        <v>75407.07153070053</v>
      </c>
      <c r="AL452" s="43">
        <f t="shared" si="212"/>
        <v>16221.710925330444</v>
      </c>
      <c r="AM452" s="44">
        <f t="shared" si="212"/>
        <v>56166.084980828942</v>
      </c>
      <c r="AN452" s="45">
        <f t="shared" si="212"/>
        <v>29298.326777619273</v>
      </c>
      <c r="AO452" s="46">
        <f t="shared" si="212"/>
        <v>6192.7136593510186</v>
      </c>
      <c r="AP452" s="46">
        <f t="shared" si="212"/>
        <v>0</v>
      </c>
      <c r="AQ452" s="47">
        <f t="shared" si="212"/>
        <v>136567.73995522616</v>
      </c>
      <c r="AR452" s="47">
        <f t="shared" si="212"/>
        <v>120701.15706254644</v>
      </c>
      <c r="AS452" s="47">
        <f t="shared" si="212"/>
        <v>465997.11146222887</v>
      </c>
      <c r="AT452" s="48">
        <f t="shared" si="212"/>
        <v>4591.7518444268389</v>
      </c>
      <c r="AU452" s="48">
        <f t="shared" si="212"/>
        <v>6124.6310126862963</v>
      </c>
      <c r="AV452" s="49">
        <f t="shared" si="212"/>
        <v>47008.734027763981</v>
      </c>
      <c r="AW452" s="49">
        <f t="shared" si="212"/>
        <v>41786.141657254368</v>
      </c>
      <c r="AX452" s="50">
        <f t="shared" si="212"/>
        <v>86878.072525763506</v>
      </c>
      <c r="AY452" s="50">
        <f t="shared" si="212"/>
        <v>60172.435780095751</v>
      </c>
    </row>
    <row r="453" spans="4:51" x14ac:dyDescent="0.25">
      <c r="D453" s="3">
        <v>68</v>
      </c>
      <c r="F453" s="3">
        <v>67</v>
      </c>
      <c r="G453" s="43">
        <f t="shared" si="211"/>
        <v>54845.78594575559</v>
      </c>
      <c r="H453" s="43">
        <f t="shared" si="211"/>
        <v>88959.467501970372</v>
      </c>
      <c r="I453" s="43">
        <f t="shared" si="211"/>
        <v>88132.03420457794</v>
      </c>
      <c r="J453" s="43">
        <f t="shared" si="211"/>
        <v>82419.243043495531</v>
      </c>
      <c r="K453" s="43">
        <f t="shared" si="211"/>
        <v>18629.441810476284</v>
      </c>
      <c r="L453" s="44">
        <f t="shared" si="211"/>
        <v>57618.236875160357</v>
      </c>
      <c r="M453" s="45">
        <f t="shared" si="211"/>
        <v>32817.922727918485</v>
      </c>
      <c r="N453" s="46">
        <f t="shared" si="211"/>
        <v>6983.1710622177889</v>
      </c>
      <c r="O453" s="46">
        <f t="shared" si="211"/>
        <v>0</v>
      </c>
      <c r="P453" s="47">
        <f t="shared" si="211"/>
        <v>147329.45185603391</v>
      </c>
      <c r="Q453" s="47">
        <f t="shared" si="211"/>
        <v>127564.20930134571</v>
      </c>
      <c r="R453" s="47">
        <f t="shared" si="211"/>
        <v>473900.31504932733</v>
      </c>
      <c r="S453" s="48">
        <f t="shared" si="211"/>
        <v>4962.0720177251887</v>
      </c>
      <c r="T453" s="48">
        <f t="shared" si="211"/>
        <v>6635.3169759178963</v>
      </c>
      <c r="U453" s="49">
        <f t="shared" si="211"/>
        <v>51741.437053622845</v>
      </c>
      <c r="V453" s="49">
        <f t="shared" si="211"/>
        <v>45852.268786640052</v>
      </c>
      <c r="W453" s="50">
        <f t="shared" si="211"/>
        <v>89791.888527299408</v>
      </c>
      <c r="X453" s="50">
        <f t="shared" si="211"/>
        <v>63617.250764241217</v>
      </c>
      <c r="AD453"/>
      <c r="AE453" s="3">
        <v>68</v>
      </c>
      <c r="AG453" s="3">
        <f t="shared" si="213"/>
        <v>56.907154127745713</v>
      </c>
      <c r="AH453" s="43">
        <f t="shared" si="212"/>
        <v>51917.712775416432</v>
      </c>
      <c r="AI453" s="43">
        <f t="shared" si="212"/>
        <v>81251.20007145709</v>
      </c>
      <c r="AJ453" s="43">
        <f t="shared" si="212"/>
        <v>80331.382471780977</v>
      </c>
      <c r="AK453" s="43">
        <f t="shared" si="212"/>
        <v>75568.414494841432</v>
      </c>
      <c r="AL453" s="43">
        <f t="shared" si="212"/>
        <v>16292.923126901827</v>
      </c>
      <c r="AM453" s="44">
        <f t="shared" si="212"/>
        <v>56203.511964295649</v>
      </c>
      <c r="AN453" s="45">
        <f t="shared" si="212"/>
        <v>29378.784534842478</v>
      </c>
      <c r="AO453" s="46">
        <f t="shared" si="212"/>
        <v>6210.2391682983116</v>
      </c>
      <c r="AP453" s="46">
        <f t="shared" si="212"/>
        <v>0</v>
      </c>
      <c r="AQ453" s="47">
        <f t="shared" si="212"/>
        <v>136817.32534651778</v>
      </c>
      <c r="AR453" s="47">
        <f t="shared" si="212"/>
        <v>120870.85224132435</v>
      </c>
      <c r="AS453" s="47">
        <f t="shared" si="212"/>
        <v>466231.33350370789</v>
      </c>
      <c r="AT453" s="48">
        <f t="shared" si="212"/>
        <v>4600.3740031507195</v>
      </c>
      <c r="AU453" s="48">
        <f t="shared" si="212"/>
        <v>6136.6852947938114</v>
      </c>
      <c r="AV453" s="49">
        <f t="shared" si="212"/>
        <v>47116.51736864524</v>
      </c>
      <c r="AW453" s="49">
        <f t="shared" si="212"/>
        <v>41879.146723229816</v>
      </c>
      <c r="AX453" s="50">
        <f t="shared" si="212"/>
        <v>86951.476632431804</v>
      </c>
      <c r="AY453" s="50">
        <f t="shared" si="212"/>
        <v>60256.462580538348</v>
      </c>
    </row>
    <row r="454" spans="4:51" x14ac:dyDescent="0.25">
      <c r="D454" s="3">
        <v>69</v>
      </c>
      <c r="F454" s="3">
        <v>68</v>
      </c>
      <c r="G454" s="43">
        <f t="shared" si="211"/>
        <v>55049.217438268635</v>
      </c>
      <c r="H454" s="43">
        <f t="shared" si="211"/>
        <v>89621.043405699165</v>
      </c>
      <c r="I454" s="43">
        <f t="shared" si="211"/>
        <v>88751.286623851702</v>
      </c>
      <c r="J454" s="43">
        <f t="shared" si="211"/>
        <v>83003.096033176611</v>
      </c>
      <c r="K454" s="43">
        <f t="shared" si="211"/>
        <v>18775.561311770725</v>
      </c>
      <c r="L454" s="44">
        <f t="shared" si="211"/>
        <v>57723.209000167612</v>
      </c>
      <c r="M454" s="45">
        <f t="shared" si="211"/>
        <v>33112.801517526765</v>
      </c>
      <c r="N454" s="46">
        <f t="shared" si="211"/>
        <v>7051.9509471818565</v>
      </c>
      <c r="O454" s="46">
        <f t="shared" si="211"/>
        <v>0</v>
      </c>
      <c r="P454" s="47">
        <f t="shared" si="211"/>
        <v>148217.62525439571</v>
      </c>
      <c r="Q454" s="47">
        <f t="shared" si="211"/>
        <v>128086.34105207269</v>
      </c>
      <c r="R454" s="47">
        <f t="shared" si="211"/>
        <v>474369.28445327166</v>
      </c>
      <c r="S454" s="48">
        <f t="shared" si="211"/>
        <v>4992.4761026422093</v>
      </c>
      <c r="T454" s="48">
        <f t="shared" si="211"/>
        <v>6676.4975053046628</v>
      </c>
      <c r="U454" s="49">
        <f t="shared" si="211"/>
        <v>52140.437530451796</v>
      </c>
      <c r="V454" s="49">
        <f t="shared" si="211"/>
        <v>46193.266847248546</v>
      </c>
      <c r="W454" s="50">
        <f t="shared" si="211"/>
        <v>90009.903146102239</v>
      </c>
      <c r="X454" s="50">
        <f t="shared" si="211"/>
        <v>63884.075026945495</v>
      </c>
      <c r="AD454"/>
      <c r="AE454" s="3">
        <v>69</v>
      </c>
      <c r="AG454" s="3">
        <f t="shared" si="213"/>
        <v>57.099042142728173</v>
      </c>
      <c r="AH454" s="43">
        <f t="shared" si="212"/>
        <v>51991.560515170589</v>
      </c>
      <c r="AI454" s="43">
        <f t="shared" si="212"/>
        <v>81416.647481540422</v>
      </c>
      <c r="AJ454" s="43">
        <f t="shared" si="212"/>
        <v>80509.113318416828</v>
      </c>
      <c r="AK454" s="43">
        <f t="shared" si="212"/>
        <v>75716.316839385079</v>
      </c>
      <c r="AL454" s="43">
        <f t="shared" si="212"/>
        <v>16357.449582479036</v>
      </c>
      <c r="AM454" s="44">
        <f t="shared" si="212"/>
        <v>56237.652797569455</v>
      </c>
      <c r="AN454" s="45">
        <f t="shared" si="212"/>
        <v>29452.563749042787</v>
      </c>
      <c r="AO454" s="46">
        <f t="shared" si="212"/>
        <v>6226.3296969578678</v>
      </c>
      <c r="AP454" s="46">
        <f t="shared" si="212"/>
        <v>0</v>
      </c>
      <c r="AQ454" s="47">
        <f t="shared" si="212"/>
        <v>137046.03705455668</v>
      </c>
      <c r="AR454" s="47">
        <f t="shared" si="212"/>
        <v>121025.94037767006</v>
      </c>
      <c r="AS454" s="47">
        <f t="shared" si="212"/>
        <v>466443.67832298088</v>
      </c>
      <c r="AT454" s="48">
        <f t="shared" si="212"/>
        <v>4608.2738728542354</v>
      </c>
      <c r="AU454" s="48">
        <f t="shared" si="212"/>
        <v>6147.7238273063358</v>
      </c>
      <c r="AV454" s="49">
        <f t="shared" si="212"/>
        <v>47215.364011251186</v>
      </c>
      <c r="AW454" s="49">
        <f t="shared" si="212"/>
        <v>41964.425094907943</v>
      </c>
      <c r="AX454" s="50">
        <f t="shared" si="212"/>
        <v>87018.494338552598</v>
      </c>
      <c r="AY454" s="50">
        <f t="shared" si="212"/>
        <v>60333.299517687185</v>
      </c>
    </row>
    <row r="455" spans="4:51" x14ac:dyDescent="0.25">
      <c r="D455" s="3">
        <v>70</v>
      </c>
      <c r="F455" s="3">
        <v>69</v>
      </c>
      <c r="G455" s="43">
        <f t="shared" si="211"/>
        <v>55240.397792509371</v>
      </c>
      <c r="H455" s="43">
        <f t="shared" si="211"/>
        <v>90265.787993947262</v>
      </c>
      <c r="I455" s="43">
        <f t="shared" si="211"/>
        <v>89346.353777930388</v>
      </c>
      <c r="J455" s="43">
        <f t="shared" si="211"/>
        <v>83571.403669801599</v>
      </c>
      <c r="K455" s="43">
        <f t="shared" si="211"/>
        <v>18911.004928461101</v>
      </c>
      <c r="L455" s="44">
        <f t="shared" si="211"/>
        <v>57823.048707236951</v>
      </c>
      <c r="M455" s="45">
        <f t="shared" si="211"/>
        <v>33400.046640085588</v>
      </c>
      <c r="N455" s="46">
        <f t="shared" si="211"/>
        <v>7119.3973794727108</v>
      </c>
      <c r="O455" s="46">
        <f t="shared" si="211"/>
        <v>0</v>
      </c>
      <c r="P455" s="47">
        <f t="shared" si="211"/>
        <v>149080.98427270842</v>
      </c>
      <c r="Q455" s="47">
        <f t="shared" si="211"/>
        <v>128586.91930402862</v>
      </c>
      <c r="R455" s="47">
        <f t="shared" si="211"/>
        <v>474801.22605222167</v>
      </c>
      <c r="S455" s="48">
        <f t="shared" si="211"/>
        <v>5022.0027151989207</v>
      </c>
      <c r="T455" s="48">
        <f t="shared" si="211"/>
        <v>6716.361156312506</v>
      </c>
      <c r="U455" s="49">
        <f t="shared" si="211"/>
        <v>52529.638037233744</v>
      </c>
      <c r="V455" s="49">
        <f t="shared" si="211"/>
        <v>46525.58927146202</v>
      </c>
      <c r="W455" s="50">
        <f t="shared" si="211"/>
        <v>90218.637656474253</v>
      </c>
      <c r="X455" s="50">
        <f t="shared" si="211"/>
        <v>64140.675106715455</v>
      </c>
      <c r="AD455"/>
      <c r="AE455" s="3">
        <v>70</v>
      </c>
      <c r="AG455" s="3">
        <f t="shared" si="213"/>
        <v>57.275858549886756</v>
      </c>
      <c r="AH455" s="43">
        <f t="shared" si="212"/>
        <v>52058.869642693484</v>
      </c>
      <c r="AI455" s="43">
        <f t="shared" si="212"/>
        <v>81568.408016825342</v>
      </c>
      <c r="AJ455" s="43">
        <f t="shared" si="212"/>
        <v>80671.778512262186</v>
      </c>
      <c r="AK455" s="43">
        <f t="shared" si="212"/>
        <v>75851.952816856239</v>
      </c>
      <c r="AL455" s="43">
        <f t="shared" si="212"/>
        <v>16415.997372982791</v>
      </c>
      <c r="AM455" s="44">
        <f t="shared" si="212"/>
        <v>56268.820775467888</v>
      </c>
      <c r="AN455" s="45">
        <f t="shared" si="212"/>
        <v>29520.244078033254</v>
      </c>
      <c r="AO455" s="46">
        <f t="shared" si="212"/>
        <v>6241.1068658158692</v>
      </c>
      <c r="AP455" s="46">
        <f t="shared" si="212"/>
        <v>0</v>
      </c>
      <c r="AQ455" s="47">
        <f t="shared" si="212"/>
        <v>137255.71147357364</v>
      </c>
      <c r="AR455" s="47">
        <f t="shared" si="212"/>
        <v>121167.76959303078</v>
      </c>
      <c r="AS455" s="47">
        <f t="shared" si="212"/>
        <v>466636.43441497203</v>
      </c>
      <c r="AT455" s="48">
        <f t="shared" si="212"/>
        <v>4615.5151712562511</v>
      </c>
      <c r="AU455" s="48">
        <f t="shared" si="212"/>
        <v>6157.8370919454101</v>
      </c>
      <c r="AV455" s="49">
        <f t="shared" si="212"/>
        <v>47306.048381764114</v>
      </c>
      <c r="AW455" s="49">
        <f t="shared" si="212"/>
        <v>42042.648651554679</v>
      </c>
      <c r="AX455" s="50">
        <f t="shared" si="212"/>
        <v>87079.726065181589</v>
      </c>
      <c r="AY455" s="50">
        <f t="shared" si="212"/>
        <v>60403.60379497891</v>
      </c>
    </row>
    <row r="456" spans="4:51" x14ac:dyDescent="0.25">
      <c r="D456" s="3">
        <v>71</v>
      </c>
      <c r="F456" s="3">
        <v>70</v>
      </c>
      <c r="G456" s="43">
        <f t="shared" si="211"/>
        <v>55420.032966967876</v>
      </c>
      <c r="H456" s="43">
        <f t="shared" si="211"/>
        <v>90894.079952588771</v>
      </c>
      <c r="I456" s="43">
        <f t="shared" si="211"/>
        <v>89918.061421900828</v>
      </c>
      <c r="J456" s="43">
        <f t="shared" si="211"/>
        <v>84124.537258353943</v>
      </c>
      <c r="K456" s="43">
        <f t="shared" si="211"/>
        <v>19036.607914666009</v>
      </c>
      <c r="L456" s="44">
        <f t="shared" si="211"/>
        <v>57918.008651994765</v>
      </c>
      <c r="M456" s="45">
        <f t="shared" si="211"/>
        <v>33679.816170731523</v>
      </c>
      <c r="N456" s="46">
        <f t="shared" si="211"/>
        <v>7185.529328380776</v>
      </c>
      <c r="O456" s="46">
        <f t="shared" si="211"/>
        <v>0</v>
      </c>
      <c r="P456" s="47">
        <f t="shared" si="211"/>
        <v>149920.18374951783</v>
      </c>
      <c r="Q456" s="47">
        <f t="shared" si="211"/>
        <v>129066.79824011499</v>
      </c>
      <c r="R456" s="47">
        <f t="shared" si="211"/>
        <v>475199.04267120088</v>
      </c>
      <c r="S456" s="48">
        <f t="shared" si="211"/>
        <v>5050.6754780431102</v>
      </c>
      <c r="T456" s="48">
        <f t="shared" si="211"/>
        <v>6754.9463975512945</v>
      </c>
      <c r="U456" s="49">
        <f t="shared" si="211"/>
        <v>52909.249767559377</v>
      </c>
      <c r="V456" s="49">
        <f t="shared" si="211"/>
        <v>46849.431281212921</v>
      </c>
      <c r="W456" s="50">
        <f t="shared" si="211"/>
        <v>90418.539542664294</v>
      </c>
      <c r="X456" s="50">
        <f t="shared" si="211"/>
        <v>64387.428944365784</v>
      </c>
      <c r="AD456"/>
      <c r="AE456" s="3">
        <v>71</v>
      </c>
      <c r="AG456" s="3">
        <f t="shared" si="213"/>
        <v>57.43878713009709</v>
      </c>
      <c r="AH456" s="43">
        <f t="shared" si="212"/>
        <v>52120.270993241524</v>
      </c>
      <c r="AI456" s="43">
        <f t="shared" si="212"/>
        <v>81707.663178873903</v>
      </c>
      <c r="AJ456" s="43">
        <f t="shared" si="212"/>
        <v>80820.732734048201</v>
      </c>
      <c r="AK456" s="43">
        <f t="shared" si="212"/>
        <v>75976.385975821351</v>
      </c>
      <c r="AL456" s="43">
        <f t="shared" si="212"/>
        <v>16469.186580330555</v>
      </c>
      <c r="AM456" s="44">
        <f t="shared" si="212"/>
        <v>56297.295603745864</v>
      </c>
      <c r="AN456" s="45">
        <f t="shared" si="212"/>
        <v>29582.351141242121</v>
      </c>
      <c r="AO456" s="46">
        <f t="shared" si="212"/>
        <v>6254.6813792233734</v>
      </c>
      <c r="AP456" s="46">
        <f t="shared" si="212"/>
        <v>0</v>
      </c>
      <c r="AQ456" s="47">
        <f t="shared" si="212"/>
        <v>137448.00990409954</v>
      </c>
      <c r="AR456" s="47">
        <f t="shared" si="212"/>
        <v>121297.55006625676</v>
      </c>
      <c r="AS456" s="47">
        <f t="shared" si="212"/>
        <v>466811.61421628634</v>
      </c>
      <c r="AT456" s="48">
        <f t="shared" si="212"/>
        <v>4622.1555165839309</v>
      </c>
      <c r="AU456" s="48">
        <f t="shared" si="212"/>
        <v>6167.106784387779</v>
      </c>
      <c r="AV456" s="49">
        <f t="shared" si="212"/>
        <v>47389.272828386231</v>
      </c>
      <c r="AW456" s="49">
        <f t="shared" si="212"/>
        <v>42114.42639757102</v>
      </c>
      <c r="AX456" s="50">
        <f t="shared" si="212"/>
        <v>87135.709015884117</v>
      </c>
      <c r="AY456" s="50">
        <f t="shared" si="212"/>
        <v>60467.96627798838</v>
      </c>
    </row>
  </sheetData>
  <mergeCells count="4">
    <mergeCell ref="BN53:BO53"/>
    <mergeCell ref="BP53:BQ53"/>
    <mergeCell ref="CE53:CF53"/>
    <mergeCell ref="CR53:CS5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MJ456"/>
  <sheetViews>
    <sheetView workbookViewId="0"/>
  </sheetViews>
  <sheetFormatPr defaultRowHeight="15" x14ac:dyDescent="0.25"/>
  <cols>
    <col min="1" max="1" width="12.28515625" customWidth="1"/>
    <col min="2" max="2" width="17" customWidth="1"/>
    <col min="3" max="3" width="17.42578125" customWidth="1"/>
    <col min="4" max="4" width="17.42578125" style="3" customWidth="1"/>
    <col min="5" max="5" width="10.42578125" style="3" customWidth="1"/>
    <col min="6" max="6" width="14" style="3" customWidth="1"/>
    <col min="7" max="9" width="11.5703125" style="3" customWidth="1"/>
    <col min="10" max="26" width="9.140625" style="3" customWidth="1"/>
    <col min="27" max="27" width="10" style="3" customWidth="1"/>
    <col min="28" max="32" width="9.140625" style="3" customWidth="1"/>
    <col min="33" max="33" width="15.28515625" style="3" customWidth="1"/>
    <col min="34" max="54" width="9.140625" style="3" customWidth="1"/>
    <col min="55" max="55" width="12.42578125" style="3" customWidth="1"/>
    <col min="56" max="56" width="10.5703125" style="3" customWidth="1"/>
    <col min="57" max="57" width="9.140625" style="3"/>
    <col min="58" max="58" width="10.85546875" style="3" customWidth="1"/>
    <col min="59" max="59" width="9.140625" style="3"/>
    <col min="60" max="60" width="20.7109375" style="3" customWidth="1"/>
    <col min="61" max="61" width="18" style="3" customWidth="1"/>
    <col min="62" max="62" width="9.7109375" style="3" customWidth="1"/>
    <col min="63" max="63" width="8.42578125" style="3" customWidth="1"/>
    <col min="64" max="64" width="11.140625" style="3" customWidth="1"/>
    <col min="65" max="95" width="12.140625" style="3" customWidth="1"/>
    <col min="96" max="127" width="9.140625" style="3"/>
    <col min="128" max="128" width="12" style="3" bestFit="1" customWidth="1"/>
    <col min="129" max="130" width="9.140625" style="3"/>
    <col min="131" max="131" width="9.7109375" style="3" customWidth="1"/>
    <col min="132" max="132" width="10.7109375" style="3" customWidth="1"/>
    <col min="133" max="259" width="9.140625" style="3"/>
    <col min="260" max="260" width="16.28515625" style="3" customWidth="1"/>
    <col min="261" max="291" width="9.140625" style="3"/>
    <col min="292" max="292" width="15.7109375" style="3" customWidth="1"/>
    <col min="293" max="348" width="9.140625" style="3"/>
  </cols>
  <sheetData>
    <row r="1" spans="1:321" x14ac:dyDescent="0.25">
      <c r="A1" t="s">
        <v>85</v>
      </c>
    </row>
    <row r="2" spans="1:321" x14ac:dyDescent="0.25">
      <c r="B2" s="2" t="s">
        <v>30</v>
      </c>
      <c r="C2" s="61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  <c r="AR2" s="63"/>
      <c r="AS2" s="63"/>
      <c r="AT2" s="63"/>
      <c r="AU2" s="63"/>
      <c r="AV2" s="63"/>
      <c r="AW2" s="63"/>
      <c r="AX2" s="63"/>
      <c r="AY2" s="63"/>
      <c r="AZ2" s="63"/>
      <c r="BA2" s="63"/>
      <c r="BB2" s="63"/>
      <c r="BC2" s="63"/>
      <c r="BD2" s="12"/>
      <c r="BE2" s="12"/>
      <c r="BF2" s="12"/>
      <c r="BG2" s="12"/>
      <c r="BH2" s="12"/>
      <c r="BI2" s="63"/>
      <c r="BJ2" s="12"/>
      <c r="BK2" s="12"/>
      <c r="BL2" s="12"/>
      <c r="BM2" s="12"/>
      <c r="BN2" s="51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51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</row>
    <row r="3" spans="1:321" s="3" customFormat="1" x14ac:dyDescent="0.25">
      <c r="A3" s="10" t="s">
        <v>28</v>
      </c>
      <c r="B3" s="9" t="s">
        <v>19</v>
      </c>
      <c r="C3" s="9" t="s">
        <v>27</v>
      </c>
      <c r="D3" s="12"/>
      <c r="E3" s="12"/>
      <c r="F3" s="9" t="s">
        <v>0</v>
      </c>
      <c r="G3" s="64" t="s">
        <v>4</v>
      </c>
      <c r="H3" s="64" t="s">
        <v>5</v>
      </c>
      <c r="I3" s="64" t="s">
        <v>6</v>
      </c>
      <c r="J3" s="64" t="s">
        <v>7</v>
      </c>
      <c r="K3" s="64" t="s">
        <v>8</v>
      </c>
      <c r="L3" s="65" t="s">
        <v>94</v>
      </c>
      <c r="M3" s="66" t="s">
        <v>9</v>
      </c>
      <c r="N3" s="67" t="s">
        <v>10</v>
      </c>
      <c r="O3" s="67" t="s">
        <v>11</v>
      </c>
      <c r="P3" s="68" t="s">
        <v>12</v>
      </c>
      <c r="Q3" s="68" t="s">
        <v>13</v>
      </c>
      <c r="R3" s="68" t="s">
        <v>14</v>
      </c>
      <c r="S3" s="69" t="s">
        <v>20</v>
      </c>
      <c r="T3" s="69" t="s">
        <v>21</v>
      </c>
      <c r="U3" s="70" t="s">
        <v>16</v>
      </c>
      <c r="V3" s="70" t="s">
        <v>17</v>
      </c>
      <c r="W3" s="71" t="s">
        <v>18</v>
      </c>
      <c r="X3" s="71" t="s">
        <v>24</v>
      </c>
      <c r="Y3" s="12" t="s">
        <v>108</v>
      </c>
      <c r="Z3" s="72" t="s">
        <v>137</v>
      </c>
      <c r="AA3" s="72" t="s">
        <v>138</v>
      </c>
      <c r="AB3" s="12"/>
      <c r="AC3" s="12"/>
      <c r="AD3" s="12"/>
      <c r="AE3" s="12"/>
      <c r="AF3" s="12"/>
      <c r="AG3" s="9" t="s">
        <v>0</v>
      </c>
      <c r="AH3" s="64" t="s">
        <v>4</v>
      </c>
      <c r="AI3" s="64" t="s">
        <v>5</v>
      </c>
      <c r="AJ3" s="64" t="s">
        <v>6</v>
      </c>
      <c r="AK3" s="64" t="s">
        <v>7</v>
      </c>
      <c r="AL3" s="64" t="s">
        <v>8</v>
      </c>
      <c r="AM3" s="65" t="s">
        <v>94</v>
      </c>
      <c r="AN3" s="66" t="s">
        <v>9</v>
      </c>
      <c r="AO3" s="67" t="s">
        <v>10</v>
      </c>
      <c r="AP3" s="67" t="s">
        <v>11</v>
      </c>
      <c r="AQ3" s="68" t="s">
        <v>12</v>
      </c>
      <c r="AR3" s="68" t="s">
        <v>13</v>
      </c>
      <c r="AS3" s="68" t="s">
        <v>14</v>
      </c>
      <c r="AT3" s="69" t="s">
        <v>20</v>
      </c>
      <c r="AU3" s="69" t="s">
        <v>21</v>
      </c>
      <c r="AV3" s="70" t="s">
        <v>16</v>
      </c>
      <c r="AW3" s="70" t="s">
        <v>17</v>
      </c>
      <c r="AX3" s="71" t="s">
        <v>18</v>
      </c>
      <c r="AY3" s="71" t="s">
        <v>24</v>
      </c>
      <c r="AZ3" s="12" t="s">
        <v>108</v>
      </c>
      <c r="BA3" s="72" t="s">
        <v>137</v>
      </c>
      <c r="BB3" s="72" t="s">
        <v>138</v>
      </c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EB3" s="12"/>
      <c r="EE3" s="13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Z3" s="12"/>
      <c r="KF3" s="12"/>
    </row>
    <row r="4" spans="1:321" x14ac:dyDescent="0.25">
      <c r="A4" s="20">
        <v>1</v>
      </c>
      <c r="B4" s="18" t="str">
        <f>IF(AND('Graph-outputs'!$DB$1&gt;12, 'Graph-outputs'!$DB$1&lt;19), A4*5-5, "")</f>
        <v/>
      </c>
      <c r="C4" s="11">
        <v>13</v>
      </c>
      <c r="F4" s="34" t="s">
        <v>1</v>
      </c>
      <c r="G4" s="36">
        <v>90</v>
      </c>
      <c r="H4" s="36">
        <v>110</v>
      </c>
      <c r="I4" s="36">
        <v>110</v>
      </c>
      <c r="J4" s="36">
        <v>110</v>
      </c>
      <c r="K4" s="36">
        <v>30</v>
      </c>
      <c r="L4" s="37"/>
      <c r="M4" s="35">
        <v>45</v>
      </c>
      <c r="N4" s="38">
        <v>30</v>
      </c>
      <c r="O4" s="38">
        <v>30</v>
      </c>
      <c r="P4" s="39">
        <v>75</v>
      </c>
      <c r="Q4" s="39">
        <v>40</v>
      </c>
      <c r="R4" s="39">
        <v>55</v>
      </c>
      <c r="S4" s="40">
        <v>190</v>
      </c>
      <c r="T4" s="40">
        <v>250</v>
      </c>
      <c r="U4" s="41"/>
      <c r="V4" s="41"/>
      <c r="W4" s="42">
        <v>120</v>
      </c>
      <c r="X4" s="42">
        <v>100</v>
      </c>
      <c r="Y4"/>
      <c r="Z4" s="37">
        <v>30</v>
      </c>
      <c r="AA4" s="37">
        <v>60</v>
      </c>
      <c r="AG4" s="34" t="s">
        <v>1</v>
      </c>
      <c r="AH4" s="36">
        <v>90</v>
      </c>
      <c r="AI4" s="36">
        <v>110</v>
      </c>
      <c r="AJ4" s="36">
        <v>110</v>
      </c>
      <c r="AK4" s="36">
        <v>110</v>
      </c>
      <c r="AL4" s="36">
        <v>30</v>
      </c>
      <c r="AM4" s="37"/>
      <c r="AN4" s="35">
        <v>45</v>
      </c>
      <c r="AO4" s="38">
        <v>30</v>
      </c>
      <c r="AP4" s="38">
        <v>30</v>
      </c>
      <c r="AQ4" s="39">
        <v>75</v>
      </c>
      <c r="AR4" s="39">
        <v>40</v>
      </c>
      <c r="AS4" s="39">
        <v>55</v>
      </c>
      <c r="AT4" s="40">
        <v>190</v>
      </c>
      <c r="AU4" s="40">
        <v>250</v>
      </c>
      <c r="AV4" s="41"/>
      <c r="AW4" s="41"/>
      <c r="AX4" s="42">
        <v>120</v>
      </c>
      <c r="AY4" s="42">
        <v>100</v>
      </c>
      <c r="AZ4"/>
      <c r="BA4" s="37">
        <v>30</v>
      </c>
      <c r="BB4" s="37">
        <v>60</v>
      </c>
    </row>
    <row r="5" spans="1:321" x14ac:dyDescent="0.25">
      <c r="A5" s="20">
        <v>2</v>
      </c>
      <c r="B5" s="18" t="str">
        <f>IF(AND('Graph-outputs'!$DB$1&gt;12, 'Graph-outputs'!$DB$1&lt;19), A5*5-5, "")</f>
        <v/>
      </c>
      <c r="C5" s="6">
        <f>C4*5-5</f>
        <v>60</v>
      </c>
      <c r="F5" s="34" t="s">
        <v>2</v>
      </c>
      <c r="G5" s="36">
        <v>6.4899999999999999E-2</v>
      </c>
      <c r="H5" s="36">
        <v>2.8199999999999999E-2</v>
      </c>
      <c r="I5" s="36">
        <v>4.4400000000000002E-2</v>
      </c>
      <c r="J5" s="36">
        <v>2.93E-2</v>
      </c>
      <c r="K5" s="36">
        <v>6.9699999999999998E-2</v>
      </c>
      <c r="L5" s="37"/>
      <c r="M5" s="35">
        <v>3.0499999999999999E-2</v>
      </c>
      <c r="N5" s="38">
        <v>2.3199999999999998E-2</v>
      </c>
      <c r="O5" s="38">
        <v>2.3199999999999998E-2</v>
      </c>
      <c r="P5" s="39">
        <v>2.9700000000000001E-2</v>
      </c>
      <c r="Q5" s="39">
        <v>4.3799999999999999E-2</v>
      </c>
      <c r="R5" s="39">
        <v>8.2900000000000001E-2</v>
      </c>
      <c r="S5" s="40">
        <v>3.1E-2</v>
      </c>
      <c r="T5" s="40">
        <v>3.5000000000000003E-2</v>
      </c>
      <c r="U5" s="41"/>
      <c r="V5" s="41"/>
      <c r="W5" s="42">
        <v>5.7200000000000001E-2</v>
      </c>
      <c r="X5" s="42">
        <v>4.0399999999999998E-2</v>
      </c>
      <c r="Y5"/>
      <c r="Z5" s="37">
        <v>0.08</v>
      </c>
      <c r="AA5" s="37">
        <v>4.9700000000000001E-2</v>
      </c>
      <c r="AG5" s="34" t="s">
        <v>2</v>
      </c>
      <c r="AH5" s="36">
        <v>6.4899999999999999E-2</v>
      </c>
      <c r="AI5" s="36">
        <v>2.8199999999999999E-2</v>
      </c>
      <c r="AJ5" s="36">
        <v>4.4400000000000002E-2</v>
      </c>
      <c r="AK5" s="36">
        <v>2.93E-2</v>
      </c>
      <c r="AL5" s="36">
        <v>6.9699999999999998E-2</v>
      </c>
      <c r="AM5" s="37"/>
      <c r="AN5" s="35">
        <v>3.0499999999999999E-2</v>
      </c>
      <c r="AO5" s="38">
        <v>2.3199999999999998E-2</v>
      </c>
      <c r="AP5" s="38">
        <v>2.3199999999999998E-2</v>
      </c>
      <c r="AQ5" s="39">
        <v>2.9700000000000001E-2</v>
      </c>
      <c r="AR5" s="39">
        <v>4.3799999999999999E-2</v>
      </c>
      <c r="AS5" s="39">
        <v>8.2900000000000001E-2</v>
      </c>
      <c r="AT5" s="40">
        <v>3.1E-2</v>
      </c>
      <c r="AU5" s="40">
        <v>3.5000000000000003E-2</v>
      </c>
      <c r="AV5" s="41"/>
      <c r="AW5" s="41"/>
      <c r="AX5" s="42">
        <v>5.7200000000000001E-2</v>
      </c>
      <c r="AY5" s="42">
        <v>4.0399999999999998E-2</v>
      </c>
      <c r="AZ5"/>
      <c r="BA5" s="37">
        <v>0.08</v>
      </c>
      <c r="BB5" s="37">
        <v>4.9700000000000001E-2</v>
      </c>
    </row>
    <row r="6" spans="1:321" x14ac:dyDescent="0.25">
      <c r="A6" s="20">
        <v>3</v>
      </c>
      <c r="B6" s="18" t="str">
        <f>IF(AND('Graph-outputs'!$DB$1&gt;12, 'Graph-outputs'!$DB$1&lt;19), A6*5-5, "")</f>
        <v/>
      </c>
      <c r="C6" s="3"/>
      <c r="F6" s="34" t="s">
        <v>3</v>
      </c>
      <c r="G6" s="36">
        <v>4.5</v>
      </c>
      <c r="H6" s="36">
        <v>1.5</v>
      </c>
      <c r="I6" s="36">
        <v>3</v>
      </c>
      <c r="J6" s="36">
        <v>1.5</v>
      </c>
      <c r="K6" s="36">
        <v>4</v>
      </c>
      <c r="L6" s="37"/>
      <c r="M6" s="35">
        <v>2</v>
      </c>
      <c r="N6" s="38">
        <v>1.6</v>
      </c>
      <c r="O6" s="38">
        <v>1.6</v>
      </c>
      <c r="P6" s="39">
        <v>1.3</v>
      </c>
      <c r="Q6" s="39">
        <v>1.7</v>
      </c>
      <c r="R6" s="39">
        <v>3.2</v>
      </c>
      <c r="S6" s="40">
        <v>1.4</v>
      </c>
      <c r="T6" s="40">
        <v>1.7</v>
      </c>
      <c r="U6" s="41"/>
      <c r="V6" s="41"/>
      <c r="W6" s="42">
        <v>1.4</v>
      </c>
      <c r="X6" s="42">
        <v>1.48</v>
      </c>
      <c r="Y6"/>
      <c r="Z6" s="37">
        <v>3</v>
      </c>
      <c r="AA6" s="37">
        <v>1</v>
      </c>
      <c r="AG6" s="34" t="s">
        <v>3</v>
      </c>
      <c r="AH6" s="36">
        <v>4.5</v>
      </c>
      <c r="AI6" s="36">
        <v>1.5</v>
      </c>
      <c r="AJ6" s="36">
        <v>3</v>
      </c>
      <c r="AK6" s="36">
        <v>1.5</v>
      </c>
      <c r="AL6" s="36">
        <v>4</v>
      </c>
      <c r="AM6" s="37"/>
      <c r="AN6" s="35">
        <v>2</v>
      </c>
      <c r="AO6" s="38">
        <v>1.6</v>
      </c>
      <c r="AP6" s="38">
        <v>1.6</v>
      </c>
      <c r="AQ6" s="39">
        <v>1.3</v>
      </c>
      <c r="AR6" s="39">
        <v>1.7</v>
      </c>
      <c r="AS6" s="39">
        <v>3.2</v>
      </c>
      <c r="AT6" s="40">
        <v>1.4</v>
      </c>
      <c r="AU6" s="40">
        <v>1.7</v>
      </c>
      <c r="AV6" s="41"/>
      <c r="AW6" s="41"/>
      <c r="AX6" s="42">
        <v>1.4</v>
      </c>
      <c r="AY6" s="42">
        <v>1.48</v>
      </c>
      <c r="AZ6"/>
      <c r="BA6" s="37">
        <v>3</v>
      </c>
      <c r="BB6" s="37">
        <v>1</v>
      </c>
    </row>
    <row r="7" spans="1:321" x14ac:dyDescent="0.25">
      <c r="A7" s="20">
        <v>4</v>
      </c>
      <c r="B7" s="18" t="str">
        <f>IF(AND('Graph-outputs'!$DB$1&gt;12, 'Graph-outputs'!$DB$1&lt;19), A7*5-5, "")</f>
        <v/>
      </c>
      <c r="C7" s="3"/>
      <c r="F7" s="34" t="s">
        <v>29</v>
      </c>
      <c r="S7" s="40">
        <f t="shared" ref="S7:X7" si="0">$C$5</f>
        <v>60</v>
      </c>
      <c r="T7" s="40">
        <f t="shared" si="0"/>
        <v>60</v>
      </c>
      <c r="U7" s="41">
        <f t="shared" si="0"/>
        <v>60</v>
      </c>
      <c r="V7" s="41">
        <f t="shared" si="0"/>
        <v>60</v>
      </c>
      <c r="W7" s="42">
        <f t="shared" si="0"/>
        <v>60</v>
      </c>
      <c r="X7" s="42">
        <f t="shared" si="0"/>
        <v>60</v>
      </c>
      <c r="AG7" s="34" t="s">
        <v>29</v>
      </c>
      <c r="AT7" s="40">
        <f t="shared" ref="AT7:AY7" si="1">$C$5</f>
        <v>60</v>
      </c>
      <c r="AU7" s="40">
        <f t="shared" si="1"/>
        <v>60</v>
      </c>
      <c r="AV7" s="41">
        <f t="shared" si="1"/>
        <v>60</v>
      </c>
      <c r="AW7" s="41">
        <f t="shared" si="1"/>
        <v>60</v>
      </c>
      <c r="AX7" s="42">
        <f t="shared" si="1"/>
        <v>60</v>
      </c>
      <c r="AY7" s="42">
        <f t="shared" si="1"/>
        <v>60</v>
      </c>
      <c r="IZ7" s="12"/>
      <c r="KF7" s="12"/>
    </row>
    <row r="8" spans="1:321" x14ac:dyDescent="0.25">
      <c r="A8" s="20">
        <v>5</v>
      </c>
      <c r="B8" s="18" t="str">
        <f>IF(AND('Graph-outputs'!$DB$1&gt;12, 'Graph-outputs'!$DB$1&lt;19), A8*5-5, "")</f>
        <v/>
      </c>
      <c r="C8" s="3"/>
      <c r="F8" s="34" t="s">
        <v>120</v>
      </c>
      <c r="S8" s="40">
        <f>IF(S7&lt;58.8, 0.005*(EXP(0.061*S7)-1), 0.176+0.02*(S7-58.8))</f>
        <v>0.20000000000000004</v>
      </c>
      <c r="T8" s="40">
        <f>IF(T7&lt;58.8, 0.005*(EXP(0.061*T7)-1), 0.176+0.02*(T7-58.8))</f>
        <v>0.20000000000000004</v>
      </c>
      <c r="U8" s="41"/>
      <c r="V8" s="41"/>
      <c r="W8" s="42"/>
      <c r="X8" s="42"/>
      <c r="AG8" s="34" t="s">
        <v>120</v>
      </c>
      <c r="AT8" s="40">
        <f>IF(AT7&lt;58.8, 0.005*(EXP(0.061*AT7)-1), 0.176+0.02*(AT7-58.8))</f>
        <v>0.20000000000000004</v>
      </c>
      <c r="AU8" s="40">
        <f>IF(AU7&lt;58.8, 0.005*(EXP(0.061*AU7)-1), 0.176+0.02*(AU7-58.8))</f>
        <v>0.20000000000000004</v>
      </c>
      <c r="AV8" s="41"/>
      <c r="AW8" s="41"/>
      <c r="AX8" s="42"/>
      <c r="AY8" s="42"/>
    </row>
    <row r="9" spans="1:321" x14ac:dyDescent="0.25">
      <c r="A9" s="20">
        <v>6</v>
      </c>
      <c r="B9" s="18" t="str">
        <f>IF(AND('Graph-outputs'!$DB$1&gt;12, 'Graph-outputs'!$DB$1&lt;19), A9*5-5, "")</f>
        <v/>
      </c>
      <c r="C9" s="3"/>
      <c r="F9" s="34" t="s">
        <v>25</v>
      </c>
      <c r="G9" s="36">
        <v>0.9</v>
      </c>
      <c r="H9" s="36">
        <v>0.7</v>
      </c>
      <c r="I9" s="36">
        <v>0.75</v>
      </c>
      <c r="J9" s="36">
        <v>0.8</v>
      </c>
      <c r="K9" s="36">
        <v>0.8</v>
      </c>
      <c r="L9" s="37"/>
      <c r="M9" s="35">
        <v>0.85</v>
      </c>
      <c r="N9" s="38">
        <v>0.9</v>
      </c>
      <c r="O9" s="38">
        <v>0.9</v>
      </c>
      <c r="P9" s="39">
        <v>0.75</v>
      </c>
      <c r="Q9" s="39">
        <v>0.75</v>
      </c>
      <c r="R9" s="39">
        <v>0.75</v>
      </c>
      <c r="S9" s="40"/>
      <c r="T9" s="40"/>
      <c r="U9" s="41">
        <v>0.8</v>
      </c>
      <c r="V9" s="41">
        <v>0.8</v>
      </c>
      <c r="W9" s="42">
        <v>0.8</v>
      </c>
      <c r="X9" s="42">
        <v>0.8</v>
      </c>
      <c r="Y9"/>
      <c r="Z9" s="37">
        <v>0.8</v>
      </c>
      <c r="AA9" s="37"/>
      <c r="AG9" s="34" t="s">
        <v>25</v>
      </c>
      <c r="AH9" s="36">
        <v>0.9</v>
      </c>
      <c r="AI9" s="36">
        <v>0.7</v>
      </c>
      <c r="AJ9" s="36">
        <v>0.75</v>
      </c>
      <c r="AK9" s="36">
        <v>0.8</v>
      </c>
      <c r="AL9" s="36">
        <v>0.8</v>
      </c>
      <c r="AM9" s="37"/>
      <c r="AN9" s="35">
        <v>0.85</v>
      </c>
      <c r="AO9" s="38">
        <v>0.9</v>
      </c>
      <c r="AP9" s="38">
        <v>0.9</v>
      </c>
      <c r="AQ9" s="39">
        <v>0.75</v>
      </c>
      <c r="AR9" s="39">
        <v>0.75</v>
      </c>
      <c r="AS9" s="39">
        <v>0.75</v>
      </c>
      <c r="AT9" s="40"/>
      <c r="AU9" s="40"/>
      <c r="AV9" s="41">
        <v>0.8</v>
      </c>
      <c r="AW9" s="41">
        <v>0.8</v>
      </c>
      <c r="AX9" s="42">
        <v>0.8</v>
      </c>
      <c r="AY9" s="42">
        <v>0.8</v>
      </c>
      <c r="AZ9"/>
      <c r="BA9" s="37">
        <v>0.8</v>
      </c>
      <c r="BB9" s="37"/>
      <c r="CQ9" s="51"/>
    </row>
    <row r="10" spans="1:321" x14ac:dyDescent="0.25">
      <c r="A10" s="20">
        <v>7</v>
      </c>
      <c r="B10" s="18" t="str">
        <f>IF(AND('Graph-outputs'!$DB$1&gt;12, 'Graph-outputs'!$DB$1&lt;19), A10*5-5, "")</f>
        <v/>
      </c>
      <c r="C10" s="3"/>
      <c r="F10" s="34" t="s">
        <v>26</v>
      </c>
      <c r="G10" s="36">
        <v>72</v>
      </c>
      <c r="H10" s="36">
        <v>64</v>
      </c>
      <c r="I10" s="36">
        <v>62</v>
      </c>
      <c r="J10" s="36">
        <v>66</v>
      </c>
      <c r="K10" s="36">
        <v>56</v>
      </c>
      <c r="L10" s="37">
        <v>62</v>
      </c>
      <c r="M10" s="35">
        <v>106</v>
      </c>
      <c r="N10" s="38">
        <v>32</v>
      </c>
      <c r="O10" s="38">
        <v>32</v>
      </c>
      <c r="P10" s="39">
        <v>38</v>
      </c>
      <c r="Q10" s="39">
        <v>63</v>
      </c>
      <c r="R10" s="39">
        <v>31</v>
      </c>
      <c r="S10" s="40"/>
      <c r="T10" s="40"/>
      <c r="U10" s="41">
        <v>50</v>
      </c>
      <c r="V10" s="41">
        <v>50</v>
      </c>
      <c r="W10" s="42">
        <v>50</v>
      </c>
      <c r="X10" s="42">
        <v>50</v>
      </c>
      <c r="Y10"/>
      <c r="Z10" s="37">
        <v>62</v>
      </c>
      <c r="AA10" s="37"/>
      <c r="AG10" s="34" t="s">
        <v>26</v>
      </c>
      <c r="AH10" s="36">
        <v>72</v>
      </c>
      <c r="AI10" s="36">
        <v>64</v>
      </c>
      <c r="AJ10" s="36">
        <v>62</v>
      </c>
      <c r="AK10" s="36">
        <v>66</v>
      </c>
      <c r="AL10" s="36">
        <v>56</v>
      </c>
      <c r="AM10" s="37">
        <v>62</v>
      </c>
      <c r="AN10" s="35">
        <v>106</v>
      </c>
      <c r="AO10" s="38">
        <v>32</v>
      </c>
      <c r="AP10" s="38">
        <v>32</v>
      </c>
      <c r="AQ10" s="39">
        <v>38</v>
      </c>
      <c r="AR10" s="39">
        <v>63</v>
      </c>
      <c r="AS10" s="39">
        <v>31</v>
      </c>
      <c r="AT10" s="40"/>
      <c r="AU10" s="40"/>
      <c r="AV10" s="41">
        <v>50</v>
      </c>
      <c r="AW10" s="41">
        <v>50</v>
      </c>
      <c r="AX10" s="42">
        <v>50</v>
      </c>
      <c r="AY10" s="42">
        <v>50</v>
      </c>
      <c r="AZ10"/>
      <c r="BA10" s="37">
        <v>62</v>
      </c>
      <c r="BB10" s="37"/>
    </row>
    <row r="11" spans="1:321" x14ac:dyDescent="0.25">
      <c r="A11" s="20">
        <v>8</v>
      </c>
      <c r="B11" s="18" t="str">
        <f>IF(AND('Graph-outputs'!$DB$1&gt;12, 'Graph-outputs'!$DB$1&lt;19), A11*5-5, "")</f>
        <v/>
      </c>
      <c r="C11" s="3"/>
      <c r="F11" s="34" t="s">
        <v>124</v>
      </c>
      <c r="G11" s="36">
        <f>IF(Settings!$I$6=Settings!$C$46, G10, Settings!$I$6)</f>
        <v>65</v>
      </c>
      <c r="H11" s="36">
        <f>IF(Settings!$I$6=Settings!$C$46, H10, Settings!$I$6)</f>
        <v>65</v>
      </c>
      <c r="I11" s="36">
        <f>IF(Settings!$I$6=Settings!$C$46, I10, Settings!$I$6)</f>
        <v>65</v>
      </c>
      <c r="J11" s="36">
        <f>IF(Settings!$I$6=Settings!$C$46, J10, Settings!$I$6)</f>
        <v>65</v>
      </c>
      <c r="K11" s="36">
        <f>IF(Settings!$I$6=Settings!$C$46, K10, Settings!$I$6)</f>
        <v>65</v>
      </c>
      <c r="L11" s="37">
        <f>IF(Settings!$I$6=Settings!$C$46, L10, Settings!$I$6)</f>
        <v>65</v>
      </c>
      <c r="M11" s="35">
        <f>IF(Settings!$I$6=Settings!$C$46, M10, Settings!$I$6)</f>
        <v>65</v>
      </c>
      <c r="N11" s="38">
        <f>IF(Settings!$I$6=Settings!$C$46, N10, Settings!$I$6)</f>
        <v>65</v>
      </c>
      <c r="O11" s="38">
        <f>IF(Settings!$I$6=Settings!$C$46, O10, Settings!$I$6)</f>
        <v>65</v>
      </c>
      <c r="P11" s="39">
        <f>IF(Settings!$I$6=Settings!$C$46, P10, Settings!$I$6)</f>
        <v>65</v>
      </c>
      <c r="Q11" s="39">
        <f>IF(Settings!$I$6=Settings!$C$46, Q10, Settings!$I$6)</f>
        <v>65</v>
      </c>
      <c r="R11" s="39">
        <f>IF(Settings!$I$6=Settings!$C$46, R10, Settings!$I$6)</f>
        <v>65</v>
      </c>
      <c r="S11" s="40"/>
      <c r="T11" s="40"/>
      <c r="U11" s="41">
        <f>IF(Settings!$I$6=Settings!$C$46, U10, Settings!$I$6)</f>
        <v>65</v>
      </c>
      <c r="V11" s="41">
        <f>IF(Settings!$I$6=Settings!$C$46, V10, Settings!$I$6)</f>
        <v>65</v>
      </c>
      <c r="W11" s="42">
        <f>IF(Settings!$I$6=Settings!$C$46, W10, Settings!$I$6)</f>
        <v>65</v>
      </c>
      <c r="X11" s="42">
        <f>IF(Settings!$I$6=Settings!$C$46, X10, Settings!$I$6)</f>
        <v>65</v>
      </c>
      <c r="Y11"/>
      <c r="Z11" s="37">
        <f>IF(Settings!$I$6=Settings!$C$46, Z10, Settings!$I$6)</f>
        <v>65</v>
      </c>
      <c r="AA11" s="37"/>
      <c r="AG11" s="34" t="s">
        <v>124</v>
      </c>
      <c r="AH11" s="36">
        <f>IF(Settings!$I$6=Settings!$C$46, AH10, Settings!$I$6)</f>
        <v>65</v>
      </c>
      <c r="AI11" s="36">
        <f>IF(Settings!$I$6=Settings!$C$46, AI10, Settings!$I$6)</f>
        <v>65</v>
      </c>
      <c r="AJ11" s="36">
        <f>IF(Settings!$I$6=Settings!$C$46, AJ10, Settings!$I$6)</f>
        <v>65</v>
      </c>
      <c r="AK11" s="36">
        <f>IF(Settings!$I$6=Settings!$C$46, AK10, Settings!$I$6)</f>
        <v>65</v>
      </c>
      <c r="AL11" s="36">
        <f>IF(Settings!$I$6=Settings!$C$46, AL10, Settings!$I$6)</f>
        <v>65</v>
      </c>
      <c r="AM11" s="37">
        <f>IF(Settings!$I$6=Settings!$C$46, AM10, Settings!$I$6)</f>
        <v>65</v>
      </c>
      <c r="AN11" s="35">
        <f>IF(Settings!$I$6=Settings!$C$46, AN10, Settings!$I$6)</f>
        <v>65</v>
      </c>
      <c r="AO11" s="38">
        <f>IF(Settings!$I$6=Settings!$C$46, AO10, Settings!$I$6)</f>
        <v>65</v>
      </c>
      <c r="AP11" s="38">
        <f>IF(Settings!$I$6=Settings!$C$46, AP10, Settings!$I$6)</f>
        <v>65</v>
      </c>
      <c r="AQ11" s="39">
        <f>IF(Settings!$I$6=Settings!$C$46, AQ10, Settings!$I$6)</f>
        <v>65</v>
      </c>
      <c r="AR11" s="39">
        <f>IF(Settings!$I$6=Settings!$C$46, AR10, Settings!$I$6)</f>
        <v>65</v>
      </c>
      <c r="AS11" s="39">
        <f>IF(Settings!$I$6=Settings!$C$46, AS10, Settings!$I$6)</f>
        <v>65</v>
      </c>
      <c r="AT11" s="40"/>
      <c r="AU11" s="40"/>
      <c r="AV11" s="41">
        <f>IF(Settings!$I$6=Settings!$C$46, AV10, Settings!$I$6)</f>
        <v>65</v>
      </c>
      <c r="AW11" s="41">
        <f>IF(Settings!$I$6=Settings!$C$46, AW10, Settings!$I$6)</f>
        <v>65</v>
      </c>
      <c r="AX11" s="42">
        <f>IF(Settings!$I$6=Settings!$C$46, AX10, Settings!$I$6)</f>
        <v>65</v>
      </c>
      <c r="AY11" s="42">
        <f>IF(Settings!$I$6=Settings!$C$46, AY10, Settings!$I$6)</f>
        <v>65</v>
      </c>
      <c r="AZ11"/>
      <c r="BA11" s="37">
        <f>IF(Settings!$I$6=Settings!$C$46, BA10, Settings!$I$6)</f>
        <v>65</v>
      </c>
      <c r="BB11" s="37"/>
    </row>
    <row r="12" spans="1:321" x14ac:dyDescent="0.25">
      <c r="A12" s="20">
        <v>9</v>
      </c>
      <c r="B12" s="18" t="str">
        <f>IF(AND('Graph-outputs'!$DB$1&gt;12, 'Graph-outputs'!$DB$1&lt;19), A12*5-5, "")</f>
        <v/>
      </c>
      <c r="C12" s="3"/>
      <c r="F12" s="34" t="s">
        <v>23</v>
      </c>
      <c r="G12" s="36">
        <f>EXP(50*LN(G$9)*(1/G$11-1/G$10))</f>
        <v>0.9921514363437729</v>
      </c>
      <c r="H12" s="36">
        <f>EXP(50*LN(H$9)*(1/H$11-1/H$10))</f>
        <v>1.0042961606122724</v>
      </c>
      <c r="I12" s="36">
        <f>EXP(50*LN(I$9)*(1/I$11-1/I$10))</f>
        <v>1.0107653027771979</v>
      </c>
      <c r="J12" s="36">
        <f>EXP(50*LN(J$9)*(1/J$11-1/J$10))</f>
        <v>0.99740263830483156</v>
      </c>
      <c r="K12" s="36">
        <f>EXP(50*LN(K$9)*(1/K$11-1/K$10))</f>
        <v>1.0279704567470318</v>
      </c>
      <c r="L12" s="37"/>
      <c r="M12" s="35">
        <f t="shared" ref="M12:R12" si="2">EXP(50*LN(M$9)*(1/M$11-1/M$10))</f>
        <v>0.95279578119532871</v>
      </c>
      <c r="N12" s="38">
        <f t="shared" si="2"/>
        <v>1.0871713758734709</v>
      </c>
      <c r="O12" s="38">
        <f t="shared" si="2"/>
        <v>1.0871713758734709</v>
      </c>
      <c r="P12" s="39">
        <f t="shared" si="2"/>
        <v>1.17027075996939</v>
      </c>
      <c r="Q12" s="39">
        <f t="shared" si="2"/>
        <v>1.0070499378627233</v>
      </c>
      <c r="R12" s="39">
        <f t="shared" si="2"/>
        <v>1.2746981949896712</v>
      </c>
      <c r="S12" s="40"/>
      <c r="T12" s="40"/>
      <c r="U12" s="41">
        <f>EXP(50*LN(U$9)*(1/U$11-1/U$10))</f>
        <v>1.0528435700809531</v>
      </c>
      <c r="V12" s="41">
        <f>EXP(50*LN(V$9)*(1/V$11-1/V$10))</f>
        <v>1.0528435700809531</v>
      </c>
      <c r="W12" s="42">
        <f>EXP(50*LN(W$9)*(1/W$11-1/W$10))</f>
        <v>1.0528435700809531</v>
      </c>
      <c r="X12" s="42">
        <f>EXP(50*LN(X$9)*(1/X$11-1/X$10))</f>
        <v>1.0528435700809531</v>
      </c>
      <c r="Y12"/>
      <c r="Z12" s="37">
        <f>EXP(50*LN(Z$9)*(1/Z$11-1/Z$10))</f>
        <v>1.0083401783520654</v>
      </c>
      <c r="AA12" s="37"/>
      <c r="AG12" s="34" t="s">
        <v>23</v>
      </c>
      <c r="AH12" s="36">
        <f>EXP(50*LN(AH$9)*(1/AH$11-1/AH$10))</f>
        <v>0.9921514363437729</v>
      </c>
      <c r="AI12" s="36">
        <f>EXP(50*LN(AI$9)*(1/AI$11-1/AI$10))</f>
        <v>1.0042961606122724</v>
      </c>
      <c r="AJ12" s="36">
        <f>EXP(50*LN(AJ$9)*(1/AJ$11-1/AJ$10))</f>
        <v>1.0107653027771979</v>
      </c>
      <c r="AK12" s="36">
        <f>EXP(50*LN(AK$9)*(1/AK$11-1/AK$10))</f>
        <v>0.99740263830483156</v>
      </c>
      <c r="AL12" s="36">
        <f>EXP(50*LN(AL$9)*(1/AL$11-1/AL$10))</f>
        <v>1.0279704567470318</v>
      </c>
      <c r="AM12" s="37"/>
      <c r="AN12" s="35">
        <f t="shared" ref="AN12:AS12" si="3">EXP(50*LN(AN$9)*(1/AN$11-1/AN$10))</f>
        <v>0.95279578119532871</v>
      </c>
      <c r="AO12" s="38">
        <f t="shared" si="3"/>
        <v>1.0871713758734709</v>
      </c>
      <c r="AP12" s="38">
        <f t="shared" si="3"/>
        <v>1.0871713758734709</v>
      </c>
      <c r="AQ12" s="39">
        <f t="shared" si="3"/>
        <v>1.17027075996939</v>
      </c>
      <c r="AR12" s="39">
        <f t="shared" si="3"/>
        <v>1.0070499378627233</v>
      </c>
      <c r="AS12" s="39">
        <f t="shared" si="3"/>
        <v>1.2746981949896712</v>
      </c>
      <c r="AT12" s="40"/>
      <c r="AU12" s="40"/>
      <c r="AV12" s="41">
        <f>EXP(50*LN(AV$9)*(1/AV$11-1/AV$10))</f>
        <v>1.0528435700809531</v>
      </c>
      <c r="AW12" s="41">
        <f>EXP(50*LN(AW$9)*(1/AW$11-1/AW$10))</f>
        <v>1.0528435700809531</v>
      </c>
      <c r="AX12" s="42">
        <f>EXP(50*LN(AX$9)*(1/AX$11-1/AX$10))</f>
        <v>1.0528435700809531</v>
      </c>
      <c r="AY12" s="42">
        <f>EXP(50*LN(AY$9)*(1/AY$11-1/AY$10))</f>
        <v>1.0528435700809531</v>
      </c>
      <c r="AZ12"/>
      <c r="BA12" s="37">
        <f>EXP(50*LN(BA$9)*(1/BA$11-1/BA$10))</f>
        <v>1.0083401783520654</v>
      </c>
      <c r="BB12" s="37"/>
    </row>
    <row r="13" spans="1:321" x14ac:dyDescent="0.25">
      <c r="A13" s="20">
        <v>10</v>
      </c>
      <c r="B13" s="18" t="str">
        <f>IF(AND('Graph-outputs'!$DB$1&gt;12, 'Graph-outputs'!$DB$1&lt;19), A13*5-5, "")</f>
        <v/>
      </c>
      <c r="C13" s="3"/>
      <c r="AC13" t="s">
        <v>102</v>
      </c>
      <c r="AD13" t="s">
        <v>101</v>
      </c>
      <c r="AE13" t="s">
        <v>100</v>
      </c>
    </row>
    <row r="14" spans="1:321" x14ac:dyDescent="0.25">
      <c r="A14" s="20">
        <v>11</v>
      </c>
      <c r="B14" s="18" t="str">
        <f>IF(AND('Graph-outputs'!$DB$1&gt;12, 'Graph-outputs'!$DB$1&lt;19), A14*5-5, "")</f>
        <v/>
      </c>
      <c r="C14" s="3"/>
      <c r="E14" s="12" t="s">
        <v>139</v>
      </c>
      <c r="F14" s="3">
        <v>0</v>
      </c>
      <c r="G14" s="36">
        <f>G$4*(1-EXP(-G$5*$F14))^G$6</f>
        <v>0</v>
      </c>
      <c r="H14" s="36">
        <f>H$4*(1-EXP(-H$5*$F14))^H$6</f>
        <v>0</v>
      </c>
      <c r="I14" s="36">
        <f>I$4*(1-EXP(-I$5*$F14))^I$6</f>
        <v>0</v>
      </c>
      <c r="J14" s="36">
        <f>J$4*(1-EXP(-J$5*$F14))^J$6</f>
        <v>0</v>
      </c>
      <c r="K14" s="36">
        <f>K$4*(1-EXP(-K$5*$F14))^K$6</f>
        <v>0</v>
      </c>
      <c r="L14" s="37"/>
      <c r="M14" s="36">
        <f t="shared" ref="M14:N29" si="4">M$4*(1-EXP(-M$5*$F14))^M$6</f>
        <v>0</v>
      </c>
      <c r="N14" s="38">
        <f t="shared" si="4"/>
        <v>0</v>
      </c>
      <c r="O14" s="38">
        <f>IF(Settings!$I$6&gt;69, 0.2*(N14), 0)</f>
        <v>0</v>
      </c>
      <c r="P14" s="39">
        <f t="shared" ref="P14:R30" si="5">P$4*(1-EXP(-P$5*$F14))^P$6</f>
        <v>0</v>
      </c>
      <c r="Q14" s="39">
        <f t="shared" si="5"/>
        <v>0</v>
      </c>
      <c r="R14" s="39">
        <f t="shared" si="5"/>
        <v>0</v>
      </c>
      <c r="S14" s="40">
        <f>S$8*(S$4*(1-EXP(-S$5*F14))^S$6)</f>
        <v>0</v>
      </c>
      <c r="T14" s="40">
        <f>T$8*(T$4*(1-EXP(-T$5*F14))^T$6)</f>
        <v>0</v>
      </c>
      <c r="U14" s="41">
        <f>(U$7/100*$H14)+((100-U$7)/100*$N14)</f>
        <v>0</v>
      </c>
      <c r="V14" s="41">
        <f>(V$7/100*$H14)+((100-V$7)/100*$O14)</f>
        <v>0</v>
      </c>
      <c r="W14" s="42">
        <f>$W$7/100*(($W$4*(1-EXP(-$W$5*F14))^$W$6)) + ((100-$W$7)/100*N14)</f>
        <v>0</v>
      </c>
      <c r="X14" s="42">
        <f>$X$7/100*(($X$4*(1-EXP(-$X$5*F14))^$X$6)) + ((100-$X$7)/100*O14)</f>
        <v>0</v>
      </c>
      <c r="Y14"/>
      <c r="Z14" s="37">
        <f>Z$4*(1-EXP(-Z$5*$F14))^Z$6</f>
        <v>0</v>
      </c>
      <c r="AA14" s="37">
        <f>AA$4*(1-EXP(-AA$5*$F14))^AA$6</f>
        <v>0</v>
      </c>
      <c r="AC14" s="3">
        <v>0</v>
      </c>
      <c r="AD14" s="55">
        <f>147.2*(101-AC158)/(59.5+AC158)</f>
        <v>9.7807308970099669</v>
      </c>
      <c r="AE14" s="58">
        <f>0.208*EXP(0.05039*AC14)*91.9*(EXP(-0.1386*$AD$14)*(1+($AD$14^5.31/(4.93*10^7))))</f>
        <v>4.9458521066739074</v>
      </c>
      <c r="AF14" s="12" t="s">
        <v>139</v>
      </c>
      <c r="AG14" s="3">
        <f>AE14</f>
        <v>4.9458521066739074</v>
      </c>
      <c r="AH14" s="36">
        <f>AH$4*(1-EXP(-AH$5*$AG14))^AH$6</f>
        <v>0.26801315552922778</v>
      </c>
      <c r="AI14" s="36">
        <f t="shared" ref="AI14:AL29" si="6">AI$4*(1-EXP(-AI$5*$AG14))^AI$6</f>
        <v>5.1668599337897323</v>
      </c>
      <c r="AJ14" s="36">
        <f t="shared" si="6"/>
        <v>0.84300057308549536</v>
      </c>
      <c r="AK14" s="36">
        <f t="shared" si="6"/>
        <v>5.4503497821536948</v>
      </c>
      <c r="AL14" s="36">
        <f t="shared" si="6"/>
        <v>0.21686271714321542</v>
      </c>
      <c r="AM14" s="37"/>
      <c r="AN14" s="36">
        <f>AN$4*(1-EXP(-AN$5*$AG14))^AN$6</f>
        <v>0.88227741464730136</v>
      </c>
      <c r="AO14" s="38">
        <f>AO$4*(1-EXP(-AO$5*$AG14))^AO$6</f>
        <v>0.85743838155273511</v>
      </c>
      <c r="AP14" s="38">
        <f>IF(Settings!$I$6&gt;69, 0.2*(AO14), 0)</f>
        <v>0</v>
      </c>
      <c r="AQ14" s="39">
        <f>AQ$4*(1-EXP(-AQ$5*$AG14))^AQ$6</f>
        <v>5.6389638705733285</v>
      </c>
      <c r="AR14" s="39">
        <f t="shared" ref="AR14:AS29" si="7">AR$4*(1-EXP(-AR$5*$AG14))^AR$6</f>
        <v>2.4788516414090984</v>
      </c>
      <c r="AS14" s="39">
        <f t="shared" si="7"/>
        <v>1.6831576057147284</v>
      </c>
      <c r="AT14" s="40">
        <f>AT$8*(AT$4*(1-EXP(-AT$5*AG14))^AT$6)</f>
        <v>2.4752114787989479</v>
      </c>
      <c r="AU14" s="40">
        <f>AU$8*(AU$4*(1-EXP(-AU$5*AG14))^AU$6)</f>
        <v>2.1933880439297075</v>
      </c>
      <c r="AV14" s="41">
        <f>(AV$7/100*$AI14)+((100-AV$7)/100*$AO14)</f>
        <v>3.4430913128949334</v>
      </c>
      <c r="AW14" s="41">
        <f>(AW$7/100*$AI14)+((100-AW$7)/100*$AP14)</f>
        <v>3.1001159602738393</v>
      </c>
      <c r="AX14" s="42">
        <f>$W$7/100*(($W$4*(1-EXP(-$W$5*AG14))^$W$6)) + ((100-$W$7)/100*AO14)</f>
        <v>10.473841112950435</v>
      </c>
      <c r="AY14" s="42">
        <f>$X$7/100*(($X$4*(1-EXP(-$X$5*AG14))^$X$6)) + ((100-$X$7)/100*AP14)</f>
        <v>4.7854868994445185</v>
      </c>
      <c r="AZ14"/>
      <c r="BA14" s="37">
        <f>BA$4*(1-EXP(-BA$5*$AG14))^BA$6</f>
        <v>1.046761060785157</v>
      </c>
      <c r="BB14" s="37">
        <f>BB$4*(1-EXP(-BB$5*$AG14))^BB$6</f>
        <v>13.075697767317445</v>
      </c>
    </row>
    <row r="15" spans="1:321" x14ac:dyDescent="0.25">
      <c r="A15" s="20">
        <v>12</v>
      </c>
      <c r="B15" s="18" t="str">
        <f>IF(AND('Graph-outputs'!$DB$1&gt;12, 'Graph-outputs'!$DB$1&lt;19), A15*5-5, "")</f>
        <v/>
      </c>
      <c r="C15" s="3"/>
      <c r="F15" s="3">
        <v>1</v>
      </c>
      <c r="G15" s="36">
        <f t="shared" ref="G15:M65" si="8">G$4*(1-EXP(-G$5*$F15))^G$6</f>
        <v>3.5177807348999953E-4</v>
      </c>
      <c r="H15" s="36">
        <f t="shared" si="8"/>
        <v>0.51003808295335251</v>
      </c>
      <c r="I15" s="36">
        <f t="shared" si="8"/>
        <v>9.0099960398749498E-3</v>
      </c>
      <c r="J15" s="36">
        <f t="shared" si="8"/>
        <v>0.53972656790043683</v>
      </c>
      <c r="K15" s="36">
        <f t="shared" si="8"/>
        <v>6.1640101102491984E-4</v>
      </c>
      <c r="L15" s="37"/>
      <c r="M15" s="36">
        <f t="shared" si="4"/>
        <v>4.0606903871490387E-2</v>
      </c>
      <c r="N15" s="38">
        <f t="shared" si="4"/>
        <v>7.1426128133741412E-2</v>
      </c>
      <c r="O15" s="38">
        <f>IF(Settings!$I$6&gt;69, 0.2*(N15), 0)</f>
        <v>0</v>
      </c>
      <c r="P15" s="39">
        <f t="shared" si="5"/>
        <v>0.76081898804409598</v>
      </c>
      <c r="Q15" s="39">
        <f t="shared" si="5"/>
        <v>0.18899756581748212</v>
      </c>
      <c r="R15" s="39">
        <f t="shared" si="5"/>
        <v>1.6692842574263751E-2</v>
      </c>
      <c r="S15" s="40">
        <f t="shared" ref="S15:S78" si="9">S$8*(S$4*(1-EXP(-S$5*F15))^S$6)</f>
        <v>0.28726990009627507</v>
      </c>
      <c r="T15" s="40">
        <f t="shared" ref="T15:T78" si="10">T$8*(T$4*(1-EXP(-T$5*F15))^T$6)</f>
        <v>0.16255603687291567</v>
      </c>
      <c r="U15" s="41">
        <f t="shared" ref="U15:U78" si="11">(U$7/100*$H15)+((100-U$7)/100*$N15)</f>
        <v>0.33459330102550805</v>
      </c>
      <c r="V15" s="41">
        <f t="shared" ref="V15:V78" si="12">(V$7/100*$H15)+((100-V$7)/100*$O15)</f>
        <v>0.3060228497720115</v>
      </c>
      <c r="W15" s="42">
        <f t="shared" ref="W15:W78" si="13">$W$7/100*(($W$4*(1-EXP(-$W$5*F15))^$W$6)) + ((100-$W$7)/100*N15)</f>
        <v>1.2885998314539369</v>
      </c>
      <c r="X15" s="42">
        <f t="shared" ref="X15:X78" si="14">$X$7/100*(($X$4*(1-EXP(-$X$5*F15))^$X$6)) + ((100-$X$7)/100*O15)</f>
        <v>0.50426138696360068</v>
      </c>
      <c r="Z15" s="37">
        <f t="shared" ref="Z15:AA30" si="15">Z$4*(1-EXP(-Z$5*$F15))^Z$6</f>
        <v>1.3634000165197738E-2</v>
      </c>
      <c r="AA15" s="37">
        <f t="shared" si="15"/>
        <v>2.9091098317398489</v>
      </c>
      <c r="AC15" s="3">
        <v>1</v>
      </c>
      <c r="AE15" s="58">
        <f t="shared" ref="AE15:AE54" si="16">0.208*EXP(0.05039*AC15)*91.9*(EXP(-0.1386*$AD$14)*(1+($AD$14^5.31/(4.93*10^7))))</f>
        <v>5.2014595403979236</v>
      </c>
      <c r="AG15" s="3">
        <f t="shared" ref="AG15:AG78" si="17">AE15</f>
        <v>5.2014595403979236</v>
      </c>
      <c r="AH15" s="36">
        <f t="shared" ref="AH15:AL46" si="18">AH$4*(1-EXP(-AH$5*$AG15))^AH$6</f>
        <v>0.32457307354844833</v>
      </c>
      <c r="AI15" s="36">
        <f t="shared" si="6"/>
        <v>5.5432053399517525</v>
      </c>
      <c r="AJ15" s="36">
        <f t="shared" si="6"/>
        <v>0.9646378915409265</v>
      </c>
      <c r="AK15" s="36">
        <f t="shared" si="6"/>
        <v>5.8461710776881715</v>
      </c>
      <c r="AL15" s="36">
        <f t="shared" si="6"/>
        <v>0.25654101759701731</v>
      </c>
      <c r="AM15" s="37"/>
      <c r="AN15" s="36">
        <f t="shared" ref="AN15:AO46" si="19">AN$4*(1-EXP(-AN$5*$AG15))^AN$6</f>
        <v>0.96844481041974939</v>
      </c>
      <c r="AO15" s="38">
        <f t="shared" si="19"/>
        <v>0.92511892112741445</v>
      </c>
      <c r="AP15" s="38">
        <f>IF(Settings!$I$6&gt;69, 0.2*(AO15), 0)</f>
        <v>0</v>
      </c>
      <c r="AQ15" s="39">
        <f t="shared" ref="AQ15:AS46" si="20">AQ$4*(1-EXP(-AQ$5*$AG15))^AQ$6</f>
        <v>5.9918290574367337</v>
      </c>
      <c r="AR15" s="39">
        <f t="shared" si="7"/>
        <v>2.6759228482625681</v>
      </c>
      <c r="AS15" s="39">
        <f t="shared" si="7"/>
        <v>1.9162793978651311</v>
      </c>
      <c r="AT15" s="40">
        <f t="shared" ref="AT15:AT78" si="21">AT$8*(AT$4*(1-EXP(-AT$5*AG15))^AT$6)</f>
        <v>2.6418264027145617</v>
      </c>
      <c r="AU15" s="40">
        <f t="shared" ref="AU15:AU78" si="22">AU$8*(AU$4*(1-EXP(-AU$5*AG15))^AU$6)</f>
        <v>2.3719941644255242</v>
      </c>
      <c r="AV15" s="41">
        <f t="shared" ref="AV15:AV78" si="23">(AV$7/100*$AI15)+((100-AV$7)/100*$AO15)</f>
        <v>3.6959707724220174</v>
      </c>
      <c r="AW15" s="41">
        <f t="shared" ref="AW15:AW78" si="24">(AW$7/100*$AI15)+((100-AW$7)/100*$AP15)</f>
        <v>3.3259232039710516</v>
      </c>
      <c r="AX15" s="42">
        <f t="shared" ref="AX15:AX78" si="25">$W$7/100*(($W$4*(1-EXP(-$W$5*AG15))^$W$6)) + ((100-$W$7)/100*AO15)</f>
        <v>11.136043003009116</v>
      </c>
      <c r="AY15" s="42">
        <f t="shared" ref="AY15:AY78" si="26">$X$7/100*(($X$4*(1-EXP(-$X$5*AG15))^$X$6)) + ((100-$X$7)/100*AP15)</f>
        <v>5.1181047828541333</v>
      </c>
      <c r="BA15" s="37">
        <f t="shared" ref="BA15:BB30" si="27">BA$4*(1-EXP(-BA$5*$AG15))^BA$6</f>
        <v>1.1832526204368274</v>
      </c>
      <c r="BB15" s="37">
        <f t="shared" si="27"/>
        <v>13.668039104459098</v>
      </c>
    </row>
    <row r="16" spans="1:321" x14ac:dyDescent="0.25">
      <c r="A16" s="20">
        <v>13</v>
      </c>
      <c r="B16" s="18" t="str">
        <f>IF(AND('Graph-outputs'!$DB$1&gt;12, 'Graph-outputs'!$DB$1&lt;19), A16*5-5, "")</f>
        <v/>
      </c>
      <c r="C16" s="3"/>
      <c r="F16" s="3">
        <v>2</v>
      </c>
      <c r="G16" s="36">
        <f t="shared" si="8"/>
        <v>6.8946888077848221E-3</v>
      </c>
      <c r="H16" s="36">
        <f t="shared" si="8"/>
        <v>1.4126254437158439</v>
      </c>
      <c r="I16" s="36">
        <f t="shared" si="8"/>
        <v>6.7485676344697779E-2</v>
      </c>
      <c r="J16" s="36">
        <f t="shared" si="8"/>
        <v>1.4936370347295422</v>
      </c>
      <c r="K16" s="36">
        <f t="shared" si="8"/>
        <v>8.5999788192824504E-3</v>
      </c>
      <c r="L16" s="37"/>
      <c r="M16" s="36">
        <f t="shared" si="4"/>
        <v>0.15758500277734394</v>
      </c>
      <c r="N16" s="38">
        <f t="shared" si="4"/>
        <v>0.21256479874165896</v>
      </c>
      <c r="O16" s="38">
        <f>IF(Settings!$I$6&gt;69, 0.2*(N16), 0)</f>
        <v>0</v>
      </c>
      <c r="P16" s="39">
        <f t="shared" si="5"/>
        <v>1.8378012036397395</v>
      </c>
      <c r="Q16" s="39">
        <f t="shared" si="5"/>
        <v>0.59185518118015357</v>
      </c>
      <c r="R16" s="39">
        <f t="shared" si="5"/>
        <v>0.134714698020406</v>
      </c>
      <c r="S16" s="40">
        <f t="shared" si="9"/>
        <v>0.74196080130908104</v>
      </c>
      <c r="T16" s="40">
        <f t="shared" si="10"/>
        <v>0.51279865912203948</v>
      </c>
      <c r="U16" s="41">
        <f t="shared" si="11"/>
        <v>0.9326011857261699</v>
      </c>
      <c r="V16" s="41">
        <f t="shared" si="12"/>
        <v>0.8475752662295063</v>
      </c>
      <c r="W16" s="42">
        <f t="shared" si="13"/>
        <v>3.2815806562891874</v>
      </c>
      <c r="X16" s="42">
        <f t="shared" si="14"/>
        <v>1.3656127593736762</v>
      </c>
      <c r="Z16" s="37">
        <f t="shared" si="15"/>
        <v>9.6970575488937172E-2</v>
      </c>
      <c r="AA16" s="37">
        <f t="shared" si="15"/>
        <v>5.6771709965942723</v>
      </c>
      <c r="AC16" s="3">
        <v>2</v>
      </c>
      <c r="AE16" s="58">
        <f t="shared" si="16"/>
        <v>5.4702770658848543</v>
      </c>
      <c r="AG16" s="3">
        <f t="shared" si="17"/>
        <v>5.4702770658848543</v>
      </c>
      <c r="AH16" s="36">
        <f t="shared" si="18"/>
        <v>0.3923964583743314</v>
      </c>
      <c r="AI16" s="36">
        <f t="shared" si="6"/>
        <v>5.9453830135232257</v>
      </c>
      <c r="AJ16" s="36">
        <f t="shared" si="6"/>
        <v>1.1029302694913756</v>
      </c>
      <c r="AK16" s="36">
        <f t="shared" si="6"/>
        <v>6.2690104990920572</v>
      </c>
      <c r="AL16" s="36">
        <f t="shared" si="6"/>
        <v>0.30298788921753234</v>
      </c>
      <c r="AM16" s="37"/>
      <c r="AN16" s="36">
        <f t="shared" si="19"/>
        <v>1.0626221424697055</v>
      </c>
      <c r="AO16" s="38">
        <f t="shared" si="19"/>
        <v>0.99790686613639612</v>
      </c>
      <c r="AP16" s="38">
        <f>IF(Settings!$I$6&gt;69, 0.2*(AO16), 0)</f>
        <v>0</v>
      </c>
      <c r="AQ16" s="39">
        <f t="shared" si="20"/>
        <v>6.3652353447312393</v>
      </c>
      <c r="AR16" s="39">
        <f t="shared" si="7"/>
        <v>2.8873488054159906</v>
      </c>
      <c r="AS16" s="39">
        <f t="shared" si="7"/>
        <v>2.1784153185929669</v>
      </c>
      <c r="AT16" s="40">
        <f t="shared" si="21"/>
        <v>2.8188920026165674</v>
      </c>
      <c r="AU16" s="40">
        <f t="shared" si="22"/>
        <v>2.5641972808343274</v>
      </c>
      <c r="AV16" s="41">
        <f t="shared" si="23"/>
        <v>3.9663925545684942</v>
      </c>
      <c r="AW16" s="41">
        <f t="shared" si="24"/>
        <v>3.5672298081139355</v>
      </c>
      <c r="AX16" s="42">
        <f t="shared" si="25"/>
        <v>11.834654325991609</v>
      </c>
      <c r="AY16" s="42">
        <f t="shared" si="26"/>
        <v>5.4718313425855962</v>
      </c>
      <c r="BA16" s="37">
        <f t="shared" si="27"/>
        <v>1.3357154382910628</v>
      </c>
      <c r="BB16" s="37">
        <f t="shared" si="27"/>
        <v>14.282928129537485</v>
      </c>
    </row>
    <row r="17" spans="1:257" x14ac:dyDescent="0.25">
      <c r="A17" s="20">
        <v>14</v>
      </c>
      <c r="B17" s="18" t="str">
        <f>IF(AND('Graph-outputs'!$DB$1&gt;12, 'Graph-outputs'!$DB$1&lt;19), A17*5-5, "")</f>
        <v/>
      </c>
      <c r="C17" s="3"/>
      <c r="F17" s="3">
        <v>3</v>
      </c>
      <c r="G17" s="36">
        <f t="shared" si="8"/>
        <v>3.708699327152537E-2</v>
      </c>
      <c r="H17" s="36">
        <f t="shared" si="8"/>
        <v>2.5414788679119087</v>
      </c>
      <c r="I17" s="36">
        <f t="shared" si="8"/>
        <v>0.21335181875294662</v>
      </c>
      <c r="J17" s="36">
        <f t="shared" si="8"/>
        <v>2.6850652353685223</v>
      </c>
      <c r="K17" s="36">
        <f t="shared" si="8"/>
        <v>3.8025859908331197E-2</v>
      </c>
      <c r="L17" s="37"/>
      <c r="M17" s="36">
        <f t="shared" si="4"/>
        <v>0.34404855448808425</v>
      </c>
      <c r="N17" s="38">
        <f t="shared" si="4"/>
        <v>0.39925904945784124</v>
      </c>
      <c r="O17" s="38">
        <f>IF(Settings!$I$6&gt;69, 0.2*(N17), 0)</f>
        <v>0</v>
      </c>
      <c r="P17" s="39">
        <f t="shared" si="5"/>
        <v>3.0544769783250607</v>
      </c>
      <c r="Q17" s="39">
        <f t="shared" si="5"/>
        <v>1.136833413211968</v>
      </c>
      <c r="R17" s="39">
        <f t="shared" si="5"/>
        <v>0.43380092882561982</v>
      </c>
      <c r="S17" s="40">
        <f t="shared" si="9"/>
        <v>1.281168494980391</v>
      </c>
      <c r="T17" s="40">
        <f t="shared" si="10"/>
        <v>0.99213359557143554</v>
      </c>
      <c r="U17" s="41">
        <f t="shared" si="11"/>
        <v>1.6845909405302817</v>
      </c>
      <c r="V17" s="41">
        <f t="shared" si="12"/>
        <v>1.5248873207471452</v>
      </c>
      <c r="W17" s="42">
        <f t="shared" si="13"/>
        <v>5.5826467715723176</v>
      </c>
      <c r="X17" s="42">
        <f t="shared" si="14"/>
        <v>2.4164481519986873</v>
      </c>
      <c r="Z17" s="37">
        <f t="shared" si="15"/>
        <v>0.2914300877637202</v>
      </c>
      <c r="AA17" s="37">
        <f t="shared" si="15"/>
        <v>8.3110222622897751</v>
      </c>
      <c r="AC17" s="3">
        <v>3</v>
      </c>
      <c r="AE17" s="58">
        <f t="shared" si="16"/>
        <v>5.7529873961600746</v>
      </c>
      <c r="AG17" s="3">
        <f t="shared" si="17"/>
        <v>5.7529873961600746</v>
      </c>
      <c r="AH17" s="36">
        <f t="shared" si="18"/>
        <v>0.47354418795297648</v>
      </c>
      <c r="AI17" s="36">
        <f t="shared" si="6"/>
        <v>6.3749628757238153</v>
      </c>
      <c r="AJ17" s="36">
        <f t="shared" si="6"/>
        <v>1.2599765090008692</v>
      </c>
      <c r="AK17" s="36">
        <f t="shared" si="6"/>
        <v>6.7204904569154804</v>
      </c>
      <c r="AL17" s="36">
        <f t="shared" si="6"/>
        <v>0.35723918730021442</v>
      </c>
      <c r="AM17" s="37"/>
      <c r="AN17" s="36">
        <f t="shared" si="19"/>
        <v>1.1654913480287035</v>
      </c>
      <c r="AO17" s="38">
        <f t="shared" si="19"/>
        <v>1.0761559539588499</v>
      </c>
      <c r="AP17" s="38">
        <f>IF(Settings!$I$6&gt;69, 0.2*(AO17), 0)</f>
        <v>0</v>
      </c>
      <c r="AQ17" s="39">
        <f t="shared" si="20"/>
        <v>6.760196889994444</v>
      </c>
      <c r="AR17" s="39">
        <f t="shared" si="7"/>
        <v>3.1139970983059722</v>
      </c>
      <c r="AS17" s="39">
        <f t="shared" si="7"/>
        <v>2.4725351049120667</v>
      </c>
      <c r="AT17" s="40">
        <f t="shared" si="21"/>
        <v>3.0069698168334789</v>
      </c>
      <c r="AU17" s="40">
        <f t="shared" si="22"/>
        <v>2.7709022451639971</v>
      </c>
      <c r="AV17" s="41">
        <f t="shared" si="23"/>
        <v>4.2554401070178294</v>
      </c>
      <c r="AW17" s="41">
        <f t="shared" si="24"/>
        <v>3.8249777254342892</v>
      </c>
      <c r="AX17" s="42">
        <f t="shared" si="25"/>
        <v>12.571031127358369</v>
      </c>
      <c r="AY17" s="42">
        <f t="shared" si="26"/>
        <v>5.8477544436929163</v>
      </c>
      <c r="BA17" s="37">
        <f t="shared" si="27"/>
        <v>1.5056755574693743</v>
      </c>
      <c r="BB17" s="37">
        <f t="shared" si="27"/>
        <v>14.92079342529909</v>
      </c>
    </row>
    <row r="18" spans="1:257" x14ac:dyDescent="0.25">
      <c r="A18" s="20">
        <v>15</v>
      </c>
      <c r="B18" s="18" t="str">
        <f>IF(AND('Graph-outputs'!$DB$1&gt;12, 'Graph-outputs'!$DB$1&lt;19), A18*5-5, "")</f>
        <v/>
      </c>
      <c r="C18" s="3"/>
      <c r="F18" s="3">
        <v>4</v>
      </c>
      <c r="G18" s="36">
        <f t="shared" si="8"/>
        <v>0.11760529580402691</v>
      </c>
      <c r="H18" s="36">
        <f t="shared" si="8"/>
        <v>3.8323075360981926</v>
      </c>
      <c r="I18" s="36">
        <f t="shared" si="8"/>
        <v>0.47395528589229752</v>
      </c>
      <c r="J18" s="36">
        <f t="shared" si="8"/>
        <v>4.0455950805696457</v>
      </c>
      <c r="K18" s="36">
        <f t="shared" si="8"/>
        <v>0.10513621401825406</v>
      </c>
      <c r="L18" s="37"/>
      <c r="M18" s="36">
        <f t="shared" si="4"/>
        <v>0.5935903765923749</v>
      </c>
      <c r="N18" s="38">
        <f t="shared" si="4"/>
        <v>0.62116262236262365</v>
      </c>
      <c r="O18" s="38">
        <f>IF(Settings!$I$6&gt;69, 0.2*(N18), 0)</f>
        <v>0</v>
      </c>
      <c r="P18" s="39">
        <f t="shared" si="5"/>
        <v>4.3563060759637935</v>
      </c>
      <c r="Q18" s="39">
        <f t="shared" si="5"/>
        <v>1.7878737406658707</v>
      </c>
      <c r="R18" s="39">
        <f t="shared" si="5"/>
        <v>0.96000016498749952</v>
      </c>
      <c r="S18" s="40">
        <f t="shared" si="9"/>
        <v>1.8761462002167502</v>
      </c>
      <c r="T18" s="40">
        <f t="shared" si="10"/>
        <v>1.5714822091202731</v>
      </c>
      <c r="U18" s="41">
        <f t="shared" si="11"/>
        <v>2.5478495706039648</v>
      </c>
      <c r="V18" s="41">
        <f t="shared" si="12"/>
        <v>2.2993845216589155</v>
      </c>
      <c r="W18" s="42">
        <f t="shared" si="13"/>
        <v>8.0528728596285895</v>
      </c>
      <c r="X18" s="42">
        <f t="shared" si="14"/>
        <v>3.5926012888082148</v>
      </c>
      <c r="Z18" s="37">
        <f t="shared" si="15"/>
        <v>0.61611824798882608</v>
      </c>
      <c r="AA18" s="37">
        <f t="shared" si="15"/>
        <v>10.817170817779029</v>
      </c>
      <c r="AC18" s="3">
        <v>4</v>
      </c>
      <c r="AE18" s="58">
        <f t="shared" si="16"/>
        <v>6.0503085276582826</v>
      </c>
      <c r="AG18" s="3">
        <f t="shared" si="17"/>
        <v>6.0503085276582826</v>
      </c>
      <c r="AH18" s="36">
        <f t="shared" si="18"/>
        <v>0.57040616990615167</v>
      </c>
      <c r="AI18" s="36">
        <f t="shared" si="6"/>
        <v>6.8335839307103505</v>
      </c>
      <c r="AJ18" s="36">
        <f t="shared" si="6"/>
        <v>1.4381035694113549</v>
      </c>
      <c r="AK18" s="36">
        <f t="shared" si="6"/>
        <v>7.2023020799203525</v>
      </c>
      <c r="AL18" s="36">
        <f t="shared" si="6"/>
        <v>0.42046131185786556</v>
      </c>
      <c r="AM18" s="37"/>
      <c r="AN18" s="36">
        <f t="shared" si="19"/>
        <v>1.277782768620725</v>
      </c>
      <c r="AO18" s="38">
        <f t="shared" si="19"/>
        <v>1.1602401340852539</v>
      </c>
      <c r="AP18" s="38">
        <f>IF(Settings!$I$6&gt;69, 0.2*(AO18), 0)</f>
        <v>0</v>
      </c>
      <c r="AQ18" s="39">
        <f t="shared" si="20"/>
        <v>7.1777561644461931</v>
      </c>
      <c r="AR18" s="39">
        <f t="shared" si="7"/>
        <v>3.356763385947918</v>
      </c>
      <c r="AS18" s="39">
        <f t="shared" si="7"/>
        <v>2.8017893136253909</v>
      </c>
      <c r="AT18" s="40">
        <f t="shared" si="21"/>
        <v>3.2066398636139906</v>
      </c>
      <c r="AU18" s="40">
        <f t="shared" si="22"/>
        <v>2.9930561173318497</v>
      </c>
      <c r="AV18" s="41">
        <f t="shared" si="23"/>
        <v>4.564246412060311</v>
      </c>
      <c r="AW18" s="41">
        <f t="shared" si="24"/>
        <v>4.1001503584262098</v>
      </c>
      <c r="AX18" s="42">
        <f t="shared" si="25"/>
        <v>13.346500897595352</v>
      </c>
      <c r="AY18" s="42">
        <f t="shared" si="26"/>
        <v>6.2469859683182563</v>
      </c>
      <c r="BA18" s="37">
        <f t="shared" si="27"/>
        <v>1.6947415491805986</v>
      </c>
      <c r="BB18" s="37">
        <f t="shared" si="27"/>
        <v>15.582025064694209</v>
      </c>
    </row>
    <row r="19" spans="1:257" x14ac:dyDescent="0.25">
      <c r="A19" s="20">
        <v>16</v>
      </c>
      <c r="B19" s="18" t="str">
        <f>IF(AND('Graph-outputs'!$DB$1&gt;12, 'Graph-outputs'!$DB$1&lt;19), A19*5-5, "")</f>
        <v/>
      </c>
      <c r="C19" s="3"/>
      <c r="F19" s="3">
        <v>5</v>
      </c>
      <c r="G19" s="36">
        <f t="shared" si="8"/>
        <v>0.27937434115814597</v>
      </c>
      <c r="H19" s="36">
        <f t="shared" si="8"/>
        <v>5.2460721757261108</v>
      </c>
      <c r="I19" s="36">
        <f t="shared" si="8"/>
        <v>0.86797240727820391</v>
      </c>
      <c r="J19" s="36">
        <f t="shared" si="8"/>
        <v>5.5336727257984384</v>
      </c>
      <c r="K19" s="36">
        <f t="shared" si="8"/>
        <v>0.22491129040110366</v>
      </c>
      <c r="L19" s="37"/>
      <c r="M19" s="36">
        <f t="shared" si="4"/>
        <v>0.90025139154772904</v>
      </c>
      <c r="N19" s="38">
        <f t="shared" si="4"/>
        <v>0.87164783739623675</v>
      </c>
      <c r="O19" s="38">
        <f>IF(Settings!$I$6&gt;69, 0.2*(N19), 0)</f>
        <v>0</v>
      </c>
      <c r="P19" s="39">
        <f t="shared" si="5"/>
        <v>5.7135238734016305</v>
      </c>
      <c r="Q19" s="39">
        <f t="shared" si="5"/>
        <v>2.5202631011057806</v>
      </c>
      <c r="R19" s="39">
        <f t="shared" si="5"/>
        <v>1.7312178753020611</v>
      </c>
      <c r="S19" s="40">
        <f t="shared" si="9"/>
        <v>2.5103573428883772</v>
      </c>
      <c r="T19" s="40">
        <f t="shared" si="10"/>
        <v>2.2308750426560007</v>
      </c>
      <c r="U19" s="41">
        <f t="shared" si="11"/>
        <v>3.4963024403941612</v>
      </c>
      <c r="V19" s="41">
        <f t="shared" si="12"/>
        <v>3.1476433054356665</v>
      </c>
      <c r="W19" s="42">
        <f t="shared" si="13"/>
        <v>10.613919851814035</v>
      </c>
      <c r="X19" s="42">
        <f t="shared" si="14"/>
        <v>4.8556274587552819</v>
      </c>
      <c r="Z19" s="37">
        <f t="shared" si="15"/>
        <v>1.0749762699763432</v>
      </c>
      <c r="AA19" s="37">
        <f t="shared" si="15"/>
        <v>13.20180834989204</v>
      </c>
      <c r="AC19" s="3">
        <v>5</v>
      </c>
      <c r="AE19" s="58">
        <f t="shared" si="16"/>
        <v>6.3629955637114666</v>
      </c>
      <c r="AG19" s="3">
        <f t="shared" si="17"/>
        <v>6.3629955637114666</v>
      </c>
      <c r="AH19" s="36">
        <f t="shared" si="18"/>
        <v>0.68574147897872006</v>
      </c>
      <c r="AI19" s="36">
        <f t="shared" si="6"/>
        <v>7.3229537146236563</v>
      </c>
      <c r="AJ19" s="36">
        <f t="shared" si="6"/>
        <v>1.6398841322523288</v>
      </c>
      <c r="AK19" s="36">
        <f t="shared" si="6"/>
        <v>7.7162041989360048</v>
      </c>
      <c r="AL19" s="36">
        <f t="shared" si="6"/>
        <v>0.49396116197845352</v>
      </c>
      <c r="AM19" s="37"/>
      <c r="AN19" s="36">
        <f t="shared" si="19"/>
        <v>1.4002770713353354</v>
      </c>
      <c r="AO19" s="38">
        <f t="shared" si="19"/>
        <v>1.2505541263142974</v>
      </c>
      <c r="AP19" s="38">
        <f>IF(Settings!$I$6&gt;69, 0.2*(AO19), 0)</f>
        <v>0</v>
      </c>
      <c r="AQ19" s="39">
        <f t="shared" si="20"/>
        <v>7.6189818908916243</v>
      </c>
      <c r="AR19" s="39">
        <f t="shared" si="7"/>
        <v>3.6165686758462763</v>
      </c>
      <c r="AS19" s="39">
        <f t="shared" si="7"/>
        <v>3.1694958029815954</v>
      </c>
      <c r="AT19" s="40">
        <f t="shared" si="21"/>
        <v>3.4184996766739983</v>
      </c>
      <c r="AU19" s="40">
        <f t="shared" si="22"/>
        <v>3.231647513600997</v>
      </c>
      <c r="AV19" s="41">
        <f t="shared" si="23"/>
        <v>4.8939938792999129</v>
      </c>
      <c r="AW19" s="41">
        <f t="shared" si="24"/>
        <v>4.3937722287741936</v>
      </c>
      <c r="AX19" s="42">
        <f t="shared" si="25"/>
        <v>14.162350426069088</v>
      </c>
      <c r="AY19" s="42">
        <f t="shared" si="26"/>
        <v>6.6706577753960445</v>
      </c>
      <c r="BA19" s="37">
        <f t="shared" si="27"/>
        <v>1.9045967321643333</v>
      </c>
      <c r="BB19" s="37">
        <f t="shared" si="27"/>
        <v>16.266968650248867</v>
      </c>
    </row>
    <row r="20" spans="1:257" x14ac:dyDescent="0.25">
      <c r="A20" s="20">
        <v>17</v>
      </c>
      <c r="B20" s="18" t="str">
        <f>IF(AND('Graph-outputs'!$DB$1&gt;12, 'Graph-outputs'!$DB$1&lt;19), A20*5-5, "")</f>
        <v/>
      </c>
      <c r="C20" s="3"/>
      <c r="F20" s="3">
        <v>6</v>
      </c>
      <c r="G20" s="36">
        <f t="shared" si="8"/>
        <v>0.55315781483338489</v>
      </c>
      <c r="H20" s="36">
        <f t="shared" si="8"/>
        <v>6.7555100892042548</v>
      </c>
      <c r="I20" s="36">
        <f t="shared" si="8"/>
        <v>1.4070245469659555</v>
      </c>
      <c r="J20" s="36">
        <f t="shared" si="8"/>
        <v>7.1202940979402332</v>
      </c>
      <c r="K20" s="36">
        <f t="shared" si="8"/>
        <v>0.40931165902449146</v>
      </c>
      <c r="L20" s="37"/>
      <c r="M20" s="36">
        <f t="shared" si="4"/>
        <v>1.258492038100824</v>
      </c>
      <c r="N20" s="38">
        <f t="shared" si="4"/>
        <v>1.145887332099065</v>
      </c>
      <c r="O20" s="38">
        <f>IF(Settings!$I$6&gt;69, 0.2*(N20), 0)</f>
        <v>0</v>
      </c>
      <c r="P20" s="39">
        <f t="shared" si="5"/>
        <v>7.1069582615173097</v>
      </c>
      <c r="Q20" s="39">
        <f t="shared" si="5"/>
        <v>3.3153834119042882</v>
      </c>
      <c r="R20" s="39">
        <f t="shared" si="5"/>
        <v>2.7446638693522205</v>
      </c>
      <c r="S20" s="40">
        <f t="shared" si="9"/>
        <v>3.1727275089080491</v>
      </c>
      <c r="T20" s="40">
        <f t="shared" si="10"/>
        <v>2.9551352987916379</v>
      </c>
      <c r="U20" s="41">
        <f t="shared" si="11"/>
        <v>4.5116609863621786</v>
      </c>
      <c r="V20" s="41">
        <f t="shared" si="12"/>
        <v>4.0533060535225527</v>
      </c>
      <c r="W20" s="42">
        <f t="shared" si="13"/>
        <v>13.215245669795198</v>
      </c>
      <c r="X20" s="42">
        <f t="shared" si="14"/>
        <v>6.1791731511253767</v>
      </c>
      <c r="Z20" s="37">
        <f t="shared" si="15"/>
        <v>1.6620217147437528</v>
      </c>
      <c r="AA20" s="37">
        <f t="shared" si="15"/>
        <v>15.470826340508289</v>
      </c>
      <c r="AC20" s="3">
        <v>6</v>
      </c>
      <c r="AE20" s="58">
        <f t="shared" si="16"/>
        <v>6.6918426322768392</v>
      </c>
      <c r="AG20" s="3">
        <f t="shared" si="17"/>
        <v>6.6918426322768392</v>
      </c>
      <c r="AH20" s="36">
        <f t="shared" si="18"/>
        <v>0.82272018351745746</v>
      </c>
      <c r="AI20" s="36">
        <f t="shared" si="6"/>
        <v>7.8448471215228555</v>
      </c>
      <c r="AJ20" s="36">
        <f t="shared" si="6"/>
        <v>1.8681540173331539</v>
      </c>
      <c r="AK20" s="36">
        <f t="shared" si="6"/>
        <v>8.2640216395618449</v>
      </c>
      <c r="AL20" s="36">
        <f t="shared" si="6"/>
        <v>0.57919526908587371</v>
      </c>
      <c r="AM20" s="37"/>
      <c r="AN20" s="36">
        <f t="shared" si="19"/>
        <v>1.533806984738044</v>
      </c>
      <c r="AO20" s="38">
        <f t="shared" si="19"/>
        <v>1.3475139005742189</v>
      </c>
      <c r="AP20" s="38">
        <f>IF(Settings!$I$6&gt;69, 0.2*(AO20), 0)</f>
        <v>0</v>
      </c>
      <c r="AQ20" s="39">
        <f t="shared" si="20"/>
        <v>8.084966509405815</v>
      </c>
      <c r="AR20" s="39">
        <f t="shared" si="7"/>
        <v>3.8943559257978984</v>
      </c>
      <c r="AS20" s="39">
        <f t="shared" si="7"/>
        <v>3.579120068921978</v>
      </c>
      <c r="AT20" s="40">
        <f t="shared" si="21"/>
        <v>3.6431630685624854</v>
      </c>
      <c r="AU20" s="40">
        <f t="shared" si="22"/>
        <v>3.4877054656800626</v>
      </c>
      <c r="AV20" s="41">
        <f t="shared" si="23"/>
        <v>5.2459138331434012</v>
      </c>
      <c r="AW20" s="41">
        <f t="shared" si="24"/>
        <v>4.7069082729137133</v>
      </c>
      <c r="AX20" s="42">
        <f t="shared" si="25"/>
        <v>15.019812394952845</v>
      </c>
      <c r="AY20" s="42">
        <f t="shared" si="26"/>
        <v>7.119916901655686</v>
      </c>
      <c r="BA20" s="37">
        <f t="shared" si="27"/>
        <v>2.1369884408151707</v>
      </c>
      <c r="BB20" s="37">
        <f t="shared" si="27"/>
        <v>16.975918948239126</v>
      </c>
    </row>
    <row r="21" spans="1:257" x14ac:dyDescent="0.25">
      <c r="A21" s="20">
        <v>18</v>
      </c>
      <c r="B21" s="18" t="str">
        <f>IF(AND('Graph-outputs'!$DB$1&gt;12, 'Graph-outputs'!$DB$1&lt;19), A21*5-5, "")</f>
        <v/>
      </c>
      <c r="C21" s="3"/>
      <c r="F21" s="3">
        <v>7</v>
      </c>
      <c r="G21" s="36">
        <f t="shared" si="8"/>
        <v>0.96635636479223141</v>
      </c>
      <c r="H21" s="36">
        <f t="shared" si="8"/>
        <v>8.3401422282260622</v>
      </c>
      <c r="I21" s="36">
        <f t="shared" si="8"/>
        <v>2.0970430048445432</v>
      </c>
      <c r="J21" s="36">
        <f t="shared" si="8"/>
        <v>8.7836948910320416</v>
      </c>
      <c r="K21" s="36">
        <f t="shared" si="8"/>
        <v>0.66658616215934308</v>
      </c>
      <c r="L21" s="37"/>
      <c r="M21" s="36">
        <f t="shared" si="4"/>
        <v>1.6631654367048678</v>
      </c>
      <c r="N21" s="38">
        <f t="shared" si="4"/>
        <v>1.440120346497709</v>
      </c>
      <c r="O21" s="38">
        <f>IF(Settings!$I$6&gt;69, 0.2*(N21), 0)</f>
        <v>0</v>
      </c>
      <c r="P21" s="39">
        <f t="shared" si="5"/>
        <v>8.523149868227323</v>
      </c>
      <c r="Q21" s="39">
        <f t="shared" si="5"/>
        <v>4.1585381238125043</v>
      </c>
      <c r="R21" s="39">
        <f t="shared" si="5"/>
        <v>3.9834783054645739</v>
      </c>
      <c r="S21" s="40">
        <f t="shared" si="9"/>
        <v>3.8552306837060804</v>
      </c>
      <c r="T21" s="40">
        <f t="shared" si="10"/>
        <v>3.732124472432532</v>
      </c>
      <c r="U21" s="41">
        <f t="shared" si="11"/>
        <v>5.5801334755347209</v>
      </c>
      <c r="V21" s="41">
        <f t="shared" si="12"/>
        <v>5.0040853369356375</v>
      </c>
      <c r="W21" s="42">
        <f t="shared" si="13"/>
        <v>15.822059847968267</v>
      </c>
      <c r="X21" s="42">
        <f t="shared" si="14"/>
        <v>7.543893382011448</v>
      </c>
      <c r="Z21" s="37">
        <f t="shared" si="15"/>
        <v>2.3651464884979148</v>
      </c>
      <c r="AA21" s="37">
        <f t="shared" si="15"/>
        <v>17.629830622042924</v>
      </c>
      <c r="AC21" s="3">
        <v>7</v>
      </c>
      <c r="AE21" s="58">
        <f t="shared" si="16"/>
        <v>7.0376849027752071</v>
      </c>
      <c r="AG21" s="3">
        <f t="shared" si="17"/>
        <v>7.0376849027752071</v>
      </c>
      <c r="AH21" s="36">
        <f t="shared" si="18"/>
        <v>0.98496599211824631</v>
      </c>
      <c r="AI21" s="36">
        <f t="shared" si="6"/>
        <v>8.4011045157418298</v>
      </c>
      <c r="AJ21" s="36">
        <f t="shared" si="6"/>
        <v>2.1260290559696151</v>
      </c>
      <c r="AK21" s="36">
        <f t="shared" si="6"/>
        <v>8.8476427277976057</v>
      </c>
      <c r="AL21" s="36">
        <f t="shared" si="6"/>
        <v>0.67777761537015768</v>
      </c>
      <c r="AM21" s="37"/>
      <c r="AN21" s="36">
        <f t="shared" si="19"/>
        <v>1.6792587914783252</v>
      </c>
      <c r="AO21" s="38">
        <f t="shared" si="19"/>
        <v>1.45155706020758</v>
      </c>
      <c r="AP21" s="38">
        <f>IF(Settings!$I$6&gt;69, 0.2*(AO21), 0)</f>
        <v>0</v>
      </c>
      <c r="AQ21" s="39">
        <f t="shared" si="20"/>
        <v>8.5768231216481077</v>
      </c>
      <c r="AR21" s="39">
        <f t="shared" si="7"/>
        <v>4.1910859014806077</v>
      </c>
      <c r="AS21" s="39">
        <f t="shared" si="7"/>
        <v>4.0342486024661586</v>
      </c>
      <c r="AT21" s="40">
        <f t="shared" si="21"/>
        <v>3.8812585909088639</v>
      </c>
      <c r="AU21" s="40">
        <f t="shared" si="22"/>
        <v>3.7622977193616292</v>
      </c>
      <c r="AV21" s="41">
        <f t="shared" si="23"/>
        <v>5.6212855335281295</v>
      </c>
      <c r="AW21" s="41">
        <f t="shared" si="24"/>
        <v>5.0406627094450975</v>
      </c>
      <c r="AX21" s="42">
        <f t="shared" si="25"/>
        <v>15.920050688784006</v>
      </c>
      <c r="AY21" s="42">
        <f t="shared" si="26"/>
        <v>7.5959199361986736</v>
      </c>
      <c r="BA21" s="37">
        <f t="shared" si="27"/>
        <v>2.3937139781435879</v>
      </c>
      <c r="BB21" s="37">
        <f t="shared" si="27"/>
        <v>17.709113124159849</v>
      </c>
    </row>
    <row r="22" spans="1:257" x14ac:dyDescent="0.25">
      <c r="A22" s="20">
        <v>19</v>
      </c>
      <c r="B22" s="18" t="str">
        <f>IF(AND('Graph-outputs'!$DB$1&gt;12, 'Graph-outputs'!$DB$1&lt;19), A22*5-5, "")</f>
        <v/>
      </c>
      <c r="C22" s="3"/>
      <c r="F22" s="3">
        <v>8</v>
      </c>
      <c r="G22" s="36">
        <f t="shared" si="8"/>
        <v>1.5410179737705523</v>
      </c>
      <c r="H22" s="36">
        <f t="shared" si="8"/>
        <v>9.983885455050439</v>
      </c>
      <c r="I22" s="36">
        <f t="shared" si="8"/>
        <v>2.9394188564904957</v>
      </c>
      <c r="J22" s="36">
        <f t="shared" si="8"/>
        <v>10.506807947025166</v>
      </c>
      <c r="K22" s="36">
        <f t="shared" si="8"/>
        <v>1.0012304817020146</v>
      </c>
      <c r="L22" s="37"/>
      <c r="M22" s="36">
        <f t="shared" si="4"/>
        <v>2.1094922032691397</v>
      </c>
      <c r="N22" s="38">
        <f t="shared" si="4"/>
        <v>1.7512938885880787</v>
      </c>
      <c r="O22" s="38">
        <f>IF(Settings!$I$6&gt;69, 0.2*(N22), 0)</f>
        <v>0</v>
      </c>
      <c r="P22" s="39">
        <f t="shared" si="5"/>
        <v>9.9521428450359419</v>
      </c>
      <c r="Q22" s="39">
        <f t="shared" si="5"/>
        <v>5.03781087301717</v>
      </c>
      <c r="R22" s="39">
        <f t="shared" si="5"/>
        <v>5.4220421741494835</v>
      </c>
      <c r="S22" s="40">
        <f t="shared" si="9"/>
        <v>4.5517642728262402</v>
      </c>
      <c r="T22" s="40">
        <f t="shared" si="10"/>
        <v>4.5518378123354344</v>
      </c>
      <c r="U22" s="41">
        <f t="shared" si="11"/>
        <v>6.6908488284654952</v>
      </c>
      <c r="V22" s="41">
        <f t="shared" si="12"/>
        <v>5.9903312730302636</v>
      </c>
      <c r="W22" s="42">
        <f t="shared" si="13"/>
        <v>18.409570413140894</v>
      </c>
      <c r="X22" s="42">
        <f t="shared" si="14"/>
        <v>8.9350014080624511</v>
      </c>
      <c r="Z22" s="37">
        <f t="shared" si="15"/>
        <v>3.1688300130025975</v>
      </c>
      <c r="AA22" s="37">
        <f t="shared" si="15"/>
        <v>19.684155227207885</v>
      </c>
      <c r="AC22" s="3">
        <v>8</v>
      </c>
      <c r="AE22" s="58">
        <f t="shared" si="16"/>
        <v>7.4014007071619208</v>
      </c>
      <c r="AG22" s="3">
        <f t="shared" si="17"/>
        <v>7.4014007071619208</v>
      </c>
      <c r="AH22" s="36">
        <f t="shared" si="18"/>
        <v>1.1765985460919606</v>
      </c>
      <c r="AI22" s="36">
        <f t="shared" si="6"/>
        <v>8.9936290330315263</v>
      </c>
      <c r="AJ22" s="36">
        <f t="shared" si="6"/>
        <v>2.4169209413090513</v>
      </c>
      <c r="AK22" s="36">
        <f t="shared" si="6"/>
        <v>9.4690159056188499</v>
      </c>
      <c r="AL22" s="36">
        <f t="shared" si="6"/>
        <v>0.79148555223803019</v>
      </c>
      <c r="AM22" s="37"/>
      <c r="AN22" s="36">
        <f t="shared" si="19"/>
        <v>1.8375735116549361</v>
      </c>
      <c r="AO22" s="38">
        <f t="shared" si="19"/>
        <v>1.5631431083951095</v>
      </c>
      <c r="AP22" s="38">
        <f>IF(Settings!$I$6&gt;69, 0.2*(AO22), 0)</f>
        <v>0</v>
      </c>
      <c r="AQ22" s="39">
        <f t="shared" si="20"/>
        <v>9.0956818625114835</v>
      </c>
      <c r="AR22" s="39">
        <f t="shared" si="7"/>
        <v>4.5077322176658194</v>
      </c>
      <c r="AS22" s="39">
        <f t="shared" si="7"/>
        <v>4.5385544680279857</v>
      </c>
      <c r="AT22" s="40">
        <f t="shared" si="21"/>
        <v>4.1334276590469896</v>
      </c>
      <c r="AU22" s="40">
        <f t="shared" si="22"/>
        <v>4.0565283965557857</v>
      </c>
      <c r="AV22" s="41">
        <f t="shared" si="23"/>
        <v>6.0214346631769597</v>
      </c>
      <c r="AW22" s="41">
        <f t="shared" si="24"/>
        <v>5.3961774198189154</v>
      </c>
      <c r="AX22" s="42">
        <f t="shared" si="25"/>
        <v>16.864144412616366</v>
      </c>
      <c r="AY22" s="42">
        <f t="shared" si="26"/>
        <v>8.0998265009970947</v>
      </c>
      <c r="BA22" s="37">
        <f t="shared" si="27"/>
        <v>2.6766029090903336</v>
      </c>
      <c r="BB22" s="37">
        <f t="shared" si="27"/>
        <v>18.466723592591855</v>
      </c>
    </row>
    <row r="23" spans="1:257" x14ac:dyDescent="0.25">
      <c r="A23" s="20">
        <v>20</v>
      </c>
      <c r="B23" s="18" t="str">
        <f>IF(AND('Graph-outputs'!$DB$1&gt;12, 'Graph-outputs'!$DB$1&lt;19), A23*5-5, "")</f>
        <v/>
      </c>
      <c r="C23" s="3"/>
      <c r="F23" s="3">
        <v>9</v>
      </c>
      <c r="G23" s="36">
        <f t="shared" si="8"/>
        <v>2.2928597254866991</v>
      </c>
      <c r="H23" s="36">
        <f t="shared" si="8"/>
        <v>11.673730066535926</v>
      </c>
      <c r="I23" s="36">
        <f t="shared" si="8"/>
        <v>3.9319685199167447</v>
      </c>
      <c r="J23" s="36">
        <f t="shared" si="8"/>
        <v>12.275853186267677</v>
      </c>
      <c r="K23" s="36">
        <f t="shared" si="8"/>
        <v>1.4143164358477631</v>
      </c>
      <c r="L23" s="37"/>
      <c r="M23" s="36">
        <f t="shared" si="4"/>
        <v>2.5930368118849123</v>
      </c>
      <c r="N23" s="38">
        <f t="shared" si="4"/>
        <v>2.0768604319004385</v>
      </c>
      <c r="O23" s="38">
        <f>IF(Settings!$I$6&gt;69, 0.2*(N23), 0)</f>
        <v>0</v>
      </c>
      <c r="P23" s="39">
        <f t="shared" si="5"/>
        <v>11.386315380207481</v>
      </c>
      <c r="Q23" s="39">
        <f t="shared" si="5"/>
        <v>5.9433775439841057</v>
      </c>
      <c r="R23" s="39">
        <f t="shared" si="5"/>
        <v>7.0300081901949136</v>
      </c>
      <c r="S23" s="40">
        <f t="shared" si="9"/>
        <v>5.2575390017823382</v>
      </c>
      <c r="T23" s="40">
        <f t="shared" si="10"/>
        <v>5.4058686590678704</v>
      </c>
      <c r="U23" s="41">
        <f t="shared" si="11"/>
        <v>7.834982212681731</v>
      </c>
      <c r="V23" s="41">
        <f t="shared" si="12"/>
        <v>7.0042380399215558</v>
      </c>
      <c r="W23" s="42">
        <f t="shared" si="13"/>
        <v>20.959794052250228</v>
      </c>
      <c r="X23" s="42">
        <f t="shared" si="14"/>
        <v>10.340899749749154</v>
      </c>
      <c r="Z23" s="37">
        <f t="shared" si="15"/>
        <v>4.0560416138516313</v>
      </c>
      <c r="AA23" s="37">
        <f t="shared" si="15"/>
        <v>21.638875567265007</v>
      </c>
      <c r="AC23" s="3">
        <v>9</v>
      </c>
      <c r="AE23" s="58">
        <f t="shared" si="16"/>
        <v>7.7839137706172403</v>
      </c>
      <c r="AG23" s="3">
        <f t="shared" si="17"/>
        <v>7.7839137706172403</v>
      </c>
      <c r="AH23" s="36">
        <f t="shared" si="18"/>
        <v>1.4022738337060217</v>
      </c>
      <c r="AI23" s="36">
        <f t="shared" si="6"/>
        <v>9.624382965843564</v>
      </c>
      <c r="AJ23" s="36">
        <f t="shared" si="6"/>
        <v>2.7445514812254874</v>
      </c>
      <c r="AK23" s="36">
        <f t="shared" si="6"/>
        <v>10.130145346751211</v>
      </c>
      <c r="AL23" s="36">
        <f t="shared" si="6"/>
        <v>0.92226314103587703</v>
      </c>
      <c r="AM23" s="37"/>
      <c r="AN23" s="36">
        <f t="shared" si="19"/>
        <v>2.0097477025262878</v>
      </c>
      <c r="AO23" s="38">
        <f t="shared" si="19"/>
        <v>1.6827535751087526</v>
      </c>
      <c r="AP23" s="38">
        <f>IF(Settings!$I$6&gt;69, 0.2*(AO23), 0)</f>
        <v>0</v>
      </c>
      <c r="AQ23" s="39">
        <f t="shared" si="20"/>
        <v>9.6426856460608121</v>
      </c>
      <c r="AR23" s="39">
        <f t="shared" si="7"/>
        <v>4.8452754911685672</v>
      </c>
      <c r="AS23" s="39">
        <f t="shared" si="7"/>
        <v>5.0957543774332299</v>
      </c>
      <c r="AT23" s="40">
        <f t="shared" si="21"/>
        <v>4.4003223071726891</v>
      </c>
      <c r="AU23" s="40">
        <f t="shared" si="22"/>
        <v>4.3715349399682655</v>
      </c>
      <c r="AV23" s="41">
        <f t="shared" si="23"/>
        <v>6.4477312095496391</v>
      </c>
      <c r="AW23" s="41">
        <f t="shared" si="24"/>
        <v>5.7746297795061379</v>
      </c>
      <c r="AX23" s="42">
        <f t="shared" si="25"/>
        <v>17.853070632886851</v>
      </c>
      <c r="AY23" s="42">
        <f t="shared" si="26"/>
        <v>8.6327917710570095</v>
      </c>
      <c r="BA23" s="37">
        <f t="shared" si="27"/>
        <v>2.987495387464612</v>
      </c>
      <c r="BB23" s="37">
        <f t="shared" si="27"/>
        <v>19.248850502263736</v>
      </c>
      <c r="CQ23" s="51"/>
    </row>
    <row r="24" spans="1:257" x14ac:dyDescent="0.25">
      <c r="A24" s="20">
        <v>21</v>
      </c>
      <c r="B24" s="18" t="str">
        <f>IF(AND('Graph-outputs'!$DB$1&gt;12, 'Graph-outputs'!$DB$1&lt;19), A24*5-5, "")</f>
        <v/>
      </c>
      <c r="C24" s="3"/>
      <c r="F24" s="3">
        <v>10</v>
      </c>
      <c r="G24" s="36">
        <f t="shared" si="8"/>
        <v>3.2310525880727958</v>
      </c>
      <c r="H24" s="36">
        <f t="shared" si="8"/>
        <v>13.398932158177313</v>
      </c>
      <c r="I24" s="36">
        <f t="shared" si="8"/>
        <v>5.0697416539291851</v>
      </c>
      <c r="J24" s="36">
        <f t="shared" si="8"/>
        <v>14.079475378683352</v>
      </c>
      <c r="K24" s="36">
        <f t="shared" si="8"/>
        <v>1.9040073337663097</v>
      </c>
      <c r="L24" s="37"/>
      <c r="M24" s="36">
        <f t="shared" si="4"/>
        <v>3.1096854131059932</v>
      </c>
      <c r="N24" s="38">
        <f t="shared" si="4"/>
        <v>2.4146525099687635</v>
      </c>
      <c r="O24" s="38">
        <f>IF(Settings!$I$6&gt;69, 0.2*(N24), 0)</f>
        <v>0</v>
      </c>
      <c r="P24" s="39">
        <f t="shared" si="5"/>
        <v>12.81969309339661</v>
      </c>
      <c r="Q24" s="39">
        <f t="shared" si="5"/>
        <v>6.8670521146091765</v>
      </c>
      <c r="R24" s="39">
        <f t="shared" si="5"/>
        <v>8.7752371628757473</v>
      </c>
      <c r="S24" s="40">
        <f t="shared" si="9"/>
        <v>5.9687130607513446</v>
      </c>
      <c r="T24" s="40">
        <f t="shared" si="10"/>
        <v>6.2870605254983998</v>
      </c>
      <c r="U24" s="41">
        <f t="shared" si="11"/>
        <v>9.0052202988938941</v>
      </c>
      <c r="V24" s="41">
        <f t="shared" si="12"/>
        <v>8.0393592949063883</v>
      </c>
      <c r="W24" s="42">
        <f t="shared" si="13"/>
        <v>23.459606225846493</v>
      </c>
      <c r="X24" s="42">
        <f t="shared" si="14"/>
        <v>11.752336842302029</v>
      </c>
      <c r="Z24" s="37">
        <f t="shared" si="15"/>
        <v>5.0095412502866683</v>
      </c>
      <c r="AA24" s="37">
        <f t="shared" si="15"/>
        <v>23.498820971329422</v>
      </c>
      <c r="AC24" s="3">
        <v>10</v>
      </c>
      <c r="AE24" s="58">
        <f t="shared" si="16"/>
        <v>8.1861955575214029</v>
      </c>
      <c r="AG24" s="3">
        <f t="shared" si="17"/>
        <v>8.1861955575214029</v>
      </c>
      <c r="AH24" s="36">
        <f t="shared" si="18"/>
        <v>1.6672208130081445</v>
      </c>
      <c r="AI24" s="36">
        <f t="shared" si="6"/>
        <v>10.295383121448808</v>
      </c>
      <c r="AJ24" s="36">
        <f t="shared" si="6"/>
        <v>3.1129645773046954</v>
      </c>
      <c r="AK24" s="36">
        <f t="shared" si="6"/>
        <v>10.83308545664444</v>
      </c>
      <c r="AL24" s="36">
        <f t="shared" si="6"/>
        <v>1.0722211491885008</v>
      </c>
      <c r="AM24" s="37"/>
      <c r="AN24" s="36">
        <f t="shared" si="19"/>
        <v>2.1968337913053295</v>
      </c>
      <c r="AO24" s="38">
        <f t="shared" si="19"/>
        <v>1.8108919795937521</v>
      </c>
      <c r="AP24" s="38">
        <f>IF(Settings!$I$6&gt;69, 0.2*(AO24), 0)</f>
        <v>0</v>
      </c>
      <c r="AQ24" s="39">
        <f t="shared" si="20"/>
        <v>10.218985231477037</v>
      </c>
      <c r="AR24" s="39">
        <f t="shared" si="7"/>
        <v>5.2046965355667663</v>
      </c>
      <c r="AS24" s="39">
        <f t="shared" si="7"/>
        <v>5.7095566593542291</v>
      </c>
      <c r="AT24" s="40">
        <f t="shared" si="21"/>
        <v>4.6826025391627493</v>
      </c>
      <c r="AU24" s="40">
        <f t="shared" si="22"/>
        <v>4.7084842556898288</v>
      </c>
      <c r="AV24" s="41">
        <f t="shared" si="23"/>
        <v>6.9015866647067847</v>
      </c>
      <c r="AW24" s="41">
        <f t="shared" si="24"/>
        <v>6.177229872869284</v>
      </c>
      <c r="AX24" s="42">
        <f t="shared" si="25"/>
        <v>18.887685880338594</v>
      </c>
      <c r="AY24" s="42">
        <f t="shared" si="26"/>
        <v>9.1959579709918433</v>
      </c>
      <c r="BA24" s="37">
        <f t="shared" si="27"/>
        <v>3.3282162693163948</v>
      </c>
      <c r="BB24" s="37">
        <f t="shared" si="27"/>
        <v>20.055513885952536</v>
      </c>
      <c r="CQ24" s="51"/>
    </row>
    <row r="25" spans="1:257" x14ac:dyDescent="0.25">
      <c r="A25" s="20">
        <v>22</v>
      </c>
      <c r="C25" s="3"/>
      <c r="F25" s="3">
        <v>11</v>
      </c>
      <c r="G25" s="36">
        <f t="shared" si="8"/>
        <v>4.3585364505326929</v>
      </c>
      <c r="H25" s="36">
        <f t="shared" si="8"/>
        <v>15.150484488077087</v>
      </c>
      <c r="I25" s="36">
        <f t="shared" si="8"/>
        <v>6.3456943604488991</v>
      </c>
      <c r="J25" s="36">
        <f t="shared" si="8"/>
        <v>15.908178536992427</v>
      </c>
      <c r="K25" s="36">
        <f t="shared" si="8"/>
        <v>2.4661410926145901</v>
      </c>
      <c r="L25" s="37"/>
      <c r="M25" s="36">
        <f t="shared" si="4"/>
        <v>3.6556250199432547</v>
      </c>
      <c r="N25" s="38">
        <f t="shared" si="4"/>
        <v>2.7627994698309766</v>
      </c>
      <c r="O25" s="38">
        <f>IF(Settings!$I$6&gt;69, 0.2*(N25), 0)</f>
        <v>0</v>
      </c>
      <c r="P25" s="39">
        <f t="shared" si="5"/>
        <v>14.247514870258627</v>
      </c>
      <c r="Q25" s="39">
        <f t="shared" si="5"/>
        <v>7.801966928874644</v>
      </c>
      <c r="R25" s="39">
        <f t="shared" si="5"/>
        <v>10.6258520455154</v>
      </c>
      <c r="S25" s="40">
        <f t="shared" si="9"/>
        <v>6.6821563005724354</v>
      </c>
      <c r="T25" s="40">
        <f t="shared" si="10"/>
        <v>7.189265652265652</v>
      </c>
      <c r="U25" s="41">
        <f t="shared" si="11"/>
        <v>10.195410480778641</v>
      </c>
      <c r="V25" s="41">
        <f t="shared" si="12"/>
        <v>9.090290692846251</v>
      </c>
      <c r="W25" s="42">
        <f t="shared" si="13"/>
        <v>25.899464515911582</v>
      </c>
      <c r="X25" s="42">
        <f t="shared" si="14"/>
        <v>13.161849929424047</v>
      </c>
      <c r="Z25" s="37">
        <f t="shared" si="15"/>
        <v>6.0127376060406439</v>
      </c>
      <c r="AA25" s="37">
        <f t="shared" si="15"/>
        <v>25.268586617702788</v>
      </c>
      <c r="AC25" s="3">
        <v>11</v>
      </c>
      <c r="AE25" s="58">
        <f t="shared" si="16"/>
        <v>8.6092677386724414</v>
      </c>
      <c r="AG25" s="3">
        <f t="shared" si="17"/>
        <v>8.6092677386724414</v>
      </c>
      <c r="AH25" s="36">
        <f t="shared" si="18"/>
        <v>1.9772719106725103</v>
      </c>
      <c r="AI25" s="36">
        <f t="shared" si="6"/>
        <v>11.008695035490744</v>
      </c>
      <c r="AJ25" s="36">
        <f t="shared" si="6"/>
        <v>3.5265351457451048</v>
      </c>
      <c r="AK25" s="36">
        <f t="shared" si="6"/>
        <v>11.579934135158853</v>
      </c>
      <c r="AL25" s="36">
        <f t="shared" si="6"/>
        <v>1.2436328553653935</v>
      </c>
      <c r="AM25" s="37"/>
      <c r="AN25" s="36">
        <f t="shared" si="19"/>
        <v>2.3999398486856656</v>
      </c>
      <c r="AO25" s="38">
        <f t="shared" si="19"/>
        <v>1.9480836009087938</v>
      </c>
      <c r="AP25" s="38">
        <f>IF(Settings!$I$6&gt;69, 0.2*(AO25), 0)</f>
        <v>0</v>
      </c>
      <c r="AQ25" s="39">
        <f t="shared" si="20"/>
        <v>10.82573355414303</v>
      </c>
      <c r="AR25" s="39">
        <f t="shared" si="7"/>
        <v>5.5869685316326194</v>
      </c>
      <c r="AS25" s="39">
        <f t="shared" si="7"/>
        <v>6.3835997066413261</v>
      </c>
      <c r="AT25" s="40">
        <f t="shared" si="21"/>
        <v>4.9809332395564345</v>
      </c>
      <c r="AU25" s="40">
        <f t="shared" si="22"/>
        <v>5.0685679658528944</v>
      </c>
      <c r="AV25" s="41">
        <f t="shared" si="23"/>
        <v>7.3844504616579636</v>
      </c>
      <c r="AW25" s="41">
        <f t="shared" si="24"/>
        <v>6.6052170212944459</v>
      </c>
      <c r="AX25" s="42">
        <f t="shared" si="25"/>
        <v>19.96870648389649</v>
      </c>
      <c r="AY25" s="42">
        <f t="shared" si="26"/>
        <v>9.7904447896621569</v>
      </c>
      <c r="BA25" s="37">
        <f t="shared" si="27"/>
        <v>3.7005448501031761</v>
      </c>
      <c r="BB25" s="37">
        <f t="shared" si="27"/>
        <v>20.886645514933925</v>
      </c>
    </row>
    <row r="26" spans="1:257" x14ac:dyDescent="0.25">
      <c r="A26" s="20">
        <v>23</v>
      </c>
      <c r="C26" s="3"/>
      <c r="F26" s="3">
        <v>12</v>
      </c>
      <c r="G26" s="36">
        <f t="shared" si="8"/>
        <v>5.6726709742267465</v>
      </c>
      <c r="H26" s="36">
        <f t="shared" si="8"/>
        <v>16.920750877794394</v>
      </c>
      <c r="I26" s="36">
        <f t="shared" si="8"/>
        <v>7.7512475108002556</v>
      </c>
      <c r="J26" s="36">
        <f t="shared" si="8"/>
        <v>17.753934653284446</v>
      </c>
      <c r="K26" s="36">
        <f t="shared" si="8"/>
        <v>3.0948085180380716</v>
      </c>
      <c r="L26" s="37"/>
      <c r="M26" s="36">
        <f t="shared" si="4"/>
        <v>4.2273239789819907</v>
      </c>
      <c r="N26" s="38">
        <f t="shared" si="4"/>
        <v>3.1196692655047129</v>
      </c>
      <c r="O26" s="38">
        <f>IF(Settings!$I$6&gt;69, 0.2*(N26), 0)</f>
        <v>0</v>
      </c>
      <c r="P26" s="39">
        <f t="shared" si="5"/>
        <v>15.665942505639201</v>
      </c>
      <c r="Q26" s="39">
        <f t="shared" si="5"/>
        <v>8.7423366947251804</v>
      </c>
      <c r="R26" s="39">
        <f t="shared" si="5"/>
        <v>12.551606251772798</v>
      </c>
      <c r="S26" s="40">
        <f t="shared" si="9"/>
        <v>7.3952897438062504</v>
      </c>
      <c r="T26" s="40">
        <f t="shared" si="10"/>
        <v>8.1071689348948563</v>
      </c>
      <c r="U26" s="41">
        <f t="shared" si="11"/>
        <v>11.400318232878522</v>
      </c>
      <c r="V26" s="41">
        <f t="shared" si="12"/>
        <v>10.152450526676636</v>
      </c>
      <c r="W26" s="42">
        <f t="shared" si="13"/>
        <v>28.272529423016319</v>
      </c>
      <c r="X26" s="42">
        <f t="shared" si="14"/>
        <v>14.563377281127085</v>
      </c>
      <c r="Z26" s="37">
        <f t="shared" si="15"/>
        <v>7.0502239689474173</v>
      </c>
      <c r="AA26" s="37">
        <f t="shared" si="15"/>
        <v>26.952544886713817</v>
      </c>
      <c r="AC26" s="3">
        <v>12</v>
      </c>
      <c r="AE26" s="58">
        <f t="shared" si="16"/>
        <v>9.0542047860126846</v>
      </c>
      <c r="AG26" s="3">
        <f t="shared" si="17"/>
        <v>9.0542047860126846</v>
      </c>
      <c r="AH26" s="36">
        <f t="shared" si="18"/>
        <v>2.3388846295265933</v>
      </c>
      <c r="AI26" s="36">
        <f t="shared" si="6"/>
        <v>11.766425918312533</v>
      </c>
      <c r="AJ26" s="36">
        <f t="shared" si="6"/>
        <v>3.9899740850915331</v>
      </c>
      <c r="AK26" s="36">
        <f t="shared" si="6"/>
        <v>12.372824676053053</v>
      </c>
      <c r="AL26" s="36">
        <f t="shared" si="6"/>
        <v>1.4389247549079562</v>
      </c>
      <c r="AM26" s="37"/>
      <c r="AN26" s="36">
        <f t="shared" si="19"/>
        <v>2.6202287015846792</v>
      </c>
      <c r="AO26" s="38">
        <f t="shared" si="19"/>
        <v>2.094875026534377</v>
      </c>
      <c r="AP26" s="38">
        <f>IF(Settings!$I$6&gt;69, 0.2*(AO26), 0)</f>
        <v>0</v>
      </c>
      <c r="AQ26" s="39">
        <f t="shared" si="20"/>
        <v>11.464079267241397</v>
      </c>
      <c r="AR26" s="39">
        <f t="shared" si="7"/>
        <v>5.9930481137015059</v>
      </c>
      <c r="AS26" s="39">
        <f t="shared" si="7"/>
        <v>7.1213807314502464</v>
      </c>
      <c r="AT26" s="40">
        <f t="shared" si="21"/>
        <v>5.2959806090829753</v>
      </c>
      <c r="AU26" s="40">
        <f t="shared" si="22"/>
        <v>5.4529966815644419</v>
      </c>
      <c r="AV26" s="41">
        <f t="shared" si="23"/>
        <v>7.8978055616012712</v>
      </c>
      <c r="AW26" s="41">
        <f t="shared" si="24"/>
        <v>7.0598555509875203</v>
      </c>
      <c r="AX26" s="42">
        <f t="shared" si="25"/>
        <v>21.096687838471169</v>
      </c>
      <c r="AY26" s="42">
        <f t="shared" si="26"/>
        <v>10.417338661689215</v>
      </c>
      <c r="BA26" s="37">
        <f t="shared" si="27"/>
        <v>4.1061801753619607</v>
      </c>
      <c r="BB26" s="37">
        <f t="shared" si="27"/>
        <v>21.742080509024852</v>
      </c>
    </row>
    <row r="27" spans="1:257" x14ac:dyDescent="0.25">
      <c r="A27" s="20">
        <v>24</v>
      </c>
      <c r="C27" s="3"/>
      <c r="F27" s="3">
        <v>13</v>
      </c>
      <c r="G27" s="36">
        <f t="shared" si="8"/>
        <v>7.1660708357668508</v>
      </c>
      <c r="H27" s="36">
        <f t="shared" si="8"/>
        <v>18.703202868170742</v>
      </c>
      <c r="I27" s="36">
        <f t="shared" si="8"/>
        <v>9.2767472814367391</v>
      </c>
      <c r="J27" s="36">
        <f t="shared" si="8"/>
        <v>19.609901554276455</v>
      </c>
      <c r="K27" s="36">
        <f t="shared" si="8"/>
        <v>3.7828851168496085</v>
      </c>
      <c r="L27" s="37"/>
      <c r="M27" s="36">
        <f t="shared" si="4"/>
        <v>4.8215136489680557</v>
      </c>
      <c r="N27" s="38">
        <f t="shared" si="4"/>
        <v>3.4838260643746048</v>
      </c>
      <c r="O27" s="38">
        <f>IF(Settings!$I$6&gt;69, 0.2*(N27), 0)</f>
        <v>0</v>
      </c>
      <c r="P27" s="39">
        <f t="shared" si="5"/>
        <v>17.071857824317391</v>
      </c>
      <c r="Q27" s="39">
        <f t="shared" si="5"/>
        <v>9.6832779211139055</v>
      </c>
      <c r="R27" s="39">
        <f t="shared" si="5"/>
        <v>14.524733656511787</v>
      </c>
      <c r="S27" s="40">
        <f t="shared" si="9"/>
        <v>8.105971604398734</v>
      </c>
      <c r="T27" s="40">
        <f t="shared" si="10"/>
        <v>9.0361545123503433</v>
      </c>
      <c r="U27" s="41">
        <f t="shared" si="11"/>
        <v>12.615452146652288</v>
      </c>
      <c r="V27" s="41">
        <f t="shared" si="12"/>
        <v>11.221921720902445</v>
      </c>
      <c r="W27" s="42">
        <f t="shared" si="13"/>
        <v>30.574035201524261</v>
      </c>
      <c r="X27" s="42">
        <f t="shared" si="14"/>
        <v>15.951977116214461</v>
      </c>
      <c r="Z27" s="37">
        <f t="shared" si="15"/>
        <v>8.1080826689914183</v>
      </c>
      <c r="AA27" s="37">
        <f t="shared" si="15"/>
        <v>28.554856163114522</v>
      </c>
      <c r="AC27" s="3">
        <v>13</v>
      </c>
      <c r="AE27" s="58">
        <f t="shared" si="16"/>
        <v>9.5221367014538032</v>
      </c>
      <c r="AG27" s="3">
        <f t="shared" si="17"/>
        <v>9.5221367014538032</v>
      </c>
      <c r="AH27" s="36">
        <f t="shared" si="18"/>
        <v>2.7591510685899259</v>
      </c>
      <c r="AI27" s="36">
        <f t="shared" si="6"/>
        <v>12.57071620727856</v>
      </c>
      <c r="AJ27" s="36">
        <f t="shared" si="6"/>
        <v>4.5083282850795907</v>
      </c>
      <c r="AK27" s="36">
        <f t="shared" si="6"/>
        <v>13.213916174349883</v>
      </c>
      <c r="AL27" s="36">
        <f t="shared" si="6"/>
        <v>1.6606612205701463</v>
      </c>
      <c r="AM27" s="37"/>
      <c r="AN27" s="36">
        <f t="shared" si="19"/>
        <v>2.8589162745878314</v>
      </c>
      <c r="AO27" s="38">
        <f t="shared" si="19"/>
        <v>2.251833446534782</v>
      </c>
      <c r="AP27" s="38">
        <f>IF(Settings!$I$6&gt;69, 0.2*(AO27), 0)</f>
        <v>0</v>
      </c>
      <c r="AQ27" s="39">
        <f t="shared" si="20"/>
        <v>12.135159440466646</v>
      </c>
      <c r="AR27" s="39">
        <f t="shared" si="7"/>
        <v>6.4238653212595853</v>
      </c>
      <c r="AS27" s="39">
        <f t="shared" si="7"/>
        <v>7.9261749751439874</v>
      </c>
      <c r="AT27" s="40">
        <f t="shared" si="21"/>
        <v>5.6284080896294553</v>
      </c>
      <c r="AU27" s="40">
        <f t="shared" si="22"/>
        <v>5.8629932058723462</v>
      </c>
      <c r="AV27" s="41">
        <f t="shared" si="23"/>
        <v>8.4431631029810479</v>
      </c>
      <c r="AW27" s="41">
        <f t="shared" si="24"/>
        <v>7.5424297243671354</v>
      </c>
      <c r="AX27" s="42">
        <f t="shared" si="25"/>
        <v>22.272002748368006</v>
      </c>
      <c r="AY27" s="42">
        <f t="shared" si="26"/>
        <v>11.077680874389708</v>
      </c>
      <c r="BA27" s="37">
        <f t="shared" si="27"/>
        <v>4.5467020167838612</v>
      </c>
      <c r="BB27" s="37">
        <f t="shared" si="27"/>
        <v>22.621548765883869</v>
      </c>
    </row>
    <row r="28" spans="1:257" x14ac:dyDescent="0.25">
      <c r="A28" s="20">
        <v>25</v>
      </c>
      <c r="B28" s="2"/>
      <c r="C28" s="3"/>
      <c r="F28" s="3">
        <v>14</v>
      </c>
      <c r="G28" s="36">
        <f t="shared" si="8"/>
        <v>8.8275137746323189</v>
      </c>
      <c r="H28" s="36">
        <f t="shared" si="8"/>
        <v>20.492223576980003</v>
      </c>
      <c r="I28" s="36">
        <f t="shared" si="8"/>
        <v>10.911842613659864</v>
      </c>
      <c r="J28" s="36">
        <f t="shared" si="8"/>
        <v>21.470212541254003</v>
      </c>
      <c r="K28" s="36">
        <f t="shared" si="8"/>
        <v>4.5224953692376975</v>
      </c>
      <c r="L28" s="37"/>
      <c r="M28" s="36">
        <f t="shared" si="4"/>
        <v>5.4351712138522181</v>
      </c>
      <c r="N28" s="38">
        <f t="shared" si="4"/>
        <v>3.8539983376445845</v>
      </c>
      <c r="O28" s="38">
        <f>IF(Settings!$I$6&gt;69, 0.2*(N28), 0)</f>
        <v>0</v>
      </c>
      <c r="P28" s="39">
        <f t="shared" si="5"/>
        <v>18.462715847695719</v>
      </c>
      <c r="Q28" s="39">
        <f t="shared" si="5"/>
        <v>10.620666883903553</v>
      </c>
      <c r="R28" s="39">
        <f t="shared" si="5"/>
        <v>16.520416571591696</v>
      </c>
      <c r="S28" s="40">
        <f t="shared" si="9"/>
        <v>8.8124135253562041</v>
      </c>
      <c r="T28" s="40">
        <f t="shared" si="10"/>
        <v>9.9722015807722695</v>
      </c>
      <c r="U28" s="41">
        <f t="shared" si="11"/>
        <v>13.836933481245834</v>
      </c>
      <c r="V28" s="41">
        <f t="shared" si="12"/>
        <v>12.295334146188001</v>
      </c>
      <c r="W28" s="42">
        <f t="shared" si="13"/>
        <v>32.800826033476397</v>
      </c>
      <c r="X28" s="42">
        <f t="shared" si="14"/>
        <v>17.323617220667831</v>
      </c>
      <c r="Z28" s="37">
        <f t="shared" si="15"/>
        <v>9.1740261097170439</v>
      </c>
      <c r="AA28" s="37">
        <f t="shared" si="15"/>
        <v>30.079479114720474</v>
      </c>
      <c r="AC28" s="3">
        <v>14</v>
      </c>
      <c r="AE28" s="58">
        <f t="shared" si="16"/>
        <v>10.014251886730682</v>
      </c>
      <c r="AG28" s="3">
        <f>AE28</f>
        <v>10.014251886730682</v>
      </c>
      <c r="AH28" s="36">
        <f t="shared" si="18"/>
        <v>3.2457917653604555</v>
      </c>
      <c r="AI28" s="36">
        <f t="shared" si="6"/>
        <v>13.423729595696969</v>
      </c>
      <c r="AJ28" s="36">
        <f t="shared" si="6"/>
        <v>5.086974565080399</v>
      </c>
      <c r="AK28" s="36">
        <f t="shared" si="6"/>
        <v>14.105382311458333</v>
      </c>
      <c r="AL28" s="36">
        <f t="shared" si="6"/>
        <v>1.9115221739963892</v>
      </c>
      <c r="AM28" s="37"/>
      <c r="AN28" s="36">
        <f t="shared" si="19"/>
        <v>3.1172690410209478</v>
      </c>
      <c r="AO28" s="38">
        <f t="shared" si="19"/>
        <v>2.4195456582813963</v>
      </c>
      <c r="AP28" s="38">
        <f>IF(Settings!$I$6&gt;69, 0.2*(AO28), 0)</f>
        <v>0</v>
      </c>
      <c r="AQ28" s="39">
        <f t="shared" si="20"/>
        <v>12.840091364883603</v>
      </c>
      <c r="AR28" s="39">
        <f t="shared" si="7"/>
        <v>6.8803123772784156</v>
      </c>
      <c r="AS28" s="39">
        <f t="shared" si="7"/>
        <v>8.8009459089176296</v>
      </c>
      <c r="AT28" s="40">
        <f t="shared" si="21"/>
        <v>5.9788717448185844</v>
      </c>
      <c r="AU28" s="40">
        <f t="shared" si="22"/>
        <v>6.299784577942062</v>
      </c>
      <c r="AV28" s="41">
        <f t="shared" si="23"/>
        <v>9.022056020730739</v>
      </c>
      <c r="AW28" s="41">
        <f t="shared" si="24"/>
        <v>8.0542377574181803</v>
      </c>
      <c r="AX28" s="42">
        <f t="shared" si="25"/>
        <v>23.494819031261237</v>
      </c>
      <c r="AY28" s="42">
        <f t="shared" si="26"/>
        <v>11.77245447136902</v>
      </c>
      <c r="BA28" s="37">
        <f t="shared" si="27"/>
        <v>5.0235277785139232</v>
      </c>
      <c r="BB28" s="37">
        <f t="shared" si="27"/>
        <v>23.524666287139617</v>
      </c>
    </row>
    <row r="29" spans="1:257" x14ac:dyDescent="0.25">
      <c r="A29" s="20">
        <v>26</v>
      </c>
      <c r="C29" s="3"/>
      <c r="F29" s="3">
        <v>15</v>
      </c>
      <c r="G29" s="36">
        <f t="shared" si="8"/>
        <v>10.642843534040084</v>
      </c>
      <c r="H29" s="36">
        <f t="shared" si="8"/>
        <v>22.28295754868239</v>
      </c>
      <c r="I29" s="36">
        <f t="shared" si="8"/>
        <v>12.645792257304329</v>
      </c>
      <c r="J29" s="36">
        <f t="shared" si="8"/>
        <v>23.329815208797775</v>
      </c>
      <c r="K29" s="36">
        <f t="shared" si="8"/>
        <v>5.3054016606116399</v>
      </c>
      <c r="L29" s="37"/>
      <c r="M29" s="36">
        <f t="shared" si="4"/>
        <v>6.0655035616495301</v>
      </c>
      <c r="N29" s="38">
        <f t="shared" si="4"/>
        <v>4.2290541830964665</v>
      </c>
      <c r="O29" s="38">
        <f>IF(Settings!$I$6&gt;69, 0.2*(N29), 0)</f>
        <v>0</v>
      </c>
      <c r="P29" s="39">
        <f t="shared" si="5"/>
        <v>19.836435414721144</v>
      </c>
      <c r="Q29" s="39">
        <f t="shared" si="5"/>
        <v>11.551025434128061</v>
      </c>
      <c r="R29" s="39">
        <f t="shared" si="5"/>
        <v>18.516979455587446</v>
      </c>
      <c r="S29" s="40">
        <f t="shared" si="9"/>
        <v>9.5131172785389531</v>
      </c>
      <c r="T29" s="40">
        <f t="shared" si="10"/>
        <v>10.911801035101739</v>
      </c>
      <c r="U29" s="41">
        <f t="shared" si="11"/>
        <v>15.061396202448019</v>
      </c>
      <c r="V29" s="41">
        <f t="shared" si="12"/>
        <v>13.369774529209433</v>
      </c>
      <c r="W29" s="42">
        <f t="shared" si="13"/>
        <v>34.951005991019237</v>
      </c>
      <c r="X29" s="42">
        <f t="shared" si="14"/>
        <v>18.675013346806736</v>
      </c>
      <c r="Z29" s="37">
        <f t="shared" si="15"/>
        <v>10.237425050530156</v>
      </c>
      <c r="AA29" s="37">
        <f t="shared" si="15"/>
        <v>31.530180472689544</v>
      </c>
      <c r="AC29" s="3">
        <v>15</v>
      </c>
      <c r="AE29" s="58">
        <f t="shared" si="16"/>
        <v>10.531800161572754</v>
      </c>
      <c r="AG29" s="3">
        <f t="shared" si="17"/>
        <v>10.531800161572754</v>
      </c>
      <c r="AH29" s="36">
        <f t="shared" si="18"/>
        <v>3.8071299473901652</v>
      </c>
      <c r="AI29" s="36">
        <f t="shared" si="6"/>
        <v>14.327641408252715</v>
      </c>
      <c r="AJ29" s="36">
        <f t="shared" si="6"/>
        <v>5.7316063355025131</v>
      </c>
      <c r="AK29" s="36">
        <f t="shared" si="6"/>
        <v>15.049398388997449</v>
      </c>
      <c r="AL29" s="36">
        <f t="shared" si="6"/>
        <v>2.194272871617605</v>
      </c>
      <c r="AM29" s="37"/>
      <c r="AN29" s="36">
        <f t="shared" si="19"/>
        <v>3.3966004568154156</v>
      </c>
      <c r="AO29" s="38">
        <f t="shared" si="19"/>
        <v>2.5986167443803829</v>
      </c>
      <c r="AP29" s="38">
        <f>IF(Settings!$I$6&gt;69, 0.2*(AO29), 0)</f>
        <v>0</v>
      </c>
      <c r="AQ29" s="39">
        <f t="shared" si="20"/>
        <v>13.579963416813413</v>
      </c>
      <c r="AR29" s="39">
        <f t="shared" si="7"/>
        <v>7.3632312706847003</v>
      </c>
      <c r="AS29" s="39">
        <f t="shared" si="7"/>
        <v>9.748247420368525</v>
      </c>
      <c r="AT29" s="40">
        <f t="shared" si="21"/>
        <v>6.3480150645522722</v>
      </c>
      <c r="AU29" s="40">
        <f t="shared" si="22"/>
        <v>6.7645928733296028</v>
      </c>
      <c r="AV29" s="41">
        <f t="shared" si="23"/>
        <v>9.6360315427037815</v>
      </c>
      <c r="AW29" s="41">
        <f t="shared" si="24"/>
        <v>8.5965848449516287</v>
      </c>
      <c r="AX29" s="42">
        <f t="shared" si="25"/>
        <v>24.765076615357188</v>
      </c>
      <c r="AY29" s="42">
        <f t="shared" si="26"/>
        <v>12.502569940017862</v>
      </c>
      <c r="BA29" s="37">
        <f t="shared" si="27"/>
        <v>5.5378658015148181</v>
      </c>
      <c r="BB29" s="37">
        <f t="shared" si="27"/>
        <v>24.450926494064326</v>
      </c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51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51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</row>
    <row r="30" spans="1:257" x14ac:dyDescent="0.25">
      <c r="A30" s="20">
        <v>27</v>
      </c>
      <c r="C30" s="3"/>
      <c r="F30" s="3">
        <v>16</v>
      </c>
      <c r="G30" s="36">
        <f t="shared" si="8"/>
        <v>12.595816669853894</v>
      </c>
      <c r="H30" s="36">
        <f t="shared" si="8"/>
        <v>24.071193158823732</v>
      </c>
      <c r="I30" s="36">
        <f t="shared" si="8"/>
        <v>14.467712278899473</v>
      </c>
      <c r="J30" s="36">
        <f t="shared" si="8"/>
        <v>25.184345109690391</v>
      </c>
      <c r="K30" s="36">
        <f t="shared" si="8"/>
        <v>6.1233183054585849</v>
      </c>
      <c r="L30" s="37"/>
      <c r="M30" s="36">
        <f t="shared" ref="M30:N84" si="28">M$4*(1-EXP(-M$5*$F30))^M$6</f>
        <v>6.7099321645779026</v>
      </c>
      <c r="N30" s="38">
        <f t="shared" si="28"/>
        <v>4.6079818043996132</v>
      </c>
      <c r="O30" s="38">
        <f>IF(Settings!$I$6&gt;69, 0.2*(N30), 0)</f>
        <v>0</v>
      </c>
      <c r="P30" s="39">
        <f t="shared" si="5"/>
        <v>21.191315723285221</v>
      </c>
      <c r="Q30" s="39">
        <f>Q$4*(1-EXP(-Q$5*$F30))^Q$6</f>
        <v>12.47142757980199</v>
      </c>
      <c r="R30" s="39">
        <f>R$4*(1-EXP(-R$5*$F30))^R$6</f>
        <v>20.495891712475967</v>
      </c>
      <c r="S30" s="40">
        <f t="shared" si="9"/>
        <v>10.20682580387278</v>
      </c>
      <c r="T30" s="40">
        <f t="shared" si="10"/>
        <v>11.851887448626826</v>
      </c>
      <c r="U30" s="41">
        <f t="shared" si="11"/>
        <v>16.285908617054083</v>
      </c>
      <c r="V30" s="41">
        <f t="shared" si="12"/>
        <v>14.442715895294238</v>
      </c>
      <c r="W30" s="42">
        <f t="shared" si="13"/>
        <v>37.023669903474925</v>
      </c>
      <c r="X30" s="42">
        <f t="shared" si="14"/>
        <v>20.003502421389168</v>
      </c>
      <c r="Z30" s="37">
        <f t="shared" si="15"/>
        <v>11.289261558756806</v>
      </c>
      <c r="AA30" s="37">
        <f t="shared" si="15"/>
        <v>32.910544337602175</v>
      </c>
      <c r="AC30" s="3">
        <v>16</v>
      </c>
      <c r="AE30" s="58">
        <f t="shared" si="16"/>
        <v>11.076095937857938</v>
      </c>
      <c r="AG30" s="3">
        <f t="shared" si="17"/>
        <v>11.076095937857938</v>
      </c>
      <c r="AH30" s="36">
        <f t="shared" si="18"/>
        <v>4.4520420734013451</v>
      </c>
      <c r="AI30" s="36">
        <f t="shared" si="18"/>
        <v>15.284625194547688</v>
      </c>
      <c r="AJ30" s="36">
        <f t="shared" si="18"/>
        <v>6.4482116981469986</v>
      </c>
      <c r="AK30" s="36">
        <f t="shared" si="18"/>
        <v>16.048126486111943</v>
      </c>
      <c r="AL30" s="36">
        <f t="shared" si="18"/>
        <v>2.5117250165506015</v>
      </c>
      <c r="AM30" s="37"/>
      <c r="AN30" s="36">
        <f t="shared" si="19"/>
        <v>3.6982662437859464</v>
      </c>
      <c r="AO30" s="38">
        <f t="shared" si="19"/>
        <v>2.7896683842755761</v>
      </c>
      <c r="AP30" s="38">
        <f>IF(Settings!$I$6&gt;69, 0.2*(AO30), 0)</f>
        <v>0</v>
      </c>
      <c r="AQ30" s="39">
        <f t="shared" si="20"/>
        <v>14.355824939136205</v>
      </c>
      <c r="AR30" s="39">
        <f t="shared" si="20"/>
        <v>7.8734001402336187</v>
      </c>
      <c r="AS30" s="39">
        <f t="shared" si="20"/>
        <v>10.77011950430855</v>
      </c>
      <c r="AT30" s="40">
        <f t="shared" si="21"/>
        <v>6.7364631651364757</v>
      </c>
      <c r="AU30" s="40">
        <f t="shared" si="22"/>
        <v>7.2586246816923179</v>
      </c>
      <c r="AV30" s="41">
        <f t="shared" si="23"/>
        <v>10.286642470438844</v>
      </c>
      <c r="AW30" s="41">
        <f t="shared" si="24"/>
        <v>9.1707751167286133</v>
      </c>
      <c r="AX30" s="42">
        <f t="shared" si="25"/>
        <v>26.082464414004011</v>
      </c>
      <c r="AY30" s="42">
        <f t="shared" si="26"/>
        <v>13.268849689837591</v>
      </c>
      <c r="BA30" s="37">
        <f t="shared" si="27"/>
        <v>6.0906657642958688</v>
      </c>
      <c r="BB30" s="37">
        <f t="shared" si="27"/>
        <v>25.399691641803809</v>
      </c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EB30" s="12"/>
      <c r="EE30" s="13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</row>
    <row r="31" spans="1:257" x14ac:dyDescent="0.25">
      <c r="A31" s="20">
        <v>28</v>
      </c>
      <c r="C31" s="3"/>
      <c r="F31" s="3">
        <v>17</v>
      </c>
      <c r="G31" s="36">
        <f t="shared" si="8"/>
        <v>14.668862759659405</v>
      </c>
      <c r="H31" s="36">
        <f t="shared" si="8"/>
        <v>25.853268726465551</v>
      </c>
      <c r="I31" s="36">
        <f t="shared" si="8"/>
        <v>16.36677337454665</v>
      </c>
      <c r="J31" s="36">
        <f t="shared" si="8"/>
        <v>27.030024822823734</v>
      </c>
      <c r="K31" s="36">
        <f t="shared" si="8"/>
        <v>6.9681558917847486</v>
      </c>
      <c r="L31" s="37"/>
      <c r="M31" s="36">
        <f t="shared" si="28"/>
        <v>7.3660788998030817</v>
      </c>
      <c r="N31" s="38">
        <f t="shared" si="28"/>
        <v>4.9898737710914247</v>
      </c>
      <c r="O31" s="38">
        <f>IF(Settings!$I$6&gt;69, 0.2*(N31), 0)</f>
        <v>0</v>
      </c>
      <c r="P31" s="39">
        <f t="shared" ref="P31:R84" si="29">P$4*(1-EXP(-P$5*$F31))^P$6</f>
        <v>22.525971346835828</v>
      </c>
      <c r="Q31" s="39">
        <f t="shared" si="29"/>
        <v>13.379421983122118</v>
      </c>
      <c r="R31" s="39">
        <f t="shared" si="29"/>
        <v>22.441642865596648</v>
      </c>
      <c r="S31" s="40">
        <f t="shared" si="9"/>
        <v>10.892484592246065</v>
      </c>
      <c r="T31" s="40">
        <f t="shared" si="10"/>
        <v>12.789782662992893</v>
      </c>
      <c r="U31" s="41">
        <f t="shared" si="11"/>
        <v>17.5079107443159</v>
      </c>
      <c r="V31" s="41">
        <f t="shared" si="12"/>
        <v>15.51196123587933</v>
      </c>
      <c r="W31" s="42">
        <f t="shared" si="13"/>
        <v>39.018693316904141</v>
      </c>
      <c r="X31" s="42">
        <f t="shared" si="14"/>
        <v>21.3069413026221</v>
      </c>
      <c r="Z31" s="37">
        <f t="shared" ref="Z31:AA84" si="30">Z$4*(1-EXP(-Z$5*$F31))^Z$6</f>
        <v>12.32203400297508</v>
      </c>
      <c r="AA31" s="37">
        <f t="shared" si="30"/>
        <v>34.223981034334884</v>
      </c>
      <c r="AC31" s="3">
        <v>17</v>
      </c>
      <c r="AE31" s="58">
        <f t="shared" si="16"/>
        <v>11.648521557810575</v>
      </c>
      <c r="AG31" s="3">
        <f t="shared" si="17"/>
        <v>11.648521557810575</v>
      </c>
      <c r="AH31" s="36">
        <f t="shared" si="18"/>
        <v>5.1898805048040995</v>
      </c>
      <c r="AI31" s="36">
        <f t="shared" si="18"/>
        <v>16.296837416938963</v>
      </c>
      <c r="AJ31" s="36">
        <f t="shared" si="18"/>
        <v>7.2430416503972497</v>
      </c>
      <c r="AK31" s="36">
        <f t="shared" si="18"/>
        <v>17.103698622253003</v>
      </c>
      <c r="AL31" s="36">
        <f t="shared" si="18"/>
        <v>2.8666885870332797</v>
      </c>
      <c r="AM31" s="37"/>
      <c r="AN31" s="36">
        <f t="shared" si="19"/>
        <v>4.0236583841110853</v>
      </c>
      <c r="AO31" s="38">
        <f t="shared" si="19"/>
        <v>2.9933367581135397</v>
      </c>
      <c r="AP31" s="38">
        <f>IF(Settings!$I$6&gt;69, 0.2*(AO31), 0)</f>
        <v>0</v>
      </c>
      <c r="AQ31" s="39">
        <f t="shared" si="20"/>
        <v>15.168675105823306</v>
      </c>
      <c r="AR31" s="39">
        <f t="shared" si="20"/>
        <v>8.4115184813318304</v>
      </c>
      <c r="AS31" s="39">
        <f t="shared" si="20"/>
        <v>11.867979550523438</v>
      </c>
      <c r="AT31" s="40">
        <f t="shared" si="21"/>
        <v>7.1448163611076279</v>
      </c>
      <c r="AU31" s="40">
        <f t="shared" si="22"/>
        <v>7.783059192971379</v>
      </c>
      <c r="AV31" s="41">
        <f t="shared" si="23"/>
        <v>10.975437153408793</v>
      </c>
      <c r="AW31" s="41">
        <f t="shared" si="24"/>
        <v>9.7781024501633773</v>
      </c>
      <c r="AX31" s="42">
        <f t="shared" si="25"/>
        <v>27.446397316952389</v>
      </c>
      <c r="AY31" s="42">
        <f t="shared" si="26"/>
        <v>14.072011352207374</v>
      </c>
      <c r="BA31" s="37">
        <f t="shared" ref="BA31:BB84" si="31">BA$4*(1-EXP(-BA$5*$AG31))^BA$6</f>
        <v>6.6825671311520676</v>
      </c>
      <c r="BB31" s="37">
        <f t="shared" si="31"/>
        <v>26.370184458472362</v>
      </c>
    </row>
    <row r="32" spans="1:257" x14ac:dyDescent="0.25">
      <c r="A32" s="20">
        <v>29</v>
      </c>
      <c r="C32" s="3"/>
      <c r="F32" s="3">
        <v>18</v>
      </c>
      <c r="G32" s="36">
        <f t="shared" si="8"/>
        <v>16.843742669459438</v>
      </c>
      <c r="H32" s="36">
        <f t="shared" si="8"/>
        <v>27.62599631747327</v>
      </c>
      <c r="I32" s="36">
        <f t="shared" si="8"/>
        <v>18.332355995367045</v>
      </c>
      <c r="J32" s="36">
        <f t="shared" si="8"/>
        <v>28.86358199607341</v>
      </c>
      <c r="K32" s="36">
        <f t="shared" si="8"/>
        <v>7.8322036727975624</v>
      </c>
      <c r="L32" s="37"/>
      <c r="M32" s="36">
        <f t="shared" si="28"/>
        <v>8.031752753750272</v>
      </c>
      <c r="N32" s="38">
        <f t="shared" si="28"/>
        <v>5.3739141176350049</v>
      </c>
      <c r="O32" s="38">
        <f>IF(Settings!$I$6&gt;69, 0.2*(N32), 0)</f>
        <v>0</v>
      </c>
      <c r="P32" s="39">
        <f t="shared" si="29"/>
        <v>23.839280755485788</v>
      </c>
      <c r="Q32" s="39">
        <f t="shared" si="29"/>
        <v>14.2729669238994</v>
      </c>
      <c r="R32" s="39">
        <f t="shared" si="29"/>
        <v>24.341537310862392</v>
      </c>
      <c r="S32" s="40">
        <f t="shared" si="9"/>
        <v>11.569210716526941</v>
      </c>
      <c r="T32" s="40">
        <f t="shared" si="10"/>
        <v>13.723148375068309</v>
      </c>
      <c r="U32" s="41">
        <f t="shared" si="11"/>
        <v>18.725163437537962</v>
      </c>
      <c r="V32" s="41">
        <f t="shared" si="12"/>
        <v>16.575597790483961</v>
      </c>
      <c r="W32" s="42">
        <f t="shared" si="13"/>
        <v>40.936566593642269</v>
      </c>
      <c r="X32" s="42">
        <f t="shared" si="14"/>
        <v>22.583624743438946</v>
      </c>
      <c r="Z32" s="37">
        <f t="shared" si="30"/>
        <v>13.329633867407763</v>
      </c>
      <c r="AA32" s="37">
        <f t="shared" si="30"/>
        <v>35.473735537603709</v>
      </c>
      <c r="AC32" s="3">
        <v>18</v>
      </c>
      <c r="AE32" s="58">
        <f t="shared" si="16"/>
        <v>12.250530804721352</v>
      </c>
      <c r="AG32" s="3">
        <f t="shared" si="17"/>
        <v>12.250530804721352</v>
      </c>
      <c r="AH32" s="36">
        <f t="shared" si="18"/>
        <v>6.0303643331063679</v>
      </c>
      <c r="AI32" s="36">
        <f t="shared" si="18"/>
        <v>17.366400116942593</v>
      </c>
      <c r="AJ32" s="36">
        <f t="shared" si="18"/>
        <v>8.1225670430534773</v>
      </c>
      <c r="AK32" s="36">
        <f t="shared" si="18"/>
        <v>18.218197818532644</v>
      </c>
      <c r="AL32" s="36">
        <f t="shared" si="18"/>
        <v>3.2619140318838697</v>
      </c>
      <c r="AM32" s="37"/>
      <c r="AN32" s="36">
        <f t="shared" si="19"/>
        <v>4.3741976852712856</v>
      </c>
      <c r="AO32" s="38">
        <f t="shared" si="19"/>
        <v>3.2102699999743636</v>
      </c>
      <c r="AP32" s="38">
        <f>IF(Settings!$I$6&gt;69, 0.2*(AO32), 0)</f>
        <v>0</v>
      </c>
      <c r="AQ32" s="39">
        <f t="shared" si="20"/>
        <v>16.019450745120441</v>
      </c>
      <c r="AR32" s="39">
        <f t="shared" si="20"/>
        <v>8.9781912263485157</v>
      </c>
      <c r="AS32" s="39">
        <f t="shared" si="20"/>
        <v>13.042511927593802</v>
      </c>
      <c r="AT32" s="40">
        <f t="shared" si="21"/>
        <v>7.5736430908125296</v>
      </c>
      <c r="AU32" s="40">
        <f t="shared" si="22"/>
        <v>8.3390348365246592</v>
      </c>
      <c r="AV32" s="41">
        <f t="shared" si="23"/>
        <v>11.703948070155301</v>
      </c>
      <c r="AW32" s="41">
        <f t="shared" si="24"/>
        <v>10.419840070165556</v>
      </c>
      <c r="AX32" s="42">
        <f t="shared" si="25"/>
        <v>28.855993694787106</v>
      </c>
      <c r="AY32" s="42">
        <f t="shared" si="26"/>
        <v>14.912649960190249</v>
      </c>
      <c r="BA32" s="37">
        <f t="shared" si="31"/>
        <v>7.313846866406954</v>
      </c>
      <c r="BB32" s="37">
        <f t="shared" si="31"/>
        <v>27.361480153504534</v>
      </c>
    </row>
    <row r="33" spans="1:95" x14ac:dyDescent="0.25">
      <c r="A33" s="20">
        <v>30</v>
      </c>
      <c r="C33" s="3"/>
      <c r="F33" s="3">
        <v>19</v>
      </c>
      <c r="G33" s="36">
        <f t="shared" si="8"/>
        <v>19.102100232718083</v>
      </c>
      <c r="H33" s="36">
        <f t="shared" si="8"/>
        <v>29.386599029597114</v>
      </c>
      <c r="I33" s="36">
        <f t="shared" si="8"/>
        <v>20.354170141597773</v>
      </c>
      <c r="J33" s="36">
        <f t="shared" si="8"/>
        <v>30.682181863991843</v>
      </c>
      <c r="K33" s="36">
        <f t="shared" si="8"/>
        <v>8.7082587324282947</v>
      </c>
      <c r="L33" s="37"/>
      <c r="M33" s="36">
        <f t="shared" si="28"/>
        <v>8.7049373563595704</v>
      </c>
      <c r="N33" s="38">
        <f t="shared" si="28"/>
        <v>5.7593676191993746</v>
      </c>
      <c r="O33" s="38">
        <f>IF(Settings!$I$6&gt;69, 0.2*(N33), 0)</f>
        <v>0</v>
      </c>
      <c r="P33" s="39">
        <f t="shared" si="29"/>
        <v>25.130344925556997</v>
      </c>
      <c r="Q33" s="39">
        <f t="shared" si="29"/>
        <v>15.150375211083594</v>
      </c>
      <c r="R33" s="39">
        <f t="shared" si="29"/>
        <v>26.185443208823735</v>
      </c>
      <c r="S33" s="40">
        <f t="shared" si="9"/>
        <v>12.236267639660184</v>
      </c>
      <c r="T33" s="40">
        <f t="shared" si="10"/>
        <v>14.649945836418231</v>
      </c>
      <c r="U33" s="41">
        <f t="shared" si="11"/>
        <v>19.935706465438017</v>
      </c>
      <c r="V33" s="41">
        <f t="shared" si="12"/>
        <v>17.631959417758267</v>
      </c>
      <c r="W33" s="42">
        <f t="shared" si="13"/>
        <v>42.778262609853833</v>
      </c>
      <c r="X33" s="42">
        <f t="shared" si="14"/>
        <v>23.832218091961426</v>
      </c>
      <c r="Z33" s="37">
        <f t="shared" si="30"/>
        <v>14.307208460475719</v>
      </c>
      <c r="AA33" s="37">
        <f t="shared" si="30"/>
        <v>36.662895488993847</v>
      </c>
      <c r="AC33" s="3">
        <v>19</v>
      </c>
      <c r="AE33" s="58">
        <f t="shared" si="16"/>
        <v>12.883652595105344</v>
      </c>
      <c r="AG33" s="3">
        <f t="shared" si="17"/>
        <v>12.883652595105344</v>
      </c>
      <c r="AH33" s="36">
        <f t="shared" si="18"/>
        <v>6.9834348559974737</v>
      </c>
      <c r="AI33" s="36">
        <f t="shared" si="18"/>
        <v>18.49538145665251</v>
      </c>
      <c r="AJ33" s="36">
        <f t="shared" si="18"/>
        <v>9.0934229735821024</v>
      </c>
      <c r="AK33" s="36">
        <f t="shared" si="18"/>
        <v>19.393636966501969</v>
      </c>
      <c r="AL33" s="36">
        <f t="shared" si="18"/>
        <v>3.7000248316529296</v>
      </c>
      <c r="AM33" s="37"/>
      <c r="AN33" s="36">
        <f t="shared" si="19"/>
        <v>4.7513247751183139</v>
      </c>
      <c r="AO33" s="38">
        <f t="shared" si="19"/>
        <v>3.4411251566201058</v>
      </c>
      <c r="AP33" s="38">
        <f>IF(Settings!$I$6&gt;69, 0.2*(AO33), 0)</f>
        <v>0</v>
      </c>
      <c r="AQ33" s="39">
        <f t="shared" si="20"/>
        <v>16.909013108873644</v>
      </c>
      <c r="AR33" s="39">
        <f t="shared" si="20"/>
        <v>9.5739117828887448</v>
      </c>
      <c r="AS33" s="39">
        <f t="shared" si="20"/>
        <v>14.293559173506845</v>
      </c>
      <c r="AT33" s="40">
        <f t="shared" si="21"/>
        <v>8.0234721853378765</v>
      </c>
      <c r="AU33" s="40">
        <f t="shared" si="22"/>
        <v>8.9276344354118233</v>
      </c>
      <c r="AV33" s="41">
        <f t="shared" si="23"/>
        <v>12.473678936639548</v>
      </c>
      <c r="AW33" s="41">
        <f t="shared" si="24"/>
        <v>11.097228873991506</v>
      </c>
      <c r="AX33" s="42">
        <f t="shared" si="25"/>
        <v>30.31005387145786</v>
      </c>
      <c r="AY33" s="42">
        <f t="shared" si="26"/>
        <v>15.791219099477461</v>
      </c>
      <c r="BA33" s="37">
        <f t="shared" si="31"/>
        <v>7.9843679040595772</v>
      </c>
      <c r="BB33" s="37">
        <f t="shared" si="31"/>
        <v>28.372498958231958</v>
      </c>
    </row>
    <row r="34" spans="1:95" x14ac:dyDescent="0.25">
      <c r="A34" s="20">
        <v>31</v>
      </c>
      <c r="C34" s="3"/>
      <c r="F34" s="3">
        <v>20</v>
      </c>
      <c r="G34" s="36">
        <f t="shared" si="8"/>
        <v>21.425909917426157</v>
      </c>
      <c r="H34" s="36">
        <f t="shared" si="8"/>
        <v>31.132658742345956</v>
      </c>
      <c r="I34" s="36">
        <f t="shared" si="8"/>
        <v>22.422345686484917</v>
      </c>
      <c r="J34" s="36">
        <f t="shared" si="8"/>
        <v>32.483371011963357</v>
      </c>
      <c r="K34" s="36">
        <f t="shared" si="8"/>
        <v>9.589710709387143</v>
      </c>
      <c r="L34" s="37"/>
      <c r="M34" s="36">
        <f t="shared" si="28"/>
        <v>9.3837792948756586</v>
      </c>
      <c r="N34" s="38">
        <f t="shared" si="28"/>
        <v>6.1455707669456672</v>
      </c>
      <c r="O34" s="38">
        <f>IF(Settings!$I$6&gt;69, 0.2*(N34), 0)</f>
        <v>0</v>
      </c>
      <c r="P34" s="39">
        <f t="shared" si="29"/>
        <v>26.398453630128714</v>
      </c>
      <c r="Q34" s="39">
        <f t="shared" si="29"/>
        <v>16.010267158981193</v>
      </c>
      <c r="R34" s="39">
        <f t="shared" si="29"/>
        <v>27.965520287049991</v>
      </c>
      <c r="S34" s="40">
        <f t="shared" si="9"/>
        <v>12.893044468531462</v>
      </c>
      <c r="T34" s="40">
        <f t="shared" si="10"/>
        <v>15.568401273644492</v>
      </c>
      <c r="U34" s="41">
        <f t="shared" si="11"/>
        <v>21.137823552185839</v>
      </c>
      <c r="V34" s="41">
        <f t="shared" si="12"/>
        <v>18.679595245407572</v>
      </c>
      <c r="W34" s="42">
        <f t="shared" si="13"/>
        <v>44.545130437149176</v>
      </c>
      <c r="X34" s="42">
        <f t="shared" si="14"/>
        <v>25.051701501827143</v>
      </c>
      <c r="Z34" s="37">
        <f t="shared" si="30"/>
        <v>15.251019327063375</v>
      </c>
      <c r="AA34" s="37">
        <f t="shared" si="30"/>
        <v>37.794398825282329</v>
      </c>
      <c r="AC34" s="3">
        <v>20</v>
      </c>
      <c r="AE34" s="58">
        <f t="shared" si="16"/>
        <v>13.549494861675118</v>
      </c>
      <c r="AG34" s="3">
        <f t="shared" si="17"/>
        <v>13.549494861675118</v>
      </c>
      <c r="AH34" s="36">
        <f t="shared" si="18"/>
        <v>8.0590730009542213</v>
      </c>
      <c r="AI34" s="36">
        <f t="shared" si="18"/>
        <v>19.685774048576864</v>
      </c>
      <c r="AJ34" s="36">
        <f t="shared" si="18"/>
        <v>10.162339387461911</v>
      </c>
      <c r="AK34" s="36">
        <f t="shared" si="18"/>
        <v>20.631935434241747</v>
      </c>
      <c r="AL34" s="36">
        <f t="shared" si="18"/>
        <v>4.1834408634682552</v>
      </c>
      <c r="AM34" s="37"/>
      <c r="AN34" s="36">
        <f t="shared" si="19"/>
        <v>5.1564893908615712</v>
      </c>
      <c r="AO34" s="38">
        <f t="shared" si="19"/>
        <v>3.6865646076426364</v>
      </c>
      <c r="AP34" s="38">
        <f>IF(Settings!$I$6&gt;69, 0.2*(AO34), 0)</f>
        <v>0</v>
      </c>
      <c r="AQ34" s="39">
        <f t="shared" si="20"/>
        <v>17.838133590301393</v>
      </c>
      <c r="AR34" s="39">
        <f t="shared" si="20"/>
        <v>10.199044153488369</v>
      </c>
      <c r="AS34" s="39">
        <f t="shared" si="20"/>
        <v>15.620018686207503</v>
      </c>
      <c r="AT34" s="40">
        <f t="shared" si="21"/>
        <v>8.4947844797293541</v>
      </c>
      <c r="AU34" s="40">
        <f t="shared" si="22"/>
        <v>9.5498688605561473</v>
      </c>
      <c r="AV34" s="41">
        <f t="shared" si="23"/>
        <v>13.286090272203174</v>
      </c>
      <c r="AW34" s="41">
        <f t="shared" si="24"/>
        <v>11.811464429146119</v>
      </c>
      <c r="AX34" s="42">
        <f t="shared" si="25"/>
        <v>31.807040077700453</v>
      </c>
      <c r="AY34" s="42">
        <f t="shared" si="26"/>
        <v>16.708011158717024</v>
      </c>
      <c r="BA34" s="37">
        <f t="shared" si="31"/>
        <v>8.6935301225660275</v>
      </c>
      <c r="BB34" s="37">
        <f t="shared" si="31"/>
        <v>29.401999380339696</v>
      </c>
    </row>
    <row r="35" spans="1:95" x14ac:dyDescent="0.25">
      <c r="A35" s="20">
        <v>32</v>
      </c>
      <c r="C35" s="3"/>
      <c r="F35" s="3">
        <v>21</v>
      </c>
      <c r="G35" s="36">
        <f t="shared" si="8"/>
        <v>23.797827632726456</v>
      </c>
      <c r="H35" s="36">
        <f t="shared" si="8"/>
        <v>32.862072122255618</v>
      </c>
      <c r="I35" s="36">
        <f t="shared" si="8"/>
        <v>24.527498232349743</v>
      </c>
      <c r="J35" s="36">
        <f t="shared" si="8"/>
        <v>34.265030020607945</v>
      </c>
      <c r="K35" s="36">
        <f t="shared" si="8"/>
        <v>10.470590362311079</v>
      </c>
      <c r="L35" s="37"/>
      <c r="M35" s="36">
        <f t="shared" si="28"/>
        <v>10.066577159784188</v>
      </c>
      <c r="N35" s="38">
        <f t="shared" si="28"/>
        <v>6.5319240916786541</v>
      </c>
      <c r="O35" s="38">
        <f>IF(Settings!$I$6&gt;69, 0.2*(N35), 0)</f>
        <v>0</v>
      </c>
      <c r="P35" s="39">
        <f t="shared" si="29"/>
        <v>27.643057676129793</v>
      </c>
      <c r="Q35" s="39">
        <f t="shared" si="29"/>
        <v>16.851530189534007</v>
      </c>
      <c r="R35" s="39">
        <f t="shared" si="29"/>
        <v>29.675943851364739</v>
      </c>
      <c r="S35" s="40">
        <f t="shared" si="9"/>
        <v>13.539038685488331</v>
      </c>
      <c r="T35" s="40">
        <f t="shared" si="10"/>
        <v>16.476975979489747</v>
      </c>
      <c r="U35" s="41">
        <f t="shared" si="11"/>
        <v>22.330012910024834</v>
      </c>
      <c r="V35" s="41">
        <f t="shared" si="12"/>
        <v>19.717243273353372</v>
      </c>
      <c r="W35" s="42">
        <f t="shared" si="13"/>
        <v>46.238809392937362</v>
      </c>
      <c r="X35" s="42">
        <f t="shared" si="14"/>
        <v>26.241323271057986</v>
      </c>
      <c r="Z35" s="37">
        <f t="shared" si="30"/>
        <v>16.158303011930894</v>
      </c>
      <c r="AA35" s="37">
        <f t="shared" si="30"/>
        <v>38.871041036900081</v>
      </c>
      <c r="AC35" s="3">
        <v>21</v>
      </c>
      <c r="AE35" s="58">
        <f t="shared" si="16"/>
        <v>14.249748636990411</v>
      </c>
      <c r="AG35" s="3">
        <f t="shared" si="17"/>
        <v>14.249748636990411</v>
      </c>
      <c r="AH35" s="36">
        <f t="shared" si="18"/>
        <v>9.2670771876469864</v>
      </c>
      <c r="AI35" s="36">
        <f t="shared" si="18"/>
        <v>20.939471009710527</v>
      </c>
      <c r="AJ35" s="36">
        <f t="shared" si="18"/>
        <v>11.336056822602377</v>
      </c>
      <c r="AK35" s="36">
        <f t="shared" si="18"/>
        <v>21.93489336669202</v>
      </c>
      <c r="AL35" s="36">
        <f t="shared" si="18"/>
        <v>4.7142935350128941</v>
      </c>
      <c r="AM35" s="37"/>
      <c r="AN35" s="36">
        <f t="shared" si="19"/>
        <v>5.5911378343719234</v>
      </c>
      <c r="AO35" s="38">
        <f t="shared" si="19"/>
        <v>3.9472519034741946</v>
      </c>
      <c r="AP35" s="38">
        <f>IF(Settings!$I$6&gt;69, 0.2*(AO35), 0)</f>
        <v>0</v>
      </c>
      <c r="AQ35" s="39">
        <f t="shared" si="20"/>
        <v>18.807478410337882</v>
      </c>
      <c r="AR35" s="39">
        <f t="shared" si="20"/>
        <v>10.853804304162768</v>
      </c>
      <c r="AS35" s="39">
        <f t="shared" si="20"/>
        <v>17.019749318956261</v>
      </c>
      <c r="AT35" s="40">
        <f t="shared" si="21"/>
        <v>8.9880037767631737</v>
      </c>
      <c r="AU35" s="40">
        <f t="shared" si="22"/>
        <v>10.206659197321368</v>
      </c>
      <c r="AV35" s="41">
        <f t="shared" si="23"/>
        <v>14.142583367215993</v>
      </c>
      <c r="AW35" s="41">
        <f t="shared" si="24"/>
        <v>12.563682605826315</v>
      </c>
      <c r="AX35" s="42">
        <f t="shared" si="25"/>
        <v>33.34505845342391</v>
      </c>
      <c r="AY35" s="42">
        <f t="shared" si="26"/>
        <v>17.663136849262514</v>
      </c>
      <c r="BA35" s="37">
        <f t="shared" si="31"/>
        <v>9.440225807061644</v>
      </c>
      <c r="BB35" s="37">
        <f t="shared" si="31"/>
        <v>30.44857237216824</v>
      </c>
    </row>
    <row r="36" spans="1:95" x14ac:dyDescent="0.25">
      <c r="A36" s="20">
        <v>33</v>
      </c>
      <c r="C36" s="3"/>
      <c r="F36" s="3">
        <v>22</v>
      </c>
      <c r="G36" s="36">
        <f t="shared" si="8"/>
        <v>26.201454447932306</v>
      </c>
      <c r="H36" s="36">
        <f t="shared" si="8"/>
        <v>34.573013234556313</v>
      </c>
      <c r="I36" s="36">
        <f t="shared" si="8"/>
        <v>26.660774760572799</v>
      </c>
      <c r="J36" s="36">
        <f t="shared" si="8"/>
        <v>36.025333222851032</v>
      </c>
      <c r="K36" s="36">
        <f t="shared" si="8"/>
        <v>11.345589453493993</v>
      </c>
      <c r="L36" s="37"/>
      <c r="M36" s="36">
        <f t="shared" si="28"/>
        <v>10.751771278349402</v>
      </c>
      <c r="N36" s="38">
        <f t="shared" si="28"/>
        <v>6.9178855726243098</v>
      </c>
      <c r="O36" s="38">
        <f>IF(Settings!$I$6&gt;69, 0.2*(N36), 0)</f>
        <v>0</v>
      </c>
      <c r="P36" s="39">
        <f t="shared" si="29"/>
        <v>28.863745813732827</v>
      </c>
      <c r="Q36" s="39">
        <f t="shared" si="29"/>
        <v>17.673283941318999</v>
      </c>
      <c r="R36" s="39">
        <f t="shared" si="29"/>
        <v>31.312636674983775</v>
      </c>
      <c r="S36" s="40">
        <f t="shared" si="9"/>
        <v>14.173841639836047</v>
      </c>
      <c r="T36" s="40">
        <f t="shared" si="10"/>
        <v>17.374340267297935</v>
      </c>
      <c r="U36" s="41">
        <f t="shared" si="11"/>
        <v>23.510962169783511</v>
      </c>
      <c r="V36" s="41">
        <f t="shared" si="12"/>
        <v>20.743807940733788</v>
      </c>
      <c r="W36" s="42">
        <f t="shared" si="13"/>
        <v>47.861159242167425</v>
      </c>
      <c r="X36" s="42">
        <f t="shared" si="14"/>
        <v>27.400560518659884</v>
      </c>
      <c r="Z36" s="37">
        <f t="shared" si="30"/>
        <v>17.027138497254757</v>
      </c>
      <c r="AA36" s="37">
        <f t="shared" si="30"/>
        <v>39.895482074466436</v>
      </c>
      <c r="AC36" s="3">
        <v>22</v>
      </c>
      <c r="AE36" s="58">
        <f t="shared" si="16"/>
        <v>14.986192348155662</v>
      </c>
      <c r="AG36" s="3">
        <f t="shared" si="17"/>
        <v>14.986192348155662</v>
      </c>
      <c r="AH36" s="36">
        <f t="shared" si="18"/>
        <v>10.616801730857667</v>
      </c>
      <c r="AI36" s="36">
        <f t="shared" si="18"/>
        <v>22.258239704251267</v>
      </c>
      <c r="AJ36" s="36">
        <f t="shared" si="18"/>
        <v>12.621226477823885</v>
      </c>
      <c r="AK36" s="36">
        <f t="shared" si="18"/>
        <v>23.304163670889004</v>
      </c>
      <c r="AL36" s="36">
        <f t="shared" si="18"/>
        <v>5.294334257931931</v>
      </c>
      <c r="AM36" s="37"/>
      <c r="AN36" s="36">
        <f t="shared" si="19"/>
        <v>6.0566984801912165</v>
      </c>
      <c r="AO36" s="38">
        <f t="shared" si="19"/>
        <v>4.2238469793467024</v>
      </c>
      <c r="AP36" s="38">
        <f>IF(Settings!$I$6&gt;69, 0.2*(AO36), 0)</f>
        <v>0</v>
      </c>
      <c r="AQ36" s="39">
        <f t="shared" si="20"/>
        <v>19.817592313756411</v>
      </c>
      <c r="AR36" s="39">
        <f t="shared" si="20"/>
        <v>11.538240997932421</v>
      </c>
      <c r="AS36" s="39">
        <f t="shared" si="20"/>
        <v>18.489492679060572</v>
      </c>
      <c r="AT36" s="40">
        <f t="shared" si="21"/>
        <v>9.5034871870001805</v>
      </c>
      <c r="AU36" s="40">
        <f t="shared" si="22"/>
        <v>10.898817470581267</v>
      </c>
      <c r="AV36" s="41">
        <f t="shared" si="23"/>
        <v>15.044482614289441</v>
      </c>
      <c r="AW36" s="41">
        <f t="shared" si="24"/>
        <v>13.35494382255076</v>
      </c>
      <c r="AX36" s="42">
        <f t="shared" si="25"/>
        <v>34.921843717402417</v>
      </c>
      <c r="AY36" s="42">
        <f t="shared" si="26"/>
        <v>18.65650421064533</v>
      </c>
      <c r="BA36" s="37">
        <f t="shared" si="31"/>
        <v>10.222801766362268</v>
      </c>
      <c r="BB36" s="37">
        <f t="shared" si="31"/>
        <v>31.510636630172002</v>
      </c>
      <c r="CQ36" s="51"/>
    </row>
    <row r="37" spans="1:95" x14ac:dyDescent="0.25">
      <c r="A37" s="20">
        <v>34</v>
      </c>
      <c r="C37" s="3"/>
      <c r="F37" s="3">
        <v>23</v>
      </c>
      <c r="G37" s="36">
        <f t="shared" si="8"/>
        <v>28.621524217121664</v>
      </c>
      <c r="H37" s="36">
        <f t="shared" si="8"/>
        <v>36.263901509475701</v>
      </c>
      <c r="I37" s="36">
        <f t="shared" si="8"/>
        <v>28.813882699072131</v>
      </c>
      <c r="J37" s="36">
        <f t="shared" si="8"/>
        <v>37.762714230683848</v>
      </c>
      <c r="K37" s="36">
        <f t="shared" si="8"/>
        <v>12.210058490174058</v>
      </c>
      <c r="L37" s="37"/>
      <c r="M37" s="36">
        <f t="shared" si="28"/>
        <v>11.437934093880097</v>
      </c>
      <c r="N37" s="38">
        <f t="shared" si="28"/>
        <v>7.3029649306747766</v>
      </c>
      <c r="O37" s="38">
        <f>IF(Settings!$I$6&gt;69, 0.2*(N37), 0)</f>
        <v>0</v>
      </c>
      <c r="P37" s="39">
        <f t="shared" si="29"/>
        <v>30.060225365488858</v>
      </c>
      <c r="Q37" s="39">
        <f t="shared" si="29"/>
        <v>18.474850000141977</v>
      </c>
      <c r="R37" s="39">
        <f t="shared" si="29"/>
        <v>32.873016252400532</v>
      </c>
      <c r="S37" s="40">
        <f t="shared" si="9"/>
        <v>14.79712625806618</v>
      </c>
      <c r="T37" s="40">
        <f t="shared" si="10"/>
        <v>18.25935065752142</v>
      </c>
      <c r="U37" s="41">
        <f t="shared" si="11"/>
        <v>24.679526877955329</v>
      </c>
      <c r="V37" s="41">
        <f t="shared" si="12"/>
        <v>21.758340905685419</v>
      </c>
      <c r="W37" s="42">
        <f t="shared" si="13"/>
        <v>49.414203332276628</v>
      </c>
      <c r="X37" s="42">
        <f t="shared" si="14"/>
        <v>28.529085829308269</v>
      </c>
      <c r="Z37" s="37">
        <f t="shared" si="30"/>
        <v>17.856323947284878</v>
      </c>
      <c r="AA37" s="37">
        <f t="shared" si="30"/>
        <v>40.870252920459095</v>
      </c>
      <c r="AC37" s="3">
        <v>23</v>
      </c>
      <c r="AE37" s="58">
        <f t="shared" si="16"/>
        <v>15.760696333472486</v>
      </c>
      <c r="AG37" s="3">
        <f t="shared" si="17"/>
        <v>15.760696333472486</v>
      </c>
      <c r="AH37" s="36">
        <f t="shared" si="18"/>
        <v>12.116857921301513</v>
      </c>
      <c r="AI37" s="36">
        <f t="shared" si="18"/>
        <v>23.643693174821887</v>
      </c>
      <c r="AJ37" s="36">
        <f t="shared" si="18"/>
        <v>14.024294127557008</v>
      </c>
      <c r="AK37" s="36">
        <f t="shared" si="18"/>
        <v>24.741221717892287</v>
      </c>
      <c r="AL37" s="36">
        <f t="shared" si="18"/>
        <v>5.9248384933912863</v>
      </c>
      <c r="AM37" s="37"/>
      <c r="AN37" s="36">
        <f t="shared" si="19"/>
        <v>6.5545652429038075</v>
      </c>
      <c r="AO37" s="38">
        <f t="shared" si="19"/>
        <v>4.5170007061576838</v>
      </c>
      <c r="AP37" s="38">
        <f>IF(Settings!$I$6&gt;69, 0.2*(AO37), 0)</f>
        <v>0</v>
      </c>
      <c r="AQ37" s="39">
        <f t="shared" si="20"/>
        <v>20.868881340843107</v>
      </c>
      <c r="AR37" s="39">
        <f t="shared" si="20"/>
        <v>12.252216362326681</v>
      </c>
      <c r="AS37" s="39">
        <f t="shared" si="20"/>
        <v>20.024814153328233</v>
      </c>
      <c r="AT37" s="40">
        <f t="shared" si="21"/>
        <v>10.041514884604409</v>
      </c>
      <c r="AU37" s="40">
        <f t="shared" si="22"/>
        <v>11.627026013965889</v>
      </c>
      <c r="AV37" s="41">
        <f t="shared" si="23"/>
        <v>15.993016187356206</v>
      </c>
      <c r="AW37" s="41">
        <f t="shared" si="24"/>
        <v>14.186215904893132</v>
      </c>
      <c r="AX37" s="42">
        <f t="shared" si="25"/>
        <v>36.534747165003473</v>
      </c>
      <c r="AY37" s="42">
        <f t="shared" si="26"/>
        <v>19.6877973684471</v>
      </c>
      <c r="BA37" s="37">
        <f t="shared" si="31"/>
        <v>11.039030387979059</v>
      </c>
      <c r="BB37" s="37">
        <f t="shared" si="31"/>
        <v>32.586435258510058</v>
      </c>
    </row>
    <row r="38" spans="1:95" x14ac:dyDescent="0.25">
      <c r="A38" s="20">
        <v>35</v>
      </c>
      <c r="C38" s="3"/>
      <c r="F38" s="3">
        <v>24</v>
      </c>
      <c r="G38" s="36">
        <f t="shared" si="8"/>
        <v>31.044026353511445</v>
      </c>
      <c r="H38" s="36">
        <f t="shared" si="8"/>
        <v>37.933374098393095</v>
      </c>
      <c r="I38" s="36">
        <f t="shared" si="8"/>
        <v>30.979105481499861</v>
      </c>
      <c r="J38" s="36">
        <f t="shared" si="8"/>
        <v>39.475836195603279</v>
      </c>
      <c r="K38" s="36">
        <f t="shared" si="8"/>
        <v>13.059987898522195</v>
      </c>
      <c r="L38" s="37"/>
      <c r="M38" s="36">
        <f t="shared" si="28"/>
        <v>12.123761151364643</v>
      </c>
      <c r="N38" s="38">
        <f t="shared" si="28"/>
        <v>7.686718650836907</v>
      </c>
      <c r="O38" s="38">
        <f>IF(Settings!$I$6&gt;69, 0.2*(N38), 0)</f>
        <v>0</v>
      </c>
      <c r="P38" s="39">
        <f t="shared" si="29"/>
        <v>31.232305851921428</v>
      </c>
      <c r="Q38" s="39">
        <f t="shared" si="29"/>
        <v>19.255725541246555</v>
      </c>
      <c r="R38" s="39">
        <f t="shared" si="29"/>
        <v>34.355761845436554</v>
      </c>
      <c r="S38" s="40">
        <f t="shared" si="9"/>
        <v>15.40863655830805</v>
      </c>
      <c r="T38" s="40">
        <f t="shared" si="10"/>
        <v>19.131029795196927</v>
      </c>
      <c r="U38" s="41">
        <f t="shared" si="11"/>
        <v>25.834711919370619</v>
      </c>
      <c r="V38" s="41">
        <f t="shared" si="12"/>
        <v>22.760024459035858</v>
      </c>
      <c r="W38" s="42">
        <f t="shared" si="13"/>
        <v>50.900082171114008</v>
      </c>
      <c r="X38" s="42">
        <f t="shared" si="14"/>
        <v>29.626738802698974</v>
      </c>
      <c r="Z38" s="37">
        <f t="shared" si="30"/>
        <v>18.645264181373246</v>
      </c>
      <c r="AA38" s="37">
        <f t="shared" si="30"/>
        <v>41.797761842255589</v>
      </c>
      <c r="AC38" s="3">
        <v>24</v>
      </c>
      <c r="AE38" s="58">
        <f t="shared" si="16"/>
        <v>16.575227592518086</v>
      </c>
      <c r="AG38" s="3">
        <f t="shared" si="17"/>
        <v>16.575227592518086</v>
      </c>
      <c r="AH38" s="36">
        <f t="shared" si="18"/>
        <v>13.774782356584909</v>
      </c>
      <c r="AI38" s="36">
        <f t="shared" si="18"/>
        <v>25.097259305045405</v>
      </c>
      <c r="AJ38" s="36">
        <f t="shared" si="18"/>
        <v>15.551367850735369</v>
      </c>
      <c r="AK38" s="36">
        <f t="shared" si="18"/>
        <v>26.247332842283061</v>
      </c>
      <c r="AL38" s="36">
        <f t="shared" si="18"/>
        <v>6.6065082924366312</v>
      </c>
      <c r="AM38" s="37"/>
      <c r="AN38" s="36">
        <f t="shared" si="19"/>
        <v>7.0860789379937659</v>
      </c>
      <c r="AO38" s="38">
        <f t="shared" si="19"/>
        <v>4.8273487435469606</v>
      </c>
      <c r="AP38" s="38">
        <f>IF(Settings!$I$6&gt;69, 0.2*(AO38), 0)</f>
        <v>0</v>
      </c>
      <c r="AQ38" s="39">
        <f t="shared" si="20"/>
        <v>21.961594768596946</v>
      </c>
      <c r="AR38" s="39">
        <f t="shared" si="20"/>
        <v>12.995386516094328</v>
      </c>
      <c r="AS38" s="39">
        <f t="shared" si="20"/>
        <v>21.620068688203435</v>
      </c>
      <c r="AT38" s="40">
        <f t="shared" si="21"/>
        <v>10.602279336546559</v>
      </c>
      <c r="AU38" s="40">
        <f t="shared" si="22"/>
        <v>12.391815614848946</v>
      </c>
      <c r="AV38" s="41">
        <f t="shared" si="23"/>
        <v>16.989295080446027</v>
      </c>
      <c r="AW38" s="41">
        <f t="shared" si="24"/>
        <v>15.058355583027243</v>
      </c>
      <c r="AX38" s="42">
        <f t="shared" si="25"/>
        <v>38.180728685972149</v>
      </c>
      <c r="AY38" s="42">
        <f t="shared" si="26"/>
        <v>20.75645536511205</v>
      </c>
      <c r="BA38" s="37">
        <f t="shared" si="31"/>
        <v>11.886091938948388</v>
      </c>
      <c r="BB38" s="37">
        <f t="shared" si="31"/>
        <v>33.674034042899002</v>
      </c>
    </row>
    <row r="39" spans="1:95" x14ac:dyDescent="0.25">
      <c r="A39" s="20">
        <v>36</v>
      </c>
      <c r="C39" s="3"/>
      <c r="F39" s="3">
        <v>25</v>
      </c>
      <c r="G39" s="36">
        <f t="shared" si="8"/>
        <v>33.456274607906323</v>
      </c>
      <c r="H39" s="36">
        <f t="shared" si="8"/>
        <v>39.580261865968083</v>
      </c>
      <c r="I39" s="36">
        <f t="shared" si="8"/>
        <v>33.149307199981671</v>
      </c>
      <c r="J39" s="36">
        <f t="shared" si="8"/>
        <v>41.163565992472023</v>
      </c>
      <c r="K39" s="36">
        <f t="shared" si="8"/>
        <v>13.891977282087206</v>
      </c>
      <c r="L39" s="37"/>
      <c r="M39" s="36">
        <f t="shared" si="28"/>
        <v>12.808062652479125</v>
      </c>
      <c r="N39" s="38">
        <f t="shared" si="28"/>
        <v>8.0687456121076977</v>
      </c>
      <c r="O39" s="38">
        <f>IF(Settings!$I$6&gt;69, 0.2*(N39), 0)</f>
        <v>0</v>
      </c>
      <c r="P39" s="39">
        <f t="shared" si="29"/>
        <v>32.379885056615251</v>
      </c>
      <c r="Q39" s="39">
        <f t="shared" si="29"/>
        <v>20.015560306430316</v>
      </c>
      <c r="R39" s="39">
        <f t="shared" si="29"/>
        <v>35.760603551060164</v>
      </c>
      <c r="S39" s="40">
        <f t="shared" si="9"/>
        <v>16.008178647115933</v>
      </c>
      <c r="T39" s="40">
        <f t="shared" si="10"/>
        <v>19.988548695292014</v>
      </c>
      <c r="U39" s="41">
        <f t="shared" si="11"/>
        <v>26.975655364423929</v>
      </c>
      <c r="V39" s="41">
        <f t="shared" si="12"/>
        <v>23.748157119580849</v>
      </c>
      <c r="W39" s="42">
        <f t="shared" si="13"/>
        <v>52.321015497104135</v>
      </c>
      <c r="X39" s="42">
        <f t="shared" si="14"/>
        <v>30.69350167068945</v>
      </c>
      <c r="Z39" s="37">
        <f t="shared" si="30"/>
        <v>19.39386944339094</v>
      </c>
      <c r="AA39" s="37">
        <f t="shared" si="30"/>
        <v>42.680300341994993</v>
      </c>
      <c r="AC39" s="3">
        <v>25</v>
      </c>
      <c r="AE39" s="58">
        <f t="shared" si="16"/>
        <v>17.431854781713245</v>
      </c>
      <c r="AG39" s="3">
        <f t="shared" si="17"/>
        <v>17.431854781713245</v>
      </c>
      <c r="AH39" s="36">
        <f t="shared" si="18"/>
        <v>15.596679860642116</v>
      </c>
      <c r="AI39" s="36">
        <f t="shared" si="18"/>
        <v>26.620147807416149</v>
      </c>
      <c r="AJ39" s="36">
        <f t="shared" si="18"/>
        <v>17.208070098635488</v>
      </c>
      <c r="AK39" s="36">
        <f t="shared" si="18"/>
        <v>27.823517777690551</v>
      </c>
      <c r="AL39" s="36">
        <f t="shared" si="18"/>
        <v>7.3393769305351046</v>
      </c>
      <c r="AM39" s="37"/>
      <c r="AN39" s="36">
        <f t="shared" si="19"/>
        <v>7.6525065058687947</v>
      </c>
      <c r="AO39" s="38">
        <f t="shared" si="19"/>
        <v>5.1555046665466184</v>
      </c>
      <c r="AP39" s="38">
        <f>IF(Settings!$I$6&gt;69, 0.2*(AO39), 0)</f>
        <v>0</v>
      </c>
      <c r="AQ39" s="39">
        <f t="shared" si="20"/>
        <v>23.095806347374854</v>
      </c>
      <c r="AR39" s="39">
        <f t="shared" si="20"/>
        <v>13.767182638729281</v>
      </c>
      <c r="AS39" s="39">
        <f t="shared" si="20"/>
        <v>23.268396089591441</v>
      </c>
      <c r="AT39" s="40">
        <f t="shared" si="21"/>
        <v>11.185874083389381</v>
      </c>
      <c r="AU39" s="40">
        <f t="shared" si="22"/>
        <v>13.193542618820006</v>
      </c>
      <c r="AV39" s="41">
        <f t="shared" si="23"/>
        <v>18.034290551068338</v>
      </c>
      <c r="AW39" s="41">
        <f t="shared" si="24"/>
        <v>15.972088684449689</v>
      </c>
      <c r="AX39" s="42">
        <f t="shared" si="25"/>
        <v>39.85635351090967</v>
      </c>
      <c r="AY39" s="42">
        <f t="shared" si="26"/>
        <v>21.861651440682206</v>
      </c>
      <c r="BA39" s="37">
        <f t="shared" si="31"/>
        <v>12.760570332339801</v>
      </c>
      <c r="BB39" s="37">
        <f t="shared" si="31"/>
        <v>34.771321590544424</v>
      </c>
    </row>
    <row r="40" spans="1:95" x14ac:dyDescent="0.25">
      <c r="A40" s="20">
        <v>37</v>
      </c>
      <c r="C40" s="3"/>
      <c r="F40" s="3">
        <v>26</v>
      </c>
      <c r="G40" s="36">
        <f t="shared" si="8"/>
        <v>35.846931918753882</v>
      </c>
      <c r="H40" s="36">
        <f t="shared" si="8"/>
        <v>41.203568421788226</v>
      </c>
      <c r="I40" s="36">
        <f t="shared" si="8"/>
        <v>35.317928547450542</v>
      </c>
      <c r="J40" s="36">
        <f t="shared" si="8"/>
        <v>42.824951685162581</v>
      </c>
      <c r="K40" s="36">
        <f t="shared" si="8"/>
        <v>14.703196570468874</v>
      </c>
      <c r="L40" s="37"/>
      <c r="M40" s="36">
        <f t="shared" si="28"/>
        <v>13.489755545195734</v>
      </c>
      <c r="N40" s="38">
        <f t="shared" si="28"/>
        <v>8.4486832280823396</v>
      </c>
      <c r="O40" s="38">
        <f>IF(Settings!$I$6&gt;69, 0.2*(N40), 0)</f>
        <v>0</v>
      </c>
      <c r="P40" s="39">
        <f t="shared" si="29"/>
        <v>33.502937096408488</v>
      </c>
      <c r="Q40" s="39">
        <f t="shared" si="29"/>
        <v>20.754136442363201</v>
      </c>
      <c r="R40" s="39">
        <f t="shared" si="29"/>
        <v>37.088134077023788</v>
      </c>
      <c r="S40" s="40">
        <f t="shared" si="9"/>
        <v>16.595612945469608</v>
      </c>
      <c r="T40" s="40">
        <f t="shared" si="10"/>
        <v>20.831210987695698</v>
      </c>
      <c r="U40" s="41">
        <f t="shared" si="11"/>
        <v>28.101614344305872</v>
      </c>
      <c r="V40" s="41">
        <f t="shared" si="12"/>
        <v>24.722141053072935</v>
      </c>
      <c r="W40" s="42">
        <f t="shared" si="13"/>
        <v>53.679271296921065</v>
      </c>
      <c r="X40" s="42">
        <f t="shared" si="14"/>
        <v>31.729478315601988</v>
      </c>
      <c r="Z40" s="37">
        <f t="shared" si="30"/>
        <v>20.102465449240682</v>
      </c>
      <c r="AA40" s="37">
        <f t="shared" si="30"/>
        <v>43.520048817959719</v>
      </c>
      <c r="AC40" s="3">
        <v>26</v>
      </c>
      <c r="AE40" s="58">
        <f t="shared" si="16"/>
        <v>18.332753468067196</v>
      </c>
      <c r="AG40" s="3">
        <f t="shared" si="17"/>
        <v>18.332753468067196</v>
      </c>
      <c r="AH40" s="36">
        <f t="shared" si="18"/>
        <v>17.586851310887834</v>
      </c>
      <c r="AI40" s="36">
        <f t="shared" si="18"/>
        <v>28.213315190087169</v>
      </c>
      <c r="AJ40" s="36">
        <f t="shared" si="18"/>
        <v>18.999375295845081</v>
      </c>
      <c r="AK40" s="36">
        <f t="shared" si="18"/>
        <v>29.470516233208617</v>
      </c>
      <c r="AL40" s="36">
        <f t="shared" si="18"/>
        <v>8.1227198485287246</v>
      </c>
      <c r="AM40" s="37"/>
      <c r="AN40" s="36">
        <f t="shared" si="19"/>
        <v>8.2550181131924614</v>
      </c>
      <c r="AO40" s="38">
        <f t="shared" si="19"/>
        <v>5.5020523451840804</v>
      </c>
      <c r="AP40" s="38">
        <f>IF(Settings!$I$6&gt;69, 0.2*(AO40), 0)</f>
        <v>0</v>
      </c>
      <c r="AQ40" s="39">
        <f t="shared" si="20"/>
        <v>24.271394994580195</v>
      </c>
      <c r="AR40" s="39">
        <f t="shared" si="20"/>
        <v>14.566792925354141</v>
      </c>
      <c r="AS40" s="39">
        <f t="shared" si="20"/>
        <v>24.961750038338966</v>
      </c>
      <c r="AT40" s="40">
        <f t="shared" si="21"/>
        <v>11.792282172847472</v>
      </c>
      <c r="AU40" s="40">
        <f t="shared" si="22"/>
        <v>14.03236523565003</v>
      </c>
      <c r="AV40" s="41">
        <f t="shared" si="23"/>
        <v>19.128810052125935</v>
      </c>
      <c r="AW40" s="41">
        <f t="shared" si="24"/>
        <v>16.927989114052302</v>
      </c>
      <c r="AX40" s="42">
        <f t="shared" si="25"/>
        <v>41.557794393226338</v>
      </c>
      <c r="AY40" s="42">
        <f t="shared" si="26"/>
        <v>23.002273198221317</v>
      </c>
      <c r="BA40" s="37">
        <f t="shared" si="31"/>
        <v>13.658464360683064</v>
      </c>
      <c r="BB40" s="37">
        <f t="shared" si="31"/>
        <v>35.876011597117582</v>
      </c>
    </row>
    <row r="41" spans="1:95" x14ac:dyDescent="0.25">
      <c r="A41" s="20">
        <v>38</v>
      </c>
      <c r="C41" s="3"/>
      <c r="F41" s="3">
        <v>27</v>
      </c>
      <c r="G41" s="36">
        <f t="shared" si="8"/>
        <v>38.206000394791921</v>
      </c>
      <c r="H41" s="36">
        <f t="shared" si="8"/>
        <v>42.802451714248747</v>
      </c>
      <c r="I41" s="36">
        <f t="shared" si="8"/>
        <v>37.478975897514132</v>
      </c>
      <c r="J41" s="36">
        <f t="shared" si="8"/>
        <v>44.459202760089433</v>
      </c>
      <c r="K41" s="36">
        <f t="shared" si="8"/>
        <v>15.491342113202187</v>
      </c>
      <c r="L41" s="37"/>
      <c r="M41" s="36">
        <f t="shared" si="28"/>
        <v>14.167856115308366</v>
      </c>
      <c r="N41" s="38">
        <f t="shared" si="28"/>
        <v>8.8262040206500441</v>
      </c>
      <c r="O41" s="38">
        <f>IF(Settings!$I$6&gt;69, 0.2*(N41), 0)</f>
        <v>0</v>
      </c>
      <c r="P41" s="39">
        <f t="shared" si="29"/>
        <v>34.601502153946086</v>
      </c>
      <c r="Q41" s="39">
        <f t="shared" si="29"/>
        <v>21.471350807147196</v>
      </c>
      <c r="R41" s="39">
        <f t="shared" si="29"/>
        <v>38.339642859276651</v>
      </c>
      <c r="S41" s="40">
        <f t="shared" si="9"/>
        <v>17.1708474426522</v>
      </c>
      <c r="T41" s="40">
        <f t="shared" si="10"/>
        <v>21.658438891660573</v>
      </c>
      <c r="U41" s="41">
        <f t="shared" si="11"/>
        <v>29.211952636809265</v>
      </c>
      <c r="V41" s="41">
        <f t="shared" si="12"/>
        <v>25.681471028549247</v>
      </c>
      <c r="W41" s="42">
        <f t="shared" si="13"/>
        <v>54.977140535714362</v>
      </c>
      <c r="X41" s="42">
        <f t="shared" si="14"/>
        <v>32.734876152831681</v>
      </c>
      <c r="Z41" s="37">
        <f t="shared" si="30"/>
        <v>20.77171430501458</v>
      </c>
      <c r="AA41" s="37">
        <f t="shared" si="30"/>
        <v>44.319081951464163</v>
      </c>
      <c r="AC41" s="3">
        <v>27</v>
      </c>
      <c r="AE41" s="58">
        <f t="shared" si="16"/>
        <v>19.280211654442091</v>
      </c>
      <c r="AG41" s="3">
        <f t="shared" si="17"/>
        <v>19.280211654442091</v>
      </c>
      <c r="AH41" s="36">
        <f t="shared" si="18"/>
        <v>19.747419719245507</v>
      </c>
      <c r="AI41" s="36">
        <f t="shared" si="18"/>
        <v>29.877427924749178</v>
      </c>
      <c r="AJ41" s="36">
        <f t="shared" si="18"/>
        <v>20.929434946110788</v>
      </c>
      <c r="AK41" s="36">
        <f t="shared" si="18"/>
        <v>31.188748890919047</v>
      </c>
      <c r="AL41" s="36">
        <f t="shared" si="18"/>
        <v>8.9549766023393182</v>
      </c>
      <c r="AM41" s="37"/>
      <c r="AN41" s="36">
        <f t="shared" si="19"/>
        <v>8.8946621997049302</v>
      </c>
      <c r="AO41" s="38">
        <f t="shared" si="19"/>
        <v>5.8675375666421017</v>
      </c>
      <c r="AP41" s="38">
        <f>IF(Settings!$I$6&gt;69, 0.2*(AO41), 0)</f>
        <v>0</v>
      </c>
      <c r="AQ41" s="39">
        <f t="shared" si="20"/>
        <v>25.488025146284244</v>
      </c>
      <c r="AR41" s="39">
        <f t="shared" si="20"/>
        <v>15.393145926958315</v>
      </c>
      <c r="AS41" s="39">
        <f t="shared" si="20"/>
        <v>26.690964118120068</v>
      </c>
      <c r="AT41" s="40">
        <f t="shared" si="21"/>
        <v>12.421364372623287</v>
      </c>
      <c r="AU41" s="40">
        <f t="shared" si="22"/>
        <v>14.908219352601225</v>
      </c>
      <c r="AV41" s="41">
        <f t="shared" si="23"/>
        <v>20.273471781506348</v>
      </c>
      <c r="AW41" s="41">
        <f t="shared" si="24"/>
        <v>17.926456754849507</v>
      </c>
      <c r="AX41" s="42">
        <f t="shared" si="25"/>
        <v>43.280839909090012</v>
      </c>
      <c r="AY41" s="42">
        <f t="shared" si="26"/>
        <v>24.176904146202542</v>
      </c>
      <c r="BA41" s="37">
        <f t="shared" si="31"/>
        <v>14.57521603533085</v>
      </c>
      <c r="BB41" s="37">
        <f t="shared" si="31"/>
        <v>36.98564750118171</v>
      </c>
    </row>
    <row r="42" spans="1:95" x14ac:dyDescent="0.25">
      <c r="A42" s="20">
        <v>39</v>
      </c>
      <c r="C42" s="3"/>
      <c r="F42" s="3">
        <v>28</v>
      </c>
      <c r="G42" s="36">
        <f t="shared" si="8"/>
        <v>40.52478438989553</v>
      </c>
      <c r="H42" s="36">
        <f t="shared" si="8"/>
        <v>44.376207800757115</v>
      </c>
      <c r="I42" s="36">
        <f t="shared" si="8"/>
        <v>39.627005071541248</v>
      </c>
      <c r="J42" s="36">
        <f t="shared" si="8"/>
        <v>46.065672711761351</v>
      </c>
      <c r="K42" s="36">
        <f t="shared" si="8"/>
        <v>16.254590123623441</v>
      </c>
      <c r="L42" s="37"/>
      <c r="M42" s="36">
        <f t="shared" si="28"/>
        <v>14.841473049158228</v>
      </c>
      <c r="N42" s="38">
        <f t="shared" si="28"/>
        <v>9.2010125637846087</v>
      </c>
      <c r="O42" s="38">
        <f>IF(Settings!$I$6&gt;69, 0.2*(N42), 0)</f>
        <v>0</v>
      </c>
      <c r="P42" s="39">
        <f t="shared" si="29"/>
        <v>35.675677599286402</v>
      </c>
      <c r="Q42" s="39">
        <f t="shared" si="29"/>
        <v>22.167199416266193</v>
      </c>
      <c r="R42" s="39">
        <f t="shared" si="29"/>
        <v>39.516971467868785</v>
      </c>
      <c r="S42" s="40">
        <f t="shared" si="9"/>
        <v>17.733831816180889</v>
      </c>
      <c r="T42" s="40">
        <f t="shared" si="10"/>
        <v>22.469760695071685</v>
      </c>
      <c r="U42" s="41">
        <f t="shared" si="11"/>
        <v>30.306129705968111</v>
      </c>
      <c r="V42" s="41">
        <f t="shared" si="12"/>
        <v>26.625724680454269</v>
      </c>
      <c r="W42" s="42">
        <f t="shared" si="13"/>
        <v>56.216916604225197</v>
      </c>
      <c r="X42" s="42">
        <f t="shared" si="14"/>
        <v>33.709990441113675</v>
      </c>
      <c r="Z42" s="37">
        <f t="shared" si="30"/>
        <v>21.402545643368576</v>
      </c>
      <c r="AA42" s="37">
        <f t="shared" si="30"/>
        <v>45.079373832559199</v>
      </c>
      <c r="AC42" s="3">
        <v>28</v>
      </c>
      <c r="AE42" s="58">
        <f t="shared" si="16"/>
        <v>20.276635590369683</v>
      </c>
      <c r="AG42" s="3">
        <f t="shared" si="17"/>
        <v>20.276635590369683</v>
      </c>
      <c r="AH42" s="36">
        <f t="shared" si="18"/>
        <v>22.077970766235222</v>
      </c>
      <c r="AI42" s="36">
        <f t="shared" si="18"/>
        <v>31.612824115276279</v>
      </c>
      <c r="AJ42" s="36">
        <f t="shared" si="18"/>
        <v>23.001393088197045</v>
      </c>
      <c r="AK42" s="36">
        <f t="shared" si="18"/>
        <v>32.978278188894372</v>
      </c>
      <c r="AL42" s="36">
        <f t="shared" si="18"/>
        <v>9.833688827454786</v>
      </c>
      <c r="AM42" s="37"/>
      <c r="AN42" s="36">
        <f t="shared" si="19"/>
        <v>9.5723386027914632</v>
      </c>
      <c r="AO42" s="38">
        <f t="shared" si="19"/>
        <v>6.2524589022506074</v>
      </c>
      <c r="AP42" s="38">
        <f>IF(Settings!$I$6&gt;69, 0.2*(AO42), 0)</f>
        <v>0</v>
      </c>
      <c r="AQ42" s="39">
        <f t="shared" si="20"/>
        <v>26.745127010298692</v>
      </c>
      <c r="AR42" s="39">
        <f t="shared" si="20"/>
        <v>16.244895829470551</v>
      </c>
      <c r="AS42" s="39">
        <f t="shared" si="20"/>
        <v>28.445856918996856</v>
      </c>
      <c r="AT42" s="40">
        <f t="shared" si="21"/>
        <v>13.072847316429863</v>
      </c>
      <c r="AU42" s="40">
        <f t="shared" si="22"/>
        <v>15.820794229485413</v>
      </c>
      <c r="AV42" s="41">
        <f t="shared" si="23"/>
        <v>21.468678030066009</v>
      </c>
      <c r="AW42" s="41">
        <f t="shared" si="24"/>
        <v>18.967694469165767</v>
      </c>
      <c r="AX42" s="42">
        <f t="shared" si="25"/>
        <v>45.020909507373368</v>
      </c>
      <c r="AY42" s="42">
        <f t="shared" si="26"/>
        <v>25.383807165358526</v>
      </c>
      <c r="BA42" s="37">
        <f t="shared" si="31"/>
        <v>15.505757159655271</v>
      </c>
      <c r="BB42" s="37">
        <f t="shared" si="31"/>
        <v>38.097609778945959</v>
      </c>
    </row>
    <row r="43" spans="1:95" x14ac:dyDescent="0.25">
      <c r="A43" s="20">
        <v>40</v>
      </c>
      <c r="C43" s="3"/>
      <c r="F43" s="3">
        <v>29</v>
      </c>
      <c r="G43" s="36">
        <f t="shared" si="8"/>
        <v>42.795833518758627</v>
      </c>
      <c r="H43" s="36">
        <f t="shared" si="8"/>
        <v>45.924256479259306</v>
      </c>
      <c r="I43" s="36">
        <f t="shared" si="8"/>
        <v>41.757101087491392</v>
      </c>
      <c r="J43" s="36">
        <f t="shared" si="8"/>
        <v>47.643843640605937</v>
      </c>
      <c r="K43" s="36">
        <f t="shared" si="8"/>
        <v>16.991549325522449</v>
      </c>
      <c r="L43" s="37"/>
      <c r="M43" s="36">
        <f t="shared" si="28"/>
        <v>15.509800938690219</v>
      </c>
      <c r="N43" s="38">
        <f t="shared" si="28"/>
        <v>9.5728427458381979</v>
      </c>
      <c r="O43" s="38">
        <f>IF(Settings!$I$6&gt;69, 0.2*(N43), 0)</f>
        <v>0</v>
      </c>
      <c r="P43" s="39">
        <f t="shared" si="29"/>
        <v>36.725610280496056</v>
      </c>
      <c r="Q43" s="39">
        <f t="shared" si="29"/>
        <v>22.841763750573378</v>
      </c>
      <c r="R43" s="39">
        <f t="shared" si="29"/>
        <v>40.622388828087942</v>
      </c>
      <c r="S43" s="40">
        <f t="shared" si="9"/>
        <v>18.284552286474845</v>
      </c>
      <c r="T43" s="40">
        <f t="shared" si="10"/>
        <v>23.264799550128377</v>
      </c>
      <c r="U43" s="41">
        <f t="shared" si="11"/>
        <v>31.383690985890862</v>
      </c>
      <c r="V43" s="41">
        <f t="shared" si="12"/>
        <v>27.554553887555581</v>
      </c>
      <c r="W43" s="42">
        <f t="shared" si="13"/>
        <v>57.400878674056777</v>
      </c>
      <c r="X43" s="42">
        <f t="shared" si="14"/>
        <v>34.655190662111245</v>
      </c>
      <c r="Z43" s="37">
        <f t="shared" si="30"/>
        <v>21.996097184849638</v>
      </c>
      <c r="AA43" s="37">
        <f t="shared" si="30"/>
        <v>45.802802837216149</v>
      </c>
      <c r="AC43" s="3">
        <v>29</v>
      </c>
      <c r="AE43" s="58">
        <f t="shared" si="16"/>
        <v>21.324555883177815</v>
      </c>
      <c r="AG43" s="3">
        <f t="shared" si="17"/>
        <v>21.324555883177815</v>
      </c>
      <c r="AH43" s="36">
        <f t="shared" si="18"/>
        <v>24.575226402644049</v>
      </c>
      <c r="AI43" s="36">
        <f t="shared" si="18"/>
        <v>33.419474053024281</v>
      </c>
      <c r="AJ43" s="36">
        <f t="shared" si="18"/>
        <v>25.217195894389786</v>
      </c>
      <c r="AK43" s="36">
        <f t="shared" si="18"/>
        <v>34.838768346494618</v>
      </c>
      <c r="AL43" s="36">
        <f t="shared" si="18"/>
        <v>10.755459277803103</v>
      </c>
      <c r="AM43" s="37"/>
      <c r="AN43" s="36">
        <f t="shared" si="19"/>
        <v>10.288769966340558</v>
      </c>
      <c r="AO43" s="38">
        <f t="shared" si="19"/>
        <v>6.6572578369244226</v>
      </c>
      <c r="AP43" s="38">
        <f>IF(Settings!$I$6&gt;69, 0.2*(AO43), 0)</f>
        <v>0</v>
      </c>
      <c r="AQ43" s="39">
        <f t="shared" si="20"/>
        <v>28.04187700972188</v>
      </c>
      <c r="AR43" s="39">
        <f t="shared" si="20"/>
        <v>17.120410271709204</v>
      </c>
      <c r="AS43" s="39">
        <f t="shared" si="20"/>
        <v>30.21537673311402</v>
      </c>
      <c r="AT43" s="40">
        <f t="shared" si="21"/>
        <v>13.746311766274303</v>
      </c>
      <c r="AU43" s="40">
        <f t="shared" si="22"/>
        <v>16.769508521852266</v>
      </c>
      <c r="AV43" s="41">
        <f t="shared" si="23"/>
        <v>22.714587566584338</v>
      </c>
      <c r="AW43" s="41">
        <f t="shared" si="24"/>
        <v>20.051684431814568</v>
      </c>
      <c r="AX43" s="42">
        <f t="shared" si="25"/>
        <v>46.77307586124121</v>
      </c>
      <c r="AY43" s="42">
        <f t="shared" si="26"/>
        <v>26.620910497995105</v>
      </c>
      <c r="BA43" s="37">
        <f t="shared" si="31"/>
        <v>16.444574608560416</v>
      </c>
      <c r="BB43" s="37">
        <f t="shared" si="31"/>
        <v>39.20912611643233</v>
      </c>
    </row>
    <row r="44" spans="1:95" x14ac:dyDescent="0.25">
      <c r="C44" s="3"/>
      <c r="F44" s="3">
        <v>30</v>
      </c>
      <c r="G44" s="36">
        <f t="shared" si="8"/>
        <v>45.012871397019474</v>
      </c>
      <c r="H44" s="36">
        <f t="shared" si="8"/>
        <v>47.446128521704793</v>
      </c>
      <c r="I44" s="36">
        <f t="shared" si="8"/>
        <v>43.86485496705648</v>
      </c>
      <c r="J44" s="36">
        <f t="shared" si="8"/>
        <v>49.193312583077279</v>
      </c>
      <c r="K44" s="36">
        <f t="shared" si="8"/>
        <v>17.701214194839189</v>
      </c>
      <c r="L44" s="37"/>
      <c r="M44" s="36">
        <f t="shared" si="28"/>
        <v>16.172114201709078</v>
      </c>
      <c r="N44" s="38">
        <f t="shared" si="28"/>
        <v>9.9414553077145893</v>
      </c>
      <c r="O44" s="38">
        <f>IF(Settings!$I$6&gt;69, 0.2*(N44), 0)</f>
        <v>0</v>
      </c>
      <c r="P44" s="39">
        <f t="shared" si="29"/>
        <v>37.751489804452312</v>
      </c>
      <c r="Q44" s="39">
        <f t="shared" si="29"/>
        <v>23.495198690769719</v>
      </c>
      <c r="R44" s="39">
        <f t="shared" si="29"/>
        <v>41.658484556289977</v>
      </c>
      <c r="S44" s="40">
        <f t="shared" si="9"/>
        <v>18.823027098763049</v>
      </c>
      <c r="T44" s="40">
        <f t="shared" si="10"/>
        <v>24.043263426115438</v>
      </c>
      <c r="U44" s="41">
        <f t="shared" si="11"/>
        <v>32.444259236108714</v>
      </c>
      <c r="V44" s="41">
        <f t="shared" si="12"/>
        <v>28.467677113022877</v>
      </c>
      <c r="W44" s="42">
        <f t="shared" si="13"/>
        <v>58.531278299863551</v>
      </c>
      <c r="X44" s="42">
        <f t="shared" si="14"/>
        <v>35.570908672848013</v>
      </c>
      <c r="Z44" s="37">
        <f t="shared" si="30"/>
        <v>22.553663864113378</v>
      </c>
      <c r="AA44" s="37">
        <f t="shared" si="30"/>
        <v>46.491156268039539</v>
      </c>
      <c r="AC44" s="3">
        <v>30</v>
      </c>
      <c r="AE44" s="58">
        <f t="shared" si="16"/>
        <v>22.426633924947051</v>
      </c>
      <c r="AG44" s="3">
        <f t="shared" si="17"/>
        <v>22.426633924947051</v>
      </c>
      <c r="AH44" s="36">
        <f t="shared" si="18"/>
        <v>27.232771818085943</v>
      </c>
      <c r="AI44" s="36">
        <f t="shared" si="18"/>
        <v>35.296940138980389</v>
      </c>
      <c r="AJ44" s="36">
        <f t="shared" si="18"/>
        <v>27.577400193559672</v>
      </c>
      <c r="AK44" s="36">
        <f t="shared" si="18"/>
        <v>36.769445188552801</v>
      </c>
      <c r="AL44" s="36">
        <f t="shared" si="18"/>
        <v>11.715936744619292</v>
      </c>
      <c r="AM44" s="37"/>
      <c r="AN44" s="36">
        <f t="shared" si="19"/>
        <v>11.044471724688391</v>
      </c>
      <c r="AO44" s="38">
        <f t="shared" si="19"/>
        <v>7.0823081968553563</v>
      </c>
      <c r="AP44" s="38">
        <f>IF(Settings!$I$6&gt;69, 0.2*(AO44), 0)</f>
        <v>0</v>
      </c>
      <c r="AQ44" s="39">
        <f t="shared" si="20"/>
        <v>29.377178753685669</v>
      </c>
      <c r="AR44" s="39">
        <f t="shared" si="20"/>
        <v>18.017761338521851</v>
      </c>
      <c r="AS44" s="39">
        <f t="shared" si="20"/>
        <v>31.987784548494197</v>
      </c>
      <c r="AT44" s="40">
        <f t="shared" si="21"/>
        <v>14.44118120449798</v>
      </c>
      <c r="AU44" s="40">
        <f t="shared" si="22"/>
        <v>17.753487152325359</v>
      </c>
      <c r="AV44" s="41">
        <f t="shared" si="23"/>
        <v>24.011087362130375</v>
      </c>
      <c r="AW44" s="41">
        <f t="shared" si="24"/>
        <v>21.178164083388232</v>
      </c>
      <c r="AX44" s="42">
        <f t="shared" si="25"/>
        <v>48.532094959787877</v>
      </c>
      <c r="AY44" s="42">
        <f t="shared" si="26"/>
        <v>27.885796900701376</v>
      </c>
      <c r="BA44" s="37">
        <f t="shared" si="31"/>
        <v>17.385794003426327</v>
      </c>
      <c r="BB44" s="37">
        <f t="shared" si="31"/>
        <v>40.317284670781248</v>
      </c>
    </row>
    <row r="45" spans="1:95" x14ac:dyDescent="0.25">
      <c r="C45" s="1"/>
      <c r="F45" s="3">
        <v>31</v>
      </c>
      <c r="G45" s="36">
        <f t="shared" si="8"/>
        <v>47.170714904134627</v>
      </c>
      <c r="H45" s="36">
        <f t="shared" si="8"/>
        <v>48.941454294136904</v>
      </c>
      <c r="I45" s="36">
        <f t="shared" si="8"/>
        <v>45.94633849183576</v>
      </c>
      <c r="J45" s="36">
        <f t="shared" si="8"/>
        <v>50.713779341443868</v>
      </c>
      <c r="K45" s="36">
        <f t="shared" si="8"/>
        <v>18.382919810384184</v>
      </c>
      <c r="L45" s="37"/>
      <c r="M45" s="36">
        <f t="shared" si="28"/>
        <v>16.827761391838319</v>
      </c>
      <c r="N45" s="38">
        <f t="shared" si="28"/>
        <v>10.30663562142181</v>
      </c>
      <c r="O45" s="38">
        <f>IF(Settings!$I$6&gt;69, 0.2*(N45), 0)</f>
        <v>0</v>
      </c>
      <c r="P45" s="39">
        <f t="shared" si="29"/>
        <v>38.753542661411778</v>
      </c>
      <c r="Q45" s="39">
        <f t="shared" si="29"/>
        <v>24.127721877092476</v>
      </c>
      <c r="R45" s="39">
        <f t="shared" si="29"/>
        <v>42.628078618795925</v>
      </c>
      <c r="S45" s="40">
        <f t="shared" si="9"/>
        <v>19.349302543518473</v>
      </c>
      <c r="T45" s="40">
        <f t="shared" si="10"/>
        <v>24.804936083547648</v>
      </c>
      <c r="U45" s="41">
        <f t="shared" si="11"/>
        <v>33.487526825050864</v>
      </c>
      <c r="V45" s="41">
        <f t="shared" si="12"/>
        <v>29.364872576482142</v>
      </c>
      <c r="W45" s="42">
        <f t="shared" si="13"/>
        <v>59.610328724676584</v>
      </c>
      <c r="X45" s="42">
        <f t="shared" si="14"/>
        <v>36.457628383867714</v>
      </c>
      <c r="Z45" s="37">
        <f t="shared" si="30"/>
        <v>23.076654645708675</v>
      </c>
      <c r="AA45" s="37">
        <f t="shared" si="30"/>
        <v>47.146134769974267</v>
      </c>
      <c r="AC45" s="3">
        <v>31</v>
      </c>
      <c r="AD45" s="1"/>
      <c r="AE45" s="58">
        <f t="shared" si="16"/>
        <v>23.585668651620018</v>
      </c>
      <c r="AG45" s="3">
        <f t="shared" si="17"/>
        <v>23.585668651620018</v>
      </c>
      <c r="AH45" s="36">
        <f t="shared" si="18"/>
        <v>30.04085673068996</v>
      </c>
      <c r="AI45" s="36">
        <f t="shared" si="18"/>
        <v>37.244336754311128</v>
      </c>
      <c r="AJ45" s="36">
        <f t="shared" si="18"/>
        <v>30.080986687934438</v>
      </c>
      <c r="AK45" s="36">
        <f t="shared" si="18"/>
        <v>38.769056430692864</v>
      </c>
      <c r="AL45" s="36">
        <f t="shared" si="18"/>
        <v>12.709831055371939</v>
      </c>
      <c r="AM45" s="37"/>
      <c r="AN45" s="36">
        <f t="shared" si="19"/>
        <v>11.839721045940738</v>
      </c>
      <c r="AO45" s="38">
        <f t="shared" si="19"/>
        <v>7.5279049324529455</v>
      </c>
      <c r="AP45" s="38">
        <f>IF(Settings!$I$6&gt;69, 0.2*(AO45), 0)</f>
        <v>0</v>
      </c>
      <c r="AQ45" s="39">
        <f t="shared" si="20"/>
        <v>30.749644921005004</v>
      </c>
      <c r="AR45" s="39">
        <f t="shared" si="20"/>
        <v>18.934720387657812</v>
      </c>
      <c r="AS45" s="39">
        <f t="shared" si="20"/>
        <v>33.750872052684883</v>
      </c>
      <c r="AT45" s="40">
        <f t="shared" si="21"/>
        <v>15.156711000078502</v>
      </c>
      <c r="AU45" s="40">
        <f t="shared" si="22"/>
        <v>18.771539623107394</v>
      </c>
      <c r="AV45" s="41">
        <f t="shared" si="23"/>
        <v>25.357764025567853</v>
      </c>
      <c r="AW45" s="41">
        <f t="shared" si="24"/>
        <v>22.346602052586675</v>
      </c>
      <c r="AX45" s="42">
        <f t="shared" si="25"/>
        <v>50.292444229867385</v>
      </c>
      <c r="AY45" s="42">
        <f t="shared" si="26"/>
        <v>29.175696633498742</v>
      </c>
      <c r="BA45" s="37">
        <f t="shared" si="31"/>
        <v>18.323280589537937</v>
      </c>
      <c r="BB45" s="37">
        <f t="shared" si="31"/>
        <v>41.419050596254841</v>
      </c>
    </row>
    <row r="46" spans="1:95" x14ac:dyDescent="0.25">
      <c r="C46" s="1"/>
      <c r="F46" s="3">
        <v>32</v>
      </c>
      <c r="G46" s="36">
        <f t="shared" si="8"/>
        <v>49.26518787989086</v>
      </c>
      <c r="H46" s="36">
        <f t="shared" si="8"/>
        <v>50.409953583342187</v>
      </c>
      <c r="I46" s="36">
        <f t="shared" si="8"/>
        <v>47.99807764109422</v>
      </c>
      <c r="J46" s="36">
        <f t="shared" si="8"/>
        <v>52.205035618583878</v>
      </c>
      <c r="K46" s="36">
        <f t="shared" si="8"/>
        <v>19.036299021487483</v>
      </c>
      <c r="L46" s="37"/>
      <c r="M46" s="36">
        <f t="shared" si="28"/>
        <v>17.476159874221711</v>
      </c>
      <c r="N46" s="38">
        <f t="shared" si="28"/>
        <v>10.668191679215376</v>
      </c>
      <c r="O46" s="38">
        <f>IF(Settings!$I$6&gt;69, 0.2*(N46), 0)</f>
        <v>0</v>
      </c>
      <c r="P46" s="39">
        <f t="shared" si="29"/>
        <v>39.73202707248074</v>
      </c>
      <c r="Q46" s="39">
        <f t="shared" si="29"/>
        <v>24.739604321263649</v>
      </c>
      <c r="R46" s="39">
        <f t="shared" si="29"/>
        <v>43.534145524931908</v>
      </c>
      <c r="S46" s="40">
        <f t="shared" si="9"/>
        <v>19.863449441659757</v>
      </c>
      <c r="T46" s="40">
        <f t="shared" si="10"/>
        <v>25.549668953309528</v>
      </c>
      <c r="U46" s="41">
        <f t="shared" si="11"/>
        <v>34.513248821691462</v>
      </c>
      <c r="V46" s="41">
        <f t="shared" si="12"/>
        <v>30.245972150005311</v>
      </c>
      <c r="W46" s="42">
        <f t="shared" si="13"/>
        <v>60.640196438885361</v>
      </c>
      <c r="X46" s="42">
        <f t="shared" si="14"/>
        <v>37.315876755755049</v>
      </c>
      <c r="Z46" s="37">
        <f t="shared" si="30"/>
        <v>23.566556173690113</v>
      </c>
      <c r="AA46" s="37">
        <f t="shared" si="30"/>
        <v>47.76935653191638</v>
      </c>
      <c r="AC46" s="3">
        <v>32</v>
      </c>
      <c r="AD46" s="1"/>
      <c r="AE46" s="58">
        <f t="shared" si="16"/>
        <v>24.804603651429346</v>
      </c>
      <c r="AG46" s="3">
        <f t="shared" si="17"/>
        <v>24.804603651429346</v>
      </c>
      <c r="AH46" s="36">
        <f t="shared" si="18"/>
        <v>32.98629130156386</v>
      </c>
      <c r="AI46" s="36">
        <f t="shared" si="18"/>
        <v>39.260290767631062</v>
      </c>
      <c r="AJ46" s="36">
        <f t="shared" si="18"/>
        <v>32.725184562473494</v>
      </c>
      <c r="AK46" s="36">
        <f t="shared" si="18"/>
        <v>40.835833197465838</v>
      </c>
      <c r="AL46" s="36">
        <f t="shared" si="18"/>
        <v>13.730961372990933</v>
      </c>
      <c r="AM46" s="37"/>
      <c r="AN46" s="36">
        <f t="shared" si="19"/>
        <v>12.674525220354132</v>
      </c>
      <c r="AO46" s="38">
        <f t="shared" si="19"/>
        <v>7.9942523377697237</v>
      </c>
      <c r="AP46" s="38">
        <f>IF(Settings!$I$6&gt;69, 0.2*(AO46), 0)</f>
        <v>0</v>
      </c>
      <c r="AQ46" s="39">
        <f t="shared" si="20"/>
        <v>32.157580491466454</v>
      </c>
      <c r="AR46" s="39">
        <f t="shared" si="20"/>
        <v>19.86875737310989</v>
      </c>
      <c r="AS46" s="39">
        <f t="shared" si="20"/>
        <v>35.492209289109397</v>
      </c>
      <c r="AT46" s="40">
        <f t="shared" si="21"/>
        <v>15.891978424429366</v>
      </c>
      <c r="AU46" s="40">
        <f t="shared" si="22"/>
        <v>19.82214043219026</v>
      </c>
      <c r="AV46" s="41">
        <f t="shared" si="23"/>
        <v>26.753875395686524</v>
      </c>
      <c r="AW46" s="41">
        <f t="shared" si="24"/>
        <v>23.556174460578635</v>
      </c>
      <c r="AX46" s="42">
        <f t="shared" si="25"/>
        <v>52.048368794004702</v>
      </c>
      <c r="AY46" s="42">
        <f t="shared" si="26"/>
        <v>30.487484976168929</v>
      </c>
      <c r="BA46" s="37">
        <f t="shared" si="31"/>
        <v>19.250755184580534</v>
      </c>
      <c r="BB46" s="37">
        <f t="shared" si="31"/>
        <v>42.511285962417119</v>
      </c>
    </row>
    <row r="47" spans="1:95" x14ac:dyDescent="0.25">
      <c r="C47" s="1"/>
      <c r="F47" s="3">
        <v>33</v>
      </c>
      <c r="G47" s="36">
        <f t="shared" si="8"/>
        <v>51.293032383192021</v>
      </c>
      <c r="H47" s="36">
        <f t="shared" si="8"/>
        <v>51.851426478426916</v>
      </c>
      <c r="I47" s="36">
        <f t="shared" si="8"/>
        <v>50.017025309322342</v>
      </c>
      <c r="J47" s="36">
        <f t="shared" si="8"/>
        <v>53.666955293738248</v>
      </c>
      <c r="K47" s="36">
        <f t="shared" si="8"/>
        <v>19.661242396539237</v>
      </c>
      <c r="L47" s="37"/>
      <c r="M47" s="36">
        <f t="shared" si="28"/>
        <v>18.116790844452133</v>
      </c>
      <c r="N47" s="38">
        <f t="shared" si="28"/>
        <v>11.025952268161667</v>
      </c>
      <c r="O47" s="38">
        <f>IF(Settings!$I$6&gt;69, 0.2*(N47), 0)</f>
        <v>0</v>
      </c>
      <c r="P47" s="39">
        <f t="shared" si="29"/>
        <v>40.687228459526914</v>
      </c>
      <c r="Q47" s="39">
        <f t="shared" si="29"/>
        <v>25.331162121359029</v>
      </c>
      <c r="R47" s="39">
        <f t="shared" si="29"/>
        <v>44.379751330274054</v>
      </c>
      <c r="S47" s="40">
        <f t="shared" si="9"/>
        <v>20.365560032770961</v>
      </c>
      <c r="T47" s="40">
        <f t="shared" si="10"/>
        <v>26.277373820388373</v>
      </c>
      <c r="U47" s="41">
        <f t="shared" si="11"/>
        <v>35.521236794320814</v>
      </c>
      <c r="V47" s="41">
        <f t="shared" si="12"/>
        <v>31.110855887056147</v>
      </c>
      <c r="W47" s="42">
        <f t="shared" si="13"/>
        <v>61.622994619677989</v>
      </c>
      <c r="X47" s="42">
        <f t="shared" si="14"/>
        <v>38.146215938935619</v>
      </c>
      <c r="Z47" s="37">
        <f t="shared" si="30"/>
        <v>24.024902441473326</v>
      </c>
      <c r="AA47" s="37">
        <f t="shared" si="30"/>
        <v>48.362361284608163</v>
      </c>
      <c r="AC47" s="3">
        <v>33</v>
      </c>
      <c r="AD47" s="1"/>
      <c r="AE47" s="58">
        <f t="shared" si="16"/>
        <v>26.08653464069765</v>
      </c>
      <c r="AG47" s="3">
        <f t="shared" si="17"/>
        <v>26.08653464069765</v>
      </c>
      <c r="AH47" s="36">
        <f t="shared" ref="AH47:AL84" si="32">AH$4*(1-EXP(-AH$5*$AG47))^AH$6</f>
        <v>36.052454805144059</v>
      </c>
      <c r="AI47" s="36">
        <f t="shared" si="32"/>
        <v>41.342903477285823</v>
      </c>
      <c r="AJ47" s="36">
        <f t="shared" si="32"/>
        <v>35.505314991753629</v>
      </c>
      <c r="AK47" s="36">
        <f t="shared" si="32"/>
        <v>42.967453655470671</v>
      </c>
      <c r="AL47" s="36">
        <f t="shared" si="32"/>
        <v>14.772339667244164</v>
      </c>
      <c r="AM47" s="37"/>
      <c r="AN47" s="36">
        <f t="shared" ref="AN47:AO84" si="33">AN$4*(1-EXP(-AN$5*$AG47))^AN$6</f>
        <v>13.548590086684092</v>
      </c>
      <c r="AO47" s="38">
        <f t="shared" si="33"/>
        <v>8.4814518149140614</v>
      </c>
      <c r="AP47" s="38">
        <f>IF(Settings!$I$6&gt;69, 0.2*(AO47), 0)</f>
        <v>0</v>
      </c>
      <c r="AQ47" s="39">
        <f t="shared" ref="AQ47:AS84" si="34">AQ$4*(1-EXP(-AQ$5*$AG47))^AQ$6</f>
        <v>33.598967807065634</v>
      </c>
      <c r="AR47" s="39">
        <f t="shared" si="34"/>
        <v>20.817045309708174</v>
      </c>
      <c r="AS47" s="39">
        <f t="shared" si="34"/>
        <v>37.199414598937942</v>
      </c>
      <c r="AT47" s="40">
        <f t="shared" si="21"/>
        <v>16.645873821311515</v>
      </c>
      <c r="AU47" s="40">
        <f t="shared" si="22"/>
        <v>20.903412318403159</v>
      </c>
      <c r="AV47" s="41">
        <f t="shared" si="23"/>
        <v>28.198322812337118</v>
      </c>
      <c r="AW47" s="41">
        <f t="shared" si="24"/>
        <v>24.805742086371492</v>
      </c>
      <c r="AX47" s="42">
        <f t="shared" si="25"/>
        <v>53.793935750660864</v>
      </c>
      <c r="AY47" s="42">
        <f t="shared" si="26"/>
        <v>31.817684961939072</v>
      </c>
      <c r="BA47" s="37">
        <f t="shared" si="31"/>
        <v>20.161922126046239</v>
      </c>
      <c r="BB47" s="37">
        <f t="shared" si="31"/>
        <v>43.590773131102416</v>
      </c>
    </row>
    <row r="48" spans="1:95" x14ac:dyDescent="0.25">
      <c r="C48" s="1"/>
      <c r="F48" s="3">
        <v>34</v>
      </c>
      <c r="G48" s="36">
        <f t="shared" si="8"/>
        <v>53.251819964582332</v>
      </c>
      <c r="H48" s="36">
        <f t="shared" si="8"/>
        <v>53.265745178814313</v>
      </c>
      <c r="I48" s="36">
        <f t="shared" si="8"/>
        <v>52.000533787993959</v>
      </c>
      <c r="J48" s="36">
        <f t="shared" si="8"/>
        <v>55.099485700098299</v>
      </c>
      <c r="K48" s="36">
        <f t="shared" si="8"/>
        <v>20.257861225039374</v>
      </c>
      <c r="L48" s="37"/>
      <c r="M48" s="36">
        <f t="shared" si="28"/>
        <v>18.749194669570745</v>
      </c>
      <c r="N48" s="38">
        <f t="shared" si="28"/>
        <v>11.379765308714802</v>
      </c>
      <c r="O48" s="38">
        <f>IF(Settings!$I$6&gt;69, 0.2*(N48), 0)</f>
        <v>0</v>
      </c>
      <c r="P48" s="39">
        <f t="shared" si="29"/>
        <v>41.619455453487355</v>
      </c>
      <c r="Q48" s="39">
        <f t="shared" si="29"/>
        <v>25.902749150078531</v>
      </c>
      <c r="R48" s="39">
        <f t="shared" si="29"/>
        <v>45.168001830302877</v>
      </c>
      <c r="S48" s="40">
        <f t="shared" si="9"/>
        <v>20.85574521431332</v>
      </c>
      <c r="T48" s="40">
        <f t="shared" si="10"/>
        <v>26.988016225104133</v>
      </c>
      <c r="U48" s="41">
        <f t="shared" si="11"/>
        <v>36.511353230774503</v>
      </c>
      <c r="V48" s="41">
        <f t="shared" si="12"/>
        <v>31.959447107288586</v>
      </c>
      <c r="W48" s="42">
        <f t="shared" si="13"/>
        <v>62.560778139864446</v>
      </c>
      <c r="X48" s="42">
        <f t="shared" si="14"/>
        <v>38.949236408100504</v>
      </c>
      <c r="Z48" s="37">
        <f t="shared" si="30"/>
        <v>24.453249724146318</v>
      </c>
      <c r="AA48" s="37">
        <f t="shared" si="30"/>
        <v>48.926614104694536</v>
      </c>
      <c r="AC48" s="3">
        <v>34</v>
      </c>
      <c r="AD48" s="1"/>
      <c r="AE48" s="58">
        <f t="shared" si="16"/>
        <v>27.434717325995447</v>
      </c>
      <c r="AG48" s="3">
        <f t="shared" si="17"/>
        <v>27.434717325995447</v>
      </c>
      <c r="AH48" s="36">
        <f t="shared" si="32"/>
        <v>39.219431372798979</v>
      </c>
      <c r="AI48" s="36">
        <f t="shared" si="32"/>
        <v>43.489714897178992</v>
      </c>
      <c r="AJ48" s="36">
        <f t="shared" si="32"/>
        <v>38.414661656525318</v>
      </c>
      <c r="AK48" s="36">
        <f t="shared" si="32"/>
        <v>45.1610097516377</v>
      </c>
      <c r="AL48" s="36">
        <f t="shared" si="32"/>
        <v>15.826289553060844</v>
      </c>
      <c r="AM48" s="37"/>
      <c r="AN48" s="36">
        <f t="shared" si="33"/>
        <v>14.461289199591</v>
      </c>
      <c r="AO48" s="38">
        <f t="shared" si="33"/>
        <v>8.9894893220936911</v>
      </c>
      <c r="AP48" s="38">
        <f>IF(Settings!$I$6&gt;69, 0.2*(AO48), 0)</f>
        <v>0</v>
      </c>
      <c r="AQ48" s="39">
        <f t="shared" si="34"/>
        <v>35.071453989760712</v>
      </c>
      <c r="AR48" s="39">
        <f t="shared" si="34"/>
        <v>21.776470479635925</v>
      </c>
      <c r="AS48" s="39">
        <f t="shared" si="34"/>
        <v>38.860437679987349</v>
      </c>
      <c r="AT48" s="40">
        <f t="shared" si="21"/>
        <v>17.417093262202069</v>
      </c>
      <c r="AU48" s="40">
        <f t="shared" si="22"/>
        <v>22.013113112124742</v>
      </c>
      <c r="AV48" s="41">
        <f t="shared" si="23"/>
        <v>29.689624667144869</v>
      </c>
      <c r="AW48" s="41">
        <f t="shared" si="24"/>
        <v>26.093828938307393</v>
      </c>
      <c r="AX48" s="42">
        <f t="shared" si="25"/>
        <v>55.523096110717347</v>
      </c>
      <c r="AY48" s="42">
        <f t="shared" si="26"/>
        <v>33.162475995910548</v>
      </c>
      <c r="BA48" s="37">
        <f t="shared" si="31"/>
        <v>21.050605265734728</v>
      </c>
      <c r="BB48" s="37">
        <f t="shared" si="31"/>
        <v>44.654241584580433</v>
      </c>
    </row>
    <row r="49" spans="1:97" x14ac:dyDescent="0.25">
      <c r="C49" s="1"/>
      <c r="F49" s="3">
        <v>35</v>
      </c>
      <c r="G49" s="36">
        <f t="shared" si="8"/>
        <v>55.13986482704</v>
      </c>
      <c r="H49" s="36">
        <f t="shared" si="8"/>
        <v>54.652846619105041</v>
      </c>
      <c r="I49" s="36">
        <f t="shared" si="8"/>
        <v>53.946327399727721</v>
      </c>
      <c r="J49" s="36">
        <f t="shared" si="8"/>
        <v>56.502639785545128</v>
      </c>
      <c r="K49" s="36">
        <f t="shared" si="8"/>
        <v>20.826453698318449</v>
      </c>
      <c r="L49" s="37"/>
      <c r="M49" s="36">
        <f t="shared" si="28"/>
        <v>19.372966531257365</v>
      </c>
      <c r="N49" s="38">
        <f t="shared" si="28"/>
        <v>11.729496338991895</v>
      </c>
      <c r="O49" s="38">
        <f>IF(Settings!$I$6&gt;69, 0.2*(N49), 0)</f>
        <v>0</v>
      </c>
      <c r="P49" s="39">
        <f t="shared" si="29"/>
        <v>42.529036370330878</v>
      </c>
      <c r="Q49" s="39">
        <f t="shared" si="29"/>
        <v>26.454750603645827</v>
      </c>
      <c r="R49" s="39">
        <f t="shared" si="29"/>
        <v>45.902000451221603</v>
      </c>
      <c r="S49" s="40">
        <f t="shared" si="9"/>
        <v>21.33413208773537</v>
      </c>
      <c r="T49" s="40">
        <f t="shared" si="10"/>
        <v>27.681609505902053</v>
      </c>
      <c r="U49" s="41">
        <f t="shared" si="11"/>
        <v>37.483506507059786</v>
      </c>
      <c r="V49" s="41">
        <f t="shared" si="12"/>
        <v>32.791707971463026</v>
      </c>
      <c r="W49" s="42">
        <f t="shared" si="13"/>
        <v>63.455539885910206</v>
      </c>
      <c r="X49" s="42">
        <f t="shared" si="14"/>
        <v>39.725550964392895</v>
      </c>
      <c r="Z49" s="37">
        <f t="shared" si="30"/>
        <v>24.853156078488485</v>
      </c>
      <c r="AA49" s="37">
        <f t="shared" si="30"/>
        <v>49.463509034339246</v>
      </c>
      <c r="AC49" s="3">
        <v>35</v>
      </c>
      <c r="AD49" s="1"/>
      <c r="AE49" s="58">
        <f t="shared" si="16"/>
        <v>28.852575672624699</v>
      </c>
      <c r="AG49" s="3">
        <f t="shared" si="17"/>
        <v>28.852575672624699</v>
      </c>
      <c r="AH49" s="36">
        <f t="shared" si="32"/>
        <v>42.464281685598081</v>
      </c>
      <c r="AI49" s="36">
        <f t="shared" si="32"/>
        <v>45.697671401480541</v>
      </c>
      <c r="AJ49" s="36">
        <f t="shared" si="32"/>
        <v>41.444376710175995</v>
      </c>
      <c r="AK49" s="36">
        <f t="shared" si="32"/>
        <v>47.412978148101232</v>
      </c>
      <c r="AL49" s="36">
        <f t="shared" si="32"/>
        <v>16.884598762056953</v>
      </c>
      <c r="AM49" s="37"/>
      <c r="AN49" s="36">
        <f t="shared" si="33"/>
        <v>15.411634550561224</v>
      </c>
      <c r="AO49" s="38">
        <f t="shared" si="33"/>
        <v>9.5182226766461238</v>
      </c>
      <c r="AP49" s="38">
        <f>IF(Settings!$I$6&gt;69, 0.2*(AO49), 0)</f>
        <v>0</v>
      </c>
      <c r="AQ49" s="39">
        <f t="shared" si="34"/>
        <v>36.572341281060993</v>
      </c>
      <c r="AR49" s="39">
        <f t="shared" si="34"/>
        <v>22.743648907615388</v>
      </c>
      <c r="AS49" s="39">
        <f t="shared" si="34"/>
        <v>40.463845156240261</v>
      </c>
      <c r="AT49" s="40">
        <f t="shared" si="21"/>
        <v>18.204133041035597</v>
      </c>
      <c r="AU49" s="40">
        <f t="shared" si="22"/>
        <v>23.14862700479199</v>
      </c>
      <c r="AV49" s="41">
        <f t="shared" si="23"/>
        <v>31.225891911546771</v>
      </c>
      <c r="AW49" s="41">
        <f t="shared" si="24"/>
        <v>27.418602840888322</v>
      </c>
      <c r="AX49" s="42">
        <f t="shared" si="25"/>
        <v>57.229753743689564</v>
      </c>
      <c r="AY49" s="42">
        <f t="shared" si="26"/>
        <v>34.517708976685263</v>
      </c>
      <c r="BA49" s="37">
        <f t="shared" si="31"/>
        <v>21.91088730933167</v>
      </c>
      <c r="BB49" s="37">
        <f t="shared" si="31"/>
        <v>45.698398109701458</v>
      </c>
    </row>
    <row r="50" spans="1:97" x14ac:dyDescent="0.25">
      <c r="C50" s="1"/>
      <c r="F50" s="3">
        <v>36</v>
      </c>
      <c r="G50" s="36">
        <f t="shared" si="8"/>
        <v>56.95614026522842</v>
      </c>
      <c r="H50" s="36">
        <f t="shared" si="8"/>
        <v>56.01272581688167</v>
      </c>
      <c r="I50" s="36">
        <f t="shared" si="8"/>
        <v>55.852475592000246</v>
      </c>
      <c r="J50" s="36">
        <f t="shared" si="8"/>
        <v>57.876489054740951</v>
      </c>
      <c r="K50" s="36">
        <f t="shared" si="8"/>
        <v>21.367474282788496</v>
      </c>
      <c r="L50" s="37"/>
      <c r="M50" s="36">
        <f t="shared" si="28"/>
        <v>19.987752352533608</v>
      </c>
      <c r="N50" s="38">
        <f t="shared" si="28"/>
        <v>12.075027128987475</v>
      </c>
      <c r="O50" s="38">
        <f>IF(Settings!$I$6&gt;69, 0.2*(N50), 0)</f>
        <v>0</v>
      </c>
      <c r="P50" s="39">
        <f t="shared" si="29"/>
        <v>43.416316094796208</v>
      </c>
      <c r="Q50" s="39">
        <f t="shared" si="29"/>
        <v>26.987577312801591</v>
      </c>
      <c r="R50" s="39">
        <f t="shared" si="29"/>
        <v>46.584814481745092</v>
      </c>
      <c r="S50" s="40">
        <f t="shared" si="9"/>
        <v>21.800861773904732</v>
      </c>
      <c r="T50" s="40">
        <f t="shared" si="10"/>
        <v>28.358209417203216</v>
      </c>
      <c r="U50" s="41">
        <f t="shared" si="11"/>
        <v>38.43764634172399</v>
      </c>
      <c r="V50" s="41">
        <f t="shared" si="12"/>
        <v>33.607635490128999</v>
      </c>
      <c r="W50" s="42">
        <f t="shared" si="13"/>
        <v>64.309208166946689</v>
      </c>
      <c r="X50" s="42">
        <f t="shared" si="14"/>
        <v>40.475789496583502</v>
      </c>
      <c r="Z50" s="37">
        <f t="shared" si="30"/>
        <v>25.226164781720684</v>
      </c>
      <c r="AA50" s="37">
        <f t="shared" si="30"/>
        <v>49.974372525343277</v>
      </c>
      <c r="AC50" s="3">
        <v>36</v>
      </c>
      <c r="AD50" s="1"/>
      <c r="AE50" s="58">
        <f t="shared" si="16"/>
        <v>30.343710600427304</v>
      </c>
      <c r="AG50" s="3">
        <f t="shared" si="17"/>
        <v>30.343710600427304</v>
      </c>
      <c r="AH50" s="36">
        <f t="shared" si="32"/>
        <v>45.761452596842652</v>
      </c>
      <c r="AI50" s="36">
        <f t="shared" si="32"/>
        <v>47.96309784244184</v>
      </c>
      <c r="AJ50" s="36">
        <f t="shared" si="32"/>
        <v>44.583430603326036</v>
      </c>
      <c r="AK50" s="36">
        <f t="shared" si="32"/>
        <v>49.719196534460075</v>
      </c>
      <c r="AL50" s="36">
        <f t="shared" si="32"/>
        <v>17.938701447182645</v>
      </c>
      <c r="AM50" s="37"/>
      <c r="AN50" s="36">
        <f t="shared" si="33"/>
        <v>16.398249758637462</v>
      </c>
      <c r="AO50" s="38">
        <f t="shared" si="33"/>
        <v>10.06736891921727</v>
      </c>
      <c r="AP50" s="38">
        <f>IF(Settings!$I$6&gt;69, 0.2*(AO50), 0)</f>
        <v>0</v>
      </c>
      <c r="AQ50" s="39">
        <f t="shared" si="34"/>
        <v>38.098580899482805</v>
      </c>
      <c r="AR50" s="39">
        <f t="shared" si="34"/>
        <v>23.714949524791656</v>
      </c>
      <c r="AS50" s="39">
        <f t="shared" si="34"/>
        <v>41.999097122325125</v>
      </c>
      <c r="AT50" s="40">
        <f t="shared" si="21"/>
        <v>19.005286378918196</v>
      </c>
      <c r="AU50" s="40">
        <f t="shared" si="22"/>
        <v>24.306961066382009</v>
      </c>
      <c r="AV50" s="41">
        <f t="shared" si="23"/>
        <v>32.80480627315201</v>
      </c>
      <c r="AW50" s="41">
        <f t="shared" si="24"/>
        <v>28.777858705465103</v>
      </c>
      <c r="AX50" s="42">
        <f t="shared" si="25"/>
        <v>58.907840386254627</v>
      </c>
      <c r="AY50" s="42">
        <f t="shared" si="26"/>
        <v>35.878928460931967</v>
      </c>
      <c r="BA50" s="37">
        <f t="shared" si="31"/>
        <v>22.737247246229863</v>
      </c>
      <c r="BB50" s="37">
        <f t="shared" si="31"/>
        <v>46.719960142243579</v>
      </c>
      <c r="CQ50" s="51"/>
    </row>
    <row r="51" spans="1:97" x14ac:dyDescent="0.25">
      <c r="C51" s="1"/>
      <c r="F51" s="3">
        <v>37</v>
      </c>
      <c r="G51" s="36">
        <f t="shared" si="8"/>
        <v>58.700199372471765</v>
      </c>
      <c r="H51" s="36">
        <f t="shared" si="8"/>
        <v>57.345429862527034</v>
      </c>
      <c r="I51" s="36">
        <f t="shared" si="8"/>
        <v>57.717366729478108</v>
      </c>
      <c r="J51" s="36">
        <f t="shared" si="8"/>
        <v>59.221157204807312</v>
      </c>
      <c r="K51" s="36">
        <f t="shared" si="8"/>
        <v>21.881506217693399</v>
      </c>
      <c r="L51" s="37"/>
      <c r="M51" s="36">
        <f t="shared" si="28"/>
        <v>20.593244990429646</v>
      </c>
      <c r="N51" s="38">
        <f t="shared" si="28"/>
        <v>12.416254411095849</v>
      </c>
      <c r="O51" s="38">
        <f>IF(Settings!$I$6&gt;69, 0.2*(N51), 0)</f>
        <v>0</v>
      </c>
      <c r="P51" s="39">
        <f t="shared" si="29"/>
        <v>44.281653320953843</v>
      </c>
      <c r="Q51" s="39">
        <f t="shared" si="29"/>
        <v>27.501660729522396</v>
      </c>
      <c r="R51" s="39">
        <f t="shared" si="29"/>
        <v>47.219448428935216</v>
      </c>
      <c r="S51" s="40">
        <f t="shared" si="9"/>
        <v>22.256087465674845</v>
      </c>
      <c r="T51" s="40">
        <f t="shared" si="10"/>
        <v>29.017909263823167</v>
      </c>
      <c r="U51" s="41">
        <f t="shared" si="11"/>
        <v>39.37375968195456</v>
      </c>
      <c r="V51" s="41">
        <f t="shared" si="12"/>
        <v>34.407257917516219</v>
      </c>
      <c r="W51" s="42">
        <f t="shared" si="13"/>
        <v>65.123645031253304</v>
      </c>
      <c r="X51" s="42">
        <f t="shared" si="14"/>
        <v>41.200594407573739</v>
      </c>
      <c r="Z51" s="37">
        <f t="shared" si="30"/>
        <v>25.573791145413669</v>
      </c>
      <c r="AA51" s="37">
        <f t="shared" si="30"/>
        <v>50.460466716274695</v>
      </c>
      <c r="AC51" s="3">
        <v>37</v>
      </c>
      <c r="AD51" s="1"/>
      <c r="AE51" s="58">
        <f t="shared" si="16"/>
        <v>31.911909129003085</v>
      </c>
      <c r="AG51" s="3">
        <f t="shared" si="17"/>
        <v>31.911909129003085</v>
      </c>
      <c r="AH51" s="36">
        <f t="shared" si="32"/>
        <v>49.083318663641904</v>
      </c>
      <c r="AI51" s="36">
        <f t="shared" si="32"/>
        <v>50.281675341206835</v>
      </c>
      <c r="AJ51" s="36">
        <f t="shared" si="32"/>
        <v>47.818613707666557</v>
      </c>
      <c r="AK51" s="36">
        <f t="shared" si="32"/>
        <v>52.074846569828637</v>
      </c>
      <c r="AL51" s="36">
        <f t="shared" si="32"/>
        <v>18.979884461267662</v>
      </c>
      <c r="AM51" s="37"/>
      <c r="AN51" s="36">
        <f t="shared" si="33"/>
        <v>17.419346739904181</v>
      </c>
      <c r="AO51" s="38">
        <f t="shared" si="33"/>
        <v>10.636491981459834</v>
      </c>
      <c r="AP51" s="38">
        <f>IF(Settings!$I$6&gt;69, 0.2*(AO51), 0)</f>
        <v>0</v>
      </c>
      <c r="AQ51" s="39">
        <f t="shared" si="34"/>
        <v>39.646771031740641</v>
      </c>
      <c r="AR51" s="39">
        <f t="shared" si="34"/>
        <v>24.686524299863809</v>
      </c>
      <c r="AS51" s="39">
        <f t="shared" si="34"/>
        <v>43.456802827107111</v>
      </c>
      <c r="AT51" s="40">
        <f t="shared" si="21"/>
        <v>19.818642718308435</v>
      </c>
      <c r="AU51" s="40">
        <f t="shared" si="22"/>
        <v>25.484747830720316</v>
      </c>
      <c r="AV51" s="41">
        <f t="shared" si="23"/>
        <v>34.423601997308033</v>
      </c>
      <c r="AW51" s="41">
        <f t="shared" si="24"/>
        <v>30.169005204724101</v>
      </c>
      <c r="AX51" s="42">
        <f t="shared" si="25"/>
        <v>60.551395454252692</v>
      </c>
      <c r="AY51" s="42">
        <f t="shared" si="26"/>
        <v>37.241402299073492</v>
      </c>
      <c r="BA51" s="37">
        <f t="shared" si="31"/>
        <v>23.524690320350476</v>
      </c>
      <c r="BB51" s="37">
        <f t="shared" si="31"/>
        <v>47.715691963388295</v>
      </c>
      <c r="CQ51" s="51"/>
    </row>
    <row r="52" spans="1:97" x14ac:dyDescent="0.25">
      <c r="C52" s="1"/>
      <c r="F52" s="3">
        <v>38</v>
      </c>
      <c r="G52" s="36">
        <f t="shared" si="8"/>
        <v>60.372100677509842</v>
      </c>
      <c r="H52" s="36">
        <f t="shared" si="8"/>
        <v>58.651052480984809</v>
      </c>
      <c r="I52" s="36">
        <f t="shared" si="8"/>
        <v>59.53968276706437</v>
      </c>
      <c r="J52" s="36">
        <f t="shared" si="8"/>
        <v>60.536814378565346</v>
      </c>
      <c r="K52" s="36">
        <f t="shared" si="8"/>
        <v>22.369237011080969</v>
      </c>
      <c r="L52" s="37"/>
      <c r="M52" s="36">
        <f t="shared" si="28"/>
        <v>21.189180678127212</v>
      </c>
      <c r="N52" s="38">
        <f t="shared" si="28"/>
        <v>12.753088715092215</v>
      </c>
      <c r="O52" s="38">
        <f>IF(Settings!$I$6&gt;69, 0.2*(N52), 0)</f>
        <v>0</v>
      </c>
      <c r="P52" s="39">
        <f t="shared" si="29"/>
        <v>45.125418106022614</v>
      </c>
      <c r="Q52" s="39">
        <f t="shared" si="29"/>
        <v>27.997448513549234</v>
      </c>
      <c r="R52" s="39">
        <f t="shared" si="29"/>
        <v>47.808823417067146</v>
      </c>
      <c r="S52" s="40">
        <f t="shared" si="9"/>
        <v>22.699972689885442</v>
      </c>
      <c r="T52" s="40">
        <f t="shared" si="10"/>
        <v>29.660835500322833</v>
      </c>
      <c r="U52" s="41">
        <f t="shared" si="11"/>
        <v>40.291866974627766</v>
      </c>
      <c r="V52" s="41">
        <f t="shared" si="12"/>
        <v>35.190631488590881</v>
      </c>
      <c r="W52" s="42">
        <f t="shared" si="13"/>
        <v>65.900645335591477</v>
      </c>
      <c r="X52" s="42">
        <f t="shared" si="14"/>
        <v>41.900616625261364</v>
      </c>
      <c r="Z52" s="37">
        <f t="shared" si="30"/>
        <v>25.897512203965071</v>
      </c>
      <c r="AA52" s="37">
        <f t="shared" si="30"/>
        <v>50.922992550706269</v>
      </c>
      <c r="AC52" s="3">
        <v>38</v>
      </c>
      <c r="AD52" s="1"/>
      <c r="AE52" s="58">
        <f t="shared" si="16"/>
        <v>33.561153995563402</v>
      </c>
      <c r="AG52" s="3">
        <f t="shared" si="17"/>
        <v>33.561153995563402</v>
      </c>
      <c r="AH52" s="36">
        <f t="shared" si="32"/>
        <v>52.400840975709691</v>
      </c>
      <c r="AI52" s="36">
        <f t="shared" si="32"/>
        <v>52.648426017876133</v>
      </c>
      <c r="AJ52" s="36">
        <f t="shared" si="32"/>
        <v>51.1345967164294</v>
      </c>
      <c r="AK52" s="36">
        <f t="shared" si="32"/>
        <v>54.474444754311648</v>
      </c>
      <c r="AL52" s="36">
        <f t="shared" si="32"/>
        <v>19.999509864457593</v>
      </c>
      <c r="AM52" s="37"/>
      <c r="AN52" s="36">
        <f t="shared" si="33"/>
        <v>18.472706939610191</v>
      </c>
      <c r="AO52" s="38">
        <f t="shared" si="33"/>
        <v>11.224990936315711</v>
      </c>
      <c r="AP52" s="38">
        <f>IF(Settings!$I$6&gt;69, 0.2*(AO52), 0)</f>
        <v>0</v>
      </c>
      <c r="AQ52" s="39">
        <f t="shared" si="34"/>
        <v>41.213159579395381</v>
      </c>
      <c r="AR52" s="39">
        <f t="shared" si="34"/>
        <v>25.654345439210111</v>
      </c>
      <c r="AS52" s="39">
        <f t="shared" si="34"/>
        <v>44.828944069761832</v>
      </c>
      <c r="AT52" s="40">
        <f t="shared" si="21"/>
        <v>20.642089985216401</v>
      </c>
      <c r="AU52" s="40">
        <f t="shared" si="22"/>
        <v>26.678254728676411</v>
      </c>
      <c r="AV52" s="41">
        <f t="shared" si="23"/>
        <v>36.079051985251965</v>
      </c>
      <c r="AW52" s="41">
        <f t="shared" si="24"/>
        <v>31.58905561072568</v>
      </c>
      <c r="AX52" s="42">
        <f t="shared" si="25"/>
        <v>62.154649090150947</v>
      </c>
      <c r="AY52" s="42">
        <f t="shared" si="26"/>
        <v>38.600159023663558</v>
      </c>
      <c r="BA52" s="37">
        <f t="shared" si="31"/>
        <v>24.268865004077206</v>
      </c>
      <c r="BB52" s="37">
        <f t="shared" si="31"/>
        <v>48.682443318257313</v>
      </c>
    </row>
    <row r="53" spans="1:97" ht="15" customHeight="1" x14ac:dyDescent="0.25">
      <c r="A53" s="62"/>
      <c r="C53" s="1"/>
      <c r="F53" s="3">
        <v>39</v>
      </c>
      <c r="G53" s="36">
        <f t="shared" si="8"/>
        <v>61.972339109956195</v>
      </c>
      <c r="H53" s="36">
        <f t="shared" si="8"/>
        <v>59.929729104518913</v>
      </c>
      <c r="I53" s="36">
        <f t="shared" si="8"/>
        <v>61.318374938283334</v>
      </c>
      <c r="J53" s="36">
        <f t="shared" si="8"/>
        <v>61.823671969192773</v>
      </c>
      <c r="K53" s="36">
        <f t="shared" si="8"/>
        <v>22.83143676823742</v>
      </c>
      <c r="L53" s="37"/>
      <c r="M53" s="36">
        <f t="shared" si="28"/>
        <v>21.775335701089634</v>
      </c>
      <c r="N53" s="38">
        <f t="shared" si="28"/>
        <v>13.085453297224827</v>
      </c>
      <c r="O53" s="38">
        <f>IF(Settings!$I$6&gt;69, 0.2*(N53), 0)</f>
        <v>0</v>
      </c>
      <c r="P53" s="39">
        <f t="shared" si="29"/>
        <v>45.947989700014844</v>
      </c>
      <c r="Q53" s="39">
        <f t="shared" si="29"/>
        <v>28.475400651827911</v>
      </c>
      <c r="R53" s="39">
        <f t="shared" si="29"/>
        <v>48.355761677463597</v>
      </c>
      <c r="S53" s="40">
        <f t="shared" si="9"/>
        <v>23.13268975485002</v>
      </c>
      <c r="T53" s="40">
        <f t="shared" si="10"/>
        <v>30.287143749547585</v>
      </c>
      <c r="U53" s="41">
        <f t="shared" si="11"/>
        <v>41.192018781601277</v>
      </c>
      <c r="V53" s="41">
        <f t="shared" si="12"/>
        <v>35.957837462711346</v>
      </c>
      <c r="W53" s="42">
        <f t="shared" si="13"/>
        <v>66.641936436897197</v>
      </c>
      <c r="X53" s="42">
        <f t="shared" si="14"/>
        <v>42.576512127529021</v>
      </c>
      <c r="Z53" s="37">
        <f t="shared" si="30"/>
        <v>26.198758836322213</v>
      </c>
      <c r="AA53" s="37">
        <f t="shared" si="30"/>
        <v>51.363092744264883</v>
      </c>
      <c r="AC53" s="3">
        <v>39</v>
      </c>
      <c r="AD53" s="1"/>
      <c r="AE53" s="58">
        <f t="shared" si="16"/>
        <v>35.295633769846724</v>
      </c>
      <c r="AG53" s="3">
        <f t="shared" si="17"/>
        <v>35.295633769846724</v>
      </c>
      <c r="AH53" s="36">
        <f t="shared" si="32"/>
        <v>55.68432014463238</v>
      </c>
      <c r="AI53" s="36">
        <f t="shared" si="32"/>
        <v>55.05770596739287</v>
      </c>
      <c r="AJ53" s="36">
        <f t="shared" si="32"/>
        <v>54.514055299068282</v>
      </c>
      <c r="AK53" s="36">
        <f t="shared" si="32"/>
        <v>56.911842545218562</v>
      </c>
      <c r="AL53" s="36">
        <f t="shared" si="32"/>
        <v>20.989244375919419</v>
      </c>
      <c r="AM53" s="37"/>
      <c r="AN53" s="36">
        <f t="shared" si="33"/>
        <v>19.555668260763149</v>
      </c>
      <c r="AO53" s="38">
        <f t="shared" si="33"/>
        <v>11.83208914594176</v>
      </c>
      <c r="AP53" s="38">
        <f>IF(Settings!$I$6&gt;69, 0.2*(AO53), 0)</f>
        <v>0</v>
      </c>
      <c r="AQ53" s="39">
        <f t="shared" si="34"/>
        <v>42.793652271263902</v>
      </c>
      <c r="AR53" s="39">
        <f t="shared" si="34"/>
        <v>26.614249546854506</v>
      </c>
      <c r="AS53" s="39">
        <f t="shared" si="34"/>
        <v>46.109056027908807</v>
      </c>
      <c r="AT53" s="40">
        <f t="shared" si="21"/>
        <v>21.47332018507397</v>
      </c>
      <c r="AU53" s="40">
        <f t="shared" si="22"/>
        <v>27.88340107423063</v>
      </c>
      <c r="AV53" s="41">
        <f t="shared" si="23"/>
        <v>37.767459238812421</v>
      </c>
      <c r="AW53" s="41">
        <f t="shared" si="24"/>
        <v>33.034623580435721</v>
      </c>
      <c r="AX53" s="42">
        <f t="shared" si="25"/>
        <v>63.712106586277599</v>
      </c>
      <c r="AY53" s="42">
        <f t="shared" si="26"/>
        <v>39.950033089392292</v>
      </c>
      <c r="BA53" s="37">
        <f t="shared" si="31"/>
        <v>24.966161781886672</v>
      </c>
      <c r="BB53" s="37">
        <f t="shared" si="31"/>
        <v>49.617189897732821</v>
      </c>
      <c r="BN53" s="79"/>
      <c r="BO53" s="81"/>
      <c r="BP53" s="79"/>
      <c r="BQ53" s="80"/>
      <c r="CE53" s="79"/>
      <c r="CF53" s="81"/>
      <c r="CR53" s="79"/>
      <c r="CS53" s="81"/>
    </row>
    <row r="54" spans="1:97" x14ac:dyDescent="0.25">
      <c r="C54" s="1"/>
      <c r="F54" s="3">
        <v>40</v>
      </c>
      <c r="G54" s="36">
        <f t="shared" si="8"/>
        <v>63.501782485163226</v>
      </c>
      <c r="H54" s="36">
        <f t="shared" si="8"/>
        <v>61.181632403245665</v>
      </c>
      <c r="I54" s="36">
        <f t="shared" si="8"/>
        <v>63.052640554260343</v>
      </c>
      <c r="J54" s="36">
        <f t="shared" si="8"/>
        <v>63.081977918508507</v>
      </c>
      <c r="K54" s="36">
        <f t="shared" si="8"/>
        <v>23.268939162039821</v>
      </c>
      <c r="L54" s="37"/>
      <c r="M54" s="36">
        <f t="shared" si="28"/>
        <v>22.351523292627874</v>
      </c>
      <c r="N54" s="38">
        <f t="shared" si="28"/>
        <v>13.413283154342237</v>
      </c>
      <c r="O54" s="38">
        <f>IF(Settings!$I$6&gt;69, 0.2*(N54), 0)</f>
        <v>0</v>
      </c>
      <c r="P54" s="39">
        <f t="shared" si="29"/>
        <v>46.749754618922026</v>
      </c>
      <c r="Q54" s="39">
        <f t="shared" si="29"/>
        <v>28.935986051777498</v>
      </c>
      <c r="R54" s="39">
        <f t="shared" si="29"/>
        <v>48.862975297082386</v>
      </c>
      <c r="S54" s="40">
        <f t="shared" si="9"/>
        <v>23.554418362543913</v>
      </c>
      <c r="T54" s="40">
        <f t="shared" si="10"/>
        <v>30.897015199702423</v>
      </c>
      <c r="U54" s="41">
        <f t="shared" si="11"/>
        <v>42.074292703684293</v>
      </c>
      <c r="V54" s="41">
        <f t="shared" si="12"/>
        <v>36.708979441947399</v>
      </c>
      <c r="W54" s="42">
        <f t="shared" si="13"/>
        <v>67.34917839605987</v>
      </c>
      <c r="X54" s="42">
        <f t="shared" si="14"/>
        <v>43.228938920221545</v>
      </c>
      <c r="Z54" s="37">
        <f t="shared" si="30"/>
        <v>26.478909934437972</v>
      </c>
      <c r="AA54" s="37">
        <f t="shared" si="30"/>
        <v>51.78185460782295</v>
      </c>
      <c r="AC54" s="3">
        <v>40</v>
      </c>
      <c r="AD54" s="1"/>
      <c r="AE54" s="58">
        <f t="shared" si="16"/>
        <v>37.119753491784877</v>
      </c>
      <c r="AG54" s="3">
        <f t="shared" si="17"/>
        <v>37.119753491784877</v>
      </c>
      <c r="AH54" s="36">
        <f t="shared" si="32"/>
        <v>58.904212601678374</v>
      </c>
      <c r="AI54" s="36">
        <f t="shared" si="32"/>
        <v>57.503207794796147</v>
      </c>
      <c r="AJ54" s="36">
        <f t="shared" si="32"/>
        <v>57.937862443014545</v>
      </c>
      <c r="AK54" s="36">
        <f t="shared" si="32"/>
        <v>59.380237009944835</v>
      </c>
      <c r="AL54" s="36">
        <f t="shared" si="32"/>
        <v>21.941285453374327</v>
      </c>
      <c r="AM54" s="37"/>
      <c r="AN54" s="36">
        <f t="shared" si="33"/>
        <v>20.665118840233934</v>
      </c>
      <c r="AO54" s="38">
        <f t="shared" si="33"/>
        <v>12.456824656183485</v>
      </c>
      <c r="AP54" s="38">
        <f>IF(Settings!$I$6&gt;69, 0.2*(AO54), 0)</f>
        <v>0</v>
      </c>
      <c r="AQ54" s="39">
        <f t="shared" si="34"/>
        <v>44.383826719842503</v>
      </c>
      <c r="AR54" s="39">
        <f t="shared" si="34"/>
        <v>27.561988393499391</v>
      </c>
      <c r="AS54" s="39">
        <f t="shared" si="34"/>
        <v>47.292357087001044</v>
      </c>
      <c r="AT54" s="40">
        <f t="shared" si="21"/>
        <v>22.309838670974923</v>
      </c>
      <c r="AU54" s="40">
        <f t="shared" si="22"/>
        <v>29.095783193877686</v>
      </c>
      <c r="AV54" s="41">
        <f t="shared" si="23"/>
        <v>39.484654539351084</v>
      </c>
      <c r="AW54" s="41">
        <f t="shared" si="24"/>
        <v>34.501924676877685</v>
      </c>
      <c r="AX54" s="42">
        <f t="shared" si="25"/>
        <v>65.218632067217243</v>
      </c>
      <c r="AY54" s="42">
        <f t="shared" si="26"/>
        <v>41.285717845649394</v>
      </c>
      <c r="BA54" s="37">
        <f t="shared" si="31"/>
        <v>25.613789230177986</v>
      </c>
      <c r="BB54" s="37">
        <f t="shared" si="31"/>
        <v>50.517074993365092</v>
      </c>
    </row>
    <row r="55" spans="1:97" x14ac:dyDescent="0.25">
      <c r="C55" s="1"/>
      <c r="F55" s="3">
        <v>41</v>
      </c>
      <c r="G55" s="36">
        <f t="shared" si="8"/>
        <v>64.961613537444578</v>
      </c>
      <c r="H55" s="36">
        <f t="shared" si="8"/>
        <v>62.406968226770346</v>
      </c>
      <c r="I55" s="36">
        <f t="shared" si="8"/>
        <v>64.741900976093305</v>
      </c>
      <c r="J55" s="36">
        <f t="shared" si="8"/>
        <v>64.312012458203696</v>
      </c>
      <c r="K55" s="36">
        <f t="shared" si="8"/>
        <v>23.68262484123527</v>
      </c>
      <c r="L55" s="37"/>
      <c r="M55" s="36">
        <f t="shared" si="28"/>
        <v>22.917590735234125</v>
      </c>
      <c r="N55" s="38">
        <f t="shared" si="28"/>
        <v>13.73652411506265</v>
      </c>
      <c r="O55" s="38">
        <f>IF(Settings!$I$6&gt;69, 0.2*(N55), 0)</f>
        <v>0</v>
      </c>
      <c r="P55" s="39">
        <f t="shared" si="29"/>
        <v>47.531104933475177</v>
      </c>
      <c r="Q55" s="39">
        <f t="shared" si="29"/>
        <v>29.379679556098903</v>
      </c>
      <c r="R55" s="39">
        <f t="shared" si="29"/>
        <v>49.333058503272852</v>
      </c>
      <c r="S55" s="40">
        <f t="shared" si="9"/>
        <v>23.965344367379991</v>
      </c>
      <c r="T55" s="40">
        <f t="shared" si="10"/>
        <v>31.490653343730568</v>
      </c>
      <c r="U55" s="41">
        <f t="shared" si="11"/>
        <v>42.938790582087265</v>
      </c>
      <c r="V55" s="41">
        <f t="shared" si="12"/>
        <v>37.444180936062203</v>
      </c>
      <c r="W55" s="42">
        <f t="shared" si="13"/>
        <v>68.023964600522248</v>
      </c>
      <c r="X55" s="42">
        <f t="shared" si="14"/>
        <v>43.858554414743388</v>
      </c>
      <c r="Z55" s="37">
        <f t="shared" si="30"/>
        <v>26.739288281951801</v>
      </c>
      <c r="AA55" s="37">
        <f t="shared" si="30"/>
        <v>52.180312733807114</v>
      </c>
      <c r="AC55" s="3">
        <v>41</v>
      </c>
      <c r="AD55" s="1"/>
      <c r="AE55" s="59">
        <f>0.208*12*(1-EXP(-0.0818*(AC55-28)))*91.9*(EXP(-0.1386*$AD$14)*(1+($AD$14^5.31/(4.93*10^7))))</f>
        <v>38.85778775562828</v>
      </c>
      <c r="AG55" s="3">
        <f t="shared" si="17"/>
        <v>38.85778775562828</v>
      </c>
      <c r="AH55" s="36">
        <f t="shared" si="32"/>
        <v>61.749107487249148</v>
      </c>
      <c r="AI55" s="36">
        <f t="shared" si="32"/>
        <v>59.749523028817435</v>
      </c>
      <c r="AJ55" s="36">
        <f t="shared" si="32"/>
        <v>61.06811675924434</v>
      </c>
      <c r="AK55" s="36">
        <f t="shared" si="32"/>
        <v>61.642412665643526</v>
      </c>
      <c r="AL55" s="36">
        <f t="shared" si="32"/>
        <v>22.767232631787412</v>
      </c>
      <c r="AM55" s="37"/>
      <c r="AN55" s="36">
        <f t="shared" si="33"/>
        <v>21.692581275826289</v>
      </c>
      <c r="AO55" s="38">
        <f t="shared" si="33"/>
        <v>13.038462186210472</v>
      </c>
      <c r="AP55" s="38">
        <f>IF(Settings!$I$6&gt;69, 0.2*(AO55), 0)</f>
        <v>0</v>
      </c>
      <c r="AQ55" s="39">
        <f t="shared" si="34"/>
        <v>45.832288072319116</v>
      </c>
      <c r="AR55" s="39">
        <f t="shared" si="34"/>
        <v>28.40850023793103</v>
      </c>
      <c r="AS55" s="39">
        <f t="shared" si="34"/>
        <v>48.280465062515802</v>
      </c>
      <c r="AT55" s="40">
        <f t="shared" si="21"/>
        <v>23.071826564350971</v>
      </c>
      <c r="AU55" s="40">
        <f t="shared" si="22"/>
        <v>30.199082055841238</v>
      </c>
      <c r="AV55" s="41">
        <f t="shared" si="23"/>
        <v>41.065098691774644</v>
      </c>
      <c r="AW55" s="41">
        <f t="shared" si="24"/>
        <v>35.849713817290457</v>
      </c>
      <c r="AX55" s="42">
        <f t="shared" si="25"/>
        <v>66.538630385945169</v>
      </c>
      <c r="AY55" s="42">
        <f t="shared" si="26"/>
        <v>42.481838246294394</v>
      </c>
      <c r="BA55" s="37">
        <f t="shared" si="31"/>
        <v>26.157236008874662</v>
      </c>
      <c r="BB55" s="37">
        <f t="shared" si="31"/>
        <v>51.301831286807186</v>
      </c>
    </row>
    <row r="56" spans="1:97" x14ac:dyDescent="0.25">
      <c r="C56" s="1"/>
      <c r="F56" s="3">
        <v>42</v>
      </c>
      <c r="G56" s="36">
        <f t="shared" si="8"/>
        <v>66.353277407697419</v>
      </c>
      <c r="H56" s="36">
        <f t="shared" si="8"/>
        <v>63.605971915859243</v>
      </c>
      <c r="I56" s="36">
        <f t="shared" si="8"/>
        <v>66.385780796824676</v>
      </c>
      <c r="J56" s="36">
        <f t="shared" si="8"/>
        <v>65.514084249410246</v>
      </c>
      <c r="K56" s="36">
        <f t="shared" si="8"/>
        <v>24.073407067802769</v>
      </c>
      <c r="L56" s="37"/>
      <c r="M56" s="36">
        <f t="shared" si="28"/>
        <v>23.473416654843575</v>
      </c>
      <c r="N56" s="38">
        <f t="shared" si="28"/>
        <v>14.055132000919135</v>
      </c>
      <c r="O56" s="38">
        <f>IF(Settings!$I$6&gt;69, 0.2*(N56), 0)</f>
        <v>0</v>
      </c>
      <c r="P56" s="39">
        <f t="shared" si="29"/>
        <v>48.292436749165134</v>
      </c>
      <c r="Q56" s="39">
        <f t="shared" si="29"/>
        <v>29.806959332765931</v>
      </c>
      <c r="R56" s="39">
        <f t="shared" si="29"/>
        <v>49.768482861136924</v>
      </c>
      <c r="S56" s="40">
        <f t="shared" si="9"/>
        <v>24.365658665731765</v>
      </c>
      <c r="T56" s="40">
        <f t="shared" si="10"/>
        <v>32.068281028617101</v>
      </c>
      <c r="U56" s="41">
        <f t="shared" si="11"/>
        <v>43.785635949883201</v>
      </c>
      <c r="V56" s="41">
        <f t="shared" si="12"/>
        <v>38.163583149515546</v>
      </c>
      <c r="W56" s="42">
        <f t="shared" si="13"/>
        <v>68.667822726779463</v>
      </c>
      <c r="X56" s="42">
        <f t="shared" si="14"/>
        <v>44.466013158561026</v>
      </c>
      <c r="Z56" s="37">
        <f t="shared" si="30"/>
        <v>26.981157851711092</v>
      </c>
      <c r="AA56" s="37">
        <f t="shared" si="30"/>
        <v>52.559451552260654</v>
      </c>
      <c r="AC56" s="3">
        <v>42</v>
      </c>
      <c r="AD56" s="1"/>
      <c r="AE56" s="59">
        <f t="shared" ref="AE56:AE84" si="35">0.208*12*(1-EXP(-0.0818*(AC56-28)))*91.9*(EXP(-0.1386*$AD$14)*(1+($AD$14^5.31/(4.93*10^7))))</f>
        <v>40.467341024247702</v>
      </c>
      <c r="AG56" s="3">
        <f t="shared" si="17"/>
        <v>40.467341024247702</v>
      </c>
      <c r="AH56" s="36">
        <f t="shared" si="32"/>
        <v>64.192603414511197</v>
      </c>
      <c r="AI56" s="36">
        <f t="shared" si="32"/>
        <v>61.757575188518423</v>
      </c>
      <c r="AJ56" s="36">
        <f t="shared" si="32"/>
        <v>63.847730261162638</v>
      </c>
      <c r="AK56" s="36">
        <f t="shared" si="32"/>
        <v>63.660324199499136</v>
      </c>
      <c r="AL56" s="36">
        <f t="shared" si="32"/>
        <v>23.46518085031175</v>
      </c>
      <c r="AM56" s="37"/>
      <c r="AN56" s="36">
        <f t="shared" si="33"/>
        <v>22.61733754281699</v>
      </c>
      <c r="AO56" s="38">
        <f t="shared" si="33"/>
        <v>13.564920994169192</v>
      </c>
      <c r="AP56" s="38">
        <f>IF(Settings!$I$6&gt;69, 0.2*(AO56), 0)</f>
        <v>0</v>
      </c>
      <c r="AQ56" s="39">
        <f t="shared" si="34"/>
        <v>47.117428577113486</v>
      </c>
      <c r="AR56" s="39">
        <f t="shared" si="34"/>
        <v>29.145415646725684</v>
      </c>
      <c r="AS56" s="39">
        <f t="shared" si="34"/>
        <v>49.087132599611849</v>
      </c>
      <c r="AT56" s="40">
        <f t="shared" si="21"/>
        <v>23.747793990994293</v>
      </c>
      <c r="AU56" s="40">
        <f t="shared" si="22"/>
        <v>31.176454016808698</v>
      </c>
      <c r="AV56" s="41">
        <f t="shared" si="23"/>
        <v>42.480513510778735</v>
      </c>
      <c r="AW56" s="41">
        <f t="shared" si="24"/>
        <v>37.054545113111054</v>
      </c>
      <c r="AX56" s="42">
        <f t="shared" si="25"/>
        <v>67.668478810339224</v>
      </c>
      <c r="AY56" s="42">
        <f t="shared" si="26"/>
        <v>43.525983378679378</v>
      </c>
      <c r="BA56" s="37">
        <f t="shared" si="31"/>
        <v>26.602978123758284</v>
      </c>
      <c r="BB56" s="37">
        <f t="shared" si="31"/>
        <v>51.970536503649342</v>
      </c>
    </row>
    <row r="57" spans="1:97" x14ac:dyDescent="0.25">
      <c r="C57" s="1"/>
      <c r="F57" s="3">
        <v>43</v>
      </c>
      <c r="G57" s="36">
        <f t="shared" si="8"/>
        <v>67.678434400666788</v>
      </c>
      <c r="H57" s="36">
        <f t="shared" si="8"/>
        <v>64.778904947882651</v>
      </c>
      <c r="I57" s="36">
        <f t="shared" si="8"/>
        <v>67.984088247615702</v>
      </c>
      <c r="J57" s="36">
        <f t="shared" si="8"/>
        <v>66.688526881211885</v>
      </c>
      <c r="K57" s="36">
        <f t="shared" si="8"/>
        <v>24.442219376077489</v>
      </c>
      <c r="L57" s="37"/>
      <c r="M57" s="36">
        <f t="shared" si="28"/>
        <v>24.018908495965011</v>
      </c>
      <c r="N57" s="38">
        <f t="shared" si="28"/>
        <v>14.369071851211</v>
      </c>
      <c r="O57" s="38">
        <f>IF(Settings!$I$6&gt;69, 0.2*(N57), 0)</f>
        <v>0</v>
      </c>
      <c r="P57" s="39">
        <f t="shared" si="29"/>
        <v>49.034148856309727</v>
      </c>
      <c r="Q57" s="39">
        <f t="shared" si="29"/>
        <v>30.218304599033395</v>
      </c>
      <c r="R57" s="39">
        <f t="shared" si="29"/>
        <v>50.171594848448663</v>
      </c>
      <c r="S57" s="40">
        <f t="shared" si="9"/>
        <v>24.75555620230492</v>
      </c>
      <c r="T57" s="40">
        <f t="shared" si="10"/>
        <v>32.630137785612987</v>
      </c>
      <c r="U57" s="41">
        <f t="shared" si="11"/>
        <v>44.614971709213989</v>
      </c>
      <c r="V57" s="41">
        <f t="shared" si="12"/>
        <v>38.867342968729588</v>
      </c>
      <c r="W57" s="42">
        <f t="shared" si="13"/>
        <v>69.282215975984272</v>
      </c>
      <c r="X57" s="42">
        <f t="shared" si="14"/>
        <v>45.051964877616058</v>
      </c>
      <c r="Z57" s="37">
        <f t="shared" si="30"/>
        <v>27.205722271099848</v>
      </c>
      <c r="AA57" s="37">
        <f t="shared" si="30"/>
        <v>52.920207762974911</v>
      </c>
      <c r="AC57" s="3">
        <v>43</v>
      </c>
      <c r="AD57" s="1"/>
      <c r="AE57" s="59">
        <f t="shared" si="35"/>
        <v>41.95047391357199</v>
      </c>
      <c r="AG57" s="3">
        <f t="shared" si="17"/>
        <v>41.95047391357199</v>
      </c>
      <c r="AH57" s="36">
        <f t="shared" si="32"/>
        <v>66.285933521166555</v>
      </c>
      <c r="AI57" s="36">
        <f t="shared" si="32"/>
        <v>63.547205821354865</v>
      </c>
      <c r="AJ57" s="36">
        <f t="shared" si="32"/>
        <v>66.305437596369032</v>
      </c>
      <c r="AK57" s="36">
        <f t="shared" si="32"/>
        <v>65.45520347431308</v>
      </c>
      <c r="AL57" s="36">
        <f t="shared" si="32"/>
        <v>24.054577993140594</v>
      </c>
      <c r="AM57" s="37"/>
      <c r="AN57" s="36">
        <f t="shared" si="33"/>
        <v>23.446131349542132</v>
      </c>
      <c r="AO57" s="38">
        <f t="shared" si="33"/>
        <v>14.039462216434378</v>
      </c>
      <c r="AP57" s="38">
        <f>IF(Settings!$I$6&gt;69, 0.2*(AO57), 0)</f>
        <v>0</v>
      </c>
      <c r="AQ57" s="39">
        <f t="shared" si="34"/>
        <v>48.255196037120228</v>
      </c>
      <c r="AR57" s="39">
        <f t="shared" si="34"/>
        <v>29.786176827462381</v>
      </c>
      <c r="AS57" s="39">
        <f t="shared" si="34"/>
        <v>49.747697337293026</v>
      </c>
      <c r="AT57" s="40">
        <f t="shared" si="21"/>
        <v>24.346079459888603</v>
      </c>
      <c r="AU57" s="40">
        <f t="shared" si="22"/>
        <v>32.040046617809843</v>
      </c>
      <c r="AV57" s="41">
        <f t="shared" si="23"/>
        <v>43.744108379386667</v>
      </c>
      <c r="AW57" s="41">
        <f t="shared" si="24"/>
        <v>38.128323492812918</v>
      </c>
      <c r="AX57" s="42">
        <f t="shared" si="25"/>
        <v>68.636640249939973</v>
      </c>
      <c r="AY57" s="42">
        <f t="shared" si="26"/>
        <v>44.436439633481974</v>
      </c>
      <c r="BA57" s="37">
        <f t="shared" si="31"/>
        <v>26.969595969792874</v>
      </c>
      <c r="BB57" s="37">
        <f t="shared" si="31"/>
        <v>52.541114481758882</v>
      </c>
    </row>
    <row r="58" spans="1:97" x14ac:dyDescent="0.25">
      <c r="F58" s="3">
        <v>44</v>
      </c>
      <c r="G58" s="36">
        <f t="shared" si="8"/>
        <v>68.93891776252066</v>
      </c>
      <c r="H58" s="36">
        <f t="shared" si="8"/>
        <v>65.926051883902275</v>
      </c>
      <c r="I58" s="36">
        <f t="shared" si="8"/>
        <v>69.53679682533317</v>
      </c>
      <c r="J58" s="36">
        <f t="shared" si="8"/>
        <v>67.835695693197096</v>
      </c>
      <c r="K58" s="36">
        <f t="shared" si="8"/>
        <v>24.79000505244036</v>
      </c>
      <c r="L58" s="37"/>
      <c r="M58" s="36">
        <f t="shared" si="28"/>
        <v>24.554000166353354</v>
      </c>
      <c r="N58" s="38">
        <f t="shared" si="28"/>
        <v>14.678317205979726</v>
      </c>
      <c r="O58" s="38">
        <f>IF(Settings!$I$6&gt;69, 0.2*(N58), 0)</f>
        <v>0</v>
      </c>
      <c r="P58" s="39">
        <f t="shared" si="29"/>
        <v>49.756641531599172</v>
      </c>
      <c r="Q58" s="39">
        <f t="shared" si="29"/>
        <v>30.614193642854374</v>
      </c>
      <c r="R58" s="39">
        <f t="shared" si="29"/>
        <v>50.544615351530545</v>
      </c>
      <c r="S58" s="40">
        <f t="shared" si="9"/>
        <v>25.135235081123213</v>
      </c>
      <c r="T58" s="40">
        <f t="shared" si="10"/>
        <v>33.176477415339129</v>
      </c>
      <c r="U58" s="41">
        <f t="shared" si="11"/>
        <v>45.426958012733252</v>
      </c>
      <c r="V58" s="41">
        <f t="shared" si="12"/>
        <v>39.555631130341361</v>
      </c>
      <c r="W58" s="42">
        <f t="shared" si="13"/>
        <v>69.868544526145513</v>
      </c>
      <c r="X58" s="42">
        <f t="shared" si="14"/>
        <v>45.617052794594407</v>
      </c>
      <c r="Z58" s="37">
        <f t="shared" si="30"/>
        <v>27.414124239951608</v>
      </c>
      <c r="AA58" s="37">
        <f t="shared" si="30"/>
        <v>53.263472649698329</v>
      </c>
      <c r="AC58" s="3">
        <v>44</v>
      </c>
      <c r="AD58"/>
      <c r="AE58" s="59">
        <f t="shared" si="35"/>
        <v>43.317115956604354</v>
      </c>
      <c r="AG58" s="3">
        <f t="shared" si="17"/>
        <v>43.317115956604354</v>
      </c>
      <c r="AH58" s="36">
        <f t="shared" si="32"/>
        <v>68.0850652335685</v>
      </c>
      <c r="AI58" s="36">
        <f t="shared" si="32"/>
        <v>65.14546146865348</v>
      </c>
      <c r="AJ58" s="36">
        <f t="shared" si="32"/>
        <v>68.4814112382887</v>
      </c>
      <c r="AK58" s="36">
        <f t="shared" si="32"/>
        <v>67.055248099118202</v>
      </c>
      <c r="AL58" s="36">
        <f t="shared" si="32"/>
        <v>24.554739518153323</v>
      </c>
      <c r="AM58" s="37"/>
      <c r="AN58" s="36">
        <f t="shared" si="33"/>
        <v>24.189723153242308</v>
      </c>
      <c r="AO58" s="38">
        <f t="shared" si="33"/>
        <v>14.467647828400979</v>
      </c>
      <c r="AP58" s="38">
        <f>IF(Settings!$I$6&gt;69, 0.2*(AO58), 0)</f>
        <v>0</v>
      </c>
      <c r="AQ58" s="39">
        <f t="shared" si="34"/>
        <v>49.265324780008562</v>
      </c>
      <c r="AR58" s="39">
        <f t="shared" si="34"/>
        <v>30.34549820231106</v>
      </c>
      <c r="AS58" s="39">
        <f t="shared" si="34"/>
        <v>50.293041679828463</v>
      </c>
      <c r="AT58" s="40">
        <f t="shared" si="21"/>
        <v>24.877055386414995</v>
      </c>
      <c r="AU58" s="40">
        <f t="shared" si="22"/>
        <v>32.805058526440099</v>
      </c>
      <c r="AV58" s="41">
        <f t="shared" si="23"/>
        <v>44.874336012552483</v>
      </c>
      <c r="AW58" s="41">
        <f t="shared" si="24"/>
        <v>39.087276881192089</v>
      </c>
      <c r="AX58" s="42">
        <f t="shared" si="25"/>
        <v>69.471124013857164</v>
      </c>
      <c r="AY58" s="42">
        <f t="shared" si="26"/>
        <v>45.233391966094722</v>
      </c>
      <c r="BA58" s="37">
        <f t="shared" si="31"/>
        <v>27.273507234358597</v>
      </c>
      <c r="BB58" s="37">
        <f t="shared" si="31"/>
        <v>53.030915279286056</v>
      </c>
    </row>
    <row r="59" spans="1:97" x14ac:dyDescent="0.25">
      <c r="F59" s="3">
        <v>45</v>
      </c>
      <c r="G59" s="36">
        <f t="shared" si="8"/>
        <v>70.136696186001146</v>
      </c>
      <c r="H59" s="36">
        <f t="shared" si="8"/>
        <v>67.047717588858518</v>
      </c>
      <c r="I59" s="36">
        <f t="shared" si="8"/>
        <v>71.044028124925234</v>
      </c>
      <c r="J59" s="36">
        <f t="shared" si="8"/>
        <v>68.955964891044502</v>
      </c>
      <c r="K59" s="36">
        <f t="shared" si="8"/>
        <v>25.117708243694771</v>
      </c>
      <c r="L59" s="37"/>
      <c r="M59" s="36">
        <f t="shared" si="28"/>
        <v>25.078649840586738</v>
      </c>
      <c r="N59" s="38">
        <f t="shared" si="28"/>
        <v>14.98284944212417</v>
      </c>
      <c r="O59" s="38">
        <f>IF(Settings!$I$6&gt;69, 0.2*(N59), 0)</f>
        <v>0</v>
      </c>
      <c r="P59" s="39">
        <f t="shared" si="29"/>
        <v>50.460315474815154</v>
      </c>
      <c r="Q59" s="39">
        <f t="shared" si="29"/>
        <v>30.995102109111194</v>
      </c>
      <c r="R59" s="39">
        <f t="shared" si="29"/>
        <v>50.88964069448874</v>
      </c>
      <c r="S59" s="40">
        <f t="shared" si="9"/>
        <v>25.504895770328272</v>
      </c>
      <c r="T59" s="40">
        <f t="shared" si="10"/>
        <v>33.707565804344981</v>
      </c>
      <c r="U59" s="41">
        <f t="shared" si="11"/>
        <v>46.221770330164773</v>
      </c>
      <c r="V59" s="41">
        <f t="shared" si="12"/>
        <v>40.228630553315107</v>
      </c>
      <c r="W59" s="42">
        <f t="shared" si="13"/>
        <v>70.428147153135853</v>
      </c>
      <c r="X59" s="42">
        <f t="shared" si="14"/>
        <v>46.161912191275597</v>
      </c>
      <c r="Z59" s="37">
        <f t="shared" si="30"/>
        <v>27.60744571739524</v>
      </c>
      <c r="AA59" s="37">
        <f t="shared" si="30"/>
        <v>53.590094282140775</v>
      </c>
      <c r="AC59" s="3">
        <v>45</v>
      </c>
      <c r="AD59"/>
      <c r="AE59" s="59">
        <f t="shared" si="35"/>
        <v>44.576416783406593</v>
      </c>
      <c r="AG59" s="3">
        <f t="shared" si="17"/>
        <v>44.576416783406593</v>
      </c>
      <c r="AH59" s="36">
        <f t="shared" si="32"/>
        <v>69.636861501919313</v>
      </c>
      <c r="AI59" s="36">
        <f t="shared" si="32"/>
        <v>66.575689256862603</v>
      </c>
      <c r="AJ59" s="36">
        <f t="shared" si="32"/>
        <v>70.411128680931384</v>
      </c>
      <c r="AK59" s="36">
        <f t="shared" si="32"/>
        <v>68.484696866461974</v>
      </c>
      <c r="AL59" s="36">
        <f t="shared" si="32"/>
        <v>24.981289973405634</v>
      </c>
      <c r="AM59" s="37"/>
      <c r="AN59" s="36">
        <f t="shared" si="33"/>
        <v>24.857693547283507</v>
      </c>
      <c r="AO59" s="38">
        <f t="shared" si="33"/>
        <v>14.854430965983687</v>
      </c>
      <c r="AP59" s="38">
        <f>IF(Settings!$I$6&gt;69, 0.2*(AO59), 0)</f>
        <v>0</v>
      </c>
      <c r="AQ59" s="39">
        <f t="shared" si="34"/>
        <v>50.164522704155125</v>
      </c>
      <c r="AR59" s="39">
        <f t="shared" si="34"/>
        <v>30.835554150123347</v>
      </c>
      <c r="AS59" s="39">
        <f t="shared" si="34"/>
        <v>50.746782014855299</v>
      </c>
      <c r="AT59" s="40">
        <f t="shared" si="21"/>
        <v>25.349523793407329</v>
      </c>
      <c r="AU59" s="40">
        <f t="shared" si="22"/>
        <v>33.48445005508168</v>
      </c>
      <c r="AV59" s="41">
        <f t="shared" si="23"/>
        <v>45.887185940511031</v>
      </c>
      <c r="AW59" s="41">
        <f t="shared" si="24"/>
        <v>39.945413554117557</v>
      </c>
      <c r="AX59" s="42">
        <f t="shared" si="25"/>
        <v>70.194288183371683</v>
      </c>
      <c r="AY59" s="42">
        <f t="shared" si="26"/>
        <v>45.933548010430528</v>
      </c>
      <c r="BA59" s="37">
        <f t="shared" si="31"/>
        <v>27.527332096457815</v>
      </c>
      <c r="BB59" s="37">
        <f t="shared" si="31"/>
        <v>53.453721972332758</v>
      </c>
    </row>
    <row r="60" spans="1:97" x14ac:dyDescent="0.25">
      <c r="F60" s="3">
        <v>46</v>
      </c>
      <c r="G60" s="36">
        <f t="shared" si="8"/>
        <v>71.27384072387963</v>
      </c>
      <c r="H60" s="36">
        <f t="shared" si="8"/>
        <v>68.144224699422097</v>
      </c>
      <c r="I60" s="36">
        <f t="shared" si="8"/>
        <v>72.506035849122526</v>
      </c>
      <c r="J60" s="36">
        <f t="shared" si="8"/>
        <v>70.049724927512756</v>
      </c>
      <c r="K60" s="36">
        <f t="shared" si="8"/>
        <v>25.426266513664039</v>
      </c>
      <c r="L60" s="37"/>
      <c r="M60" s="36">
        <f t="shared" si="28"/>
        <v>25.592837912558185</v>
      </c>
      <c r="N60" s="38">
        <f t="shared" si="28"/>
        <v>15.282657158189254</v>
      </c>
      <c r="O60" s="38">
        <f>IF(Settings!$I$6&gt;69, 0.2*(N60), 0)</f>
        <v>0</v>
      </c>
      <c r="P60" s="39">
        <f t="shared" si="29"/>
        <v>51.145570866366818</v>
      </c>
      <c r="Q60" s="39">
        <f t="shared" si="29"/>
        <v>31.36150152160419</v>
      </c>
      <c r="R60" s="39">
        <f t="shared" si="29"/>
        <v>51.208644874516843</v>
      </c>
      <c r="S60" s="40">
        <f t="shared" si="9"/>
        <v>25.864740391233038</v>
      </c>
      <c r="T60" s="40">
        <f t="shared" si="10"/>
        <v>34.223678952007944</v>
      </c>
      <c r="U60" s="41">
        <f t="shared" si="11"/>
        <v>46.999597682928957</v>
      </c>
      <c r="V60" s="41">
        <f t="shared" si="12"/>
        <v>40.886534819653257</v>
      </c>
      <c r="W60" s="42">
        <f t="shared" si="13"/>
        <v>70.962302980151733</v>
      </c>
      <c r="X60" s="42">
        <f t="shared" si="14"/>
        <v>46.687169186905251</v>
      </c>
      <c r="Z60" s="37">
        <f t="shared" si="30"/>
        <v>27.786708721655966</v>
      </c>
      <c r="AA60" s="37">
        <f t="shared" si="30"/>
        <v>53.90087961121327</v>
      </c>
      <c r="AC60" s="3">
        <v>46</v>
      </c>
      <c r="AD60"/>
      <c r="AE60" s="59">
        <f t="shared" si="35"/>
        <v>45.736807377615186</v>
      </c>
      <c r="AG60" s="3">
        <f t="shared" si="17"/>
        <v>45.736807377615186</v>
      </c>
      <c r="AH60" s="36">
        <f t="shared" si="32"/>
        <v>70.980312468755159</v>
      </c>
      <c r="AI60" s="36">
        <f t="shared" si="32"/>
        <v>67.858052797308915</v>
      </c>
      <c r="AJ60" s="36">
        <f t="shared" si="32"/>
        <v>72.125612248998834</v>
      </c>
      <c r="AK60" s="36">
        <f t="shared" si="32"/>
        <v>69.764403241418833</v>
      </c>
      <c r="AL60" s="36">
        <f t="shared" si="32"/>
        <v>25.346860374055844</v>
      </c>
      <c r="AM60" s="37"/>
      <c r="AN60" s="36">
        <f t="shared" si="33"/>
        <v>25.458522077071478</v>
      </c>
      <c r="AO60" s="38">
        <f t="shared" si="33"/>
        <v>15.204208453287581</v>
      </c>
      <c r="AP60" s="38">
        <f>IF(Settings!$I$6&gt;69, 0.2*(AO60), 0)</f>
        <v>0</v>
      </c>
      <c r="AQ60" s="39">
        <f t="shared" si="34"/>
        <v>50.966980167164628</v>
      </c>
      <c r="AR60" s="39">
        <f t="shared" si="34"/>
        <v>31.2664484408878</v>
      </c>
      <c r="AS60" s="39">
        <f t="shared" si="34"/>
        <v>51.127102172350433</v>
      </c>
      <c r="AT60" s="40">
        <f t="shared" si="21"/>
        <v>25.77097232814172</v>
      </c>
      <c r="AU60" s="40">
        <f t="shared" si="22"/>
        <v>34.089277966394256</v>
      </c>
      <c r="AV60" s="41">
        <f t="shared" si="23"/>
        <v>46.796515059700376</v>
      </c>
      <c r="AW60" s="41">
        <f t="shared" si="24"/>
        <v>40.714831678385345</v>
      </c>
      <c r="AX60" s="42">
        <f t="shared" si="25"/>
        <v>70.824114893797159</v>
      </c>
      <c r="AY60" s="42">
        <f t="shared" si="26"/>
        <v>46.550791327613908</v>
      </c>
      <c r="BA60" s="37">
        <f t="shared" si="31"/>
        <v>27.740836044533108</v>
      </c>
      <c r="BB60" s="37">
        <f t="shared" si="31"/>
        <v>53.820574935209308</v>
      </c>
    </row>
    <row r="61" spans="1:97" x14ac:dyDescent="0.25">
      <c r="F61" s="3">
        <v>47</v>
      </c>
      <c r="G61" s="36">
        <f t="shared" si="8"/>
        <v>72.352495778150654</v>
      </c>
      <c r="H61" s="36">
        <f t="shared" si="8"/>
        <v>69.215911316786304</v>
      </c>
      <c r="I61" s="36">
        <f t="shared" si="8"/>
        <v>73.923190959668304</v>
      </c>
      <c r="J61" s="36">
        <f t="shared" si="8"/>
        <v>71.117380124156441</v>
      </c>
      <c r="K61" s="36">
        <f t="shared" si="8"/>
        <v>25.716604680199417</v>
      </c>
      <c r="L61" s="37"/>
      <c r="M61" s="36">
        <f t="shared" si="28"/>
        <v>26.096565087500636</v>
      </c>
      <c r="N61" s="38">
        <f t="shared" si="28"/>
        <v>15.57773560381607</v>
      </c>
      <c r="O61" s="38">
        <f>IF(Settings!$I$6&gt;69, 0.2*(N61), 0)</f>
        <v>0</v>
      </c>
      <c r="P61" s="39">
        <f t="shared" si="29"/>
        <v>51.81280653296686</v>
      </c>
      <c r="Q61" s="39">
        <f t="shared" si="29"/>
        <v>31.713858014872578</v>
      </c>
      <c r="R61" s="39">
        <f t="shared" si="29"/>
        <v>51.503482728381648</v>
      </c>
      <c r="S61" s="40">
        <f t="shared" si="9"/>
        <v>26.21497208314381</v>
      </c>
      <c r="T61" s="40">
        <f t="shared" si="10"/>
        <v>34.725101188712422</v>
      </c>
      <c r="U61" s="41">
        <f t="shared" si="11"/>
        <v>47.760641031598212</v>
      </c>
      <c r="V61" s="41">
        <f t="shared" si="12"/>
        <v>41.529546790071784</v>
      </c>
      <c r="W61" s="42">
        <f t="shared" si="13"/>
        <v>71.472233321593308</v>
      </c>
      <c r="X61" s="42">
        <f t="shared" si="14"/>
        <v>47.193439707774495</v>
      </c>
      <c r="Z61" s="37">
        <f t="shared" si="30"/>
        <v>27.952876610968016</v>
      </c>
      <c r="AA61" s="37">
        <f t="shared" si="30"/>
        <v>54.196596462679679</v>
      </c>
      <c r="AC61" s="3">
        <v>47</v>
      </c>
      <c r="AD61"/>
      <c r="AE61" s="59">
        <f t="shared" si="35"/>
        <v>46.806056521639796</v>
      </c>
      <c r="AG61" s="3">
        <f t="shared" si="17"/>
        <v>46.806056521639796</v>
      </c>
      <c r="AH61" s="36">
        <f t="shared" si="32"/>
        <v>72.147766801001779</v>
      </c>
      <c r="AI61" s="36">
        <f t="shared" si="32"/>
        <v>69.009988406371818</v>
      </c>
      <c r="AJ61" s="36">
        <f t="shared" si="32"/>
        <v>73.651827883173652</v>
      </c>
      <c r="AK61" s="36">
        <f t="shared" si="32"/>
        <v>70.912336410139076</v>
      </c>
      <c r="AL61" s="36">
        <f t="shared" si="32"/>
        <v>25.661676688907466</v>
      </c>
      <c r="AM61" s="37"/>
      <c r="AN61" s="36">
        <f t="shared" si="33"/>
        <v>25.999687501557606</v>
      </c>
      <c r="AO61" s="38">
        <f t="shared" si="33"/>
        <v>15.520876743176744</v>
      </c>
      <c r="AP61" s="38">
        <f>IF(Settings!$I$6&gt;69, 0.2*(AO61), 0)</f>
        <v>0</v>
      </c>
      <c r="AQ61" s="39">
        <f t="shared" si="34"/>
        <v>51.684790329572728</v>
      </c>
      <c r="AR61" s="39">
        <f t="shared" si="34"/>
        <v>31.646596702775817</v>
      </c>
      <c r="AS61" s="39">
        <f t="shared" si="34"/>
        <v>51.448106360010669</v>
      </c>
      <c r="AT61" s="40">
        <f t="shared" si="21"/>
        <v>26.147788744229523</v>
      </c>
      <c r="AU61" s="40">
        <f t="shared" si="22"/>
        <v>34.628988313261509</v>
      </c>
      <c r="AV61" s="41">
        <f t="shared" si="23"/>
        <v>47.614343741093784</v>
      </c>
      <c r="AW61" s="41">
        <f t="shared" si="24"/>
        <v>41.405993043823088</v>
      </c>
      <c r="AX61" s="42">
        <f t="shared" si="25"/>
        <v>71.375173624975773</v>
      </c>
      <c r="AY61" s="42">
        <f t="shared" si="26"/>
        <v>47.096707289606549</v>
      </c>
      <c r="BA61" s="37">
        <f t="shared" si="31"/>
        <v>27.921629572350444</v>
      </c>
      <c r="BB61" s="37">
        <f t="shared" si="31"/>
        <v>54.140387043102656</v>
      </c>
    </row>
    <row r="62" spans="1:97" x14ac:dyDescent="0.25">
      <c r="F62" s="3">
        <v>48</v>
      </c>
      <c r="G62" s="36">
        <f t="shared" si="8"/>
        <v>73.374853829327094</v>
      </c>
      <c r="H62" s="36">
        <f t="shared" si="8"/>
        <v>70.263128904047832</v>
      </c>
      <c r="I62" s="36">
        <f t="shared" si="8"/>
        <v>75.295967928046835</v>
      </c>
      <c r="J62" s="36">
        <f t="shared" si="8"/>
        <v>72.159346511670591</v>
      </c>
      <c r="K62" s="36">
        <f t="shared" si="8"/>
        <v>25.989629778041358</v>
      </c>
      <c r="L62" s="37"/>
      <c r="M62" s="36">
        <f t="shared" si="8"/>
        <v>26.589850604736462</v>
      </c>
      <c r="N62" s="38">
        <f t="shared" si="28"/>
        <v>15.868086150239353</v>
      </c>
      <c r="O62" s="38">
        <f>IF(Settings!$I$6&gt;69, 0.2*(N62), 0)</f>
        <v>0</v>
      </c>
      <c r="P62" s="39">
        <f t="shared" si="29"/>
        <v>52.462419210225839</v>
      </c>
      <c r="Q62" s="39">
        <f t="shared" si="29"/>
        <v>32.052631252694553</v>
      </c>
      <c r="R62" s="39">
        <f t="shared" si="29"/>
        <v>51.775893800503937</v>
      </c>
      <c r="S62" s="40">
        <f t="shared" si="9"/>
        <v>26.555794436402753</v>
      </c>
      <c r="T62" s="40">
        <f t="shared" si="10"/>
        <v>35.212123568072514</v>
      </c>
      <c r="U62" s="41">
        <f t="shared" si="11"/>
        <v>48.505111802524439</v>
      </c>
      <c r="V62" s="41">
        <f t="shared" si="12"/>
        <v>42.157877342428698</v>
      </c>
      <c r="W62" s="42">
        <f t="shared" si="13"/>
        <v>71.959103592728752</v>
      </c>
      <c r="X62" s="42">
        <f t="shared" si="14"/>
        <v>47.681328626024658</v>
      </c>
      <c r="Z62" s="37">
        <f t="shared" si="30"/>
        <v>28.106855734703082</v>
      </c>
      <c r="AA62" s="37">
        <f t="shared" si="30"/>
        <v>54.477975434145883</v>
      </c>
      <c r="AC62" s="3">
        <v>48</v>
      </c>
      <c r="AD62"/>
      <c r="AE62" s="59">
        <f t="shared" si="35"/>
        <v>47.791322808443105</v>
      </c>
      <c r="AG62" s="3">
        <f t="shared" si="17"/>
        <v>47.791322808443105</v>
      </c>
      <c r="AH62" s="36">
        <f t="shared" si="32"/>
        <v>73.1660500558622</v>
      </c>
      <c r="AI62" s="36">
        <f t="shared" si="32"/>
        <v>70.046601040863806</v>
      </c>
      <c r="AJ62" s="36">
        <f t="shared" si="32"/>
        <v>75.013138173419648</v>
      </c>
      <c r="AK62" s="36">
        <f t="shared" si="32"/>
        <v>71.94401204064927</v>
      </c>
      <c r="AL62" s="36">
        <f t="shared" si="32"/>
        <v>25.934041134712682</v>
      </c>
      <c r="AM62" s="37"/>
      <c r="AN62" s="36">
        <f t="shared" si="33"/>
        <v>26.487773746804294</v>
      </c>
      <c r="AO62" s="38">
        <f t="shared" si="33"/>
        <v>15.80788670986561</v>
      </c>
      <c r="AP62" s="38">
        <f>IF(Settings!$I$6&gt;69, 0.2*(AO62), 0)</f>
        <v>0</v>
      </c>
      <c r="AQ62" s="39">
        <f t="shared" si="34"/>
        <v>52.32829544232122</v>
      </c>
      <c r="AR62" s="39">
        <f t="shared" si="34"/>
        <v>31.983036098924657</v>
      </c>
      <c r="AS62" s="39">
        <f t="shared" si="34"/>
        <v>51.720817595613859</v>
      </c>
      <c r="AT62" s="40">
        <f t="shared" si="21"/>
        <v>26.485439432620723</v>
      </c>
      <c r="AU62" s="40">
        <f t="shared" si="22"/>
        <v>35.111667495497265</v>
      </c>
      <c r="AV62" s="41">
        <f t="shared" si="23"/>
        <v>48.351115308464522</v>
      </c>
      <c r="AW62" s="41">
        <f t="shared" si="24"/>
        <v>42.027960624518279</v>
      </c>
      <c r="AX62" s="42">
        <f t="shared" si="25"/>
        <v>71.859353255184615</v>
      </c>
      <c r="AY62" s="42">
        <f t="shared" si="26"/>
        <v>47.581005602266544</v>
      </c>
      <c r="BA62" s="37">
        <f t="shared" si="31"/>
        <v>28.075687403940577</v>
      </c>
      <c r="BB62" s="37">
        <f t="shared" si="31"/>
        <v>54.420407089398793</v>
      </c>
    </row>
    <row r="63" spans="1:97" x14ac:dyDescent="0.25">
      <c r="F63" s="3">
        <v>49</v>
      </c>
      <c r="G63" s="36">
        <f t="shared" si="8"/>
        <v>74.343133574860403</v>
      </c>
      <c r="H63" s="36">
        <f t="shared" si="8"/>
        <v>71.286240369905954</v>
      </c>
      <c r="I63" s="36">
        <f t="shared" si="8"/>
        <v>76.624932039183818</v>
      </c>
      <c r="J63" s="36">
        <f t="shared" si="8"/>
        <v>73.176049869033648</v>
      </c>
      <c r="K63" s="36">
        <f t="shared" si="8"/>
        <v>26.246227006342842</v>
      </c>
      <c r="L63" s="37"/>
      <c r="M63" s="36">
        <f t="shared" si="8"/>
        <v>27.072730582880393</v>
      </c>
      <c r="N63" s="38">
        <f t="shared" si="28"/>
        <v>16.153715798568626</v>
      </c>
      <c r="O63" s="38">
        <f>IF(Settings!$I$6&gt;69, 0.2*(N63), 0)</f>
        <v>0</v>
      </c>
      <c r="P63" s="39">
        <f t="shared" si="29"/>
        <v>53.094802892207696</v>
      </c>
      <c r="Q63" s="39">
        <f t="shared" si="29"/>
        <v>32.378273512575333</v>
      </c>
      <c r="R63" s="39">
        <f t="shared" si="29"/>
        <v>52.027506722017336</v>
      </c>
      <c r="S63" s="40">
        <f t="shared" si="9"/>
        <v>26.887410986920848</v>
      </c>
      <c r="T63" s="40">
        <f t="shared" si="10"/>
        <v>35.68504241759117</v>
      </c>
      <c r="U63" s="41">
        <f t="shared" si="11"/>
        <v>49.233230541371022</v>
      </c>
      <c r="V63" s="41">
        <f t="shared" si="12"/>
        <v>42.771744221943571</v>
      </c>
      <c r="W63" s="42">
        <f t="shared" si="13"/>
        <v>72.424025261112064</v>
      </c>
      <c r="X63" s="42">
        <f t="shared" si="14"/>
        <v>48.151429048177832</v>
      </c>
      <c r="Z63" s="37">
        <f t="shared" si="30"/>
        <v>28.24949736192363</v>
      </c>
      <c r="AA63" s="37">
        <f t="shared" si="30"/>
        <v>54.745711700073144</v>
      </c>
      <c r="AC63" s="3">
        <v>49</v>
      </c>
      <c r="AD63"/>
      <c r="AE63" s="59">
        <f t="shared" si="35"/>
        <v>48.699202568119411</v>
      </c>
      <c r="AG63" s="3">
        <f t="shared" si="17"/>
        <v>48.699202568119411</v>
      </c>
      <c r="AH63" s="36">
        <f t="shared" si="32"/>
        <v>74.057431716192852</v>
      </c>
      <c r="AI63" s="36">
        <f t="shared" si="32"/>
        <v>70.9810040254049</v>
      </c>
      <c r="AJ63" s="36">
        <f t="shared" si="32"/>
        <v>76.229753405405688</v>
      </c>
      <c r="AK63" s="36">
        <f t="shared" si="32"/>
        <v>72.87285905125907</v>
      </c>
      <c r="AL63" s="36">
        <f t="shared" si="32"/>
        <v>26.170719013365424</v>
      </c>
      <c r="AM63" s="37"/>
      <c r="AN63" s="36">
        <f t="shared" si="33"/>
        <v>26.928572980161213</v>
      </c>
      <c r="AO63" s="38">
        <f t="shared" si="33"/>
        <v>16.068294950117455</v>
      </c>
      <c r="AP63" s="38">
        <f>IF(Settings!$I$6&gt;69, 0.2*(AO63), 0)</f>
        <v>0</v>
      </c>
      <c r="AQ63" s="39">
        <f t="shared" si="34"/>
        <v>52.906371952027762</v>
      </c>
      <c r="AR63" s="39">
        <f t="shared" si="34"/>
        <v>32.281675381738552</v>
      </c>
      <c r="AS63" s="39">
        <f t="shared" si="34"/>
        <v>51.953916631551579</v>
      </c>
      <c r="AT63" s="40">
        <f t="shared" si="21"/>
        <v>26.788617547563774</v>
      </c>
      <c r="AU63" s="40">
        <f t="shared" si="22"/>
        <v>35.54425493541617</v>
      </c>
      <c r="AV63" s="41">
        <f t="shared" si="23"/>
        <v>49.015920395289925</v>
      </c>
      <c r="AW63" s="41">
        <f t="shared" si="24"/>
        <v>42.588602415242939</v>
      </c>
      <c r="AX63" s="42">
        <f t="shared" si="25"/>
        <v>72.286422022242505</v>
      </c>
      <c r="AY63" s="42">
        <f t="shared" si="26"/>
        <v>48.011859836065597</v>
      </c>
      <c r="BA63" s="37">
        <f t="shared" si="31"/>
        <v>28.207734816508154</v>
      </c>
      <c r="BB63" s="37">
        <f t="shared" si="31"/>
        <v>54.666571940412688</v>
      </c>
    </row>
    <row r="64" spans="1:97" x14ac:dyDescent="0.25">
      <c r="F64" s="3">
        <v>50</v>
      </c>
      <c r="G64" s="36">
        <f t="shared" si="8"/>
        <v>75.259561156061139</v>
      </c>
      <c r="H64" s="36">
        <f t="shared" si="8"/>
        <v>72.285618322242328</v>
      </c>
      <c r="I64" s="36">
        <f t="shared" si="8"/>
        <v>77.910727698539617</v>
      </c>
      <c r="J64" s="36">
        <f t="shared" si="8"/>
        <v>74.167923943614994</v>
      </c>
      <c r="K64" s="36">
        <f t="shared" si="8"/>
        <v>26.487256532791381</v>
      </c>
      <c r="L64" s="37"/>
      <c r="M64" s="36">
        <f t="shared" si="8"/>
        <v>27.54525647973038</v>
      </c>
      <c r="N64" s="38">
        <f t="shared" si="28"/>
        <v>16.434636722898532</v>
      </c>
      <c r="O64" s="38">
        <f>IF(Settings!$I$6&gt;69, 0.2*(N64), 0)</f>
        <v>0</v>
      </c>
      <c r="P64" s="39">
        <f t="shared" si="29"/>
        <v>53.710348259091354</v>
      </c>
      <c r="Q64" s="39">
        <f t="shared" si="29"/>
        <v>32.691228917719698</v>
      </c>
      <c r="R64" s="39">
        <f t="shared" si="29"/>
        <v>52.259843943563773</v>
      </c>
      <c r="S64" s="40">
        <f t="shared" si="9"/>
        <v>27.210024766188099</v>
      </c>
      <c r="T64" s="40">
        <f t="shared" si="10"/>
        <v>36.144158033604967</v>
      </c>
      <c r="U64" s="41">
        <f t="shared" si="11"/>
        <v>49.945225682504805</v>
      </c>
      <c r="V64" s="41">
        <f t="shared" si="12"/>
        <v>43.371370993345394</v>
      </c>
      <c r="W64" s="42">
        <f t="shared" si="13"/>
        <v>72.868057819659114</v>
      </c>
      <c r="X64" s="42">
        <f t="shared" si="14"/>
        <v>48.604321736076209</v>
      </c>
      <c r="Z64" s="37">
        <f t="shared" si="30"/>
        <v>28.381599810154547</v>
      </c>
      <c r="AA64" s="37">
        <f t="shared" si="30"/>
        <v>55.000466729275018</v>
      </c>
      <c r="AC64" s="3">
        <v>50</v>
      </c>
      <c r="AD64"/>
      <c r="AE64" s="59">
        <f t="shared" si="35"/>
        <v>49.535774030139265</v>
      </c>
      <c r="AG64" s="3">
        <f t="shared" si="17"/>
        <v>49.535774030139265</v>
      </c>
      <c r="AH64" s="36">
        <f t="shared" si="32"/>
        <v>74.840438465344121</v>
      </c>
      <c r="AI64" s="36">
        <f t="shared" si="32"/>
        <v>71.824608559048343</v>
      </c>
      <c r="AJ64" s="36">
        <f t="shared" si="32"/>
        <v>77.319152489861651</v>
      </c>
      <c r="AK64" s="36">
        <f t="shared" si="32"/>
        <v>73.710530123601345</v>
      </c>
      <c r="AL64" s="36">
        <f t="shared" si="32"/>
        <v>26.377246692327923</v>
      </c>
      <c r="AM64" s="37"/>
      <c r="AN64" s="36">
        <f t="shared" si="33"/>
        <v>27.327181468240592</v>
      </c>
      <c r="AO64" s="38">
        <f t="shared" si="33"/>
        <v>16.304810540298863</v>
      </c>
      <c r="AP64" s="38">
        <f>IF(Settings!$I$6&gt;69, 0.2*(AO64), 0)</f>
        <v>0</v>
      </c>
      <c r="AQ64" s="39">
        <f t="shared" si="34"/>
        <v>53.426665405519252</v>
      </c>
      <c r="AR64" s="39">
        <f t="shared" si="34"/>
        <v>32.547496703789534</v>
      </c>
      <c r="AS64" s="39">
        <f t="shared" si="34"/>
        <v>52.154291320807175</v>
      </c>
      <c r="AT64" s="40">
        <f t="shared" si="21"/>
        <v>27.061365763736465</v>
      </c>
      <c r="AU64" s="40">
        <f t="shared" si="22"/>
        <v>35.932721969521886</v>
      </c>
      <c r="AV64" s="41">
        <f t="shared" si="23"/>
        <v>49.616689351548551</v>
      </c>
      <c r="AW64" s="41">
        <f t="shared" si="24"/>
        <v>43.094765135429007</v>
      </c>
      <c r="AX64" s="42">
        <f t="shared" si="25"/>
        <v>72.664458737142922</v>
      </c>
      <c r="AY64" s="42">
        <f t="shared" si="26"/>
        <v>48.396180683615277</v>
      </c>
      <c r="BA64" s="37">
        <f t="shared" si="31"/>
        <v>28.321536326269705</v>
      </c>
      <c r="BB64" s="37">
        <f t="shared" si="31"/>
        <v>54.883776378806886</v>
      </c>
    </row>
    <row r="65" spans="6:54" x14ac:dyDescent="0.25">
      <c r="F65" s="3">
        <v>51</v>
      </c>
      <c r="G65" s="36">
        <f t="shared" si="8"/>
        <v>76.126354167292035</v>
      </c>
      <c r="H65" s="36">
        <f t="shared" si="8"/>
        <v>73.261643476762899</v>
      </c>
      <c r="I65" s="36">
        <f t="shared" ref="H65:M78" si="36">I$4*(1-EXP(-I$5*$F65))^I$6</f>
        <v>79.154067691145897</v>
      </c>
      <c r="J65" s="36">
        <f t="shared" si="36"/>
        <v>75.135408836176993</v>
      </c>
      <c r="K65" s="36">
        <f t="shared" si="36"/>
        <v>26.713551038904349</v>
      </c>
      <c r="L65" s="37"/>
      <c r="M65" s="36">
        <f t="shared" si="36"/>
        <v>28.007493659555927</v>
      </c>
      <c r="N65" s="38">
        <f t="shared" si="28"/>
        <v>16.710865845567859</v>
      </c>
      <c r="O65" s="38">
        <f>IF(Settings!$I$6&gt;69, 0.2*(N65), 0)</f>
        <v>0</v>
      </c>
      <c r="P65" s="39">
        <f t="shared" si="29"/>
        <v>54.309442175047295</v>
      </c>
      <c r="Q65" s="39">
        <f t="shared" si="29"/>
        <v>32.991932799933828</v>
      </c>
      <c r="R65" s="39">
        <f t="shared" si="29"/>
        <v>52.474326693043196</v>
      </c>
      <c r="S65" s="40">
        <f t="shared" si="9"/>
        <v>27.523837901378094</v>
      </c>
      <c r="T65" s="40">
        <f t="shared" si="10"/>
        <v>36.589773507668404</v>
      </c>
      <c r="U65" s="41">
        <f t="shared" si="11"/>
        <v>50.641332424284883</v>
      </c>
      <c r="V65" s="41">
        <f t="shared" si="12"/>
        <v>43.956986086057739</v>
      </c>
      <c r="W65" s="42">
        <f t="shared" si="13"/>
        <v>73.292210764648132</v>
      </c>
      <c r="X65" s="42">
        <f t="shared" si="14"/>
        <v>49.040574644833654</v>
      </c>
      <c r="Z65" s="37">
        <f t="shared" si="30"/>
        <v>28.503910710529649</v>
      </c>
      <c r="AA65" s="37">
        <f t="shared" si="30"/>
        <v>55.242869919141299</v>
      </c>
      <c r="AC65" s="3">
        <v>51</v>
      </c>
      <c r="AD65"/>
      <c r="AE65" s="59">
        <f t="shared" si="35"/>
        <v>50.306638016924872</v>
      </c>
      <c r="AG65" s="3">
        <f t="shared" si="17"/>
        <v>50.306638016924872</v>
      </c>
      <c r="AH65" s="36">
        <f t="shared" si="32"/>
        <v>75.530527078795942</v>
      </c>
      <c r="AI65" s="36">
        <f t="shared" si="32"/>
        <v>72.587369454898905</v>
      </c>
      <c r="AJ65" s="36">
        <f t="shared" si="32"/>
        <v>78.296461631894772</v>
      </c>
      <c r="AK65" s="36">
        <f t="shared" si="32"/>
        <v>74.467163778257287</v>
      </c>
      <c r="AL65" s="36">
        <f t="shared" si="32"/>
        <v>26.558175661033815</v>
      </c>
      <c r="AM65" s="37"/>
      <c r="AN65" s="36">
        <f t="shared" si="33"/>
        <v>27.688086346120105</v>
      </c>
      <c r="AO65" s="38">
        <f t="shared" si="33"/>
        <v>16.51983693476679</v>
      </c>
      <c r="AP65" s="38">
        <f>IF(Settings!$I$6&gt;69, 0.2*(AO65), 0)</f>
        <v>0</v>
      </c>
      <c r="AQ65" s="39">
        <f t="shared" si="34"/>
        <v>53.895784308076152</v>
      </c>
      <c r="AR65" s="39">
        <f t="shared" si="34"/>
        <v>32.784718653174828</v>
      </c>
      <c r="AS65" s="39">
        <f t="shared" si="34"/>
        <v>52.327447347457039</v>
      </c>
      <c r="AT65" s="40">
        <f t="shared" si="21"/>
        <v>27.3071780330833</v>
      </c>
      <c r="AU65" s="40">
        <f t="shared" si="22"/>
        <v>36.2822217302989</v>
      </c>
      <c r="AV65" s="41">
        <f t="shared" si="23"/>
        <v>50.160356446846052</v>
      </c>
      <c r="AW65" s="41">
        <f t="shared" si="24"/>
        <v>43.552421672939339</v>
      </c>
      <c r="AX65" s="42">
        <f t="shared" si="25"/>
        <v>73.000187110669373</v>
      </c>
      <c r="AY65" s="42">
        <f t="shared" si="26"/>
        <v>48.739836416008224</v>
      </c>
      <c r="BA65" s="37">
        <f t="shared" si="31"/>
        <v>28.420112574263115</v>
      </c>
      <c r="BB65" s="37">
        <f t="shared" si="31"/>
        <v>55.076081518810433</v>
      </c>
    </row>
    <row r="66" spans="6:54" x14ac:dyDescent="0.25">
      <c r="F66" s="3">
        <v>52</v>
      </c>
      <c r="G66" s="36">
        <f t="shared" ref="G66:M84" si="37">G$4*(1-EXP(-G$5*$F66))^G$6</f>
        <v>76.945708158322972</v>
      </c>
      <c r="H66" s="36">
        <f t="shared" si="36"/>
        <v>74.214703207316418</v>
      </c>
      <c r="I66" s="36">
        <f t="shared" si="36"/>
        <v>80.355723340231037</v>
      </c>
      <c r="J66" s="36">
        <f t="shared" si="36"/>
        <v>76.078949536264091</v>
      </c>
      <c r="K66" s="36">
        <f t="shared" si="36"/>
        <v>26.925913903054671</v>
      </c>
      <c r="L66" s="37"/>
      <c r="M66" s="36">
        <f t="shared" si="36"/>
        <v>28.4595200609401</v>
      </c>
      <c r="N66" s="38">
        <f t="shared" si="28"/>
        <v>16.982424442130021</v>
      </c>
      <c r="O66" s="38">
        <f>IF(Settings!$I$6&gt;69, 0.2*(N66), 0)</f>
        <v>0</v>
      </c>
      <c r="P66" s="39">
        <f t="shared" si="29"/>
        <v>54.89246724928271</v>
      </c>
      <c r="Q66" s="39">
        <f t="shared" si="29"/>
        <v>33.28081117863816</v>
      </c>
      <c r="R66" s="39">
        <f t="shared" si="29"/>
        <v>52.672280053701712</v>
      </c>
      <c r="S66" s="40">
        <f t="shared" si="9"/>
        <v>27.829051260719059</v>
      </c>
      <c r="T66" s="40">
        <f t="shared" si="10"/>
        <v>37.022193672704375</v>
      </c>
      <c r="U66" s="41">
        <f t="shared" si="11"/>
        <v>51.321791701241864</v>
      </c>
      <c r="V66" s="41">
        <f t="shared" si="12"/>
        <v>44.528821924389852</v>
      </c>
      <c r="W66" s="42">
        <f t="shared" si="13"/>
        <v>73.697445564786136</v>
      </c>
      <c r="X66" s="42">
        <f t="shared" si="14"/>
        <v>49.460742564097778</v>
      </c>
      <c r="Z66" s="37">
        <f t="shared" si="30"/>
        <v>28.617129356885052</v>
      </c>
      <c r="AA66" s="37">
        <f t="shared" si="30"/>
        <v>55.473520150626157</v>
      </c>
      <c r="AC66" s="3">
        <v>52</v>
      </c>
      <c r="AD66"/>
      <c r="AE66" s="59">
        <f t="shared" si="35"/>
        <v>51.016955441198782</v>
      </c>
      <c r="AG66" s="3">
        <f t="shared" si="17"/>
        <v>51.016955441198782</v>
      </c>
      <c r="AH66" s="36">
        <f t="shared" si="32"/>
        <v>76.140635870464365</v>
      </c>
      <c r="AI66" s="36">
        <f t="shared" si="32"/>
        <v>73.277993315618062</v>
      </c>
      <c r="AJ66" s="36">
        <f t="shared" si="32"/>
        <v>79.174787434722901</v>
      </c>
      <c r="AK66" s="36">
        <f t="shared" si="32"/>
        <v>75.15160527246411</v>
      </c>
      <c r="AL66" s="36">
        <f t="shared" si="32"/>
        <v>26.717265624302527</v>
      </c>
      <c r="AM66" s="37"/>
      <c r="AN66" s="36">
        <f t="shared" si="33"/>
        <v>28.015242826012283</v>
      </c>
      <c r="AO66" s="38">
        <f t="shared" si="33"/>
        <v>16.715509099458234</v>
      </c>
      <c r="AP66" s="38">
        <f>IF(Settings!$I$6&gt;69, 0.2*(AO66), 0)</f>
        <v>0</v>
      </c>
      <c r="AQ66" s="39">
        <f t="shared" si="34"/>
        <v>54.319460465267696</v>
      </c>
      <c r="AR66" s="39">
        <f t="shared" si="34"/>
        <v>32.996928223880275</v>
      </c>
      <c r="AS66" s="39">
        <f t="shared" si="34"/>
        <v>52.477817224235316</v>
      </c>
      <c r="AT66" s="40">
        <f t="shared" si="21"/>
        <v>27.52908403348281</v>
      </c>
      <c r="AU66" s="40">
        <f t="shared" si="22"/>
        <v>36.59721448893216</v>
      </c>
      <c r="AV66" s="41">
        <f t="shared" si="23"/>
        <v>50.652999629154131</v>
      </c>
      <c r="AW66" s="41">
        <f t="shared" si="24"/>
        <v>43.966795989370837</v>
      </c>
      <c r="AX66" s="42">
        <f t="shared" si="25"/>
        <v>73.299236713353679</v>
      </c>
      <c r="AY66" s="42">
        <f t="shared" si="26"/>
        <v>49.047831280891963</v>
      </c>
      <c r="BA66" s="37">
        <f t="shared" si="31"/>
        <v>28.505904248504848</v>
      </c>
      <c r="BB66" s="37">
        <f t="shared" si="31"/>
        <v>55.246876994748298</v>
      </c>
    </row>
    <row r="67" spans="6:54" x14ac:dyDescent="0.25">
      <c r="F67" s="3">
        <v>53</v>
      </c>
      <c r="G67" s="36">
        <f t="shared" si="37"/>
        <v>77.719785359536118</v>
      </c>
      <c r="H67" s="36">
        <f t="shared" si="36"/>
        <v>75.145190225777483</v>
      </c>
      <c r="I67" s="36">
        <f t="shared" si="36"/>
        <v>81.516515512957071</v>
      </c>
      <c r="J67" s="36">
        <f t="shared" si="36"/>
        <v>76.998994594859724</v>
      </c>
      <c r="K67" s="36">
        <f t="shared" si="36"/>
        <v>27.125117929002698</v>
      </c>
      <c r="L67" s="37"/>
      <c r="M67" s="36">
        <f t="shared" si="36"/>
        <v>28.901424958751051</v>
      </c>
      <c r="N67" s="38">
        <f t="shared" si="28"/>
        <v>17.249337773814517</v>
      </c>
      <c r="O67" s="38">
        <f>IF(Settings!$I$6&gt;69, 0.2*(N67), 0)</f>
        <v>0</v>
      </c>
      <c r="P67" s="39">
        <f t="shared" si="29"/>
        <v>55.459801453952224</v>
      </c>
      <c r="Q67" s="39">
        <f t="shared" si="29"/>
        <v>33.558280342723457</v>
      </c>
      <c r="R67" s="39">
        <f t="shared" si="29"/>
        <v>52.854938078378993</v>
      </c>
      <c r="S67" s="40">
        <f t="shared" si="9"/>
        <v>28.125864139794164</v>
      </c>
      <c r="T67" s="40">
        <f t="shared" si="10"/>
        <v>37.441724158300914</v>
      </c>
      <c r="U67" s="41">
        <f t="shared" si="11"/>
        <v>51.986849244992293</v>
      </c>
      <c r="V67" s="41">
        <f t="shared" si="12"/>
        <v>45.087114135466486</v>
      </c>
      <c r="W67" s="42">
        <f t="shared" si="13"/>
        <v>74.084677609938197</v>
      </c>
      <c r="X67" s="42">
        <f t="shared" si="14"/>
        <v>49.865366850418972</v>
      </c>
      <c r="Z67" s="37">
        <f t="shared" si="30"/>
        <v>28.72190909608776</v>
      </c>
      <c r="AA67" s="37">
        <f t="shared" si="30"/>
        <v>55.692987267842589</v>
      </c>
      <c r="AC67" s="3">
        <v>53</v>
      </c>
      <c r="AD67"/>
      <c r="AE67" s="59">
        <f t="shared" si="35"/>
        <v>51.671481858149477</v>
      </c>
      <c r="AG67" s="3">
        <f t="shared" si="17"/>
        <v>51.671481858149477</v>
      </c>
      <c r="AH67" s="36">
        <f t="shared" si="32"/>
        <v>76.68163422346116</v>
      </c>
      <c r="AI67" s="36">
        <f t="shared" si="32"/>
        <v>73.904114774604679</v>
      </c>
      <c r="AJ67" s="36">
        <f t="shared" si="32"/>
        <v>79.965505790395284</v>
      </c>
      <c r="AK67" s="36">
        <f t="shared" si="32"/>
        <v>75.771592765189141</v>
      </c>
      <c r="AL67" s="36">
        <f t="shared" si="32"/>
        <v>26.857637341788518</v>
      </c>
      <c r="AM67" s="37"/>
      <c r="AN67" s="36">
        <f t="shared" si="33"/>
        <v>28.312142137835707</v>
      </c>
      <c r="AO67" s="38">
        <f t="shared" si="33"/>
        <v>16.893726186670857</v>
      </c>
      <c r="AP67" s="38">
        <f>IF(Settings!$I$6&gt;69, 0.2*(AO67), 0)</f>
        <v>0</v>
      </c>
      <c r="AQ67" s="39">
        <f t="shared" si="34"/>
        <v>54.702681954023546</v>
      </c>
      <c r="AR67" s="39">
        <f t="shared" si="34"/>
        <v>33.187187923051837</v>
      </c>
      <c r="AS67" s="39">
        <f t="shared" si="34"/>
        <v>52.608994286564652</v>
      </c>
      <c r="AT67" s="40">
        <f t="shared" si="21"/>
        <v>27.729719381795377</v>
      </c>
      <c r="AU67" s="40">
        <f t="shared" si="22"/>
        <v>36.881572431150502</v>
      </c>
      <c r="AV67" s="41">
        <f t="shared" si="23"/>
        <v>51.099959339431152</v>
      </c>
      <c r="AW67" s="41">
        <f t="shared" si="24"/>
        <v>44.342468864762807</v>
      </c>
      <c r="AX67" s="42">
        <f t="shared" si="25"/>
        <v>73.566348022597595</v>
      </c>
      <c r="AY67" s="42">
        <f t="shared" si="26"/>
        <v>49.324450361265626</v>
      </c>
      <c r="BA67" s="37">
        <f t="shared" si="31"/>
        <v>28.580896763945709</v>
      </c>
      <c r="BB67" s="37">
        <f t="shared" si="31"/>
        <v>55.399008085335993</v>
      </c>
    </row>
    <row r="68" spans="6:54" x14ac:dyDescent="0.25">
      <c r="F68" s="3">
        <v>54</v>
      </c>
      <c r="G68" s="36">
        <f t="shared" si="37"/>
        <v>78.450705379326706</v>
      </c>
      <c r="H68" s="36">
        <f t="shared" si="36"/>
        <v>76.053501380514476</v>
      </c>
      <c r="I68" s="36">
        <f t="shared" si="36"/>
        <v>82.637306421291342</v>
      </c>
      <c r="J68" s="36">
        <f t="shared" si="36"/>
        <v>77.895994922426738</v>
      </c>
      <c r="K68" s="36">
        <f t="shared" si="36"/>
        <v>27.311904538107008</v>
      </c>
      <c r="L68" s="37"/>
      <c r="M68" s="36">
        <f t="shared" si="36"/>
        <v>29.333307814213143</v>
      </c>
      <c r="N68" s="38">
        <f t="shared" si="28"/>
        <v>17.511634745452731</v>
      </c>
      <c r="O68" s="38">
        <f>IF(Settings!$I$6&gt;69, 0.2*(N68), 0)</f>
        <v>0</v>
      </c>
      <c r="P68" s="39">
        <f t="shared" si="29"/>
        <v>56.011817793285921</v>
      </c>
      <c r="Q68" s="39">
        <f t="shared" si="29"/>
        <v>33.824746523367502</v>
      </c>
      <c r="R68" s="39">
        <f t="shared" si="29"/>
        <v>53.023448872943391</v>
      </c>
      <c r="S68" s="40">
        <f t="shared" si="9"/>
        <v>28.414473984868458</v>
      </c>
      <c r="T68" s="40">
        <f t="shared" si="10"/>
        <v>37.8486705454862</v>
      </c>
      <c r="U68" s="41">
        <f t="shared" si="11"/>
        <v>52.636754726489784</v>
      </c>
      <c r="V68" s="41">
        <f t="shared" si="12"/>
        <v>45.632100828308687</v>
      </c>
      <c r="W68" s="42">
        <f t="shared" si="13"/>
        <v>74.454778130216496</v>
      </c>
      <c r="X68" s="42">
        <f t="shared" si="14"/>
        <v>50.254975239849962</v>
      </c>
      <c r="Z68" s="37">
        <f t="shared" si="30"/>
        <v>28.818859725125897</v>
      </c>
      <c r="AA68" s="37">
        <f t="shared" si="30"/>
        <v>55.901813485918382</v>
      </c>
      <c r="AC68" s="3">
        <v>54</v>
      </c>
      <c r="AD68"/>
      <c r="AE68" s="59">
        <f t="shared" si="35"/>
        <v>52.274599303739727</v>
      </c>
      <c r="AG68" s="3">
        <f t="shared" si="17"/>
        <v>52.274599303739727</v>
      </c>
      <c r="AH68" s="36">
        <f t="shared" si="32"/>
        <v>77.162688123866204</v>
      </c>
      <c r="AI68" s="36">
        <f t="shared" si="32"/>
        <v>74.472445748252909</v>
      </c>
      <c r="AJ68" s="36">
        <f t="shared" si="32"/>
        <v>80.678510158131004</v>
      </c>
      <c r="AK68" s="36">
        <f t="shared" si="32"/>
        <v>76.333914323457023</v>
      </c>
      <c r="AL68" s="36">
        <f t="shared" si="32"/>
        <v>26.981893822879556</v>
      </c>
      <c r="AM68" s="37"/>
      <c r="AN68" s="36">
        <f t="shared" si="33"/>
        <v>28.581870880261711</v>
      </c>
      <c r="AO68" s="38">
        <f t="shared" si="33"/>
        <v>17.056180153489738</v>
      </c>
      <c r="AP68" s="38">
        <f>IF(Settings!$I$6&gt;69, 0.2*(AO68), 0)</f>
        <v>0</v>
      </c>
      <c r="AQ68" s="39">
        <f t="shared" si="34"/>
        <v>55.049803717454893</v>
      </c>
      <c r="AR68" s="39">
        <f t="shared" si="34"/>
        <v>33.35812296864907</v>
      </c>
      <c r="AS68" s="39">
        <f t="shared" si="34"/>
        <v>52.72391108412836</v>
      </c>
      <c r="AT68" s="40">
        <f t="shared" si="21"/>
        <v>27.9113841445579</v>
      </c>
      <c r="AU68" s="40">
        <f t="shared" si="22"/>
        <v>37.138667290437219</v>
      </c>
      <c r="AV68" s="41">
        <f t="shared" si="23"/>
        <v>51.505939510347645</v>
      </c>
      <c r="AW68" s="41">
        <f t="shared" si="24"/>
        <v>44.683467448951745</v>
      </c>
      <c r="AX68" s="42">
        <f t="shared" si="25"/>
        <v>73.805534583066233</v>
      </c>
      <c r="AY68" s="42">
        <f t="shared" si="26"/>
        <v>49.573377633431228</v>
      </c>
      <c r="BA68" s="37">
        <f t="shared" si="31"/>
        <v>28.646715713431767</v>
      </c>
      <c r="BB68" s="37">
        <f t="shared" si="31"/>
        <v>55.534876038726715</v>
      </c>
    </row>
    <row r="69" spans="6:54" x14ac:dyDescent="0.25">
      <c r="F69" s="3">
        <v>55</v>
      </c>
      <c r="G69" s="36">
        <f t="shared" si="37"/>
        <v>79.140537642942078</v>
      </c>
      <c r="H69" s="36">
        <f t="shared" si="36"/>
        <v>76.940036563475104</v>
      </c>
      <c r="I69" s="36">
        <f t="shared" si="36"/>
        <v>83.718992167030294</v>
      </c>
      <c r="J69" s="36">
        <f t="shared" si="36"/>
        <v>78.770402701550864</v>
      </c>
      <c r="K69" s="36">
        <f t="shared" si="36"/>
        <v>27.486983352942232</v>
      </c>
      <c r="L69" s="37"/>
      <c r="M69" s="36">
        <f t="shared" si="36"/>
        <v>29.755277207418771</v>
      </c>
      <c r="N69" s="38">
        <f t="shared" si="28"/>
        <v>17.769347587014476</v>
      </c>
      <c r="O69" s="38">
        <f>IF(Settings!$I$6&gt;69, 0.2*(N69), 0)</f>
        <v>0</v>
      </c>
      <c r="P69" s="39">
        <f t="shared" si="29"/>
        <v>56.548884018865337</v>
      </c>
      <c r="Q69" s="39">
        <f t="shared" si="29"/>
        <v>34.080605647169556</v>
      </c>
      <c r="R69" s="39">
        <f t="shared" si="29"/>
        <v>53.178879596371978</v>
      </c>
      <c r="S69" s="40">
        <f t="shared" si="9"/>
        <v>28.695076149725576</v>
      </c>
      <c r="T69" s="40">
        <f t="shared" si="10"/>
        <v>38.243337612171004</v>
      </c>
      <c r="U69" s="41">
        <f t="shared" si="11"/>
        <v>53.271760972890853</v>
      </c>
      <c r="V69" s="41">
        <f t="shared" si="12"/>
        <v>46.164021938085064</v>
      </c>
      <c r="W69" s="42">
        <f t="shared" si="13"/>
        <v>74.80857607791674</v>
      </c>
      <c r="X69" s="42">
        <f t="shared" si="14"/>
        <v>50.630081731075769</v>
      </c>
      <c r="Z69" s="37">
        <f t="shared" si="30"/>
        <v>28.908549867446506</v>
      </c>
      <c r="AA69" s="37">
        <f t="shared" si="30"/>
        <v>56.100514730592025</v>
      </c>
      <c r="AC69" s="3">
        <v>55</v>
      </c>
      <c r="AD69"/>
      <c r="AE69" s="59">
        <f t="shared" si="35"/>
        <v>52.830345632314121</v>
      </c>
      <c r="AG69" s="3">
        <f t="shared" si="17"/>
        <v>52.830345632314121</v>
      </c>
      <c r="AH69" s="36">
        <f t="shared" si="32"/>
        <v>77.591557210422181</v>
      </c>
      <c r="AI69" s="36">
        <f t="shared" si="32"/>
        <v>74.988901957673647</v>
      </c>
      <c r="AJ69" s="36">
        <f t="shared" si="32"/>
        <v>81.322423717835122</v>
      </c>
      <c r="AK69" s="36">
        <f t="shared" si="32"/>
        <v>76.844540512630473</v>
      </c>
      <c r="AL69" s="36">
        <f t="shared" si="32"/>
        <v>27.092216690234608</v>
      </c>
      <c r="AM69" s="37"/>
      <c r="AN69" s="36">
        <f t="shared" si="33"/>
        <v>28.82716262572189</v>
      </c>
      <c r="AO69" s="38">
        <f t="shared" si="33"/>
        <v>17.204380755933869</v>
      </c>
      <c r="AP69" s="38">
        <f>IF(Settings!$I$6&gt;69, 0.2*(AO69), 0)</f>
        <v>0</v>
      </c>
      <c r="AQ69" s="39">
        <f t="shared" si="34"/>
        <v>55.364639834373456</v>
      </c>
      <c r="AR69" s="39">
        <f t="shared" si="34"/>
        <v>33.511992519512916</v>
      </c>
      <c r="AS69" s="39">
        <f t="shared" si="34"/>
        <v>52.824976304288526</v>
      </c>
      <c r="AT69" s="40">
        <f t="shared" si="21"/>
        <v>28.076091723600634</v>
      </c>
      <c r="AU69" s="40">
        <f t="shared" si="22"/>
        <v>37.371443736737938</v>
      </c>
      <c r="AV69" s="41">
        <f t="shared" si="23"/>
        <v>51.875093476977739</v>
      </c>
      <c r="AW69" s="41">
        <f t="shared" si="24"/>
        <v>44.99334117460419</v>
      </c>
      <c r="AX69" s="42">
        <f t="shared" si="25"/>
        <v>74.020212060415815</v>
      </c>
      <c r="AY69" s="42">
        <f t="shared" si="26"/>
        <v>49.797792551374222</v>
      </c>
      <c r="BA69" s="37">
        <f t="shared" si="31"/>
        <v>28.70470042186945</v>
      </c>
      <c r="BB69" s="37">
        <f t="shared" si="31"/>
        <v>55.656517766710529</v>
      </c>
    </row>
    <row r="70" spans="6:54" x14ac:dyDescent="0.25">
      <c r="F70" s="3">
        <v>56</v>
      </c>
      <c r="G70" s="36">
        <f t="shared" si="37"/>
        <v>79.791295361660659</v>
      </c>
      <c r="H70" s="36">
        <f t="shared" si="36"/>
        <v>77.805197716825575</v>
      </c>
      <c r="I70" s="36">
        <f t="shared" si="36"/>
        <v>84.762495981370151</v>
      </c>
      <c r="J70" s="36">
        <f t="shared" si="36"/>
        <v>79.622670404393048</v>
      </c>
      <c r="K70" s="36">
        <f t="shared" si="36"/>
        <v>27.651032108765602</v>
      </c>
      <c r="L70" s="37"/>
      <c r="M70" s="36">
        <f t="shared" si="36"/>
        <v>30.167449846969681</v>
      </c>
      <c r="N70" s="38">
        <f t="shared" si="28"/>
        <v>18.022511557057687</v>
      </c>
      <c r="O70" s="38">
        <f>IF(Settings!$I$6&gt;69, 0.2*(N70), 0)</f>
        <v>0</v>
      </c>
      <c r="P70" s="39">
        <f t="shared" si="29"/>
        <v>57.071362386490762</v>
      </c>
      <c r="Q70" s="39">
        <f t="shared" si="29"/>
        <v>34.326243160069197</v>
      </c>
      <c r="R70" s="39">
        <f t="shared" si="29"/>
        <v>53.322221336974252</v>
      </c>
      <c r="S70" s="40">
        <f t="shared" si="9"/>
        <v>28.967863682840523</v>
      </c>
      <c r="T70" s="40">
        <f t="shared" si="10"/>
        <v>38.62602866122441</v>
      </c>
      <c r="U70" s="41">
        <f t="shared" si="11"/>
        <v>53.892123252918417</v>
      </c>
      <c r="V70" s="41">
        <f t="shared" si="12"/>
        <v>46.683118630095343</v>
      </c>
      <c r="W70" s="42">
        <f t="shared" si="13"/>
        <v>75.146859966319539</v>
      </c>
      <c r="X70" s="42">
        <f t="shared" si="14"/>
        <v>50.991186530420514</v>
      </c>
      <c r="Z70" s="37">
        <f t="shared" si="30"/>
        <v>28.991509306882175</v>
      </c>
      <c r="AA70" s="37">
        <f t="shared" si="30"/>
        <v>56.289581912858019</v>
      </c>
      <c r="AC70" s="3">
        <v>56</v>
      </c>
      <c r="AD70"/>
      <c r="AE70" s="59">
        <f t="shared" si="35"/>
        <v>53.342441549920437</v>
      </c>
      <c r="AG70" s="3">
        <f t="shared" si="17"/>
        <v>53.342441549920437</v>
      </c>
      <c r="AH70" s="36">
        <f t="shared" si="32"/>
        <v>77.974836338207254</v>
      </c>
      <c r="AI70" s="36">
        <f t="shared" si="32"/>
        <v>75.458710340726057</v>
      </c>
      <c r="AJ70" s="36">
        <f t="shared" si="32"/>
        <v>81.904780029977758</v>
      </c>
      <c r="AK70" s="36">
        <f t="shared" si="32"/>
        <v>77.308736565022173</v>
      </c>
      <c r="AL70" s="36">
        <f t="shared" si="32"/>
        <v>27.190443055546247</v>
      </c>
      <c r="AM70" s="37"/>
      <c r="AN70" s="36">
        <f t="shared" si="33"/>
        <v>29.050442661546796</v>
      </c>
      <c r="AO70" s="38">
        <f t="shared" si="33"/>
        <v>17.339677343187752</v>
      </c>
      <c r="AP70" s="38">
        <f>IF(Settings!$I$6&gt;69, 0.2*(AO70), 0)</f>
        <v>0</v>
      </c>
      <c r="AQ70" s="39">
        <f t="shared" si="34"/>
        <v>55.650540747678228</v>
      </c>
      <c r="AR70" s="39">
        <f t="shared" si="34"/>
        <v>33.650748070629007</v>
      </c>
      <c r="AS70" s="39">
        <f t="shared" si="34"/>
        <v>52.914180573727783</v>
      </c>
      <c r="AT70" s="40">
        <f t="shared" si="21"/>
        <v>28.225609814957881</v>
      </c>
      <c r="AU70" s="40">
        <f t="shared" si="22"/>
        <v>37.582480945517474</v>
      </c>
      <c r="AV70" s="41">
        <f t="shared" si="23"/>
        <v>52.211097141710738</v>
      </c>
      <c r="AW70" s="41">
        <f t="shared" si="24"/>
        <v>45.275226204435633</v>
      </c>
      <c r="AX70" s="42">
        <f t="shared" si="25"/>
        <v>74.213301576420704</v>
      </c>
      <c r="AY70" s="42">
        <f t="shared" si="26"/>
        <v>50.000449372716083</v>
      </c>
      <c r="BA70" s="37">
        <f t="shared" si="31"/>
        <v>28.755960996774387</v>
      </c>
      <c r="BB70" s="37">
        <f t="shared" si="31"/>
        <v>55.765669546783677</v>
      </c>
    </row>
    <row r="71" spans="6:54" x14ac:dyDescent="0.25">
      <c r="F71" s="3">
        <v>57</v>
      </c>
      <c r="G71" s="36">
        <f t="shared" si="37"/>
        <v>80.404930840289424</v>
      </c>
      <c r="H71" s="36">
        <f t="shared" si="36"/>
        <v>78.649387930891862</v>
      </c>
      <c r="I71" s="36">
        <f t="shared" si="36"/>
        <v>85.768762111085735</v>
      </c>
      <c r="J71" s="36">
        <f t="shared" si="36"/>
        <v>80.453249906041179</v>
      </c>
      <c r="K71" s="36">
        <f t="shared" si="36"/>
        <v>27.804696837173282</v>
      </c>
      <c r="L71" s="37"/>
      <c r="M71" s="36">
        <f t="shared" si="36"/>
        <v>30.56994965176451</v>
      </c>
      <c r="N71" s="38">
        <f t="shared" si="28"/>
        <v>18.27116466653364</v>
      </c>
      <c r="O71" s="38">
        <f>IF(Settings!$I$6&gt;69, 0.2*(N71), 0)</f>
        <v>0</v>
      </c>
      <c r="P71" s="39">
        <f t="shared" si="29"/>
        <v>57.579609450538349</v>
      </c>
      <c r="Q71" s="39">
        <f t="shared" si="29"/>
        <v>34.562033913510525</v>
      </c>
      <c r="R71" s="39">
        <f t="shared" si="29"/>
        <v>53.454393834259321</v>
      </c>
      <c r="S71" s="40">
        <f t="shared" si="9"/>
        <v>29.233027142021211</v>
      </c>
      <c r="T71" s="40">
        <f t="shared" si="10"/>
        <v>38.997044923851441</v>
      </c>
      <c r="U71" s="41">
        <f t="shared" si="11"/>
        <v>54.498098625148572</v>
      </c>
      <c r="V71" s="41">
        <f t="shared" si="12"/>
        <v>47.189632758535119</v>
      </c>
      <c r="W71" s="42">
        <f t="shared" si="13"/>
        <v>75.470379660675789</v>
      </c>
      <c r="X71" s="42">
        <f t="shared" si="14"/>
        <v>51.338776051006462</v>
      </c>
      <c r="Z71" s="37">
        <f t="shared" si="30"/>
        <v>29.068231262413228</v>
      </c>
      <c r="AA71" s="37">
        <f t="shared" si="30"/>
        <v>56.46948214181085</v>
      </c>
      <c r="AC71" s="3">
        <v>57</v>
      </c>
      <c r="AD71"/>
      <c r="AE71" s="59">
        <f t="shared" si="35"/>
        <v>53.814315524332059</v>
      </c>
      <c r="AG71" s="3">
        <f t="shared" si="17"/>
        <v>53.814315524332059</v>
      </c>
      <c r="AH71" s="36">
        <f t="shared" si="32"/>
        <v>78.318152336343587</v>
      </c>
      <c r="AI71" s="36">
        <f t="shared" si="32"/>
        <v>75.886500408422535</v>
      </c>
      <c r="AJ71" s="36">
        <f t="shared" si="32"/>
        <v>82.432176593637109</v>
      </c>
      <c r="AK71" s="36">
        <f t="shared" si="32"/>
        <v>77.731157469415933</v>
      </c>
      <c r="AL71" s="36">
        <f t="shared" si="32"/>
        <v>27.278127078772954</v>
      </c>
      <c r="AM71" s="37"/>
      <c r="AN71" s="36">
        <f t="shared" si="33"/>
        <v>29.253866719142692</v>
      </c>
      <c r="AO71" s="38">
        <f t="shared" si="33"/>
        <v>17.463277849009806</v>
      </c>
      <c r="AP71" s="38">
        <f>IF(Settings!$I$6&gt;69, 0.2*(AO71), 0)</f>
        <v>0</v>
      </c>
      <c r="AQ71" s="39">
        <f t="shared" si="34"/>
        <v>55.910458115752064</v>
      </c>
      <c r="AR71" s="39">
        <f t="shared" si="34"/>
        <v>33.776081503583868</v>
      </c>
      <c r="AS71" s="39">
        <f t="shared" si="34"/>
        <v>52.993178753034449</v>
      </c>
      <c r="AT71" s="40">
        <f t="shared" si="21"/>
        <v>28.361494827947741</v>
      </c>
      <c r="AU71" s="40">
        <f t="shared" si="22"/>
        <v>37.7740443615495</v>
      </c>
      <c r="AV71" s="41">
        <f t="shared" si="23"/>
        <v>52.517211384657443</v>
      </c>
      <c r="AW71" s="41">
        <f t="shared" si="24"/>
        <v>45.531900245053521</v>
      </c>
      <c r="AX71" s="42">
        <f t="shared" si="25"/>
        <v>74.387312941103559</v>
      </c>
      <c r="AY71" s="42">
        <f t="shared" si="26"/>
        <v>50.183742567263756</v>
      </c>
      <c r="BA71" s="37">
        <f t="shared" si="31"/>
        <v>28.801422862689694</v>
      </c>
      <c r="BB71" s="37">
        <f t="shared" si="31"/>
        <v>55.863818245869787</v>
      </c>
    </row>
    <row r="72" spans="6:54" x14ac:dyDescent="0.25">
      <c r="F72" s="3">
        <v>58</v>
      </c>
      <c r="G72" s="36">
        <f t="shared" si="37"/>
        <v>80.983331949210466</v>
      </c>
      <c r="H72" s="36">
        <f t="shared" si="36"/>
        <v>79.473010625878388</v>
      </c>
      <c r="I72" s="36">
        <f t="shared" si="36"/>
        <v>86.738750305258392</v>
      </c>
      <c r="J72" s="36">
        <f t="shared" si="36"/>
        <v>81.262591685645532</v>
      </c>
      <c r="K72" s="36">
        <f t="shared" si="36"/>
        <v>27.948592273405637</v>
      </c>
      <c r="L72" s="37"/>
      <c r="M72" s="36">
        <f t="shared" si="36"/>
        <v>30.962906900256108</v>
      </c>
      <c r="N72" s="38">
        <f t="shared" si="28"/>
        <v>18.515347421516299</v>
      </c>
      <c r="O72" s="38">
        <f>IF(Settings!$I$6&gt;69, 0.2*(N72), 0)</f>
        <v>0</v>
      </c>
      <c r="P72" s="39">
        <f t="shared" si="29"/>
        <v>58.073975892110354</v>
      </c>
      <c r="Q72" s="39">
        <f t="shared" si="29"/>
        <v>34.7883421052043</v>
      </c>
      <c r="R72" s="39">
        <f t="shared" si="29"/>
        <v>53.576250024209195</v>
      </c>
      <c r="S72" s="40">
        <f t="shared" si="9"/>
        <v>29.490754433924707</v>
      </c>
      <c r="T72" s="40">
        <f t="shared" si="10"/>
        <v>39.356685031578245</v>
      </c>
      <c r="U72" s="41">
        <f t="shared" si="11"/>
        <v>55.089945344133554</v>
      </c>
      <c r="V72" s="41">
        <f t="shared" si="12"/>
        <v>47.683806375527034</v>
      </c>
      <c r="W72" s="42">
        <f t="shared" si="13"/>
        <v>75.779848117802857</v>
      </c>
      <c r="X72" s="42">
        <f t="shared" si="14"/>
        <v>51.673322959170598</v>
      </c>
      <c r="Z72" s="37">
        <f t="shared" si="30"/>
        <v>29.139174591104211</v>
      </c>
      <c r="AA72" s="37">
        <f t="shared" si="30"/>
        <v>56.640659878684033</v>
      </c>
      <c r="AC72" s="3">
        <v>58</v>
      </c>
      <c r="AD72"/>
      <c r="AE72" s="59">
        <f t="shared" si="35"/>
        <v>54.249126738543261</v>
      </c>
      <c r="AG72" s="3">
        <f t="shared" si="17"/>
        <v>54.249126738543261</v>
      </c>
      <c r="AH72" s="36">
        <f t="shared" si="32"/>
        <v>78.62632463124126</v>
      </c>
      <c r="AI72" s="36">
        <f t="shared" si="32"/>
        <v>76.276382108698911</v>
      </c>
      <c r="AJ72" s="36">
        <f t="shared" si="32"/>
        <v>82.910405279012167</v>
      </c>
      <c r="AK72" s="36">
        <f t="shared" si="32"/>
        <v>78.115928767768636</v>
      </c>
      <c r="AL72" s="36">
        <f t="shared" si="32"/>
        <v>27.356589460634666</v>
      </c>
      <c r="AM72" s="37"/>
      <c r="AN72" s="36">
        <f t="shared" si="33"/>
        <v>29.439354478112243</v>
      </c>
      <c r="AO72" s="38">
        <f t="shared" si="33"/>
        <v>17.576265341137923</v>
      </c>
      <c r="AP72" s="38">
        <f>IF(Settings!$I$6&gt;69, 0.2*(AO72), 0)</f>
        <v>0</v>
      </c>
      <c r="AQ72" s="39">
        <f t="shared" si="34"/>
        <v>56.146999450939809</v>
      </c>
      <c r="AR72" s="39">
        <f t="shared" si="34"/>
        <v>33.889464773655298</v>
      </c>
      <c r="AS72" s="39">
        <f t="shared" si="34"/>
        <v>53.063354361197369</v>
      </c>
      <c r="AT72" s="40">
        <f t="shared" si="21"/>
        <v>28.48512089687501</v>
      </c>
      <c r="AU72" s="40">
        <f t="shared" si="22"/>
        <v>37.948129323625146</v>
      </c>
      <c r="AV72" s="41">
        <f t="shared" si="23"/>
        <v>52.796335401674511</v>
      </c>
      <c r="AW72" s="41">
        <f t="shared" si="24"/>
        <v>45.765829265219345</v>
      </c>
      <c r="AX72" s="42">
        <f t="shared" si="25"/>
        <v>74.544412076472994</v>
      </c>
      <c r="AY72" s="42">
        <f t="shared" si="26"/>
        <v>50.349760962647693</v>
      </c>
      <c r="BA72" s="37">
        <f t="shared" si="31"/>
        <v>28.841861744158138</v>
      </c>
      <c r="BB72" s="37">
        <f t="shared" si="31"/>
        <v>55.9522427458921</v>
      </c>
    </row>
    <row r="73" spans="6:54" x14ac:dyDescent="0.25">
      <c r="F73" s="3">
        <v>59</v>
      </c>
      <c r="G73" s="36">
        <f t="shared" si="37"/>
        <v>81.528319604461899</v>
      </c>
      <c r="H73" s="36">
        <f t="shared" si="36"/>
        <v>80.276468810496112</v>
      </c>
      <c r="I73" s="36">
        <f t="shared" si="36"/>
        <v>87.673430858524085</v>
      </c>
      <c r="J73" s="36">
        <f t="shared" si="36"/>
        <v>82.051144107938711</v>
      </c>
      <c r="K73" s="36">
        <f t="shared" si="36"/>
        <v>28.083302445143669</v>
      </c>
      <c r="L73" s="37"/>
      <c r="M73" s="36">
        <f t="shared" si="36"/>
        <v>31.346457442791795</v>
      </c>
      <c r="N73" s="38">
        <f t="shared" si="28"/>
        <v>18.755102583538871</v>
      </c>
      <c r="O73" s="38">
        <f>IF(Settings!$I$6&gt;69, 0.2*(N73), 0)</f>
        <v>0</v>
      </c>
      <c r="P73" s="39">
        <f t="shared" si="29"/>
        <v>58.55480637764299</v>
      </c>
      <c r="Q73" s="39">
        <f t="shared" si="29"/>
        <v>35.005521267640745</v>
      </c>
      <c r="R73" s="39">
        <f t="shared" si="29"/>
        <v>53.68858039250663</v>
      </c>
      <c r="S73" s="40">
        <f t="shared" si="9"/>
        <v>29.741230676099008</v>
      </c>
      <c r="T73" s="40">
        <f t="shared" si="10"/>
        <v>39.705244550729496</v>
      </c>
      <c r="U73" s="41">
        <f t="shared" si="11"/>
        <v>55.66792231971322</v>
      </c>
      <c r="V73" s="41">
        <f t="shared" si="12"/>
        <v>48.165881286297669</v>
      </c>
      <c r="W73" s="42">
        <f t="shared" si="13"/>
        <v>76.07594307165914</v>
      </c>
      <c r="X73" s="42">
        <f t="shared" si="14"/>
        <v>51.995286261982223</v>
      </c>
      <c r="Z73" s="37">
        <f t="shared" si="30"/>
        <v>29.204765909948989</v>
      </c>
      <c r="AA73" s="37">
        <f t="shared" si="30"/>
        <v>56.803538034935343</v>
      </c>
      <c r="AC73" s="3">
        <v>59</v>
      </c>
      <c r="AD73"/>
      <c r="AE73" s="59">
        <f t="shared" si="35"/>
        <v>54.649786241410681</v>
      </c>
      <c r="AG73" s="3">
        <f t="shared" si="17"/>
        <v>54.649786241410681</v>
      </c>
      <c r="AH73" s="36">
        <f t="shared" si="32"/>
        <v>78.903496725877289</v>
      </c>
      <c r="AI73" s="36">
        <f t="shared" si="32"/>
        <v>76.632012341933574</v>
      </c>
      <c r="AJ73" s="36">
        <f t="shared" si="32"/>
        <v>83.344563135025894</v>
      </c>
      <c r="AK73" s="36">
        <f t="shared" si="32"/>
        <v>78.466715376651422</v>
      </c>
      <c r="AL73" s="36">
        <f t="shared" si="32"/>
        <v>27.426957400090462</v>
      </c>
      <c r="AM73" s="37"/>
      <c r="AN73" s="36">
        <f t="shared" si="33"/>
        <v>29.608618552592699</v>
      </c>
      <c r="AO73" s="38">
        <f t="shared" si="33"/>
        <v>17.679612450402011</v>
      </c>
      <c r="AP73" s="38">
        <f>IF(Settings!$I$6&gt;69, 0.2*(AO73), 0)</f>
        <v>0</v>
      </c>
      <c r="AQ73" s="39">
        <f t="shared" si="34"/>
        <v>56.362474306237623</v>
      </c>
      <c r="AR73" s="39">
        <f t="shared" si="34"/>
        <v>33.992182813305099</v>
      </c>
      <c r="AS73" s="39">
        <f t="shared" si="34"/>
        <v>53.125870328186252</v>
      </c>
      <c r="AT73" s="40">
        <f t="shared" si="21"/>
        <v>28.597704410788474</v>
      </c>
      <c r="AU73" s="40">
        <f t="shared" si="22"/>
        <v>38.106497925084597</v>
      </c>
      <c r="AV73" s="41">
        <f t="shared" si="23"/>
        <v>53.051052385320951</v>
      </c>
      <c r="AW73" s="41">
        <f t="shared" si="24"/>
        <v>45.979207405160146</v>
      </c>
      <c r="AX73" s="42">
        <f t="shared" si="25"/>
        <v>74.686475936124495</v>
      </c>
      <c r="AY73" s="42">
        <f t="shared" si="26"/>
        <v>50.500332742025634</v>
      </c>
      <c r="BA73" s="37">
        <f t="shared" si="31"/>
        <v>28.877931314358229</v>
      </c>
      <c r="BB73" s="37">
        <f t="shared" si="31"/>
        <v>56.032047629199937</v>
      </c>
    </row>
    <row r="74" spans="6:54" x14ac:dyDescent="0.25">
      <c r="F74" s="3">
        <v>60</v>
      </c>
      <c r="G74" s="36">
        <f t="shared" si="37"/>
        <v>82.041646115501933</v>
      </c>
      <c r="H74" s="36">
        <f t="shared" si="36"/>
        <v>81.060164411223042</v>
      </c>
      <c r="I74" s="36">
        <f t="shared" si="36"/>
        <v>88.573780168936452</v>
      </c>
      <c r="J74" s="36">
        <f t="shared" si="36"/>
        <v>82.819352778384072</v>
      </c>
      <c r="K74" s="36">
        <f t="shared" si="36"/>
        <v>28.20938140633632</v>
      </c>
      <c r="L74" s="37"/>
      <c r="M74" s="36">
        <f t="shared" si="36"/>
        <v>31.720741972920646</v>
      </c>
      <c r="N74" s="38">
        <f t="shared" si="28"/>
        <v>18.990474946323772</v>
      </c>
      <c r="O74" s="38">
        <f>IF(Settings!$I$6&gt;69, 0.2*(N74), 0)</f>
        <v>0</v>
      </c>
      <c r="P74" s="39">
        <f t="shared" si="29"/>
        <v>59.022439444958316</v>
      </c>
      <c r="Q74" s="39">
        <f t="shared" si="29"/>
        <v>35.213914298223841</v>
      </c>
      <c r="R74" s="39">
        <f t="shared" si="29"/>
        <v>53.792117125801582</v>
      </c>
      <c r="S74" s="40">
        <f t="shared" si="9"/>
        <v>29.984638079420876</v>
      </c>
      <c r="T74" s="40">
        <f t="shared" si="10"/>
        <v>40.043015573808312</v>
      </c>
      <c r="U74" s="41">
        <f t="shared" si="11"/>
        <v>56.23228862526333</v>
      </c>
      <c r="V74" s="41">
        <f t="shared" si="12"/>
        <v>48.636098646733821</v>
      </c>
      <c r="W74" s="42">
        <f t="shared" si="13"/>
        <v>76.359308663059281</v>
      </c>
      <c r="X74" s="42">
        <f t="shared" si="14"/>
        <v>52.305111430364974</v>
      </c>
      <c r="Z74" s="37">
        <f t="shared" si="30"/>
        <v>29.265401630161296</v>
      </c>
      <c r="AA74" s="37">
        <f t="shared" si="30"/>
        <v>56.958519017091213</v>
      </c>
      <c r="AC74" s="3">
        <v>60</v>
      </c>
      <c r="AD74"/>
      <c r="AE74" s="59">
        <f t="shared" si="35"/>
        <v>55.01897643704347</v>
      </c>
      <c r="AG74" s="3">
        <f t="shared" si="17"/>
        <v>55.01897643704347</v>
      </c>
      <c r="AH74" s="36">
        <f t="shared" si="32"/>
        <v>79.153244147820317</v>
      </c>
      <c r="AI74" s="36">
        <f t="shared" si="32"/>
        <v>76.956651919492998</v>
      </c>
      <c r="AJ74" s="36">
        <f t="shared" si="32"/>
        <v>83.739146599127807</v>
      </c>
      <c r="AK74" s="36">
        <f t="shared" si="32"/>
        <v>78.78678035934692</v>
      </c>
      <c r="AL74" s="36">
        <f t="shared" si="32"/>
        <v>27.490196991506675</v>
      </c>
      <c r="AM74" s="37"/>
      <c r="AN74" s="36">
        <f t="shared" si="33"/>
        <v>29.763189584322301</v>
      </c>
      <c r="AO74" s="38">
        <f t="shared" si="33"/>
        <v>17.774193962770443</v>
      </c>
      <c r="AP74" s="38">
        <f>IF(Settings!$I$6&gt;69, 0.2*(AO74), 0)</f>
        <v>0</v>
      </c>
      <c r="AQ74" s="39">
        <f t="shared" si="34"/>
        <v>56.558933446589087</v>
      </c>
      <c r="AR74" s="39">
        <f t="shared" si="34"/>
        <v>34.085360914646017</v>
      </c>
      <c r="AS74" s="39">
        <f t="shared" si="34"/>
        <v>53.181709221511177</v>
      </c>
      <c r="AT74" s="40">
        <f t="shared" si="21"/>
        <v>28.700324818586477</v>
      </c>
      <c r="AU74" s="40">
        <f t="shared" si="22"/>
        <v>38.250710243558778</v>
      </c>
      <c r="AV74" s="41">
        <f t="shared" si="23"/>
        <v>53.283668736803975</v>
      </c>
      <c r="AW74" s="41">
        <f t="shared" si="24"/>
        <v>46.173991151695795</v>
      </c>
      <c r="AX74" s="42">
        <f t="shared" si="25"/>
        <v>74.815137478093064</v>
      </c>
      <c r="AY74" s="42">
        <f t="shared" si="26"/>
        <v>50.637062984212058</v>
      </c>
      <c r="BA74" s="37">
        <f t="shared" si="31"/>
        <v>28.910185177327623</v>
      </c>
      <c r="BB74" s="37">
        <f t="shared" si="31"/>
        <v>56.104190714191148</v>
      </c>
    </row>
    <row r="75" spans="6:54" x14ac:dyDescent="0.25">
      <c r="F75" s="3">
        <v>61</v>
      </c>
      <c r="G75" s="36">
        <f t="shared" si="37"/>
        <v>82.524994275316942</v>
      </c>
      <c r="H75" s="36">
        <f t="shared" si="36"/>
        <v>81.824497666453624</v>
      </c>
      <c r="I75" s="36">
        <f t="shared" si="36"/>
        <v>89.440776770719566</v>
      </c>
      <c r="J75" s="36">
        <f t="shared" si="36"/>
        <v>83.567659965779782</v>
      </c>
      <c r="K75" s="36">
        <f t="shared" si="36"/>
        <v>28.327354084663099</v>
      </c>
      <c r="L75" s="37"/>
      <c r="M75" s="36">
        <f t="shared" si="36"/>
        <v>32.085905353807171</v>
      </c>
      <c r="N75" s="38">
        <f t="shared" si="28"/>
        <v>19.221511127786208</v>
      </c>
      <c r="O75" s="38">
        <f>IF(Settings!$I$6&gt;69, 0.2*(N75), 0)</f>
        <v>0</v>
      </c>
      <c r="P75" s="39">
        <f t="shared" si="29"/>
        <v>59.477207414035448</v>
      </c>
      <c r="Q75" s="39">
        <f t="shared" si="29"/>
        <v>35.413853525543296</v>
      </c>
      <c r="R75" s="39">
        <f t="shared" si="29"/>
        <v>53.887538055582397</v>
      </c>
      <c r="S75" s="40">
        <f t="shared" si="9"/>
        <v>30.221155848997313</v>
      </c>
      <c r="T75" s="40">
        <f t="shared" si="10"/>
        <v>40.370286362667684</v>
      </c>
      <c r="U75" s="41">
        <f t="shared" si="11"/>
        <v>56.78330305098666</v>
      </c>
      <c r="V75" s="41">
        <f t="shared" si="12"/>
        <v>49.094698599872174</v>
      </c>
      <c r="W75" s="42">
        <f t="shared" si="13"/>
        <v>76.630557012365614</v>
      </c>
      <c r="X75" s="42">
        <f t="shared" si="14"/>
        <v>52.603230552916692</v>
      </c>
      <c r="Z75" s="37">
        <f t="shared" si="30"/>
        <v>29.321449899746366</v>
      </c>
      <c r="AA75" s="37">
        <f t="shared" si="30"/>
        <v>57.105985720931706</v>
      </c>
      <c r="AC75" s="3">
        <v>61</v>
      </c>
      <c r="AD75"/>
      <c r="AE75" s="59">
        <f t="shared" si="35"/>
        <v>55.359169043423464</v>
      </c>
      <c r="AG75" s="3">
        <f t="shared" si="17"/>
        <v>55.359169043423464</v>
      </c>
      <c r="AH75" s="36">
        <f t="shared" si="32"/>
        <v>79.378663363906398</v>
      </c>
      <c r="AI75" s="36">
        <f t="shared" si="32"/>
        <v>77.253214460761612</v>
      </c>
      <c r="AJ75" s="36">
        <f t="shared" si="32"/>
        <v>84.098131696268354</v>
      </c>
      <c r="AK75" s="36">
        <f t="shared" si="32"/>
        <v>79.079035248999361</v>
      </c>
      <c r="AL75" s="36">
        <f t="shared" si="32"/>
        <v>27.547139605014319</v>
      </c>
      <c r="AM75" s="37"/>
      <c r="AN75" s="36">
        <f t="shared" si="33"/>
        <v>29.904437987337598</v>
      </c>
      <c r="AO75" s="38">
        <f t="shared" si="33"/>
        <v>17.860797821533446</v>
      </c>
      <c r="AP75" s="38">
        <f>IF(Settings!$I$6&gt;69, 0.2*(AO75), 0)</f>
        <v>0</v>
      </c>
      <c r="AQ75" s="39">
        <f t="shared" si="34"/>
        <v>56.738202179223279</v>
      </c>
      <c r="AR75" s="39">
        <f t="shared" si="34"/>
        <v>34.169987602749124</v>
      </c>
      <c r="AS75" s="39">
        <f t="shared" si="34"/>
        <v>53.231705318696974</v>
      </c>
      <c r="AT75" s="40">
        <f t="shared" si="21"/>
        <v>28.793942330292161</v>
      </c>
      <c r="AU75" s="40">
        <f t="shared" si="22"/>
        <v>38.38215087417462</v>
      </c>
      <c r="AV75" s="41">
        <f t="shared" si="23"/>
        <v>53.49624780507034</v>
      </c>
      <c r="AW75" s="41">
        <f t="shared" si="24"/>
        <v>46.351928676456964</v>
      </c>
      <c r="AX75" s="42">
        <f t="shared" si="25"/>
        <v>74.931822681776595</v>
      </c>
      <c r="AY75" s="42">
        <f t="shared" si="26"/>
        <v>50.761365101690323</v>
      </c>
      <c r="BA75" s="37">
        <f t="shared" si="31"/>
        <v>28.939094446060569</v>
      </c>
      <c r="BB75" s="37">
        <f t="shared" si="31"/>
        <v>56.169505677604199</v>
      </c>
    </row>
    <row r="76" spans="6:54" x14ac:dyDescent="0.25">
      <c r="F76" s="3">
        <v>62</v>
      </c>
      <c r="G76" s="36">
        <f t="shared" si="37"/>
        <v>82.979977081384192</v>
      </c>
      <c r="H76" s="36">
        <f t="shared" si="36"/>
        <v>82.569866580277989</v>
      </c>
      <c r="I76" s="36">
        <f t="shared" si="36"/>
        <v>90.275397804381242</v>
      </c>
      <c r="J76" s="36">
        <f t="shared" si="36"/>
        <v>84.296504086672201</v>
      </c>
      <c r="K76" s="36">
        <f t="shared" si="36"/>
        <v>28.437717215719985</v>
      </c>
      <c r="L76" s="37"/>
      <c r="M76" s="36">
        <f t="shared" si="36"/>
        <v>32.442095996130483</v>
      </c>
      <c r="N76" s="38">
        <f t="shared" si="28"/>
        <v>19.448259376277004</v>
      </c>
      <c r="O76" s="38">
        <f>IF(Settings!$I$6&gt;69, 0.2*(N76), 0)</f>
        <v>0</v>
      </c>
      <c r="P76" s="39">
        <f t="shared" si="29"/>
        <v>59.919436320034549</v>
      </c>
      <c r="Q76" s="39">
        <f t="shared" si="29"/>
        <v>35.605660806879897</v>
      </c>
      <c r="R76" s="39">
        <f t="shared" si="29"/>
        <v>53.975470392812746</v>
      </c>
      <c r="S76" s="40">
        <f t="shared" si="9"/>
        <v>30.450960101775838</v>
      </c>
      <c r="T76" s="40">
        <f t="shared" si="10"/>
        <v>40.687341038798301</v>
      </c>
      <c r="U76" s="41">
        <f t="shared" si="11"/>
        <v>57.321223698677599</v>
      </c>
      <c r="V76" s="41">
        <f t="shared" si="12"/>
        <v>49.541919948166793</v>
      </c>
      <c r="W76" s="42">
        <f t="shared" si="13"/>
        <v>76.890269734554678</v>
      </c>
      <c r="X76" s="42">
        <f t="shared" si="14"/>
        <v>52.890062516047635</v>
      </c>
      <c r="Z76" s="37">
        <f t="shared" si="30"/>
        <v>29.373252452060868</v>
      </c>
      <c r="AA76" s="37">
        <f t="shared" si="30"/>
        <v>57.246302477472263</v>
      </c>
      <c r="AC76" s="3">
        <v>62</v>
      </c>
      <c r="AD76"/>
      <c r="AE76" s="59">
        <f t="shared" si="35"/>
        <v>55.672641640487548</v>
      </c>
      <c r="AG76" s="3">
        <f t="shared" si="17"/>
        <v>55.672641640487548</v>
      </c>
      <c r="AH76" s="36">
        <f t="shared" si="32"/>
        <v>79.582445264560675</v>
      </c>
      <c r="AI76" s="36">
        <f t="shared" si="32"/>
        <v>77.524308477357494</v>
      </c>
      <c r="AJ76" s="36">
        <f t="shared" si="32"/>
        <v>84.425042420643138</v>
      </c>
      <c r="AK76" s="36">
        <f t="shared" si="32"/>
        <v>79.346083253519794</v>
      </c>
      <c r="AL76" s="36">
        <f t="shared" si="32"/>
        <v>27.598503459805521</v>
      </c>
      <c r="AM76" s="37"/>
      <c r="AN76" s="36">
        <f t="shared" si="33"/>
        <v>30.033592815902207</v>
      </c>
      <c r="AO76" s="38">
        <f t="shared" si="33"/>
        <v>17.940134754113046</v>
      </c>
      <c r="AP76" s="38">
        <f>IF(Settings!$I$6&gt;69, 0.2*(AO76), 0)</f>
        <v>0</v>
      </c>
      <c r="AQ76" s="39">
        <f t="shared" si="34"/>
        <v>56.901908805821989</v>
      </c>
      <c r="AR76" s="39">
        <f t="shared" si="34"/>
        <v>34.246933813180519</v>
      </c>
      <c r="AS76" s="39">
        <f t="shared" si="34"/>
        <v>53.276570325034555</v>
      </c>
      <c r="AT76" s="40">
        <f t="shared" si="21"/>
        <v>28.879413024510949</v>
      </c>
      <c r="AU76" s="40">
        <f t="shared" si="22"/>
        <v>38.502051536836696</v>
      </c>
      <c r="AV76" s="41">
        <f t="shared" si="23"/>
        <v>53.69063898805971</v>
      </c>
      <c r="AW76" s="41">
        <f t="shared" si="24"/>
        <v>46.514585086414492</v>
      </c>
      <c r="AX76" s="42">
        <f t="shared" si="25"/>
        <v>75.03778116744671</v>
      </c>
      <c r="AY76" s="42">
        <f t="shared" si="26"/>
        <v>50.874487267135358</v>
      </c>
      <c r="BA76" s="37">
        <f t="shared" si="31"/>
        <v>28.965061877470557</v>
      </c>
      <c r="BB76" s="37">
        <f t="shared" si="31"/>
        <v>56.228720730465682</v>
      </c>
    </row>
    <row r="77" spans="6:54" x14ac:dyDescent="0.25">
      <c r="F77" s="3">
        <v>63</v>
      </c>
      <c r="G77" s="36">
        <f t="shared" si="37"/>
        <v>83.408137988696708</v>
      </c>
      <c r="H77" s="36">
        <f t="shared" si="36"/>
        <v>83.296666431068644</v>
      </c>
      <c r="I77" s="36">
        <f t="shared" si="36"/>
        <v>91.078615888844112</v>
      </c>
      <c r="J77" s="36">
        <f t="shared" si="36"/>
        <v>85.006319246409504</v>
      </c>
      <c r="K77" s="36">
        <f t="shared" si="36"/>
        <v>28.540940340972316</v>
      </c>
      <c r="L77" s="37"/>
      <c r="M77" s="36">
        <f t="shared" si="36"/>
        <v>32.789465284072904</v>
      </c>
      <c r="N77" s="38">
        <f t="shared" si="28"/>
        <v>19.670769390107765</v>
      </c>
      <c r="O77" s="38">
        <f>IF(Settings!$I$6&gt;69, 0.2*(N77), 0)</f>
        <v>0</v>
      </c>
      <c r="P77" s="39">
        <f t="shared" si="29"/>
        <v>60.349445866339124</v>
      </c>
      <c r="Q77" s="39">
        <f t="shared" si="29"/>
        <v>35.789647652561158</v>
      </c>
      <c r="R77" s="39">
        <f t="shared" si="29"/>
        <v>54.056494254348451</v>
      </c>
      <c r="S77" s="40">
        <f t="shared" si="9"/>
        <v>30.67422379926856</v>
      </c>
      <c r="T77" s="40">
        <f t="shared" si="10"/>
        <v>40.994459316454908</v>
      </c>
      <c r="U77" s="41">
        <f t="shared" si="11"/>
        <v>57.846307614684292</v>
      </c>
      <c r="V77" s="41">
        <f t="shared" si="12"/>
        <v>49.977999858641184</v>
      </c>
      <c r="W77" s="42">
        <f t="shared" si="13"/>
        <v>77.13899939653156</v>
      </c>
      <c r="X77" s="42">
        <f t="shared" si="14"/>
        <v>53.166013206529691</v>
      </c>
      <c r="Z77" s="37">
        <f t="shared" si="30"/>
        <v>29.421126359579333</v>
      </c>
      <c r="AA77" s="37">
        <f t="shared" si="30"/>
        <v>57.379815953079309</v>
      </c>
      <c r="AC77" s="3">
        <v>63</v>
      </c>
      <c r="AD77"/>
      <c r="AE77" s="59">
        <f t="shared" si="35"/>
        <v>55.961492918461353</v>
      </c>
      <c r="AG77" s="3">
        <f t="shared" si="17"/>
        <v>55.961492918461353</v>
      </c>
      <c r="AH77" s="36">
        <f t="shared" si="32"/>
        <v>79.766936105717875</v>
      </c>
      <c r="AI77" s="36">
        <f t="shared" si="32"/>
        <v>77.772273687949138</v>
      </c>
      <c r="AJ77" s="36">
        <f t="shared" si="32"/>
        <v>84.72300915071304</v>
      </c>
      <c r="AK77" s="36">
        <f t="shared" si="32"/>
        <v>79.590256449900124</v>
      </c>
      <c r="AL77" s="36">
        <f t="shared" si="32"/>
        <v>27.644911341539007</v>
      </c>
      <c r="AM77" s="37"/>
      <c r="AN77" s="36">
        <f t="shared" si="33"/>
        <v>30.151758161578638</v>
      </c>
      <c r="AO77" s="38">
        <f t="shared" si="33"/>
        <v>18.012846708862661</v>
      </c>
      <c r="AP77" s="38">
        <f>IF(Settings!$I$6&gt;69, 0.2*(AO77), 0)</f>
        <v>0</v>
      </c>
      <c r="AQ77" s="39">
        <f t="shared" si="34"/>
        <v>57.051508987976575</v>
      </c>
      <c r="AR77" s="39">
        <f t="shared" si="34"/>
        <v>34.316969029688039</v>
      </c>
      <c r="AS77" s="39">
        <f t="shared" si="34"/>
        <v>53.316914109872798</v>
      </c>
      <c r="AT77" s="40">
        <f t="shared" si="21"/>
        <v>28.957501782024856</v>
      </c>
      <c r="AU77" s="40">
        <f t="shared" si="22"/>
        <v>38.611510393966533</v>
      </c>
      <c r="AV77" s="41">
        <f t="shared" si="23"/>
        <v>53.868502896314546</v>
      </c>
      <c r="AW77" s="41">
        <f t="shared" si="24"/>
        <v>46.66336421276948</v>
      </c>
      <c r="AX77" s="42">
        <f t="shared" si="25"/>
        <v>75.134111645124051</v>
      </c>
      <c r="AY77" s="42">
        <f t="shared" si="26"/>
        <v>50.977534709052762</v>
      </c>
      <c r="BA77" s="37">
        <f t="shared" si="31"/>
        <v>28.988433300133707</v>
      </c>
      <c r="BB77" s="37">
        <f t="shared" si="31"/>
        <v>56.282474108182569</v>
      </c>
    </row>
    <row r="78" spans="6:54" x14ac:dyDescent="0.25">
      <c r="F78" s="3">
        <v>64</v>
      </c>
      <c r="G78" s="36">
        <f t="shared" si="37"/>
        <v>83.810951607635914</v>
      </c>
      <c r="H78" s="36">
        <f t="shared" si="36"/>
        <v>84.00528933045085</v>
      </c>
      <c r="I78" s="36">
        <f t="shared" si="36"/>
        <v>91.851396362405822</v>
      </c>
      <c r="J78" s="36">
        <f t="shared" si="36"/>
        <v>85.697534832099407</v>
      </c>
      <c r="K78" s="36">
        <f t="shared" si="36"/>
        <v>28.637466849996066</v>
      </c>
      <c r="L78" s="37"/>
      <c r="M78" s="36">
        <f t="shared" si="36"/>
        <v>33.128167046213484</v>
      </c>
      <c r="N78" s="38">
        <f t="shared" si="28"/>
        <v>19.889092149472628</v>
      </c>
      <c r="O78" s="38">
        <f>IF(Settings!$I$6&gt;69, 0.2*(N78), 0)</f>
        <v>0</v>
      </c>
      <c r="P78" s="39">
        <f t="shared" si="29"/>
        <v>60.767549395590954</v>
      </c>
      <c r="Q78" s="39">
        <f t="shared" si="29"/>
        <v>35.966115373252855</v>
      </c>
      <c r="R78" s="39">
        <f t="shared" si="29"/>
        <v>54.131145984381234</v>
      </c>
      <c r="S78" s="40">
        <f t="shared" si="9"/>
        <v>30.891116693939427</v>
      </c>
      <c r="T78" s="40">
        <f t="shared" si="10"/>
        <v>41.291916274706203</v>
      </c>
      <c r="U78" s="41">
        <f t="shared" si="11"/>
        <v>58.358810458059558</v>
      </c>
      <c r="V78" s="41">
        <f t="shared" si="12"/>
        <v>50.403173598270506</v>
      </c>
      <c r="W78" s="42">
        <f t="shared" si="13"/>
        <v>77.377270916957656</v>
      </c>
      <c r="X78" s="42">
        <f t="shared" si="14"/>
        <v>53.431475732972565</v>
      </c>
      <c r="Z78" s="37">
        <f t="shared" si="30"/>
        <v>29.465365693292995</v>
      </c>
      <c r="AA78" s="37">
        <f t="shared" si="30"/>
        <v>57.506856005943725</v>
      </c>
      <c r="AC78" s="3">
        <v>64</v>
      </c>
      <c r="AD78"/>
      <c r="AE78" s="59">
        <f t="shared" si="35"/>
        <v>56.227656728531329</v>
      </c>
      <c r="AG78" s="3">
        <f t="shared" si="17"/>
        <v>56.227656728531329</v>
      </c>
      <c r="AH78" s="36">
        <f t="shared" si="32"/>
        <v>79.934188226352759</v>
      </c>
      <c r="AI78" s="36">
        <f t="shared" si="32"/>
        <v>77.999212436536212</v>
      </c>
      <c r="AJ78" s="36">
        <f t="shared" si="32"/>
        <v>84.994818653496878</v>
      </c>
      <c r="AK78" s="36">
        <f t="shared" si="32"/>
        <v>79.813647891249289</v>
      </c>
      <c r="AL78" s="36">
        <f t="shared" si="32"/>
        <v>27.686905214303785</v>
      </c>
      <c r="AM78" s="37"/>
      <c r="AN78" s="36">
        <f t="shared" si="33"/>
        <v>30.259927427527181</v>
      </c>
      <c r="AO78" s="38">
        <f t="shared" si="33"/>
        <v>18.079514261629722</v>
      </c>
      <c r="AP78" s="38">
        <f>IF(Settings!$I$6&gt;69, 0.2*(AO78), 0)</f>
        <v>0</v>
      </c>
      <c r="AQ78" s="39">
        <f t="shared" si="34"/>
        <v>57.188306678396692</v>
      </c>
      <c r="AR78" s="39">
        <f t="shared" si="34"/>
        <v>34.380774912708262</v>
      </c>
      <c r="AS78" s="39">
        <f t="shared" si="34"/>
        <v>53.353261515738183</v>
      </c>
      <c r="AT78" s="40">
        <f t="shared" si="21"/>
        <v>29.028893392176251</v>
      </c>
      <c r="AU78" s="40">
        <f t="shared" si="22"/>
        <v>38.711508605047342</v>
      </c>
      <c r="AV78" s="41">
        <f t="shared" si="23"/>
        <v>54.031333166573617</v>
      </c>
      <c r="AW78" s="41">
        <f t="shared" si="24"/>
        <v>46.799527461921727</v>
      </c>
      <c r="AX78" s="42">
        <f t="shared" si="25"/>
        <v>75.221783163598943</v>
      </c>
      <c r="AY78" s="42">
        <f t="shared" si="26"/>
        <v>51.071488590061477</v>
      </c>
      <c r="BA78" s="37">
        <f t="shared" si="31"/>
        <v>29.009506901624203</v>
      </c>
      <c r="BB78" s="37">
        <f t="shared" si="31"/>
        <v>56.331326976098467</v>
      </c>
    </row>
    <row r="79" spans="6:54" x14ac:dyDescent="0.25">
      <c r="F79" s="3">
        <v>65</v>
      </c>
      <c r="G79" s="36">
        <f t="shared" si="37"/>
        <v>84.189824769985293</v>
      </c>
      <c r="H79" s="36">
        <f t="shared" si="37"/>
        <v>84.696123828594096</v>
      </c>
      <c r="I79" s="36">
        <f t="shared" si="37"/>
        <v>92.594694861444225</v>
      </c>
      <c r="J79" s="36">
        <f t="shared" si="37"/>
        <v>86.370575153128414</v>
      </c>
      <c r="K79" s="36">
        <f t="shared" si="37"/>
        <v>28.727715050574531</v>
      </c>
      <c r="L79" s="37"/>
      <c r="M79" s="36">
        <f t="shared" si="37"/>
        <v>33.458357068340717</v>
      </c>
      <c r="N79" s="38">
        <f t="shared" si="28"/>
        <v>20.103279759945359</v>
      </c>
      <c r="O79" s="38">
        <f>IF(Settings!$I$6&gt;69, 0.2*(N79), 0)</f>
        <v>0</v>
      </c>
      <c r="P79" s="39">
        <f t="shared" si="29"/>
        <v>61.17405387687964</v>
      </c>
      <c r="Q79" s="39">
        <f t="shared" si="29"/>
        <v>36.135355246693194</v>
      </c>
      <c r="R79" s="39">
        <f t="shared" si="29"/>
        <v>54.199921275875468</v>
      </c>
      <c r="S79" s="40">
        <f t="shared" ref="S79:S84" si="38">S$8*(S$4*(1-EXP(-S$5*F79))^S$6)</f>
        <v>31.101805287934379</v>
      </c>
      <c r="T79" s="40">
        <f t="shared" ref="T79:T84" si="39">T$8*(T$4*(1-EXP(-T$5*F79))^T$6)</f>
        <v>41.579982164823875</v>
      </c>
      <c r="U79" s="41">
        <f t="shared" ref="U79:U84" si="40">(U$7/100*$H79)+((100-U$7)/100*$N79)</f>
        <v>58.858986201134599</v>
      </c>
      <c r="V79" s="41">
        <f t="shared" ref="V79:V84" si="41">(V$7/100*$H79)+((100-V$7)/100*$O79)</f>
        <v>50.817674297156458</v>
      </c>
      <c r="W79" s="42">
        <f t="shared" ref="W79:W84" si="42">$W$7/100*(($W$4*(1-EXP(-$W$5*F79))^$W$6)) + ((100-$W$7)/100*N79)</f>
        <v>77.605582909182857</v>
      </c>
      <c r="X79" s="42">
        <f t="shared" ref="X79:X84" si="43">$X$7/100*(($X$4*(1-EXP(-$X$5*F79))^$X$6)) + ((100-$X$7)/100*O79)</f>
        <v>53.686830663121711</v>
      </c>
      <c r="Z79" s="37">
        <f t="shared" si="30"/>
        <v>29.5062430891197</v>
      </c>
      <c r="AA79" s="37">
        <f t="shared" si="30"/>
        <v>57.627736501027925</v>
      </c>
      <c r="AC79" s="3">
        <v>65</v>
      </c>
      <c r="AD79"/>
      <c r="AE79" s="59">
        <f t="shared" si="35"/>
        <v>56.472915029924017</v>
      </c>
      <c r="AG79" s="3">
        <f t="shared" ref="AG79:AG84" si="44">AE79</f>
        <v>56.472915029924017</v>
      </c>
      <c r="AH79" s="36">
        <f t="shared" si="32"/>
        <v>80.086002405750079</v>
      </c>
      <c r="AI79" s="36">
        <f t="shared" si="32"/>
        <v>78.207016945434475</v>
      </c>
      <c r="AJ79" s="36">
        <f t="shared" si="32"/>
        <v>85.242956984005943</v>
      </c>
      <c r="AK79" s="36">
        <f t="shared" si="32"/>
        <v>80.018139397510424</v>
      </c>
      <c r="AL79" s="36">
        <f t="shared" si="32"/>
        <v>27.7249583213904</v>
      </c>
      <c r="AM79" s="37"/>
      <c r="AN79" s="36">
        <f t="shared" si="33"/>
        <v>30.358995777820148</v>
      </c>
      <c r="AO79" s="38">
        <f t="shared" si="33"/>
        <v>18.140663129578229</v>
      </c>
      <c r="AP79" s="38">
        <f>IF(Settings!$I$6&gt;69, 0.2*(AO79), 0)</f>
        <v>0</v>
      </c>
      <c r="AQ79" s="39">
        <f t="shared" si="34"/>
        <v>57.313472157291677</v>
      </c>
      <c r="AR79" s="39">
        <f t="shared" si="34"/>
        <v>34.438956849461015</v>
      </c>
      <c r="AS79" s="39">
        <f t="shared" si="34"/>
        <v>53.386066054377245</v>
      </c>
      <c r="AT79" s="40">
        <f t="shared" ref="AT79:AT84" si="45">AT$8*(AT$4*(1-EXP(-AT$5*AG79))^AT$6)</f>
        <v>29.094202118923693</v>
      </c>
      <c r="AU79" s="40">
        <f t="shared" ref="AU79:AU84" si="46">AU$8*(AU$4*(1-EXP(-AU$5*AG79))^AU$6)</f>
        <v>38.802924554111279</v>
      </c>
      <c r="AV79" s="41">
        <f t="shared" ref="AV79:AV84" si="47">(AV$7/100*$AI79)+((100-AV$7)/100*$AO79)</f>
        <v>54.180475419091977</v>
      </c>
      <c r="AW79" s="41">
        <f t="shared" ref="AW79:AW84" si="48">(AW$7/100*$AI79)+((100-AW$7)/100*$AP79)</f>
        <v>46.924210167260682</v>
      </c>
      <c r="AX79" s="42">
        <f t="shared" ref="AX79:AX84" si="49">$W$7/100*(($W$4*(1-EXP(-$W$5*AG79))^$W$6)) + ((100-$W$7)/100*AO79)</f>
        <v>75.301652931754319</v>
      </c>
      <c r="AY79" s="42">
        <f t="shared" ref="AY79:AY84" si="50">$X$7/100*(($X$4*(1-EXP(-$X$5*AG79))^$X$6)) + ((100-$X$7)/100*AP79)</f>
        <v>51.15722204800322</v>
      </c>
      <c r="BA79" s="37">
        <f t="shared" si="31"/>
        <v>29.02854081447358</v>
      </c>
      <c r="BB79" s="37">
        <f t="shared" si="31"/>
        <v>56.375774228443404</v>
      </c>
    </row>
    <row r="80" spans="6:54" x14ac:dyDescent="0.25">
      <c r="F80" s="3">
        <v>66</v>
      </c>
      <c r="G80" s="36">
        <f t="shared" si="37"/>
        <v>84.546097895871284</v>
      </c>
      <c r="H80" s="36">
        <f t="shared" si="37"/>
        <v>85.369554562090713</v>
      </c>
      <c r="I80" s="36">
        <f t="shared" si="37"/>
        <v>93.309455207822509</v>
      </c>
      <c r="J80" s="36">
        <f t="shared" si="37"/>
        <v>87.025859125258492</v>
      </c>
      <c r="K80" s="36">
        <f t="shared" si="37"/>
        <v>28.812079252878473</v>
      </c>
      <c r="L80" s="37"/>
      <c r="M80" s="36">
        <f t="shared" si="37"/>
        <v>33.780192645384957</v>
      </c>
      <c r="N80" s="38">
        <f t="shared" si="28"/>
        <v>20.313385306790323</v>
      </c>
      <c r="O80" s="38">
        <f>IF(Settings!$I$6&gt;69, 0.2*(N80), 0)</f>
        <v>0</v>
      </c>
      <c r="P80" s="39">
        <f t="shared" si="29"/>
        <v>61.569259907418299</v>
      </c>
      <c r="Q80" s="39">
        <f t="shared" si="29"/>
        <v>36.297648700755566</v>
      </c>
      <c r="R80" s="39">
        <f t="shared" si="29"/>
        <v>54.263278098255654</v>
      </c>
      <c r="S80" s="40">
        <f t="shared" si="38"/>
        <v>31.306452802952077</v>
      </c>
      <c r="T80" s="40">
        <f t="shared" si="39"/>
        <v>41.858922249729574</v>
      </c>
      <c r="U80" s="41">
        <f t="shared" si="40"/>
        <v>59.34708685997056</v>
      </c>
      <c r="V80" s="41">
        <f t="shared" si="41"/>
        <v>51.221732737254428</v>
      </c>
      <c r="W80" s="42">
        <f t="shared" si="42"/>
        <v>77.824408968140176</v>
      </c>
      <c r="X80" s="42">
        <f t="shared" si="43"/>
        <v>53.932446274212992</v>
      </c>
      <c r="Z80" s="37">
        <f t="shared" si="30"/>
        <v>29.544011223443608</v>
      </c>
      <c r="AA80" s="37">
        <f t="shared" si="30"/>
        <v>57.742756085500218</v>
      </c>
      <c r="AC80" s="3">
        <v>66</v>
      </c>
      <c r="AD80"/>
      <c r="AE80" s="59">
        <f t="shared" si="35"/>
        <v>56.698909820073034</v>
      </c>
      <c r="AG80" s="3">
        <f t="shared" si="44"/>
        <v>56.698909820073034</v>
      </c>
      <c r="AH80" s="36">
        <f t="shared" si="32"/>
        <v>80.223963363108652</v>
      </c>
      <c r="AI80" s="36">
        <f t="shared" si="32"/>
        <v>78.397393016585625</v>
      </c>
      <c r="AJ80" s="36">
        <f t="shared" si="32"/>
        <v>85.469646374773845</v>
      </c>
      <c r="AK80" s="36">
        <f t="shared" si="32"/>
        <v>80.205425674820574</v>
      </c>
      <c r="AL80" s="36">
        <f t="shared" si="32"/>
        <v>27.759485247207905</v>
      </c>
      <c r="AM80" s="37"/>
      <c r="AN80" s="36">
        <f t="shared" si="33"/>
        <v>30.449771016178829</v>
      </c>
      <c r="AO80" s="38">
        <f t="shared" si="33"/>
        <v>18.196769910500976</v>
      </c>
      <c r="AP80" s="38">
        <f>IF(Settings!$I$6&gt;69, 0.2*(AO80), 0)</f>
        <v>0</v>
      </c>
      <c r="AQ80" s="39">
        <f t="shared" si="34"/>
        <v>57.428057621178155</v>
      </c>
      <c r="AR80" s="39">
        <f t="shared" si="34"/>
        <v>34.492053776475466</v>
      </c>
      <c r="AS80" s="39">
        <f t="shared" si="34"/>
        <v>53.415721121898457</v>
      </c>
      <c r="AT80" s="40">
        <f t="shared" si="45"/>
        <v>29.153979964614848</v>
      </c>
      <c r="AU80" s="40">
        <f t="shared" si="46"/>
        <v>38.886546112293949</v>
      </c>
      <c r="AV80" s="41">
        <f t="shared" si="47"/>
        <v>54.317143774151766</v>
      </c>
      <c r="AW80" s="41">
        <f t="shared" si="48"/>
        <v>47.038435809951373</v>
      </c>
      <c r="AX80" s="42">
        <f t="shared" si="49"/>
        <v>75.374481329419865</v>
      </c>
      <c r="AY80" s="42">
        <f t="shared" si="50"/>
        <v>51.235513873284376</v>
      </c>
      <c r="BA80" s="37">
        <f t="shared" si="31"/>
        <v>29.04575934268636</v>
      </c>
      <c r="BB80" s="37">
        <f t="shared" si="31"/>
        <v>56.416253562428402</v>
      </c>
    </row>
    <row r="81" spans="3:54" x14ac:dyDescent="0.25">
      <c r="F81" s="3">
        <v>67</v>
      </c>
      <c r="G81" s="36">
        <f t="shared" si="37"/>
        <v>84.881046602961064</v>
      </c>
      <c r="H81" s="36">
        <f t="shared" si="37"/>
        <v>86.025961940988083</v>
      </c>
      <c r="I81" s="36">
        <f t="shared" si="37"/>
        <v>93.996607577916592</v>
      </c>
      <c r="J81" s="36">
        <f t="shared" si="37"/>
        <v>87.663799994642005</v>
      </c>
      <c r="K81" s="36">
        <f t="shared" si="37"/>
        <v>28.890930856272547</v>
      </c>
      <c r="L81" s="37"/>
      <c r="M81" s="36">
        <f t="shared" si="37"/>
        <v>34.093832169846664</v>
      </c>
      <c r="N81" s="38">
        <f t="shared" si="28"/>
        <v>20.519462719379561</v>
      </c>
      <c r="O81" s="38">
        <f>IF(Settings!$I$6&gt;69, 0.2*(N81), 0)</f>
        <v>0</v>
      </c>
      <c r="P81" s="39">
        <f t="shared" si="29"/>
        <v>61.953461727189747</v>
      </c>
      <c r="Q81" s="39">
        <f t="shared" si="29"/>
        <v>36.453267510066752</v>
      </c>
      <c r="R81" s="39">
        <f t="shared" si="29"/>
        <v>54.321639438545063</v>
      </c>
      <c r="S81" s="40">
        <f t="shared" si="38"/>
        <v>31.505219160159932</v>
      </c>
      <c r="T81" s="40">
        <f t="shared" si="39"/>
        <v>42.12899667249458</v>
      </c>
      <c r="U81" s="41">
        <f t="shared" si="40"/>
        <v>59.823362252344673</v>
      </c>
      <c r="V81" s="41">
        <f t="shared" si="41"/>
        <v>51.61557716459285</v>
      </c>
      <c r="W81" s="42">
        <f t="shared" si="42"/>
        <v>78.034198902276714</v>
      </c>
      <c r="X81" s="42">
        <f t="shared" si="43"/>
        <v>54.168678813924252</v>
      </c>
      <c r="Z81" s="37">
        <f t="shared" si="30"/>
        <v>29.578904200466638</v>
      </c>
      <c r="AA81" s="37">
        <f t="shared" si="30"/>
        <v>57.852198926571987</v>
      </c>
      <c r="AC81" s="3">
        <v>67</v>
      </c>
      <c r="AD81"/>
      <c r="AE81" s="59">
        <f t="shared" si="35"/>
        <v>56.907154127745713</v>
      </c>
      <c r="AG81" s="3">
        <f t="shared" si="44"/>
        <v>56.907154127745713</v>
      </c>
      <c r="AH81" s="36">
        <f t="shared" si="32"/>
        <v>80.349469613795648</v>
      </c>
      <c r="AI81" s="36">
        <f t="shared" si="32"/>
        <v>78.571880697062184</v>
      </c>
      <c r="AJ81" s="36">
        <f t="shared" si="32"/>
        <v>85.676877033428639</v>
      </c>
      <c r="AK81" s="36">
        <f t="shared" si="32"/>
        <v>80.377035304170079</v>
      </c>
      <c r="AL81" s="36">
        <f t="shared" si="32"/>
        <v>27.790850317224386</v>
      </c>
      <c r="AM81" s="37"/>
      <c r="AN81" s="36">
        <f t="shared" si="33"/>
        <v>30.532983111339057</v>
      </c>
      <c r="AO81" s="38">
        <f t="shared" si="33"/>
        <v>18.248267149259426</v>
      </c>
      <c r="AP81" s="38">
        <f>IF(Settings!$I$6&gt;69, 0.2*(AO81), 0)</f>
        <v>0</v>
      </c>
      <c r="AQ81" s="39">
        <f t="shared" si="34"/>
        <v>57.533010696019971</v>
      </c>
      <c r="AR81" s="39">
        <f t="shared" si="34"/>
        <v>34.540546561254516</v>
      </c>
      <c r="AS81" s="39">
        <f t="shared" si="34"/>
        <v>53.442569226619511</v>
      </c>
      <c r="AT81" s="40">
        <f t="shared" si="45"/>
        <v>29.208723829528378</v>
      </c>
      <c r="AU81" s="40">
        <f t="shared" si="46"/>
        <v>38.963081236786103</v>
      </c>
      <c r="AV81" s="41">
        <f t="shared" si="47"/>
        <v>54.44243527794108</v>
      </c>
      <c r="AW81" s="41">
        <f t="shared" si="48"/>
        <v>47.14312841823731</v>
      </c>
      <c r="AX81" s="42">
        <f t="shared" si="49"/>
        <v>75.440944603516982</v>
      </c>
      <c r="AY81" s="42">
        <f t="shared" si="50"/>
        <v>51.307060210065856</v>
      </c>
      <c r="BA81" s="37">
        <f t="shared" si="31"/>
        <v>29.061358096548251</v>
      </c>
      <c r="BB81" s="37">
        <f t="shared" si="31"/>
        <v>56.453153133873272</v>
      </c>
    </row>
    <row r="82" spans="3:54" x14ac:dyDescent="0.25">
      <c r="F82" s="3">
        <v>68</v>
      </c>
      <c r="G82" s="36">
        <f t="shared" si="37"/>
        <v>85.195883506905631</v>
      </c>
      <c r="H82" s="36">
        <f t="shared" si="37"/>
        <v>86.66572187181481</v>
      </c>
      <c r="I82" s="36">
        <f t="shared" si="37"/>
        <v>94.657066928073036</v>
      </c>
      <c r="J82" s="36">
        <f t="shared" si="37"/>
        <v>88.284805098394699</v>
      </c>
      <c r="K82" s="36">
        <f t="shared" si="37"/>
        <v>28.964619429299574</v>
      </c>
      <c r="L82" s="37"/>
      <c r="M82" s="36">
        <f t="shared" si="37"/>
        <v>34.399434754260717</v>
      </c>
      <c r="N82" s="38">
        <f t="shared" si="28"/>
        <v>20.721566645058729</v>
      </c>
      <c r="O82" s="38">
        <f>IF(Settings!$I$6&gt;69, 0.2*(N82), 0)</f>
        <v>0</v>
      </c>
      <c r="P82" s="39">
        <f t="shared" si="29"/>
        <v>62.326947245185742</v>
      </c>
      <c r="Q82" s="39">
        <f t="shared" si="29"/>
        <v>36.6024740037141</v>
      </c>
      <c r="R82" s="39">
        <f t="shared" si="29"/>
        <v>54.375395863809565</v>
      </c>
      <c r="S82" s="40">
        <f t="shared" si="38"/>
        <v>31.698260969156884</v>
      </c>
      <c r="T82" s="40">
        <f t="shared" si="39"/>
        <v>42.390460351140717</v>
      </c>
      <c r="U82" s="41">
        <f t="shared" si="40"/>
        <v>60.288059781112381</v>
      </c>
      <c r="V82" s="41">
        <f t="shared" si="41"/>
        <v>51.999433123088885</v>
      </c>
      <c r="W82" s="42">
        <f t="shared" si="42"/>
        <v>78.235379911768646</v>
      </c>
      <c r="X82" s="42">
        <f t="shared" si="43"/>
        <v>54.395872769737672</v>
      </c>
      <c r="Z82" s="37">
        <f t="shared" si="30"/>
        <v>29.611138854469374</v>
      </c>
      <c r="AA82" s="37">
        <f t="shared" si="30"/>
        <v>57.956335413560829</v>
      </c>
      <c r="AC82" s="3">
        <v>68</v>
      </c>
      <c r="AD82"/>
      <c r="AE82" s="59">
        <f t="shared" si="35"/>
        <v>57.099042142728173</v>
      </c>
      <c r="AG82" s="3">
        <f t="shared" si="44"/>
        <v>57.099042142728173</v>
      </c>
      <c r="AH82" s="36">
        <f t="shared" si="32"/>
        <v>80.463758666337682</v>
      </c>
      <c r="AI82" s="36">
        <f t="shared" si="32"/>
        <v>78.731872343318301</v>
      </c>
      <c r="AJ82" s="36">
        <f t="shared" si="32"/>
        <v>85.866434618164888</v>
      </c>
      <c r="AK82" s="36">
        <f t="shared" si="32"/>
        <v>80.534349053553697</v>
      </c>
      <c r="AL82" s="36">
        <f t="shared" si="32"/>
        <v>27.819374637803122</v>
      </c>
      <c r="AM82" s="37"/>
      <c r="AN82" s="36">
        <f t="shared" si="33"/>
        <v>30.609292554476447</v>
      </c>
      <c r="AO82" s="38">
        <f t="shared" si="33"/>
        <v>18.295547818746567</v>
      </c>
      <c r="AP82" s="38">
        <f>IF(Settings!$I$6&gt;69, 0.2*(AO82), 0)</f>
        <v>0</v>
      </c>
      <c r="AQ82" s="39">
        <f t="shared" si="34"/>
        <v>57.629186184844798</v>
      </c>
      <c r="AR82" s="39">
        <f t="shared" si="34"/>
        <v>34.584865178151929</v>
      </c>
      <c r="AS82" s="39">
        <f t="shared" si="34"/>
        <v>53.466909617083253</v>
      </c>
      <c r="AT82" s="40">
        <f t="shared" si="45"/>
        <v>29.258881732407843</v>
      </c>
      <c r="AU82" s="40">
        <f t="shared" si="46"/>
        <v>39.033167157500543</v>
      </c>
      <c r="AV82" s="41">
        <f t="shared" si="47"/>
        <v>54.55734253348961</v>
      </c>
      <c r="AW82" s="41">
        <f t="shared" si="48"/>
        <v>47.239123405990981</v>
      </c>
      <c r="AX82" s="42">
        <f t="shared" si="49"/>
        <v>75.501645649542297</v>
      </c>
      <c r="AY82" s="42">
        <f t="shared" si="50"/>
        <v>51.372484599754664</v>
      </c>
      <c r="BA82" s="37">
        <f t="shared" si="31"/>
        <v>29.075508246458213</v>
      </c>
      <c r="BB82" s="37">
        <f t="shared" si="31"/>
        <v>56.486818041403161</v>
      </c>
    </row>
    <row r="83" spans="3:54" x14ac:dyDescent="0.25">
      <c r="F83" s="3">
        <v>69</v>
      </c>
      <c r="G83" s="36">
        <f t="shared" si="37"/>
        <v>85.491760168859273</v>
      </c>
      <c r="H83" s="36">
        <f t="shared" si="37"/>
        <v>87.289205513690021</v>
      </c>
      <c r="I83" s="36">
        <f t="shared" si="37"/>
        <v>95.29173165310452</v>
      </c>
      <c r="J83" s="36">
        <f t="shared" si="37"/>
        <v>88.889275658637061</v>
      </c>
      <c r="K83" s="36">
        <f t="shared" si="37"/>
        <v>29.033473775130847</v>
      </c>
      <c r="L83" s="37"/>
      <c r="M83" s="36">
        <f t="shared" si="37"/>
        <v>34.697159885392118</v>
      </c>
      <c r="N83" s="38">
        <f t="shared" si="28"/>
        <v>20.919752331850113</v>
      </c>
      <c r="O83" s="38">
        <f>IF(Settings!$I$6&gt;69, 0.2*(N83), 0)</f>
        <v>0</v>
      </c>
      <c r="P83" s="39">
        <f t="shared" si="29"/>
        <v>62.689998075987219</v>
      </c>
      <c r="Q83" s="39">
        <f t="shared" si="29"/>
        <v>36.745521281851218</v>
      </c>
      <c r="R83" s="39">
        <f t="shared" si="29"/>
        <v>54.424907913182707</v>
      </c>
      <c r="S83" s="40">
        <f t="shared" si="38"/>
        <v>31.885731525072512</v>
      </c>
      <c r="T83" s="40">
        <f t="shared" si="39"/>
        <v>42.64356289722226</v>
      </c>
      <c r="U83" s="41">
        <f t="shared" si="40"/>
        <v>60.741424240954061</v>
      </c>
      <c r="V83" s="41">
        <f t="shared" si="41"/>
        <v>52.373523308214011</v>
      </c>
      <c r="W83" s="42">
        <f t="shared" si="42"/>
        <v>78.42835771440356</v>
      </c>
      <c r="X83" s="42">
        <f t="shared" si="43"/>
        <v>54.614361144773142</v>
      </c>
      <c r="Z83" s="37">
        <f t="shared" si="30"/>
        <v>29.640915970374667</v>
      </c>
      <c r="AA83" s="37">
        <f t="shared" si="30"/>
        <v>58.055422825913979</v>
      </c>
      <c r="AC83" s="3">
        <v>69</v>
      </c>
      <c r="AD83"/>
      <c r="AE83" s="59">
        <f t="shared" si="35"/>
        <v>57.275858549886756</v>
      </c>
      <c r="AG83" s="3">
        <f t="shared" si="44"/>
        <v>57.275858549886756</v>
      </c>
      <c r="AH83" s="36">
        <f t="shared" si="32"/>
        <v>80.567928359985359</v>
      </c>
      <c r="AI83" s="36">
        <f t="shared" si="32"/>
        <v>78.878628450997525</v>
      </c>
      <c r="AJ83" s="36">
        <f t="shared" si="32"/>
        <v>86.039924037299912</v>
      </c>
      <c r="AK83" s="36">
        <f t="shared" si="32"/>
        <v>80.678615896020617</v>
      </c>
      <c r="AL83" s="36">
        <f t="shared" si="32"/>
        <v>27.845342018660297</v>
      </c>
      <c r="AM83" s="37"/>
      <c r="AN83" s="36">
        <f t="shared" si="33"/>
        <v>30.679297707053468</v>
      </c>
      <c r="AO83" s="38">
        <f t="shared" si="33"/>
        <v>18.338969290564762</v>
      </c>
      <c r="AP83" s="38">
        <f>IF(Settings!$I$6&gt;69, 0.2*(AO83), 0)</f>
        <v>0</v>
      </c>
      <c r="AQ83" s="39">
        <f t="shared" si="34"/>
        <v>57.717356309216342</v>
      </c>
      <c r="AR83" s="39">
        <f t="shared" si="34"/>
        <v>34.625394871837983</v>
      </c>
      <c r="AS83" s="39">
        <f t="shared" si="34"/>
        <v>53.489004615960049</v>
      </c>
      <c r="AT83" s="40">
        <f t="shared" si="45"/>
        <v>29.30485823019842</v>
      </c>
      <c r="AU83" s="40">
        <f t="shared" si="46"/>
        <v>39.097378361558164</v>
      </c>
      <c r="AV83" s="41">
        <f t="shared" si="47"/>
        <v>54.662764786824425</v>
      </c>
      <c r="AW83" s="41">
        <f t="shared" si="48"/>
        <v>47.327177070598516</v>
      </c>
      <c r="AX83" s="42">
        <f t="shared" si="49"/>
        <v>75.557123202654481</v>
      </c>
      <c r="AY83" s="42">
        <f t="shared" si="50"/>
        <v>51.432346629307297</v>
      </c>
      <c r="BA83" s="37">
        <f t="shared" si="31"/>
        <v>29.088360062485503</v>
      </c>
      <c r="BB83" s="37">
        <f t="shared" si="31"/>
        <v>56.51755583927752</v>
      </c>
    </row>
    <row r="84" spans="3:54" x14ac:dyDescent="0.25">
      <c r="F84" s="3">
        <v>70</v>
      </c>
      <c r="G84" s="36">
        <f t="shared" si="37"/>
        <v>85.769769152001331</v>
      </c>
      <c r="H84" s="36">
        <f t="shared" si="37"/>
        <v>87.896779064835755</v>
      </c>
      <c r="I84" s="36">
        <f t="shared" si="37"/>
        <v>95.901482456141949</v>
      </c>
      <c r="J84" s="36">
        <f t="shared" si="37"/>
        <v>89.477606607162741</v>
      </c>
      <c r="K84" s="36">
        <f t="shared" si="37"/>
        <v>29.097802976266394</v>
      </c>
      <c r="L84" s="37"/>
      <c r="M84" s="36">
        <f t="shared" si="37"/>
        <v>34.987167108003028</v>
      </c>
      <c r="N84" s="38">
        <f t="shared" si="28"/>
        <v>21.114075519423295</v>
      </c>
      <c r="O84" s="38">
        <f>IF(Settings!$I$6&gt;69, 0.2*(N84), 0)</f>
        <v>0</v>
      </c>
      <c r="P84" s="39">
        <f t="shared" si="29"/>
        <v>63.042889585546327</v>
      </c>
      <c r="Q84" s="39">
        <f t="shared" si="29"/>
        <v>36.882653439259713</v>
      </c>
      <c r="R84" s="39">
        <f t="shared" si="29"/>
        <v>54.470508327980063</v>
      </c>
      <c r="S84" s="40">
        <f t="shared" si="38"/>
        <v>32.067780812972124</v>
      </c>
      <c r="T84" s="40">
        <f t="shared" si="39"/>
        <v>42.888548555881236</v>
      </c>
      <c r="U84" s="41">
        <f t="shared" si="40"/>
        <v>61.183697646670772</v>
      </c>
      <c r="V84" s="41">
        <f t="shared" si="41"/>
        <v>52.738067438901453</v>
      </c>
      <c r="W84" s="42">
        <f t="shared" si="42"/>
        <v>78.613517620618765</v>
      </c>
      <c r="X84" s="42">
        <f t="shared" si="43"/>
        <v>54.82446573837327</v>
      </c>
      <c r="Z84" s="37">
        <f t="shared" si="30"/>
        <v>29.668421426203039</v>
      </c>
      <c r="AA84" s="37">
        <f t="shared" si="30"/>
        <v>58.14970596884249</v>
      </c>
      <c r="AC84" s="3">
        <v>70</v>
      </c>
      <c r="AD84"/>
      <c r="AE84" s="59">
        <f t="shared" si="35"/>
        <v>57.43878713009709</v>
      </c>
      <c r="AG84" s="3">
        <f t="shared" si="44"/>
        <v>57.43878713009709</v>
      </c>
      <c r="AH84" s="36">
        <f t="shared" si="32"/>
        <v>80.662954994892957</v>
      </c>
      <c r="AI84" s="36">
        <f t="shared" si="32"/>
        <v>79.013291560595647</v>
      </c>
      <c r="AJ84" s="36">
        <f t="shared" si="32"/>
        <v>86.198790115918172</v>
      </c>
      <c r="AK84" s="36">
        <f t="shared" si="32"/>
        <v>80.810967056322838</v>
      </c>
      <c r="AL84" s="36">
        <f t="shared" si="32"/>
        <v>27.869003973858995</v>
      </c>
      <c r="AM84" s="37"/>
      <c r="AN84" s="36">
        <f t="shared" si="33"/>
        <v>30.74354127442999</v>
      </c>
      <c r="AO84" s="38">
        <f t="shared" si="33"/>
        <v>18.378856860168497</v>
      </c>
      <c r="AP84" s="38">
        <f>IF(Settings!$I$6&gt;69, 0.2*(AO84), 0)</f>
        <v>0</v>
      </c>
      <c r="AQ84" s="39">
        <f t="shared" si="34"/>
        <v>57.798219662101332</v>
      </c>
      <c r="AR84" s="39">
        <f t="shared" si="34"/>
        <v>34.662481467945156</v>
      </c>
      <c r="AS84" s="39">
        <f t="shared" si="34"/>
        <v>53.509084902260177</v>
      </c>
      <c r="AT84" s="40">
        <f t="shared" si="45"/>
        <v>29.347019152913852</v>
      </c>
      <c r="AU84" s="40">
        <f t="shared" si="46"/>
        <v>39.156233551668436</v>
      </c>
      <c r="AV84" s="41">
        <f t="shared" si="47"/>
        <v>54.759517680424786</v>
      </c>
      <c r="AW84" s="41">
        <f t="shared" si="48"/>
        <v>47.407974936357384</v>
      </c>
      <c r="AX84" s="42">
        <f t="shared" si="49"/>
        <v>75.607859702344612</v>
      </c>
      <c r="AY84" s="42">
        <f t="shared" si="50"/>
        <v>51.487149401452285</v>
      </c>
      <c r="BA84" s="37">
        <f t="shared" si="31"/>
        <v>29.100045872167954</v>
      </c>
      <c r="BB84" s="37">
        <f t="shared" si="31"/>
        <v>56.545641241566422</v>
      </c>
    </row>
    <row r="85" spans="3:54" x14ac:dyDescent="0.25">
      <c r="Z85" s="3" t="s">
        <v>93</v>
      </c>
      <c r="AA85" s="3" t="s">
        <v>92</v>
      </c>
      <c r="AD85"/>
      <c r="BA85" s="3" t="s">
        <v>93</v>
      </c>
      <c r="BB85" s="3" t="s">
        <v>92</v>
      </c>
    </row>
    <row r="86" spans="3:54" x14ac:dyDescent="0.25">
      <c r="C86" t="s">
        <v>31</v>
      </c>
      <c r="D86" s="3">
        <v>1</v>
      </c>
      <c r="E86" s="12" t="s">
        <v>38</v>
      </c>
      <c r="F86" s="3">
        <v>0</v>
      </c>
      <c r="G86" s="36">
        <f t="shared" ref="G86:R101" si="51">G14*G$12</f>
        <v>0</v>
      </c>
      <c r="H86" s="36">
        <f t="shared" si="51"/>
        <v>0</v>
      </c>
      <c r="I86" s="36">
        <f t="shared" si="51"/>
        <v>0</v>
      </c>
      <c r="J86" s="36">
        <f t="shared" si="51"/>
        <v>0</v>
      </c>
      <c r="K86" s="36">
        <f t="shared" si="51"/>
        <v>0</v>
      </c>
      <c r="L86" s="37">
        <f>Z86+L170*(AA86-Z86)</f>
        <v>0</v>
      </c>
      <c r="M86" s="36">
        <f t="shared" si="51"/>
        <v>0</v>
      </c>
      <c r="N86" s="38">
        <f t="shared" si="51"/>
        <v>0</v>
      </c>
      <c r="O86" s="38">
        <f t="shared" si="51"/>
        <v>0</v>
      </c>
      <c r="P86" s="39">
        <f t="shared" si="51"/>
        <v>0</v>
      </c>
      <c r="Q86" s="39">
        <f t="shared" si="51"/>
        <v>0</v>
      </c>
      <c r="R86" s="39">
        <f t="shared" si="51"/>
        <v>0</v>
      </c>
      <c r="S86" s="40">
        <f t="shared" ref="S86:T101" si="52">S14</f>
        <v>0</v>
      </c>
      <c r="T86" s="40">
        <f t="shared" si="52"/>
        <v>0</v>
      </c>
      <c r="U86" s="41">
        <f t="shared" ref="U86:X101" si="53">U14*U$12</f>
        <v>0</v>
      </c>
      <c r="V86" s="41">
        <f t="shared" si="53"/>
        <v>0</v>
      </c>
      <c r="W86" s="42">
        <f t="shared" si="53"/>
        <v>0</v>
      </c>
      <c r="X86" s="42">
        <f t="shared" si="53"/>
        <v>0</v>
      </c>
      <c r="Y86"/>
      <c r="Z86" s="37">
        <f>Z14*Z$12</f>
        <v>0</v>
      </c>
      <c r="AA86" s="37">
        <f>AA14</f>
        <v>0</v>
      </c>
      <c r="AD86" t="s">
        <v>31</v>
      </c>
      <c r="AE86" s="3">
        <v>1</v>
      </c>
      <c r="AF86" s="12" t="s">
        <v>38</v>
      </c>
      <c r="AG86" s="3">
        <f>AE14</f>
        <v>4.9458521066739074</v>
      </c>
      <c r="AH86" s="36">
        <f>AH14*AH$12</f>
        <v>0.26590963721735034</v>
      </c>
      <c r="AI86" s="36">
        <f t="shared" ref="AI86:AS101" si="54">AI14*AI$12</f>
        <v>5.1890575939264085</v>
      </c>
      <c r="AJ86" s="36">
        <f t="shared" si="54"/>
        <v>0.8520757294961121</v>
      </c>
      <c r="AK86" s="36">
        <f t="shared" si="54"/>
        <v>5.4361932524042595</v>
      </c>
      <c r="AL86" s="36">
        <f t="shared" si="54"/>
        <v>0.22292846639311353</v>
      </c>
      <c r="AM86" s="37">
        <f>BA86+AM170*(BB86-BA86)</f>
        <v>1.0554912347241023</v>
      </c>
      <c r="AN86" s="36">
        <f t="shared" si="54"/>
        <v>0.84063019851987042</v>
      </c>
      <c r="AO86" s="38">
        <f t="shared" si="54"/>
        <v>0.93218246499940915</v>
      </c>
      <c r="AP86" s="38">
        <f t="shared" si="54"/>
        <v>0</v>
      </c>
      <c r="AQ86" s="39">
        <f t="shared" si="54"/>
        <v>6.599114534255782</v>
      </c>
      <c r="AR86" s="39">
        <f t="shared" si="54"/>
        <v>2.4963273914519424</v>
      </c>
      <c r="AS86" s="39">
        <f t="shared" si="54"/>
        <v>2.1455179618877009</v>
      </c>
      <c r="AT86" s="40">
        <f>AT14</f>
        <v>2.4752114787989479</v>
      </c>
      <c r="AU86" s="40">
        <f>AU14</f>
        <v>2.1933880439297075</v>
      </c>
      <c r="AV86" s="41">
        <f>AV14*AV$12</f>
        <v>3.6250365499830175</v>
      </c>
      <c r="AW86" s="41">
        <f>AW14*AW$12</f>
        <v>3.2639371552796512</v>
      </c>
      <c r="AX86" s="42">
        <f>AX14*AX$12</f>
        <v>11.0273162698194</v>
      </c>
      <c r="AY86" s="42">
        <f>AY14*AY$12</f>
        <v>5.0383691117867979</v>
      </c>
      <c r="AZ86"/>
      <c r="BA86" s="37">
        <f>BA14*BA$12</f>
        <v>1.0554912347241023</v>
      </c>
      <c r="BB86" s="37">
        <f>BB14*($AM$166/0.778237)</f>
        <v>13.075697173458192</v>
      </c>
    </row>
    <row r="87" spans="3:54" x14ac:dyDescent="0.25">
      <c r="D87" s="3">
        <v>2</v>
      </c>
      <c r="F87" s="3">
        <v>1</v>
      </c>
      <c r="G87" s="36">
        <f t="shared" si="51"/>
        <v>3.4901712088734833E-4</v>
      </c>
      <c r="H87" s="36">
        <f t="shared" si="51"/>
        <v>0.51222928847609561</v>
      </c>
      <c r="I87" s="36">
        <f t="shared" si="51"/>
        <v>9.1069913752655583E-3</v>
      </c>
      <c r="J87" s="36">
        <f t="shared" si="51"/>
        <v>0.53832470278710753</v>
      </c>
      <c r="K87" s="36">
        <f t="shared" si="51"/>
        <v>6.3364202884261906E-4</v>
      </c>
      <c r="L87" s="37">
        <f t="shared" ref="L87:L150" si="55">Z87+L171*(AA87-Z87)</f>
        <v>1.3747710158227575E-2</v>
      </c>
      <c r="M87" s="36">
        <f t="shared" si="51"/>
        <v>3.8690086696160302E-2</v>
      </c>
      <c r="N87" s="38">
        <f t="shared" si="51"/>
        <v>7.7652441996474475E-2</v>
      </c>
      <c r="O87" s="38">
        <f t="shared" si="51"/>
        <v>0</v>
      </c>
      <c r="P87" s="39">
        <f t="shared" si="51"/>
        <v>0.89036421533750643</v>
      </c>
      <c r="Q87" s="39">
        <f t="shared" si="51"/>
        <v>0.19032998691270134</v>
      </c>
      <c r="R87" s="39">
        <f t="shared" si="51"/>
        <v>2.127833629866074E-2</v>
      </c>
      <c r="S87" s="40">
        <f t="shared" si="52"/>
        <v>0.28726990009627507</v>
      </c>
      <c r="T87" s="40">
        <f t="shared" si="52"/>
        <v>0.16255603687291567</v>
      </c>
      <c r="U87" s="41">
        <f t="shared" si="53"/>
        <v>0.3522744055768669</v>
      </c>
      <c r="V87" s="41">
        <f t="shared" si="53"/>
        <v>0.32219418968031177</v>
      </c>
      <c r="W87" s="42">
        <f t="shared" si="53"/>
        <v>1.3566940469536772</v>
      </c>
      <c r="X87" s="42">
        <f t="shared" si="53"/>
        <v>0.53090835890473032</v>
      </c>
      <c r="Z87" s="37">
        <f t="shared" ref="Z87:Z150" si="56">Z15*Z$12</f>
        <v>1.3747710158227575E-2</v>
      </c>
      <c r="AA87" s="37">
        <f t="shared" ref="AA87:AA150" si="57">AA15</f>
        <v>2.9091098317398489</v>
      </c>
      <c r="AD87"/>
      <c r="AE87" s="3">
        <v>2</v>
      </c>
      <c r="AG87" s="3">
        <f t="shared" ref="AG87:AG150" si="58">AE15</f>
        <v>5.2014595403979236</v>
      </c>
      <c r="AH87" s="36">
        <f t="shared" ref="AH87:AL102" si="59">AH15*AH$12</f>
        <v>0.32202564111960608</v>
      </c>
      <c r="AI87" s="36">
        <f t="shared" si="59"/>
        <v>5.5670198403989914</v>
      </c>
      <c r="AJ87" s="36">
        <f t="shared" si="59"/>
        <v>0.97502251051372235</v>
      </c>
      <c r="AK87" s="36">
        <f t="shared" si="59"/>
        <v>5.8309864568675822</v>
      </c>
      <c r="AL87" s="36">
        <f t="shared" si="59"/>
        <v>0.26371658703355422</v>
      </c>
      <c r="AM87" s="37">
        <f t="shared" ref="AM87:AM150" si="60">BA87+AM171*(BB87-BA87)</f>
        <v>1.1931211583268193</v>
      </c>
      <c r="AN87" s="36">
        <f t="shared" si="54"/>
        <v>0.92273012968844714</v>
      </c>
      <c r="AO87" s="38">
        <f t="shared" si="54"/>
        <v>1.0057628103286722</v>
      </c>
      <c r="AP87" s="38">
        <f t="shared" si="54"/>
        <v>0</v>
      </c>
      <c r="AQ87" s="39">
        <f t="shared" si="54"/>
        <v>7.0120623446531605</v>
      </c>
      <c r="AR87" s="39">
        <f t="shared" si="54"/>
        <v>2.6947879380682607</v>
      </c>
      <c r="AS87" s="39">
        <f t="shared" si="54"/>
        <v>2.4426778895545764</v>
      </c>
      <c r="AT87" s="40">
        <f t="shared" ref="AT87:AU102" si="61">AT15</f>
        <v>2.6418264027145617</v>
      </c>
      <c r="AU87" s="40">
        <f t="shared" si="61"/>
        <v>2.3719941644255242</v>
      </c>
      <c r="AV87" s="41">
        <f t="shared" ref="AV87:AY102" si="62">AV15*AV$12</f>
        <v>3.8912790629516545</v>
      </c>
      <c r="AW87" s="41">
        <f t="shared" si="62"/>
        <v>3.5016768598839638</v>
      </c>
      <c r="AX87" s="42">
        <f t="shared" si="62"/>
        <v>11.724511271863134</v>
      </c>
      <c r="AY87" s="42">
        <f t="shared" si="62"/>
        <v>5.3885637116285467</v>
      </c>
      <c r="AZ87"/>
      <c r="BA87" s="37">
        <f t="shared" ref="BA87:BA150" si="63">BA15*BA$12</f>
        <v>1.1931211583268193</v>
      </c>
      <c r="BB87" s="37">
        <f t="shared" ref="BB87:BB150" si="64">BB15*($AM$166/0.778237)</f>
        <v>13.668038483697465</v>
      </c>
    </row>
    <row r="88" spans="3:54" x14ac:dyDescent="0.25">
      <c r="D88" s="3">
        <v>3</v>
      </c>
      <c r="F88" s="3">
        <v>2</v>
      </c>
      <c r="G88" s="36">
        <f t="shared" si="51"/>
        <v>6.8405754037870461E-3</v>
      </c>
      <c r="H88" s="36">
        <f t="shared" si="51"/>
        <v>1.4186943095070297</v>
      </c>
      <c r="I88" s="36">
        <f t="shared" si="51"/>
        <v>6.8212180083672427E-2</v>
      </c>
      <c r="J88" s="36">
        <f t="shared" si="51"/>
        <v>1.4897575191090509</v>
      </c>
      <c r="K88" s="36">
        <f t="shared" si="51"/>
        <v>8.8405241548725789E-3</v>
      </c>
      <c r="L88" s="37">
        <f t="shared" si="55"/>
        <v>9.7779327383417325E-2</v>
      </c>
      <c r="M88" s="36">
        <f t="shared" si="51"/>
        <v>0.15014632582590745</v>
      </c>
      <c r="N88" s="38">
        <f t="shared" si="51"/>
        <v>0.23109436471023681</v>
      </c>
      <c r="O88" s="38">
        <f t="shared" si="51"/>
        <v>0</v>
      </c>
      <c r="P88" s="39">
        <f t="shared" si="51"/>
        <v>2.1507250112561378</v>
      </c>
      <c r="Q88" s="39">
        <f t="shared" si="51"/>
        <v>0.59602772343120447</v>
      </c>
      <c r="R88" s="39">
        <f t="shared" si="51"/>
        <v>0.17172058240519017</v>
      </c>
      <c r="S88" s="40">
        <f t="shared" si="52"/>
        <v>0.74196080130908104</v>
      </c>
      <c r="T88" s="40">
        <f t="shared" si="52"/>
        <v>0.51279865912203948</v>
      </c>
      <c r="U88" s="41">
        <f t="shared" si="53"/>
        <v>0.98188316184167068</v>
      </c>
      <c r="V88" s="41">
        <f t="shared" si="53"/>
        <v>0.89236416920938766</v>
      </c>
      <c r="W88" s="42">
        <f t="shared" si="53"/>
        <v>3.4549910936761052</v>
      </c>
      <c r="X88" s="42">
        <f t="shared" si="53"/>
        <v>1.4377766129270828</v>
      </c>
      <c r="Z88" s="37">
        <f t="shared" si="56"/>
        <v>9.7779327383417325E-2</v>
      </c>
      <c r="AA88" s="37">
        <f t="shared" si="57"/>
        <v>5.6771709965942723</v>
      </c>
      <c r="AD88"/>
      <c r="AE88" s="3">
        <v>3</v>
      </c>
      <c r="AG88" s="3">
        <f t="shared" si="58"/>
        <v>5.4702770658848543</v>
      </c>
      <c r="AH88" s="36">
        <f t="shared" si="59"/>
        <v>0.38931670979230237</v>
      </c>
      <c r="AI88" s="36">
        <f t="shared" si="59"/>
        <v>5.9709253338507979</v>
      </c>
      <c r="AJ88" s="36">
        <f t="shared" si="59"/>
        <v>1.1148036477845868</v>
      </c>
      <c r="AK88" s="36">
        <f t="shared" si="59"/>
        <v>6.2527276113551071</v>
      </c>
      <c r="AL88" s="36">
        <f t="shared" si="59"/>
        <v>0.31146259886776578</v>
      </c>
      <c r="AM88" s="37">
        <f t="shared" si="60"/>
        <v>1.3468555432740175</v>
      </c>
      <c r="AN88" s="36">
        <f t="shared" si="54"/>
        <v>1.0124618943498769</v>
      </c>
      <c r="AO88" s="38">
        <f t="shared" si="54"/>
        <v>1.0848957806510893</v>
      </c>
      <c r="AP88" s="38">
        <f t="shared" si="54"/>
        <v>0</v>
      </c>
      <c r="AQ88" s="39">
        <f t="shared" si="54"/>
        <v>7.4490488042626497</v>
      </c>
      <c r="AR88" s="39">
        <f t="shared" si="54"/>
        <v>2.9077044350821817</v>
      </c>
      <c r="AS88" s="39">
        <f t="shared" si="54"/>
        <v>2.7768220745483045</v>
      </c>
      <c r="AT88" s="40">
        <f t="shared" si="61"/>
        <v>2.8188920026165674</v>
      </c>
      <c r="AU88" s="40">
        <f t="shared" si="61"/>
        <v>2.5641972808343274</v>
      </c>
      <c r="AV88" s="41">
        <f t="shared" si="62"/>
        <v>4.1759908974944047</v>
      </c>
      <c r="AW88" s="41">
        <f t="shared" si="62"/>
        <v>3.7557349664738693</v>
      </c>
      <c r="AX88" s="42">
        <f t="shared" si="62"/>
        <v>12.460039711251001</v>
      </c>
      <c r="AY88" s="42">
        <f t="shared" si="62"/>
        <v>5.7609824456086738</v>
      </c>
      <c r="AZ88"/>
      <c r="BA88" s="37">
        <f t="shared" si="63"/>
        <v>1.3468555432740175</v>
      </c>
      <c r="BB88" s="37">
        <f t="shared" si="64"/>
        <v>14.282927480849423</v>
      </c>
    </row>
    <row r="89" spans="3:54" x14ac:dyDescent="0.25">
      <c r="D89" s="3">
        <v>4</v>
      </c>
      <c r="F89" s="3">
        <v>3</v>
      </c>
      <c r="G89" s="36">
        <f t="shared" si="51"/>
        <v>3.6795913644015736E-2</v>
      </c>
      <c r="H89" s="36">
        <f t="shared" si="51"/>
        <v>2.5523974693211544</v>
      </c>
      <c r="I89" s="36">
        <f t="shared" si="51"/>
        <v>0.21564861567988794</v>
      </c>
      <c r="J89" s="36">
        <f t="shared" si="51"/>
        <v>2.6780911497771478</v>
      </c>
      <c r="K89" s="36">
        <f t="shared" si="51"/>
        <v>3.9089460578165869E-2</v>
      </c>
      <c r="L89" s="37">
        <f t="shared" si="55"/>
        <v>0.29386066667282768</v>
      </c>
      <c r="M89" s="36">
        <f t="shared" si="51"/>
        <v>0.32780801124259784</v>
      </c>
      <c r="N89" s="38">
        <f t="shared" si="51"/>
        <v>0.43406301012901544</v>
      </c>
      <c r="O89" s="38">
        <f t="shared" si="51"/>
        <v>0</v>
      </c>
      <c r="P89" s="39">
        <f t="shared" si="51"/>
        <v>3.5745650947334746</v>
      </c>
      <c r="Q89" s="39">
        <f t="shared" si="51"/>
        <v>1.14484801813538</v>
      </c>
      <c r="R89" s="39">
        <f t="shared" si="51"/>
        <v>0.55296526095886045</v>
      </c>
      <c r="S89" s="40">
        <f t="shared" si="52"/>
        <v>1.281168494980391</v>
      </c>
      <c r="T89" s="40">
        <f t="shared" si="52"/>
        <v>0.99213359557143554</v>
      </c>
      <c r="U89" s="41">
        <f t="shared" si="53"/>
        <v>1.7736107399539323</v>
      </c>
      <c r="V89" s="41">
        <f t="shared" si="53"/>
        <v>1.6054678107466038</v>
      </c>
      <c r="W89" s="42">
        <f t="shared" si="53"/>
        <v>5.877653757483106</v>
      </c>
      <c r="X89" s="42">
        <f t="shared" si="53"/>
        <v>2.5441418992658194</v>
      </c>
      <c r="Z89" s="37">
        <f t="shared" si="56"/>
        <v>0.29386066667282768</v>
      </c>
      <c r="AA89" s="37">
        <f t="shared" si="57"/>
        <v>8.3110222622897751</v>
      </c>
      <c r="AD89"/>
      <c r="AE89" s="3">
        <v>4</v>
      </c>
      <c r="AG89" s="3">
        <f t="shared" si="58"/>
        <v>5.7529873961600746</v>
      </c>
      <c r="AH89" s="36">
        <f t="shared" si="59"/>
        <v>0.46982754624979117</v>
      </c>
      <c r="AI89" s="36">
        <f t="shared" si="59"/>
        <v>6.4023507401351987</v>
      </c>
      <c r="AJ89" s="36">
        <f t="shared" si="59"/>
        <v>1.2735405376124205</v>
      </c>
      <c r="AK89" s="36">
        <f t="shared" si="59"/>
        <v>6.7030349124299429</v>
      </c>
      <c r="AL89" s="36">
        <f t="shared" si="59"/>
        <v>0.36723133053693985</v>
      </c>
      <c r="AM89" s="37">
        <f t="shared" si="60"/>
        <v>1.5182331601590142</v>
      </c>
      <c r="AN89" s="36">
        <f t="shared" si="54"/>
        <v>1.1104752394214052</v>
      </c>
      <c r="AO89" s="38">
        <f t="shared" si="54"/>
        <v>1.1699659491198704</v>
      </c>
      <c r="AP89" s="38">
        <f t="shared" si="54"/>
        <v>0</v>
      </c>
      <c r="AQ89" s="39">
        <f t="shared" si="54"/>
        <v>7.9112607519965046</v>
      </c>
      <c r="AR89" s="39">
        <f t="shared" si="54"/>
        <v>3.1359505843537301</v>
      </c>
      <c r="AS89" s="39">
        <f t="shared" si="54"/>
        <v>3.1517360352800088</v>
      </c>
      <c r="AT89" s="40">
        <f t="shared" si="61"/>
        <v>3.0069698168334789</v>
      </c>
      <c r="AU89" s="40">
        <f t="shared" si="61"/>
        <v>2.7709022451639971</v>
      </c>
      <c r="AV89" s="41">
        <f t="shared" si="62"/>
        <v>4.4803127545383248</v>
      </c>
      <c r="AW89" s="41">
        <f t="shared" si="62"/>
        <v>4.0271032039263606</v>
      </c>
      <c r="AX89" s="42">
        <f t="shared" si="62"/>
        <v>13.235329291726773</v>
      </c>
      <c r="AY89" s="42">
        <f t="shared" si="62"/>
        <v>6.1567706654544079</v>
      </c>
      <c r="AZ89"/>
      <c r="BA89" s="37">
        <f t="shared" si="63"/>
        <v>1.5182331601590142</v>
      </c>
      <c r="BB89" s="37">
        <f t="shared" si="64"/>
        <v>14.920792747641086</v>
      </c>
    </row>
    <row r="90" spans="3:54" x14ac:dyDescent="0.25">
      <c r="D90" s="3">
        <v>5</v>
      </c>
      <c r="F90" s="3">
        <v>4</v>
      </c>
      <c r="G90" s="36">
        <f t="shared" si="51"/>
        <v>0.11668226315359959</v>
      </c>
      <c r="H90" s="36">
        <f t="shared" si="51"/>
        <v>3.8487717447888925</v>
      </c>
      <c r="I90" s="36">
        <f t="shared" si="51"/>
        <v>0.4790575580477815</v>
      </c>
      <c r="J90" s="36">
        <f t="shared" si="51"/>
        <v>4.0350872068732118</v>
      </c>
      <c r="K90" s="36">
        <f t="shared" si="51"/>
        <v>0.10807692194499831</v>
      </c>
      <c r="L90" s="37">
        <f t="shared" si="55"/>
        <v>0.62125678406301488</v>
      </c>
      <c r="M90" s="36">
        <f t="shared" si="51"/>
        <v>0.56557040657536117</v>
      </c>
      <c r="N90" s="38">
        <f t="shared" si="51"/>
        <v>0.67531022279514674</v>
      </c>
      <c r="O90" s="38">
        <f t="shared" si="51"/>
        <v>0</v>
      </c>
      <c r="P90" s="39">
        <f t="shared" si="51"/>
        <v>5.0980576221774196</v>
      </c>
      <c r="Q90" s="39">
        <f t="shared" si="51"/>
        <v>1.8004781394439597</v>
      </c>
      <c r="R90" s="39">
        <f t="shared" si="51"/>
        <v>1.2237104774993521</v>
      </c>
      <c r="S90" s="40">
        <f t="shared" si="52"/>
        <v>1.8761462002167502</v>
      </c>
      <c r="T90" s="40">
        <f t="shared" si="52"/>
        <v>1.5714822091202731</v>
      </c>
      <c r="U90" s="41">
        <f t="shared" si="53"/>
        <v>2.6824870379439014</v>
      </c>
      <c r="V90" s="41">
        <f t="shared" si="53"/>
        <v>2.4208922087722571</v>
      </c>
      <c r="W90" s="42">
        <f t="shared" si="53"/>
        <v>8.4784154109393786</v>
      </c>
      <c r="X90" s="42">
        <f t="shared" si="53"/>
        <v>3.782447166786274</v>
      </c>
      <c r="Z90" s="37">
        <f t="shared" si="56"/>
        <v>0.62125678406301488</v>
      </c>
      <c r="AA90" s="37">
        <f t="shared" si="57"/>
        <v>10.817170817779029</v>
      </c>
      <c r="AD90"/>
      <c r="AE90" s="3">
        <v>5</v>
      </c>
      <c r="AG90" s="3">
        <f t="shared" si="58"/>
        <v>6.0503085276582826</v>
      </c>
      <c r="AH90" s="36">
        <f t="shared" si="59"/>
        <v>0.56592930077173853</v>
      </c>
      <c r="AI90" s="36">
        <f t="shared" si="59"/>
        <v>6.8629421048341266</v>
      </c>
      <c r="AJ90" s="36">
        <f t="shared" si="59"/>
        <v>1.4535851897610372</v>
      </c>
      <c r="AK90" s="36">
        <f t="shared" si="59"/>
        <v>7.1835950963809356</v>
      </c>
      <c r="AL90" s="36">
        <f t="shared" si="59"/>
        <v>0.43222180679498623</v>
      </c>
      <c r="AM90" s="37">
        <f t="shared" si="60"/>
        <v>1.7088759959614204</v>
      </c>
      <c r="AN90" s="36">
        <f t="shared" si="54"/>
        <v>1.2174660312259136</v>
      </c>
      <c r="AO90" s="38">
        <f t="shared" si="54"/>
        <v>1.2613798629170858</v>
      </c>
      <c r="AP90" s="38">
        <f t="shared" si="54"/>
        <v>0</v>
      </c>
      <c r="AQ90" s="39">
        <f t="shared" si="54"/>
        <v>8.3999181614414198</v>
      </c>
      <c r="AR90" s="39">
        <f t="shared" si="54"/>
        <v>3.3804283592387154</v>
      </c>
      <c r="AS90" s="39">
        <f t="shared" si="54"/>
        <v>3.5714357808196353</v>
      </c>
      <c r="AT90" s="40">
        <f t="shared" si="61"/>
        <v>3.2066398636139906</v>
      </c>
      <c r="AU90" s="40">
        <f t="shared" si="61"/>
        <v>2.9930561173318497</v>
      </c>
      <c r="AV90" s="41">
        <f t="shared" si="62"/>
        <v>4.8054374872027585</v>
      </c>
      <c r="AW90" s="41">
        <f t="shared" si="62"/>
        <v>4.3168169412341504</v>
      </c>
      <c r="AX90" s="42">
        <f t="shared" si="62"/>
        <v>14.051777653112936</v>
      </c>
      <c r="AY90" s="42">
        <f t="shared" si="62"/>
        <v>6.5770990091298129</v>
      </c>
      <c r="AZ90"/>
      <c r="BA90" s="37">
        <f t="shared" si="63"/>
        <v>1.7088759959614204</v>
      </c>
      <c r="BB90" s="37">
        <f t="shared" si="64"/>
        <v>15.582024357005034</v>
      </c>
    </row>
    <row r="91" spans="3:54" x14ac:dyDescent="0.25">
      <c r="D91" s="3">
        <v>6</v>
      </c>
      <c r="F91" s="3">
        <v>5</v>
      </c>
      <c r="G91" s="36">
        <f t="shared" si="51"/>
        <v>0.27718165385764976</v>
      </c>
      <c r="H91" s="36">
        <f t="shared" si="51"/>
        <v>5.2686101443766038</v>
      </c>
      <c r="I91" s="36">
        <f t="shared" si="51"/>
        <v>0.87731639304480713</v>
      </c>
      <c r="J91" s="36">
        <f t="shared" si="51"/>
        <v>5.519299776226851</v>
      </c>
      <c r="K91" s="36">
        <f t="shared" si="51"/>
        <v>0.23120216192118684</v>
      </c>
      <c r="L91" s="37">
        <f t="shared" si="55"/>
        <v>1.0839417637921838</v>
      </c>
      <c r="M91" s="36">
        <f t="shared" si="51"/>
        <v>0.85775572788190024</v>
      </c>
      <c r="N91" s="38">
        <f t="shared" si="51"/>
        <v>0.94763057865920219</v>
      </c>
      <c r="O91" s="38">
        <f t="shared" si="51"/>
        <v>0</v>
      </c>
      <c r="P91" s="39">
        <f t="shared" si="51"/>
        <v>6.6863699254289788</v>
      </c>
      <c r="Q91" s="39">
        <f t="shared" si="51"/>
        <v>2.5380307993662909</v>
      </c>
      <c r="R91" s="39">
        <f t="shared" si="51"/>
        <v>2.2067803007813911</v>
      </c>
      <c r="S91" s="40">
        <f t="shared" si="52"/>
        <v>2.5103573428883772</v>
      </c>
      <c r="T91" s="40">
        <f t="shared" si="52"/>
        <v>2.2308750426560007</v>
      </c>
      <c r="U91" s="41">
        <f t="shared" si="53"/>
        <v>3.6810595434273372</v>
      </c>
      <c r="V91" s="41">
        <f t="shared" si="53"/>
        <v>3.3139760150362991</v>
      </c>
      <c r="W91" s="42">
        <f t="shared" si="53"/>
        <v>11.17479726933699</v>
      </c>
      <c r="X91" s="42">
        <f t="shared" si="53"/>
        <v>5.1122161486590167</v>
      </c>
      <c r="Z91" s="37">
        <f t="shared" si="56"/>
        <v>1.0839417637921838</v>
      </c>
      <c r="AA91" s="37">
        <f t="shared" si="57"/>
        <v>13.20180834989204</v>
      </c>
      <c r="AD91"/>
      <c r="AE91" s="3">
        <v>6</v>
      </c>
      <c r="AG91" s="3">
        <f t="shared" si="58"/>
        <v>6.3629955637114666</v>
      </c>
      <c r="AH91" s="36">
        <f t="shared" si="59"/>
        <v>0.68035939332924023</v>
      </c>
      <c r="AI91" s="36">
        <f t="shared" si="59"/>
        <v>7.3544142999379165</v>
      </c>
      <c r="AJ91" s="36">
        <f t="shared" si="59"/>
        <v>1.6575379814555475</v>
      </c>
      <c r="AK91" s="36">
        <f t="shared" si="59"/>
        <v>7.6961624257175902</v>
      </c>
      <c r="AL91" s="36">
        <f t="shared" si="59"/>
        <v>0.50777748129428546</v>
      </c>
      <c r="AM91" s="37">
        <f t="shared" si="60"/>
        <v>1.9204814085993447</v>
      </c>
      <c r="AN91" s="36">
        <f t="shared" si="54"/>
        <v>1.3341780860728578</v>
      </c>
      <c r="AO91" s="38">
        <f t="shared" si="54"/>
        <v>1.3595666501093611</v>
      </c>
      <c r="AP91" s="38">
        <f t="shared" si="54"/>
        <v>0</v>
      </c>
      <c r="AQ91" s="39">
        <f t="shared" si="54"/>
        <v>8.9162717276467607</v>
      </c>
      <c r="AR91" s="39">
        <f t="shared" si="54"/>
        <v>3.6420652602872643</v>
      </c>
      <c r="AS91" s="39">
        <f t="shared" si="54"/>
        <v>4.0401505790879781</v>
      </c>
      <c r="AT91" s="40">
        <f t="shared" si="61"/>
        <v>3.4184996766739983</v>
      </c>
      <c r="AU91" s="40">
        <f t="shared" si="61"/>
        <v>3.231647513600997</v>
      </c>
      <c r="AV91" s="41">
        <f t="shared" si="62"/>
        <v>5.1526099878364535</v>
      </c>
      <c r="AW91" s="41">
        <f t="shared" si="62"/>
        <v>4.6259548394651677</v>
      </c>
      <c r="AX91" s="42">
        <f t="shared" si="62"/>
        <v>14.910739583320085</v>
      </c>
      <c r="AY91" s="42">
        <f t="shared" si="62"/>
        <v>7.0231591470362398</v>
      </c>
      <c r="AZ91"/>
      <c r="BA91" s="37">
        <f t="shared" si="63"/>
        <v>1.9204814085993447</v>
      </c>
      <c r="BB91" s="37">
        <f t="shared" si="64"/>
        <v>16.266967911451594</v>
      </c>
    </row>
    <row r="92" spans="3:54" x14ac:dyDescent="0.25">
      <c r="D92" s="3">
        <v>7</v>
      </c>
      <c r="F92" s="3">
        <v>6</v>
      </c>
      <c r="G92" s="36">
        <f t="shared" si="51"/>
        <v>0.54881632051172557</v>
      </c>
      <c r="H92" s="36">
        <f t="shared" si="51"/>
        <v>6.7845328455653036</v>
      </c>
      <c r="I92" s="36">
        <f t="shared" si="51"/>
        <v>1.4221715922289937</v>
      </c>
      <c r="J92" s="36">
        <f t="shared" si="51"/>
        <v>7.1018001187919095</v>
      </c>
      <c r="K92" s="36">
        <f t="shared" si="51"/>
        <v>0.4207602930792918</v>
      </c>
      <c r="L92" s="37">
        <f t="shared" si="55"/>
        <v>1.6758832722697212</v>
      </c>
      <c r="M92" s="36">
        <f t="shared" si="51"/>
        <v>1.1990859045703759</v>
      </c>
      <c r="N92" s="38">
        <f t="shared" si="51"/>
        <v>1.2457759074341215</v>
      </c>
      <c r="O92" s="38">
        <f t="shared" si="51"/>
        <v>0</v>
      </c>
      <c r="P92" s="39">
        <f t="shared" si="51"/>
        <v>8.3170654457765973</v>
      </c>
      <c r="Q92" s="39">
        <f t="shared" si="51"/>
        <v>3.3387566589493169</v>
      </c>
      <c r="R92" s="39">
        <f t="shared" si="51"/>
        <v>3.4986180801166422</v>
      </c>
      <c r="S92" s="40">
        <f t="shared" si="52"/>
        <v>3.1727275089080491</v>
      </c>
      <c r="T92" s="40">
        <f t="shared" si="52"/>
        <v>2.9551352987916379</v>
      </c>
      <c r="U92" s="41">
        <f t="shared" si="53"/>
        <v>4.7500732598765101</v>
      </c>
      <c r="V92" s="41">
        <f t="shared" si="53"/>
        <v>4.2674972160214235</v>
      </c>
      <c r="W92" s="42">
        <f t="shared" si="53"/>
        <v>13.913586430484033</v>
      </c>
      <c r="X92" s="42">
        <f t="shared" si="53"/>
        <v>6.5057027205792144</v>
      </c>
      <c r="Z92" s="37">
        <f t="shared" si="56"/>
        <v>1.6758832722697212</v>
      </c>
      <c r="AA92" s="37">
        <f t="shared" si="57"/>
        <v>15.470826340508289</v>
      </c>
      <c r="AD92"/>
      <c r="AE92" s="3">
        <v>7</v>
      </c>
      <c r="AG92" s="3">
        <f t="shared" si="58"/>
        <v>6.6918426322768392</v>
      </c>
      <c r="AH92" s="36">
        <f t="shared" si="59"/>
        <v>0.81626301178585781</v>
      </c>
      <c r="AI92" s="36">
        <f t="shared" si="59"/>
        <v>7.878549844735641</v>
      </c>
      <c r="AJ92" s="36">
        <f t="shared" si="59"/>
        <v>1.8882652609641839</v>
      </c>
      <c r="AK92" s="36">
        <f t="shared" si="59"/>
        <v>8.2425569863072035</v>
      </c>
      <c r="AL92" s="36">
        <f t="shared" si="59"/>
        <v>0.59539562530792556</v>
      </c>
      <c r="AM92" s="37">
        <f t="shared" si="60"/>
        <v>2.1548113055478715</v>
      </c>
      <c r="AN92" s="36">
        <f t="shared" si="54"/>
        <v>1.4614048242263362</v>
      </c>
      <c r="AO92" s="38">
        <f t="shared" si="54"/>
        <v>1.4649785412959011</v>
      </c>
      <c r="AP92" s="38">
        <f t="shared" si="54"/>
        <v>0</v>
      </c>
      <c r="AQ92" s="39">
        <f t="shared" si="54"/>
        <v>9.461599901289409</v>
      </c>
      <c r="AR92" s="39">
        <f t="shared" si="54"/>
        <v>3.9218108930901021</v>
      </c>
      <c r="AS92" s="39">
        <f t="shared" si="54"/>
        <v>4.5622978915061525</v>
      </c>
      <c r="AT92" s="40">
        <f t="shared" si="61"/>
        <v>3.6431630685624854</v>
      </c>
      <c r="AU92" s="40">
        <f t="shared" si="61"/>
        <v>3.4877054656800626</v>
      </c>
      <c r="AV92" s="41">
        <f t="shared" si="62"/>
        <v>5.523126648423756</v>
      </c>
      <c r="AW92" s="41">
        <f t="shared" si="62"/>
        <v>4.9556381100980467</v>
      </c>
      <c r="AX92" s="42">
        <f t="shared" si="62"/>
        <v>15.813512903848304</v>
      </c>
      <c r="AY92" s="42">
        <f t="shared" si="62"/>
        <v>7.4961587294188909</v>
      </c>
      <c r="AZ92"/>
      <c r="BA92" s="37">
        <f t="shared" si="63"/>
        <v>2.1548113055478715</v>
      </c>
      <c r="BB92" s="37">
        <f t="shared" si="64"/>
        <v>16.975918177243443</v>
      </c>
    </row>
    <row r="93" spans="3:54" x14ac:dyDescent="0.25">
      <c r="D93" s="3">
        <v>8</v>
      </c>
      <c r="F93" s="3">
        <v>7</v>
      </c>
      <c r="G93" s="36">
        <f t="shared" si="51"/>
        <v>0.95877185534855935</v>
      </c>
      <c r="H93" s="36">
        <f t="shared" si="51"/>
        <v>8.3759728187677176</v>
      </c>
      <c r="I93" s="36">
        <f t="shared" si="51"/>
        <v>2.1196183077284996</v>
      </c>
      <c r="J93" s="36">
        <f t="shared" si="51"/>
        <v>8.7608804583800275</v>
      </c>
      <c r="K93" s="36">
        <f t="shared" si="51"/>
        <v>0.68523088157619094</v>
      </c>
      <c r="L93" s="37">
        <f t="shared" si="55"/>
        <v>2.3848722320407485</v>
      </c>
      <c r="M93" s="36">
        <f t="shared" si="51"/>
        <v>1.5846570115222847</v>
      </c>
      <c r="N93" s="38">
        <f t="shared" si="51"/>
        <v>1.5656576185252939</v>
      </c>
      <c r="O93" s="38">
        <f t="shared" si="51"/>
        <v>0</v>
      </c>
      <c r="P93" s="39">
        <f t="shared" si="51"/>
        <v>9.9743930736233963</v>
      </c>
      <c r="Q93" s="39">
        <f t="shared" si="51"/>
        <v>4.1878555591851487</v>
      </c>
      <c r="R93" s="39">
        <f t="shared" si="51"/>
        <v>5.0777326057562062</v>
      </c>
      <c r="S93" s="40">
        <f t="shared" si="52"/>
        <v>3.8552306837060804</v>
      </c>
      <c r="T93" s="40">
        <f t="shared" si="52"/>
        <v>3.732124472432532</v>
      </c>
      <c r="U93" s="41">
        <f t="shared" si="53"/>
        <v>5.875007649910212</v>
      </c>
      <c r="V93" s="41">
        <f t="shared" si="53"/>
        <v>5.2685190711290657</v>
      </c>
      <c r="W93" s="42">
        <f t="shared" si="53"/>
        <v>16.658153976369412</v>
      </c>
      <c r="X93" s="42">
        <f t="shared" si="53"/>
        <v>7.9425396406270083</v>
      </c>
      <c r="Z93" s="37">
        <f t="shared" si="56"/>
        <v>2.3848722320407485</v>
      </c>
      <c r="AA93" s="37">
        <f t="shared" si="57"/>
        <v>17.629830622042924</v>
      </c>
      <c r="AD93"/>
      <c r="AE93" s="3">
        <v>8</v>
      </c>
      <c r="AG93" s="3">
        <f t="shared" si="58"/>
        <v>7.0376849027752071</v>
      </c>
      <c r="AH93" s="36">
        <f t="shared" si="59"/>
        <v>0.97723542382988737</v>
      </c>
      <c r="AI93" s="36">
        <f t="shared" si="59"/>
        <v>8.4371970100619436</v>
      </c>
      <c r="AJ93" s="36">
        <f t="shared" si="59"/>
        <v>2.1489164024702481</v>
      </c>
      <c r="AK93" s="36">
        <f t="shared" si="59"/>
        <v>8.824662199483889</v>
      </c>
      <c r="AL93" s="36">
        <f t="shared" si="59"/>
        <v>0.696735364844975</v>
      </c>
      <c r="AM93" s="37">
        <f t="shared" si="60"/>
        <v>2.4136779796451373</v>
      </c>
      <c r="AN93" s="36">
        <f t="shared" si="54"/>
        <v>1.5999906920557145</v>
      </c>
      <c r="AO93" s="38">
        <f t="shared" si="54"/>
        <v>1.5780912863047254</v>
      </c>
      <c r="AP93" s="38">
        <f t="shared" si="54"/>
        <v>0</v>
      </c>
      <c r="AQ93" s="39">
        <f t="shared" si="54"/>
        <v>10.037205312694168</v>
      </c>
      <c r="AR93" s="39">
        <f t="shared" si="54"/>
        <v>4.2206327966633816</v>
      </c>
      <c r="AS93" s="39">
        <f t="shared" si="54"/>
        <v>5.1424494117032156</v>
      </c>
      <c r="AT93" s="40">
        <f t="shared" si="61"/>
        <v>3.8812585909088639</v>
      </c>
      <c r="AU93" s="40">
        <f t="shared" si="61"/>
        <v>3.7622977193616292</v>
      </c>
      <c r="AV93" s="41">
        <f t="shared" si="62"/>
        <v>5.9183343295641713</v>
      </c>
      <c r="AW93" s="41">
        <f t="shared" si="62"/>
        <v>5.3070293225861063</v>
      </c>
      <c r="AX93" s="42">
        <f t="shared" si="62"/>
        <v>16.761323003049089</v>
      </c>
      <c r="AY93" s="42">
        <f t="shared" si="62"/>
        <v>7.9973154636764967</v>
      </c>
      <c r="AZ93"/>
      <c r="BA93" s="37">
        <f t="shared" si="63"/>
        <v>2.4136779796451373</v>
      </c>
      <c r="BB93" s="37">
        <f t="shared" si="64"/>
        <v>17.709112319864669</v>
      </c>
    </row>
    <row r="94" spans="3:54" x14ac:dyDescent="0.25">
      <c r="D94" s="3">
        <v>9</v>
      </c>
      <c r="F94" s="3">
        <v>8</v>
      </c>
      <c r="G94" s="36">
        <f t="shared" si="51"/>
        <v>1.5289231961080241</v>
      </c>
      <c r="H94" s="36">
        <f t="shared" si="51"/>
        <v>10.026777830499867</v>
      </c>
      <c r="I94" s="36">
        <f t="shared" si="51"/>
        <v>2.9710625904696206</v>
      </c>
      <c r="J94" s="36">
        <f t="shared" si="51"/>
        <v>10.479517966525071</v>
      </c>
      <c r="K94" s="36">
        <f t="shared" si="51"/>
        <v>1.0292353555842706</v>
      </c>
      <c r="L94" s="37">
        <f t="shared" si="55"/>
        <v>3.1952586204784166</v>
      </c>
      <c r="M94" s="36">
        <f t="shared" si="51"/>
        <v>2.009915271739275</v>
      </c>
      <c r="N94" s="38">
        <f t="shared" si="51"/>
        <v>1.9039565864151025</v>
      </c>
      <c r="O94" s="38">
        <f t="shared" si="51"/>
        <v>0</v>
      </c>
      <c r="P94" s="39">
        <f t="shared" si="51"/>
        <v>11.646701770584139</v>
      </c>
      <c r="Q94" s="39">
        <f t="shared" si="51"/>
        <v>5.0733271266360935</v>
      </c>
      <c r="R94" s="39">
        <f t="shared" si="51"/>
        <v>6.9114673725462188</v>
      </c>
      <c r="S94" s="40">
        <f t="shared" si="52"/>
        <v>4.5517642728262402</v>
      </c>
      <c r="T94" s="40">
        <f t="shared" si="52"/>
        <v>4.5518378123354344</v>
      </c>
      <c r="U94" s="41">
        <f t="shared" si="53"/>
        <v>7.0444171674335747</v>
      </c>
      <c r="V94" s="41">
        <f t="shared" si="53"/>
        <v>6.3068817634647631</v>
      </c>
      <c r="W94" s="42">
        <f t="shared" si="53"/>
        <v>19.382397837427945</v>
      </c>
      <c r="X94" s="42">
        <f t="shared" si="53"/>
        <v>9.4071587811428135</v>
      </c>
      <c r="Z94" s="37">
        <f t="shared" si="56"/>
        <v>3.1952586204784166</v>
      </c>
      <c r="AA94" s="37">
        <f t="shared" si="57"/>
        <v>19.684155227207885</v>
      </c>
      <c r="AD94"/>
      <c r="AE94" s="3">
        <v>9</v>
      </c>
      <c r="AG94" s="3">
        <f t="shared" si="58"/>
        <v>7.4014007071619208</v>
      </c>
      <c r="AH94" s="36">
        <f t="shared" si="59"/>
        <v>1.1673639375051335</v>
      </c>
      <c r="AI94" s="36">
        <f t="shared" si="59"/>
        <v>9.0322671078446266</v>
      </c>
      <c r="AJ94" s="36">
        <f t="shared" si="59"/>
        <v>2.4429398270307936</v>
      </c>
      <c r="AK94" s="36">
        <f t="shared" si="59"/>
        <v>9.4444214464146548</v>
      </c>
      <c r="AL94" s="36">
        <f t="shared" si="59"/>
        <v>0.81362376464280461</v>
      </c>
      <c r="AM94" s="37">
        <f t="shared" si="60"/>
        <v>2.6989262547298041</v>
      </c>
      <c r="AN94" s="36">
        <f t="shared" si="54"/>
        <v>1.7508322895411084</v>
      </c>
      <c r="AO94" s="38">
        <f t="shared" si="54"/>
        <v>1.6994044438410452</v>
      </c>
      <c r="AP94" s="38">
        <f t="shared" si="54"/>
        <v>0</v>
      </c>
      <c r="AQ94" s="39">
        <f t="shared" si="54"/>
        <v>10.64441052568111</v>
      </c>
      <c r="AR94" s="39">
        <f t="shared" si="54"/>
        <v>4.5395114497021591</v>
      </c>
      <c r="AS94" s="39">
        <f t="shared" si="54"/>
        <v>5.7852871882575805</v>
      </c>
      <c r="AT94" s="40">
        <f t="shared" si="61"/>
        <v>4.1334276590469896</v>
      </c>
      <c r="AU94" s="40">
        <f t="shared" si="61"/>
        <v>4.0565283965557857</v>
      </c>
      <c r="AV94" s="41">
        <f t="shared" si="62"/>
        <v>6.3396287677884313</v>
      </c>
      <c r="AW94" s="41">
        <f t="shared" si="62"/>
        <v>5.6813306994723725</v>
      </c>
      <c r="AX94" s="42">
        <f t="shared" si="62"/>
        <v>17.755306009739773</v>
      </c>
      <c r="AY94" s="42">
        <f t="shared" si="62"/>
        <v>8.5278502503460949</v>
      </c>
      <c r="AZ94"/>
      <c r="BA94" s="37">
        <f t="shared" si="63"/>
        <v>2.6989262547298041</v>
      </c>
      <c r="BB94" s="37">
        <f t="shared" si="64"/>
        <v>18.466722753888263</v>
      </c>
    </row>
    <row r="95" spans="3:54" x14ac:dyDescent="0.25">
      <c r="D95" s="3">
        <v>10</v>
      </c>
      <c r="F95" s="3">
        <v>9</v>
      </c>
      <c r="G95" s="36">
        <f t="shared" si="51"/>
        <v>2.2748640699764175</v>
      </c>
      <c r="H95" s="36">
        <f t="shared" si="51"/>
        <v>11.723882285846079</v>
      </c>
      <c r="I95" s="36">
        <f t="shared" si="51"/>
        <v>3.9742973515440592</v>
      </c>
      <c r="J95" s="36">
        <f t="shared" si="51"/>
        <v>12.243968355426153</v>
      </c>
      <c r="K95" s="36">
        <f t="shared" si="51"/>
        <v>1.4538755125432592</v>
      </c>
      <c r="L95" s="37">
        <f t="shared" si="55"/>
        <v>4.0898697243145525</v>
      </c>
      <c r="M95" s="36">
        <f t="shared" si="51"/>
        <v>2.4706345348481298</v>
      </c>
      <c r="N95" s="38">
        <f t="shared" si="51"/>
        <v>2.2579032132463706</v>
      </c>
      <c r="O95" s="38">
        <f t="shared" si="51"/>
        <v>0</v>
      </c>
      <c r="P95" s="39">
        <f t="shared" si="51"/>
        <v>13.325071953246564</v>
      </c>
      <c r="Q95" s="39">
        <f t="shared" si="51"/>
        <v>5.985277986363899</v>
      </c>
      <c r="R95" s="39">
        <f t="shared" si="51"/>
        <v>8.9611387508040607</v>
      </c>
      <c r="S95" s="40">
        <f t="shared" si="52"/>
        <v>5.2575390017823382</v>
      </c>
      <c r="T95" s="40">
        <f t="shared" si="52"/>
        <v>5.4058686590678704</v>
      </c>
      <c r="U95" s="41">
        <f t="shared" si="53"/>
        <v>8.2490106443205988</v>
      </c>
      <c r="V95" s="41">
        <f t="shared" si="53"/>
        <v>7.3743669836478283</v>
      </c>
      <c r="W95" s="42">
        <f t="shared" si="53"/>
        <v>22.067384398132656</v>
      </c>
      <c r="X95" s="42">
        <f t="shared" si="53"/>
        <v>10.887349810375133</v>
      </c>
      <c r="Z95" s="37">
        <f t="shared" si="56"/>
        <v>4.0898697243145525</v>
      </c>
      <c r="AA95" s="37">
        <f t="shared" si="57"/>
        <v>21.638875567265007</v>
      </c>
      <c r="AD95"/>
      <c r="AE95" s="3">
        <v>10</v>
      </c>
      <c r="AG95" s="3">
        <f t="shared" si="58"/>
        <v>7.7839137706172403</v>
      </c>
      <c r="AH95" s="36">
        <f t="shared" si="59"/>
        <v>1.3912679982587184</v>
      </c>
      <c r="AI95" s="36">
        <f t="shared" si="59"/>
        <v>9.6657308608588473</v>
      </c>
      <c r="AJ95" s="36">
        <f t="shared" si="59"/>
        <v>2.7740974089084869</v>
      </c>
      <c r="AK95" s="36">
        <f t="shared" si="59"/>
        <v>10.103833695261072</v>
      </c>
      <c r="AL95" s="36">
        <f t="shared" si="59"/>
        <v>0.94805926233160276</v>
      </c>
      <c r="AM95" s="37">
        <f t="shared" si="60"/>
        <v>3.0124116318220393</v>
      </c>
      <c r="AN95" s="36">
        <f t="shared" si="54"/>
        <v>1.9148791322340515</v>
      </c>
      <c r="AO95" s="38">
        <f t="shared" si="54"/>
        <v>1.8294415195069846</v>
      </c>
      <c r="AP95" s="38">
        <f t="shared" si="54"/>
        <v>0</v>
      </c>
      <c r="AQ95" s="39">
        <f t="shared" si="54"/>
        <v>11.284553059161516</v>
      </c>
      <c r="AR95" s="39">
        <f t="shared" si="54"/>
        <v>4.879434382309082</v>
      </c>
      <c r="AS95" s="39">
        <f t="shared" si="54"/>
        <v>6.4955489070248538</v>
      </c>
      <c r="AT95" s="40">
        <f t="shared" si="61"/>
        <v>4.4003223071726891</v>
      </c>
      <c r="AU95" s="40">
        <f t="shared" si="61"/>
        <v>4.3715349399682655</v>
      </c>
      <c r="AV95" s="41">
        <f t="shared" si="62"/>
        <v>6.7884523455846235</v>
      </c>
      <c r="AW95" s="41">
        <f t="shared" si="62"/>
        <v>6.0797818329510287</v>
      </c>
      <c r="AX95" s="42">
        <f t="shared" si="62"/>
        <v>18.796490622036014</v>
      </c>
      <c r="AY95" s="42">
        <f t="shared" si="62"/>
        <v>9.0889793080051362</v>
      </c>
      <c r="AZ95"/>
      <c r="BA95" s="37">
        <f t="shared" si="63"/>
        <v>3.0124116318220393</v>
      </c>
      <c r="BB95" s="37">
        <f t="shared" si="64"/>
        <v>19.248849628038268</v>
      </c>
    </row>
    <row r="96" spans="3:54" x14ac:dyDescent="0.25">
      <c r="D96" s="3">
        <v>11</v>
      </c>
      <c r="F96" s="3">
        <v>10</v>
      </c>
      <c r="G96" s="36">
        <f t="shared" si="51"/>
        <v>3.2056934661586891</v>
      </c>
      <c r="H96" s="36">
        <f t="shared" si="51"/>
        <v>13.456496122761786</v>
      </c>
      <c r="I96" s="36">
        <f t="shared" si="51"/>
        <v>5.1243189578359045</v>
      </c>
      <c r="J96" s="36">
        <f t="shared" si="51"/>
        <v>14.042905888646692</v>
      </c>
      <c r="K96" s="36">
        <f t="shared" si="51"/>
        <v>1.9572632885414516</v>
      </c>
      <c r="L96" s="37">
        <f t="shared" si="55"/>
        <v>7.046676150500665</v>
      </c>
      <c r="M96" s="36">
        <f t="shared" si="51"/>
        <v>2.9628951424520431</v>
      </c>
      <c r="N96" s="38">
        <f t="shared" si="51"/>
        <v>2.6251410915190703</v>
      </c>
      <c r="O96" s="38">
        <f t="shared" si="51"/>
        <v>0</v>
      </c>
      <c r="P96" s="39">
        <f t="shared" si="51"/>
        <v>15.002511978983591</v>
      </c>
      <c r="Q96" s="39">
        <f t="shared" si="51"/>
        <v>6.9154644053172545</v>
      </c>
      <c r="R96" s="39">
        <f t="shared" si="51"/>
        <v>11.185778972123998</v>
      </c>
      <c r="S96" s="40">
        <f t="shared" si="52"/>
        <v>5.9687130607513446</v>
      </c>
      <c r="T96" s="40">
        <f t="shared" si="52"/>
        <v>6.2870605254983998</v>
      </c>
      <c r="U96" s="41">
        <f t="shared" si="53"/>
        <v>9.4810882888529147</v>
      </c>
      <c r="V96" s="41">
        <f t="shared" si="53"/>
        <v>8.4641877412127364</v>
      </c>
      <c r="W96" s="42">
        <f t="shared" si="53"/>
        <v>24.699295571513574</v>
      </c>
      <c r="X96" s="42">
        <f t="shared" si="53"/>
        <v>12.373372277843183</v>
      </c>
      <c r="Z96" s="37">
        <f t="shared" si="56"/>
        <v>5.0513217177760872</v>
      </c>
      <c r="AA96" s="37">
        <f t="shared" si="57"/>
        <v>23.498820971329422</v>
      </c>
      <c r="AD96"/>
      <c r="AE96" s="3">
        <v>11</v>
      </c>
      <c r="AG96" s="3">
        <f t="shared" si="58"/>
        <v>8.1861955575214029</v>
      </c>
      <c r="AH96" s="36">
        <f t="shared" si="59"/>
        <v>1.6541355243282634</v>
      </c>
      <c r="AI96" s="36">
        <f t="shared" si="59"/>
        <v>10.339613740903431</v>
      </c>
      <c r="AJ96" s="36">
        <f t="shared" si="59"/>
        <v>3.1464765835140724</v>
      </c>
      <c r="AK96" s="36">
        <f t="shared" si="59"/>
        <v>10.804948015438866</v>
      </c>
      <c r="AL96" s="36">
        <f t="shared" si="59"/>
        <v>1.1022116644651305</v>
      </c>
      <c r="AM96" s="37">
        <f t="shared" si="60"/>
        <v>3.3559741865967392</v>
      </c>
      <c r="AN96" s="36">
        <f t="shared" si="54"/>
        <v>2.0931339683430572</v>
      </c>
      <c r="AO96" s="38">
        <f t="shared" si="54"/>
        <v>1.9687499250131728</v>
      </c>
      <c r="AP96" s="38">
        <f t="shared" si="54"/>
        <v>0</v>
      </c>
      <c r="AQ96" s="39">
        <f t="shared" si="54"/>
        <v>11.958979612956604</v>
      </c>
      <c r="AR96" s="39">
        <f t="shared" si="54"/>
        <v>5.2413893227368433</v>
      </c>
      <c r="AS96" s="39">
        <f t="shared" si="54"/>
        <v>7.2779615678700926</v>
      </c>
      <c r="AT96" s="40">
        <f t="shared" si="61"/>
        <v>4.6826025391627493</v>
      </c>
      <c r="AU96" s="40">
        <f t="shared" si="61"/>
        <v>4.7084842556898288</v>
      </c>
      <c r="AV96" s="41">
        <f t="shared" si="62"/>
        <v>7.2662911432929889</v>
      </c>
      <c r="AW96" s="41">
        <f t="shared" si="62"/>
        <v>6.5036567525624092</v>
      </c>
      <c r="AX96" s="42">
        <f t="shared" si="62"/>
        <v>19.885778632823296</v>
      </c>
      <c r="AY96" s="42">
        <f t="shared" si="62"/>
        <v>9.6819052204934497</v>
      </c>
      <c r="AZ96"/>
      <c r="BA96" s="37">
        <f t="shared" si="63"/>
        <v>3.3559741865967392</v>
      </c>
      <c r="BB96" s="37">
        <f t="shared" si="64"/>
        <v>20.055512975090821</v>
      </c>
    </row>
    <row r="97" spans="4:54" x14ac:dyDescent="0.25">
      <c r="D97" s="3">
        <v>12</v>
      </c>
      <c r="F97" s="3">
        <v>11</v>
      </c>
      <c r="G97" s="36">
        <f t="shared" si="51"/>
        <v>4.324328199752701</v>
      </c>
      <c r="H97" s="36">
        <f t="shared" si="51"/>
        <v>15.215573402791609</v>
      </c>
      <c r="I97" s="36">
        <f t="shared" si="51"/>
        <v>6.4140076815706886</v>
      </c>
      <c r="J97" s="36">
        <f t="shared" si="51"/>
        <v>15.866859243420542</v>
      </c>
      <c r="K97" s="36">
        <f t="shared" si="51"/>
        <v>2.5351201853776444</v>
      </c>
      <c r="L97" s="37">
        <f t="shared" si="55"/>
        <v>11.695692855636219</v>
      </c>
      <c r="M97" s="36">
        <f t="shared" si="51"/>
        <v>3.4830640966340223</v>
      </c>
      <c r="N97" s="38">
        <f t="shared" si="51"/>
        <v>3.0036365008786388</v>
      </c>
      <c r="O97" s="38">
        <f t="shared" si="51"/>
        <v>0</v>
      </c>
      <c r="P97" s="39">
        <f t="shared" si="51"/>
        <v>16.673450054892747</v>
      </c>
      <c r="Q97" s="39">
        <f t="shared" si="51"/>
        <v>7.8569703109302331</v>
      </c>
      <c r="R97" s="39">
        <f t="shared" si="51"/>
        <v>13.544754422645784</v>
      </c>
      <c r="S97" s="40">
        <f t="shared" si="52"/>
        <v>6.6821563005724354</v>
      </c>
      <c r="T97" s="40">
        <f t="shared" si="52"/>
        <v>7.189265652265652</v>
      </c>
      <c r="U97" s="41">
        <f t="shared" si="53"/>
        <v>10.734172369023751</v>
      </c>
      <c r="V97" s="41">
        <f t="shared" si="53"/>
        <v>9.5706541061299077</v>
      </c>
      <c r="W97" s="42">
        <f t="shared" si="53"/>
        <v>27.268084684117312</v>
      </c>
      <c r="X97" s="42">
        <f t="shared" si="53"/>
        <v>13.857369068564553</v>
      </c>
      <c r="Z97" s="37">
        <f t="shared" si="56"/>
        <v>6.0628849100591937</v>
      </c>
      <c r="AA97" s="37">
        <f t="shared" si="57"/>
        <v>25.268586617702788</v>
      </c>
      <c r="AD97"/>
      <c r="AE97" s="3">
        <v>12</v>
      </c>
      <c r="AG97" s="3">
        <f t="shared" si="58"/>
        <v>8.6092677386724414</v>
      </c>
      <c r="AH97" s="36">
        <f t="shared" si="59"/>
        <v>1.9617531662159273</v>
      </c>
      <c r="AI97" s="36">
        <f t="shared" si="59"/>
        <v>11.055990157494739</v>
      </c>
      <c r="AJ97" s="36">
        <f t="shared" si="59"/>
        <v>3.5644993643434808</v>
      </c>
      <c r="AK97" s="36">
        <f t="shared" si="59"/>
        <v>11.549856857803618</v>
      </c>
      <c r="AL97" s="36">
        <f t="shared" si="59"/>
        <v>1.2784178343555788</v>
      </c>
      <c r="AM97" s="37">
        <f t="shared" si="60"/>
        <v>3.7314080541528534</v>
      </c>
      <c r="AN97" s="36">
        <f t="shared" si="54"/>
        <v>2.2866525629502576</v>
      </c>
      <c r="AO97" s="38">
        <f t="shared" si="54"/>
        <v>2.1179007287165592</v>
      </c>
      <c r="AP97" s="38">
        <f t="shared" si="54"/>
        <v>0</v>
      </c>
      <c r="AQ97" s="39">
        <f t="shared" si="54"/>
        <v>12.669039433633088</v>
      </c>
      <c r="AR97" s="39">
        <f t="shared" si="54"/>
        <v>5.6263563126216205</v>
      </c>
      <c r="AS97" s="39">
        <f t="shared" si="54"/>
        <v>8.1371630235922936</v>
      </c>
      <c r="AT97" s="40">
        <f t="shared" si="61"/>
        <v>4.9809332395564345</v>
      </c>
      <c r="AU97" s="40">
        <f t="shared" si="61"/>
        <v>5.0685679658528944</v>
      </c>
      <c r="AV97" s="41">
        <f t="shared" si="62"/>
        <v>7.7746711871379128</v>
      </c>
      <c r="AW97" s="41">
        <f t="shared" si="62"/>
        <v>6.9542602698591232</v>
      </c>
      <c r="AX97" s="42">
        <f t="shared" si="62"/>
        <v>21.023924224404258</v>
      </c>
      <c r="AY97" s="42">
        <f t="shared" si="62"/>
        <v>10.307806845028372</v>
      </c>
      <c r="AZ97"/>
      <c r="BA97" s="37">
        <f t="shared" si="63"/>
        <v>3.7314080541528534</v>
      </c>
      <c r="BB97" s="37">
        <f t="shared" si="64"/>
        <v>20.886644566324684</v>
      </c>
    </row>
    <row r="98" spans="4:54" x14ac:dyDescent="0.25">
      <c r="D98" s="3">
        <v>13</v>
      </c>
      <c r="F98" s="3">
        <v>12</v>
      </c>
      <c r="G98" s="36">
        <f t="shared" si="51"/>
        <v>5.6281486549846962</v>
      </c>
      <c r="H98" s="36">
        <f t="shared" si="51"/>
        <v>16.993445141245648</v>
      </c>
      <c r="I98" s="36">
        <f t="shared" si="51"/>
        <v>7.8346920371550217</v>
      </c>
      <c r="J98" s="36">
        <f t="shared" si="51"/>
        <v>17.707821263477481</v>
      </c>
      <c r="K98" s="36">
        <f t="shared" si="51"/>
        <v>3.181371725832201</v>
      </c>
      <c r="L98" s="37">
        <f t="shared" si="55"/>
        <v>15.927901970179306</v>
      </c>
      <c r="M98" s="36">
        <f t="shared" si="51"/>
        <v>4.0277764529198912</v>
      </c>
      <c r="N98" s="38">
        <f t="shared" si="51"/>
        <v>3.3916151276489392</v>
      </c>
      <c r="O98" s="38">
        <f t="shared" si="51"/>
        <v>0</v>
      </c>
      <c r="P98" s="39">
        <f t="shared" si="51"/>
        <v>18.333394441711157</v>
      </c>
      <c r="Q98" s="39">
        <f t="shared" si="51"/>
        <v>8.8039696251979986</v>
      </c>
      <c r="R98" s="39">
        <f t="shared" si="51"/>
        <v>15.999509833355857</v>
      </c>
      <c r="S98" s="40">
        <f t="shared" si="52"/>
        <v>7.3952897438062504</v>
      </c>
      <c r="T98" s="40">
        <f t="shared" si="52"/>
        <v>8.1071689348948563</v>
      </c>
      <c r="U98" s="41">
        <f t="shared" si="53"/>
        <v>12.002751748362806</v>
      </c>
      <c r="V98" s="41">
        <f t="shared" si="53"/>
        <v>10.688942257576482</v>
      </c>
      <c r="W98" s="42">
        <f t="shared" si="53"/>
        <v>29.76655081294729</v>
      </c>
      <c r="X98" s="42">
        <f t="shared" si="53"/>
        <v>15.332958129097685</v>
      </c>
      <c r="Z98" s="37">
        <f t="shared" si="56"/>
        <v>7.1090240942704446</v>
      </c>
      <c r="AA98" s="37">
        <f t="shared" si="57"/>
        <v>26.952544886713817</v>
      </c>
      <c r="AD98"/>
      <c r="AE98" s="3">
        <v>13</v>
      </c>
      <c r="AG98" s="3">
        <f t="shared" si="58"/>
        <v>9.0542047860126846</v>
      </c>
      <c r="AH98" s="36">
        <f t="shared" si="59"/>
        <v>2.3205277446271828</v>
      </c>
      <c r="AI98" s="36">
        <f t="shared" si="59"/>
        <v>11.816976373890009</v>
      </c>
      <c r="AJ98" s="36">
        <f t="shared" si="59"/>
        <v>4.0329273641907166</v>
      </c>
      <c r="AK98" s="36">
        <f t="shared" si="59"/>
        <v>12.340687975178438</v>
      </c>
      <c r="AL98" s="36">
        <f t="shared" si="59"/>
        <v>1.4791721375273426</v>
      </c>
      <c r="AM98" s="37">
        <f t="shared" si="60"/>
        <v>4.1404264503701942</v>
      </c>
      <c r="AN98" s="36">
        <f t="shared" si="54"/>
        <v>2.4965428526367961</v>
      </c>
      <c r="AO98" s="38">
        <f t="shared" si="54"/>
        <v>2.2774881648803524</v>
      </c>
      <c r="AP98" s="38">
        <f t="shared" si="54"/>
        <v>0</v>
      </c>
      <c r="AQ98" s="39">
        <f t="shared" si="54"/>
        <v>13.416076756423918</v>
      </c>
      <c r="AR98" s="39">
        <f t="shared" si="54"/>
        <v>6.0352987305114132</v>
      </c>
      <c r="AS98" s="39">
        <f t="shared" si="54"/>
        <v>9.0776111642138542</v>
      </c>
      <c r="AT98" s="40">
        <f t="shared" si="61"/>
        <v>5.2959806090829753</v>
      </c>
      <c r="AU98" s="40">
        <f t="shared" si="61"/>
        <v>5.4529966815644419</v>
      </c>
      <c r="AV98" s="41">
        <f t="shared" si="62"/>
        <v>8.3151538032814898</v>
      </c>
      <c r="AW98" s="41">
        <f t="shared" si="62"/>
        <v>7.4329235225575347</v>
      </c>
      <c r="AX98" s="42">
        <f t="shared" si="62"/>
        <v>22.211512140739412</v>
      </c>
      <c r="AY98" s="42">
        <f t="shared" si="62"/>
        <v>10.96782802731521</v>
      </c>
      <c r="AZ98"/>
      <c r="BA98" s="37">
        <f t="shared" si="63"/>
        <v>4.1404264503701942</v>
      </c>
      <c r="BB98" s="37">
        <f t="shared" si="64"/>
        <v>21.742079521564303</v>
      </c>
    </row>
    <row r="99" spans="4:54" x14ac:dyDescent="0.25">
      <c r="D99" s="3">
        <v>14</v>
      </c>
      <c r="F99" s="3">
        <v>13</v>
      </c>
      <c r="G99" s="36">
        <f t="shared" si="51"/>
        <v>7.1098274726473019</v>
      </c>
      <c r="H99" s="36">
        <f t="shared" si="51"/>
        <v>18.783554831656318</v>
      </c>
      <c r="I99" s="36">
        <f t="shared" si="51"/>
        <v>9.3766142747089525</v>
      </c>
      <c r="J99" s="36">
        <f t="shared" si="51"/>
        <v>19.558967547133353</v>
      </c>
      <c r="K99" s="36">
        <f t="shared" si="51"/>
        <v>3.8886941413894407</v>
      </c>
      <c r="L99" s="37">
        <f t="shared" si="55"/>
        <v>19.695880816027298</v>
      </c>
      <c r="M99" s="36">
        <f t="shared" si="51"/>
        <v>4.5939178637124582</v>
      </c>
      <c r="N99" s="38">
        <f t="shared" si="51"/>
        <v>3.7875159757099985</v>
      </c>
      <c r="O99" s="38">
        <f t="shared" si="51"/>
        <v>0</v>
      </c>
      <c r="P99" s="39">
        <f t="shared" si="51"/>
        <v>19.978696030153291</v>
      </c>
      <c r="Q99" s="39">
        <f t="shared" si="51"/>
        <v>9.7515444287652393</v>
      </c>
      <c r="R99" s="39">
        <f t="shared" si="51"/>
        <v>18.514651774661303</v>
      </c>
      <c r="S99" s="40">
        <f t="shared" si="52"/>
        <v>8.105971604398734</v>
      </c>
      <c r="T99" s="40">
        <f t="shared" si="52"/>
        <v>9.0361545123503433</v>
      </c>
      <c r="U99" s="41">
        <f t="shared" si="53"/>
        <v>13.282097676266819</v>
      </c>
      <c r="V99" s="41">
        <f t="shared" si="53"/>
        <v>11.814928127803924</v>
      </c>
      <c r="W99" s="42">
        <f t="shared" si="53"/>
        <v>32.189676373353535</v>
      </c>
      <c r="X99" s="42">
        <f t="shared" si="53"/>
        <v>16.794936536884901</v>
      </c>
      <c r="Z99" s="37">
        <f t="shared" si="56"/>
        <v>8.1757055245440959</v>
      </c>
      <c r="AA99" s="37">
        <f t="shared" si="57"/>
        <v>28.554856163114522</v>
      </c>
      <c r="AD99"/>
      <c r="AE99" s="3">
        <v>14</v>
      </c>
      <c r="AG99" s="3">
        <f t="shared" si="58"/>
        <v>9.5221367014538032</v>
      </c>
      <c r="AH99" s="36">
        <f t="shared" si="59"/>
        <v>2.7374956957909506</v>
      </c>
      <c r="AI99" s="36">
        <f t="shared" si="59"/>
        <v>12.624722023116325</v>
      </c>
      <c r="AJ99" s="36">
        <f t="shared" si="59"/>
        <v>4.556861804087478</v>
      </c>
      <c r="AK99" s="36">
        <f t="shared" si="59"/>
        <v>13.179594854635461</v>
      </c>
      <c r="AL99" s="36">
        <f t="shared" si="59"/>
        <v>1.7071106734115766</v>
      </c>
      <c r="AM99" s="37">
        <f t="shared" si="60"/>
        <v>4.7128059267946858</v>
      </c>
      <c r="AN99" s="36">
        <f t="shared" si="54"/>
        <v>2.7239633652179518</v>
      </c>
      <c r="AO99" s="38">
        <f t="shared" si="54"/>
        <v>2.448128866307119</v>
      </c>
      <c r="AP99" s="38">
        <f t="shared" si="54"/>
        <v>0</v>
      </c>
      <c r="AQ99" s="39">
        <f t="shared" si="54"/>
        <v>14.20142226074462</v>
      </c>
      <c r="AR99" s="39">
        <f t="shared" si="54"/>
        <v>6.4691531726129687</v>
      </c>
      <c r="AS99" s="39">
        <f t="shared" si="54"/>
        <v>10.103480933988342</v>
      </c>
      <c r="AT99" s="40">
        <f t="shared" si="61"/>
        <v>5.6284080896294553</v>
      </c>
      <c r="AU99" s="40">
        <f t="shared" si="61"/>
        <v>5.8629932058723462</v>
      </c>
      <c r="AV99" s="41">
        <f t="shared" si="62"/>
        <v>8.8893299841183442</v>
      </c>
      <c r="AW99" s="41">
        <f t="shared" si="62"/>
        <v>7.940998638087394</v>
      </c>
      <c r="AX99" s="42">
        <f t="shared" si="62"/>
        <v>23.448934886444572</v>
      </c>
      <c r="AY99" s="42">
        <f t="shared" si="62"/>
        <v>11.663065080009954</v>
      </c>
      <c r="AZ99"/>
      <c r="BA99" s="37">
        <f t="shared" si="63"/>
        <v>4.584622322517534</v>
      </c>
      <c r="BB99" s="37">
        <f t="shared" si="64"/>
        <v>22.621547738480491</v>
      </c>
    </row>
    <row r="100" spans="4:54" x14ac:dyDescent="0.25">
      <c r="D100" s="3">
        <v>15</v>
      </c>
      <c r="F100" s="3">
        <v>14</v>
      </c>
      <c r="G100" s="36">
        <f t="shared" si="51"/>
        <v>8.7582304708458949</v>
      </c>
      <c r="H100" s="36">
        <f t="shared" si="51"/>
        <v>20.580261460769304</v>
      </c>
      <c r="I100" s="36">
        <f t="shared" si="51"/>
        <v>11.029311903253044</v>
      </c>
      <c r="J100" s="36">
        <f t="shared" si="51"/>
        <v>21.414446633612226</v>
      </c>
      <c r="K100" s="36">
        <f t="shared" si="51"/>
        <v>4.6489916303516123</v>
      </c>
      <c r="L100" s="37">
        <f t="shared" si="55"/>
        <v>23.008136283851577</v>
      </c>
      <c r="M100" s="36">
        <f t="shared" si="51"/>
        <v>5.1786082026326872</v>
      </c>
      <c r="N100" s="38">
        <f t="shared" si="51"/>
        <v>4.1899566753511328</v>
      </c>
      <c r="O100" s="38">
        <f t="shared" si="51"/>
        <v>0</v>
      </c>
      <c r="P100" s="39">
        <f t="shared" si="51"/>
        <v>21.606376506181771</v>
      </c>
      <c r="Q100" s="39">
        <f t="shared" si="51"/>
        <v>10.695541925495757</v>
      </c>
      <c r="R100" s="39">
        <f t="shared" si="51"/>
        <v>21.058545184285386</v>
      </c>
      <c r="S100" s="40">
        <f t="shared" si="52"/>
        <v>8.8124135253562041</v>
      </c>
      <c r="T100" s="40">
        <f t="shared" si="52"/>
        <v>9.9722015807722695</v>
      </c>
      <c r="U100" s="41">
        <f t="shared" si="53"/>
        <v>14.568126445367534</v>
      </c>
      <c r="V100" s="41">
        <f t="shared" si="53"/>
        <v>12.945063497810821</v>
      </c>
      <c r="W100" s="42">
        <f t="shared" si="53"/>
        <v>34.53413878268956</v>
      </c>
      <c r="X100" s="42">
        <f t="shared" si="53"/>
        <v>18.239059001323799</v>
      </c>
      <c r="Z100" s="37">
        <f t="shared" si="56"/>
        <v>9.250539123678589</v>
      </c>
      <c r="AA100" s="37">
        <f t="shared" si="57"/>
        <v>30.079479114720474</v>
      </c>
      <c r="AD100"/>
      <c r="AE100" s="3">
        <v>15</v>
      </c>
      <c r="AG100" s="3">
        <f t="shared" si="58"/>
        <v>10.014251886730682</v>
      </c>
      <c r="AH100" s="36">
        <f t="shared" si="59"/>
        <v>3.2203169620751662</v>
      </c>
      <c r="AI100" s="36">
        <f t="shared" si="59"/>
        <v>13.481400094055799</v>
      </c>
      <c r="AJ100" s="36">
        <f t="shared" si="59"/>
        <v>5.1417373864933937</v>
      </c>
      <c r="AK100" s="36">
        <f t="shared" si="59"/>
        <v>14.068745531746846</v>
      </c>
      <c r="AL100" s="36">
        <f t="shared" si="59"/>
        <v>1.9649883222851474</v>
      </c>
      <c r="AM100" s="37">
        <f t="shared" si="60"/>
        <v>7.1153630728005552</v>
      </c>
      <c r="AN100" s="36">
        <f t="shared" si="54"/>
        <v>2.9701207911355669</v>
      </c>
      <c r="AO100" s="38">
        <f t="shared" si="54"/>
        <v>2.6304607823024684</v>
      </c>
      <c r="AP100" s="38">
        <f t="shared" si="54"/>
        <v>0</v>
      </c>
      <c r="AQ100" s="39">
        <f t="shared" si="54"/>
        <v>15.026383479658737</v>
      </c>
      <c r="AR100" s="39">
        <f t="shared" si="54"/>
        <v>6.9288181520143546</v>
      </c>
      <c r="AS100" s="39">
        <f t="shared" si="54"/>
        <v>11.218549864299034</v>
      </c>
      <c r="AT100" s="40">
        <f t="shared" si="61"/>
        <v>5.9788717448185844</v>
      </c>
      <c r="AU100" s="40">
        <f t="shared" si="61"/>
        <v>6.299784577942062</v>
      </c>
      <c r="AV100" s="41">
        <f t="shared" si="62"/>
        <v>9.4988136703365083</v>
      </c>
      <c r="AW100" s="41">
        <f t="shared" si="62"/>
        <v>8.4798524348009661</v>
      </c>
      <c r="AX100" s="42">
        <f t="shared" si="62"/>
        <v>24.736369147278999</v>
      </c>
      <c r="AY100" s="42">
        <f t="shared" si="62"/>
        <v>12.394552994251638</v>
      </c>
      <c r="AZ100"/>
      <c r="BA100" s="37">
        <f t="shared" si="63"/>
        <v>5.0654248961432842</v>
      </c>
      <c r="BB100" s="37">
        <f t="shared" si="64"/>
        <v>23.524665218719331</v>
      </c>
    </row>
    <row r="101" spans="4:54" x14ac:dyDescent="0.25">
      <c r="D101" s="3">
        <v>16</v>
      </c>
      <c r="F101" s="3">
        <v>15</v>
      </c>
      <c r="G101" s="36">
        <f t="shared" si="51"/>
        <v>10.559312499079905</v>
      </c>
      <c r="H101" s="36">
        <f t="shared" si="51"/>
        <v>22.378688713227977</v>
      </c>
      <c r="I101" s="36">
        <f t="shared" si="51"/>
        <v>12.781928039811755</v>
      </c>
      <c r="J101" s="36">
        <f t="shared" si="51"/>
        <v>23.269219240419087</v>
      </c>
      <c r="K101" s="36">
        <f t="shared" si="51"/>
        <v>5.4537961682854084</v>
      </c>
      <c r="L101" s="37">
        <f t="shared" si="55"/>
        <v>25.903979988582929</v>
      </c>
      <c r="M101" s="36">
        <f t="shared" si="51"/>
        <v>5.7791862043649127</v>
      </c>
      <c r="N101" s="38">
        <f t="shared" si="51"/>
        <v>4.5977066548804428</v>
      </c>
      <c r="O101" s="38">
        <f t="shared" si="51"/>
        <v>0</v>
      </c>
      <c r="P101" s="39">
        <f t="shared" si="51"/>
        <v>23.214000347869437</v>
      </c>
      <c r="Q101" s="39">
        <f t="shared" si="51"/>
        <v>11.632459445689401</v>
      </c>
      <c r="R101" s="39">
        <f t="shared" si="51"/>
        <v>23.603560288698141</v>
      </c>
      <c r="S101" s="40">
        <f t="shared" si="52"/>
        <v>9.5131172785389531</v>
      </c>
      <c r="T101" s="40">
        <f t="shared" si="52"/>
        <v>10.911801035101739</v>
      </c>
      <c r="U101" s="41">
        <f t="shared" si="53"/>
        <v>15.857294148189082</v>
      </c>
      <c r="V101" s="41">
        <f t="shared" si="53"/>
        <v>14.076281146510253</v>
      </c>
      <c r="W101" s="42">
        <f t="shared" si="53"/>
        <v>36.797941925505469</v>
      </c>
      <c r="X101" s="42">
        <f t="shared" si="53"/>
        <v>19.661867723361453</v>
      </c>
      <c r="Z101" s="37">
        <f t="shared" si="56"/>
        <v>10.322807001317479</v>
      </c>
      <c r="AA101" s="37">
        <f t="shared" si="57"/>
        <v>31.530180472689544</v>
      </c>
      <c r="AD101"/>
      <c r="AE101" s="3">
        <v>16</v>
      </c>
      <c r="AG101" s="3">
        <f t="shared" si="58"/>
        <v>10.531800161572754</v>
      </c>
      <c r="AH101" s="36">
        <f t="shared" si="59"/>
        <v>3.7772494456505448</v>
      </c>
      <c r="AI101" s="36">
        <f t="shared" si="59"/>
        <v>14.389195256937613</v>
      </c>
      <c r="AJ101" s="36">
        <f t="shared" si="59"/>
        <v>5.793308813103903</v>
      </c>
      <c r="AK101" s="36">
        <f t="shared" si="59"/>
        <v>15.010309658086538</v>
      </c>
      <c r="AL101" s="36">
        <f t="shared" si="59"/>
        <v>2.2556476860643704</v>
      </c>
      <c r="AM101" s="37">
        <f t="shared" si="60"/>
        <v>9.5651430025086874</v>
      </c>
      <c r="AN101" s="36">
        <f t="shared" si="54"/>
        <v>3.236266585659854</v>
      </c>
      <c r="AO101" s="38">
        <f t="shared" si="54"/>
        <v>2.8251417413558606</v>
      </c>
      <c r="AP101" s="38">
        <f t="shared" si="54"/>
        <v>0</v>
      </c>
      <c r="AQ101" s="39">
        <f t="shared" si="54"/>
        <v>15.892234108150747</v>
      </c>
      <c r="AR101" s="39">
        <f t="shared" si="54"/>
        <v>7.4151415936118887</v>
      </c>
      <c r="AS101" s="39">
        <f t="shared" si="54"/>
        <v>12.426073391056477</v>
      </c>
      <c r="AT101" s="40">
        <f t="shared" si="61"/>
        <v>6.3480150645522722</v>
      </c>
      <c r="AU101" s="40">
        <f t="shared" si="61"/>
        <v>6.7645928733296028</v>
      </c>
      <c r="AV101" s="41">
        <f t="shared" si="62"/>
        <v>10.145233850832923</v>
      </c>
      <c r="AW101" s="41">
        <f t="shared" si="62"/>
        <v>9.0508590786626897</v>
      </c>
      <c r="AX101" s="42">
        <f t="shared" si="62"/>
        <v>26.073751677040988</v>
      </c>
      <c r="AY101" s="42">
        <f t="shared" si="62"/>
        <v>13.163250370835213</v>
      </c>
      <c r="AZ101"/>
      <c r="BA101" s="37">
        <f t="shared" si="63"/>
        <v>5.5840525899892555</v>
      </c>
      <c r="BB101" s="37">
        <f t="shared" si="64"/>
        <v>24.45092538357606</v>
      </c>
    </row>
    <row r="102" spans="4:54" x14ac:dyDescent="0.25">
      <c r="D102" s="3">
        <v>17</v>
      </c>
      <c r="F102" s="3">
        <v>16</v>
      </c>
      <c r="G102" s="36">
        <f t="shared" ref="G102:K117" si="65">G30*G$12</f>
        <v>12.49695760091838</v>
      </c>
      <c r="H102" s="36">
        <f t="shared" si="65"/>
        <v>24.174606870763071</v>
      </c>
      <c r="I102" s="36">
        <f t="shared" si="65"/>
        <v>14.62346158207521</v>
      </c>
      <c r="J102" s="36">
        <f t="shared" si="65"/>
        <v>25.118932256384578</v>
      </c>
      <c r="K102" s="36">
        <f t="shared" si="65"/>
        <v>6.2945903152697227</v>
      </c>
      <c r="L102" s="37">
        <f t="shared" si="55"/>
        <v>28.435755033699149</v>
      </c>
      <c r="M102" s="36">
        <f t="shared" ref="M102:R117" si="66">M30*M$12</f>
        <v>6.3931950585166657</v>
      </c>
      <c r="N102" s="38">
        <f t="shared" si="66"/>
        <v>5.0096659182890466</v>
      </c>
      <c r="O102" s="38">
        <f t="shared" si="66"/>
        <v>0</v>
      </c>
      <c r="P102" s="39">
        <f t="shared" si="66"/>
        <v>24.799577156240279</v>
      </c>
      <c r="Q102" s="39">
        <f t="shared" si="66"/>
        <v>12.559350369299048</v>
      </c>
      <c r="R102" s="39">
        <f t="shared" si="66"/>
        <v>26.126076170596875</v>
      </c>
      <c r="S102" s="40">
        <f t="shared" ref="S102:T117" si="67">S30</f>
        <v>10.20682580387278</v>
      </c>
      <c r="T102" s="40">
        <f t="shared" si="67"/>
        <v>11.851887448626826</v>
      </c>
      <c r="U102" s="41">
        <f t="shared" ref="U102:X117" si="68">U30*U$12</f>
        <v>17.146514170391377</v>
      </c>
      <c r="V102" s="41">
        <f t="shared" si="68"/>
        <v>15.205920564866515</v>
      </c>
      <c r="W102" s="42">
        <f t="shared" si="68"/>
        <v>38.980132798673274</v>
      </c>
      <c r="X102" s="42">
        <f t="shared" si="68"/>
        <v>21.060558903458361</v>
      </c>
      <c r="Z102" s="37">
        <f t="shared" si="56"/>
        <v>11.383416013619954</v>
      </c>
      <c r="AA102" s="37">
        <f t="shared" si="57"/>
        <v>32.910544337602175</v>
      </c>
      <c r="AD102"/>
      <c r="AE102" s="3">
        <v>17</v>
      </c>
      <c r="AG102" s="3">
        <f t="shared" si="58"/>
        <v>11.076095937857938</v>
      </c>
      <c r="AH102" s="36">
        <f t="shared" si="59"/>
        <v>4.4170999377880529</v>
      </c>
      <c r="AI102" s="36">
        <f t="shared" si="59"/>
        <v>15.350290399281851</v>
      </c>
      <c r="AJ102" s="36">
        <f t="shared" si="59"/>
        <v>6.5176286494490201</v>
      </c>
      <c r="AK102" s="36">
        <f t="shared" si="59"/>
        <v>16.006443697097698</v>
      </c>
      <c r="AL102" s="36">
        <f t="shared" si="59"/>
        <v>2.5819791124864677</v>
      </c>
      <c r="AM102" s="37">
        <f t="shared" si="60"/>
        <v>12.033440006795711</v>
      </c>
      <c r="AN102" s="36">
        <f t="shared" ref="AN102:AS117" si="69">AN30*AN$12</f>
        <v>3.5236924748163445</v>
      </c>
      <c r="AO102" s="38">
        <f t="shared" si="69"/>
        <v>3.0328476155636004</v>
      </c>
      <c r="AP102" s="38">
        <f t="shared" si="69"/>
        <v>0</v>
      </c>
      <c r="AQ102" s="39">
        <f t="shared" si="69"/>
        <v>16.800202161510448</v>
      </c>
      <c r="AR102" s="39">
        <f t="shared" si="69"/>
        <v>7.9289071219906226</v>
      </c>
      <c r="AS102" s="39">
        <f t="shared" si="69"/>
        <v>13.728651891965161</v>
      </c>
      <c r="AT102" s="40">
        <f t="shared" si="61"/>
        <v>6.7364631651364757</v>
      </c>
      <c r="AU102" s="40">
        <f t="shared" si="61"/>
        <v>7.2586246816923179</v>
      </c>
      <c r="AV102" s="41">
        <f t="shared" si="62"/>
        <v>10.830225382723187</v>
      </c>
      <c r="AW102" s="41">
        <f t="shared" si="62"/>
        <v>9.6553916143061222</v>
      </c>
      <c r="AX102" s="42">
        <f t="shared" si="62"/>
        <v>27.460754950149397</v>
      </c>
      <c r="AY102" s="42">
        <f t="shared" si="62"/>
        <v>13.970023078316157</v>
      </c>
      <c r="AZ102"/>
      <c r="BA102" s="37">
        <f t="shared" si="63"/>
        <v>6.1414630030529151</v>
      </c>
      <c r="BB102" s="37">
        <f t="shared" si="64"/>
        <v>25.399690488225453</v>
      </c>
    </row>
    <row r="103" spans="4:54" x14ac:dyDescent="0.25">
      <c r="D103" s="3">
        <v>18</v>
      </c>
      <c r="F103" s="3">
        <v>17</v>
      </c>
      <c r="G103" s="36">
        <f t="shared" si="65"/>
        <v>14.553733256525758</v>
      </c>
      <c r="H103" s="36">
        <f t="shared" si="65"/>
        <v>25.964338521266686</v>
      </c>
      <c r="I103" s="36">
        <f t="shared" si="65"/>
        <v>16.542966645409425</v>
      </c>
      <c r="J103" s="36">
        <f t="shared" si="65"/>
        <v>26.95981807172948</v>
      </c>
      <c r="K103" s="36">
        <f t="shared" si="65"/>
        <v>7.1630583947624888</v>
      </c>
      <c r="L103" s="37">
        <f t="shared" si="55"/>
        <v>30.657787148858468</v>
      </c>
      <c r="M103" s="36">
        <f t="shared" si="66"/>
        <v>7.0183688996843046</v>
      </c>
      <c r="N103" s="38">
        <f t="shared" si="66"/>
        <v>5.4248479331524093</v>
      </c>
      <c r="O103" s="38">
        <f t="shared" si="66"/>
        <v>0</v>
      </c>
      <c r="P103" s="39">
        <f t="shared" si="66"/>
        <v>26.361485607110268</v>
      </c>
      <c r="Q103" s="39">
        <f t="shared" si="66"/>
        <v>13.473746076742284</v>
      </c>
      <c r="R103" s="39">
        <f t="shared" si="66"/>
        <v>28.606321653378881</v>
      </c>
      <c r="S103" s="40">
        <f t="shared" si="67"/>
        <v>10.892484592246065</v>
      </c>
      <c r="T103" s="40">
        <f t="shared" si="67"/>
        <v>12.789782662992893</v>
      </c>
      <c r="U103" s="41">
        <f t="shared" si="68"/>
        <v>18.43309125270423</v>
      </c>
      <c r="V103" s="41">
        <f t="shared" si="68"/>
        <v>16.331668646540546</v>
      </c>
      <c r="W103" s="42">
        <f t="shared" si="68"/>
        <v>41.080580371663181</v>
      </c>
      <c r="X103" s="42">
        <f t="shared" si="68"/>
        <v>22.432876148557966</v>
      </c>
      <c r="Z103" s="37">
        <f t="shared" si="56"/>
        <v>12.424801964220107</v>
      </c>
      <c r="AA103" s="37">
        <f t="shared" si="57"/>
        <v>34.223981034334884</v>
      </c>
      <c r="AD103"/>
      <c r="AE103" s="3">
        <v>18</v>
      </c>
      <c r="AG103" s="3">
        <f t="shared" si="58"/>
        <v>11.648521557810575</v>
      </c>
      <c r="AH103" s="36">
        <f t="shared" ref="AH103:AL118" si="70">AH31*AH$12</f>
        <v>5.1491473972939321</v>
      </c>
      <c r="AI103" s="36">
        <f t="shared" si="70"/>
        <v>16.366851247954223</v>
      </c>
      <c r="AJ103" s="36">
        <f t="shared" si="70"/>
        <v>7.3210151867916311</v>
      </c>
      <c r="AK103" s="36">
        <f t="shared" si="70"/>
        <v>17.059274130605857</v>
      </c>
      <c r="AL103" s="36">
        <f t="shared" si="70"/>
        <v>2.9468711761641035</v>
      </c>
      <c r="AM103" s="37">
        <f t="shared" si="60"/>
        <v>14.492316787037581</v>
      </c>
      <c r="AN103" s="36">
        <f t="shared" si="69"/>
        <v>3.8337247333522555</v>
      </c>
      <c r="AO103" s="38">
        <f t="shared" si="69"/>
        <v>3.254270041770932</v>
      </c>
      <c r="AP103" s="38">
        <f t="shared" si="69"/>
        <v>0</v>
      </c>
      <c r="AQ103" s="39">
        <f t="shared" si="69"/>
        <v>17.751456943820607</v>
      </c>
      <c r="AR103" s="39">
        <f t="shared" si="69"/>
        <v>8.470819163956369</v>
      </c>
      <c r="AS103" s="39">
        <f t="shared" si="69"/>
        <v>15.128092111226556</v>
      </c>
      <c r="AT103" s="40">
        <f t="shared" ref="AT103:AU118" si="71">AT31</f>
        <v>7.1448163611076279</v>
      </c>
      <c r="AU103" s="40">
        <f t="shared" si="71"/>
        <v>7.783059192971379</v>
      </c>
      <c r="AV103" s="41">
        <f t="shared" ref="AV103:AY118" si="72">AV31*AV$12</f>
        <v>11.555418435794046</v>
      </c>
      <c r="AW103" s="41">
        <f t="shared" si="72"/>
        <v>10.294812292247325</v>
      </c>
      <c r="AX103" s="42">
        <f t="shared" si="72"/>
        <v>28.896762937040446</v>
      </c>
      <c r="AY103" s="42">
        <f t="shared" si="72"/>
        <v>14.815626670277712</v>
      </c>
      <c r="AZ103"/>
      <c r="BA103" s="37">
        <f t="shared" si="63"/>
        <v>6.7383009328755259</v>
      </c>
      <c r="BB103" s="37">
        <f t="shared" si="64"/>
        <v>26.370183260817115</v>
      </c>
    </row>
    <row r="104" spans="4:54" x14ac:dyDescent="0.25">
      <c r="D104" s="3">
        <v>19</v>
      </c>
      <c r="F104" s="3">
        <v>18</v>
      </c>
      <c r="G104" s="36">
        <f t="shared" si="65"/>
        <v>16.711543482909075</v>
      </c>
      <c r="H104" s="36">
        <f t="shared" si="65"/>
        <v>27.74468203472718</v>
      </c>
      <c r="I104" s="36">
        <f t="shared" si="65"/>
        <v>18.529709358276552</v>
      </c>
      <c r="J104" s="36">
        <f t="shared" si="65"/>
        <v>28.788612833811456</v>
      </c>
      <c r="K104" s="36">
        <f t="shared" si="65"/>
        <v>8.0512739868614904</v>
      </c>
      <c r="L104" s="37">
        <f t="shared" si="55"/>
        <v>32.620413485877606</v>
      </c>
      <c r="M104" s="36">
        <f t="shared" si="66"/>
        <v>7.6526201393772233</v>
      </c>
      <c r="N104" s="38">
        <f t="shared" si="66"/>
        <v>5.842365605095118</v>
      </c>
      <c r="O104" s="38">
        <f t="shared" si="66"/>
        <v>0</v>
      </c>
      <c r="P104" s="39">
        <f t="shared" si="66"/>
        <v>27.898413206846008</v>
      </c>
      <c r="Q104" s="39">
        <f t="shared" si="66"/>
        <v>14.373590453829596</v>
      </c>
      <c r="R104" s="39">
        <f t="shared" si="66"/>
        <v>31.028113673430028</v>
      </c>
      <c r="S104" s="40">
        <f t="shared" si="67"/>
        <v>11.569210716526941</v>
      </c>
      <c r="T104" s="40">
        <f t="shared" si="67"/>
        <v>13.723148375068309</v>
      </c>
      <c r="U104" s="41">
        <f t="shared" si="68"/>
        <v>19.7146679239268</v>
      </c>
      <c r="V104" s="41">
        <f t="shared" si="68"/>
        <v>17.45151155395909</v>
      </c>
      <c r="W104" s="42">
        <f t="shared" si="68"/>
        <v>43.099800919307008</v>
      </c>
      <c r="X104" s="42">
        <f t="shared" si="68"/>
        <v>23.777024100250809</v>
      </c>
      <c r="Z104" s="37">
        <f t="shared" si="56"/>
        <v>13.440805391229674</v>
      </c>
      <c r="AA104" s="37">
        <f t="shared" si="57"/>
        <v>35.473735537603709</v>
      </c>
      <c r="AD104"/>
      <c r="AE104" s="3">
        <v>19</v>
      </c>
      <c r="AG104" s="3">
        <f t="shared" si="58"/>
        <v>12.250530804721352</v>
      </c>
      <c r="AH104" s="36">
        <f t="shared" si="70"/>
        <v>5.9830346347677414</v>
      </c>
      <c r="AI104" s="36">
        <f t="shared" si="70"/>
        <v>17.441008961101964</v>
      </c>
      <c r="AJ104" s="36">
        <f t="shared" si="70"/>
        <v>8.2100089366000368</v>
      </c>
      <c r="AK104" s="36">
        <f t="shared" si="70"/>
        <v>18.170878569363786</v>
      </c>
      <c r="AL104" s="36">
        <f t="shared" si="70"/>
        <v>3.3531512572252136</v>
      </c>
      <c r="AM104" s="37">
        <f t="shared" si="60"/>
        <v>16.915885135716316</v>
      </c>
      <c r="AN104" s="36">
        <f t="shared" si="69"/>
        <v>4.1677171006408535</v>
      </c>
      <c r="AO104" s="38">
        <f t="shared" si="69"/>
        <v>3.4901136527974561</v>
      </c>
      <c r="AP104" s="38">
        <f t="shared" si="69"/>
        <v>0</v>
      </c>
      <c r="AQ104" s="39">
        <f t="shared" si="69"/>
        <v>18.74709479778431</v>
      </c>
      <c r="AR104" s="39">
        <f t="shared" si="69"/>
        <v>9.0414869166139198</v>
      </c>
      <c r="AS104" s="39">
        <f t="shared" si="69"/>
        <v>16.625266412235078</v>
      </c>
      <c r="AT104" s="40">
        <f t="shared" si="71"/>
        <v>7.5736430908125296</v>
      </c>
      <c r="AU104" s="40">
        <f t="shared" si="71"/>
        <v>8.3390348365246592</v>
      </c>
      <c r="AV104" s="41">
        <f t="shared" si="72"/>
        <v>12.322426470224388</v>
      </c>
      <c r="AW104" s="41">
        <f t="shared" si="72"/>
        <v>10.970461619145672</v>
      </c>
      <c r="AX104" s="42">
        <f t="shared" si="72"/>
        <v>30.380847419853129</v>
      </c>
      <c r="AY104" s="42">
        <f t="shared" si="72"/>
        <v>15.700687623454284</v>
      </c>
      <c r="AZ104"/>
      <c r="BA104" s="37">
        <f t="shared" si="63"/>
        <v>7.374845653712482</v>
      </c>
      <c r="BB104" s="37">
        <f t="shared" si="64"/>
        <v>27.361478910827586</v>
      </c>
    </row>
    <row r="105" spans="4:54" x14ac:dyDescent="0.25">
      <c r="D105" s="3">
        <v>20</v>
      </c>
      <c r="F105" s="3">
        <v>19</v>
      </c>
      <c r="G105" s="36">
        <f t="shared" si="65"/>
        <v>18.952176183073966</v>
      </c>
      <c r="H105" s="36">
        <f t="shared" si="65"/>
        <v>29.512848578876714</v>
      </c>
      <c r="I105" s="36">
        <f t="shared" si="65"/>
        <v>20.573288945950676</v>
      </c>
      <c r="J105" s="36">
        <f t="shared" si="65"/>
        <v>30.602489140094118</v>
      </c>
      <c r="K105" s="36">
        <f t="shared" si="65"/>
        <v>8.9518327066456429</v>
      </c>
      <c r="L105" s="37">
        <f t="shared" si="55"/>
        <v>34.367380300187222</v>
      </c>
      <c r="M105" s="36">
        <f t="shared" si="66"/>
        <v>8.2940275887090156</v>
      </c>
      <c r="N105" s="38">
        <f t="shared" si="66"/>
        <v>6.2614196187261006</v>
      </c>
      <c r="O105" s="38">
        <f t="shared" si="66"/>
        <v>0</v>
      </c>
      <c r="P105" s="39">
        <f t="shared" si="66"/>
        <v>29.409307854324492</v>
      </c>
      <c r="Q105" s="39">
        <f t="shared" si="66"/>
        <v>15.257184414918678</v>
      </c>
      <c r="R105" s="39">
        <f t="shared" si="66"/>
        <v>33.378537193292161</v>
      </c>
      <c r="S105" s="40">
        <f t="shared" si="67"/>
        <v>12.236267639660184</v>
      </c>
      <c r="T105" s="40">
        <f t="shared" si="67"/>
        <v>14.649945836418231</v>
      </c>
      <c r="U105" s="41">
        <f t="shared" si="68"/>
        <v>20.989180367157701</v>
      </c>
      <c r="V105" s="41">
        <f t="shared" si="68"/>
        <v>18.563695100915098</v>
      </c>
      <c r="W105" s="42">
        <f t="shared" si="68"/>
        <v>45.038818728019059</v>
      </c>
      <c r="X105" s="42">
        <f t="shared" si="68"/>
        <v>25.091597578888546</v>
      </c>
      <c r="Z105" s="37">
        <f t="shared" si="56"/>
        <v>14.426533130756265</v>
      </c>
      <c r="AA105" s="37">
        <f t="shared" si="57"/>
        <v>36.662895488993847</v>
      </c>
      <c r="AD105"/>
      <c r="AE105" s="3">
        <v>20</v>
      </c>
      <c r="AG105" s="3">
        <f t="shared" si="58"/>
        <v>12.883652595105344</v>
      </c>
      <c r="AH105" s="36">
        <f t="shared" si="70"/>
        <v>6.9286249229910624</v>
      </c>
      <c r="AI105" s="36">
        <f t="shared" si="70"/>
        <v>18.574840585975533</v>
      </c>
      <c r="AJ105" s="36">
        <f t="shared" si="70"/>
        <v>9.1913164251738415</v>
      </c>
      <c r="AK105" s="36">
        <f t="shared" si="70"/>
        <v>19.343264676715172</v>
      </c>
      <c r="AL105" s="36">
        <f t="shared" si="70"/>
        <v>3.8035162161696214</v>
      </c>
      <c r="AM105" s="37">
        <f t="shared" si="60"/>
        <v>19.281434947298628</v>
      </c>
      <c r="AN105" s="36">
        <f t="shared" si="69"/>
        <v>4.5270422008215734</v>
      </c>
      <c r="AO105" s="38">
        <f t="shared" si="69"/>
        <v>3.7410927710754933</v>
      </c>
      <c r="AP105" s="38">
        <f t="shared" si="69"/>
        <v>0</v>
      </c>
      <c r="AQ105" s="39">
        <f t="shared" si="69"/>
        <v>19.788123621253938</v>
      </c>
      <c r="AR105" s="39">
        <f t="shared" si="69"/>
        <v>9.6414072660613055</v>
      </c>
      <c r="AS105" s="39">
        <f t="shared" si="69"/>
        <v>18.21997407844723</v>
      </c>
      <c r="AT105" s="40">
        <f t="shared" si="71"/>
        <v>8.0234721853378765</v>
      </c>
      <c r="AU105" s="40">
        <f t="shared" si="71"/>
        <v>8.9276344354118233</v>
      </c>
      <c r="AV105" s="41">
        <f t="shared" si="72"/>
        <v>13.132832663695169</v>
      </c>
      <c r="AW105" s="41">
        <f t="shared" si="72"/>
        <v>11.683646065698653</v>
      </c>
      <c r="AX105" s="42">
        <f t="shared" si="72"/>
        <v>31.911745327371708</v>
      </c>
      <c r="AY105" s="42">
        <f t="shared" si="72"/>
        <v>16.625683492624383</v>
      </c>
      <c r="AZ105"/>
      <c r="BA105" s="37">
        <f t="shared" si="63"/>
        <v>8.0509589564079409</v>
      </c>
      <c r="BB105" s="37">
        <f t="shared" si="64"/>
        <v>28.372497669637546</v>
      </c>
    </row>
    <row r="106" spans="4:54" x14ac:dyDescent="0.25">
      <c r="D106" s="3">
        <v>21</v>
      </c>
      <c r="F106" s="3">
        <v>20</v>
      </c>
      <c r="G106" s="36">
        <f t="shared" si="65"/>
        <v>21.257747299546651</v>
      </c>
      <c r="H106" s="36">
        <f t="shared" si="65"/>
        <v>31.266409644590144</v>
      </c>
      <c r="I106" s="36">
        <f t="shared" si="65"/>
        <v>22.663729026774924</v>
      </c>
      <c r="J106" s="36">
        <f t="shared" si="65"/>
        <v>32.398999948366935</v>
      </c>
      <c r="K106" s="36">
        <f t="shared" si="65"/>
        <v>9.8579392980006038</v>
      </c>
      <c r="L106" s="37">
        <f t="shared" si="55"/>
        <v>35.935239112775214</v>
      </c>
      <c r="M106" s="36">
        <f t="shared" si="66"/>
        <v>8.9408253238256048</v>
      </c>
      <c r="N106" s="38">
        <f t="shared" si="66"/>
        <v>6.6812886262281026</v>
      </c>
      <c r="O106" s="38">
        <f t="shared" si="66"/>
        <v>0</v>
      </c>
      <c r="P106" s="39">
        <f t="shared" si="66"/>
        <v>30.893338391747431</v>
      </c>
      <c r="Q106" s="39">
        <f t="shared" si="66"/>
        <v>16.123138547617611</v>
      </c>
      <c r="R106" s="39">
        <f t="shared" si="66"/>
        <v>35.647598231849656</v>
      </c>
      <c r="S106" s="40">
        <f t="shared" si="67"/>
        <v>12.893044468531462</v>
      </c>
      <c r="T106" s="40">
        <f t="shared" si="67"/>
        <v>15.568401273644492</v>
      </c>
      <c r="U106" s="41">
        <f t="shared" si="68"/>
        <v>22.254821612424593</v>
      </c>
      <c r="V106" s="41">
        <f t="shared" si="68"/>
        <v>19.666691745842105</v>
      </c>
      <c r="W106" s="42">
        <f t="shared" si="68"/>
        <v>46.899054159169864</v>
      </c>
      <c r="X106" s="42">
        <f t="shared" si="68"/>
        <v>26.375522845786062</v>
      </c>
      <c r="Z106" s="37">
        <f t="shared" si="56"/>
        <v>15.378215548301879</v>
      </c>
      <c r="AA106" s="37">
        <f t="shared" si="57"/>
        <v>37.794398825282329</v>
      </c>
      <c r="AD106"/>
      <c r="AE106" s="3">
        <v>21</v>
      </c>
      <c r="AG106" s="3">
        <f t="shared" si="58"/>
        <v>13.549494861675118</v>
      </c>
      <c r="AH106" s="36">
        <f t="shared" si="70"/>
        <v>7.9958208534960509</v>
      </c>
      <c r="AI106" s="36">
        <f t="shared" si="70"/>
        <v>19.770347295666454</v>
      </c>
      <c r="AJ106" s="36">
        <f t="shared" si="70"/>
        <v>10.271740047892582</v>
      </c>
      <c r="AK106" s="36">
        <f t="shared" si="70"/>
        <v>20.578346835447658</v>
      </c>
      <c r="AL106" s="36">
        <f t="shared" si="70"/>
        <v>4.3004536151936597</v>
      </c>
      <c r="AM106" s="37">
        <f t="shared" si="60"/>
        <v>21.570309697521367</v>
      </c>
      <c r="AN106" s="36">
        <f t="shared" si="69"/>
        <v>4.9130813373913753</v>
      </c>
      <c r="AO106" s="38">
        <f t="shared" si="69"/>
        <v>4.0079275167372872</v>
      </c>
      <c r="AP106" s="38">
        <f t="shared" si="69"/>
        <v>0</v>
      </c>
      <c r="AQ106" s="39">
        <f t="shared" si="69"/>
        <v>20.875446153157515</v>
      </c>
      <c r="AR106" s="39">
        <f t="shared" si="69"/>
        <v>10.270946781029634</v>
      </c>
      <c r="AS106" s="39">
        <f t="shared" si="69"/>
        <v>19.910809625013638</v>
      </c>
      <c r="AT106" s="40">
        <f t="shared" si="71"/>
        <v>8.4947844797293541</v>
      </c>
      <c r="AU106" s="40">
        <f t="shared" si="71"/>
        <v>9.5498688605561473</v>
      </c>
      <c r="AV106" s="41">
        <f t="shared" si="72"/>
        <v>13.988174714604211</v>
      </c>
      <c r="AW106" s="41">
        <f t="shared" si="72"/>
        <v>12.435624377466386</v>
      </c>
      <c r="AX106" s="42">
        <f t="shared" si="72"/>
        <v>33.487837629114104</v>
      </c>
      <c r="AY106" s="42">
        <f t="shared" si="72"/>
        <v>17.590922117296035</v>
      </c>
      <c r="AZ106"/>
      <c r="BA106" s="37">
        <f t="shared" si="63"/>
        <v>8.7660357142972813</v>
      </c>
      <c r="BB106" s="37">
        <f t="shared" si="64"/>
        <v>29.401998044988442</v>
      </c>
    </row>
    <row r="107" spans="4:54" x14ac:dyDescent="0.25">
      <c r="D107" s="3">
        <v>22</v>
      </c>
      <c r="F107" s="3">
        <v>21</v>
      </c>
      <c r="G107" s="36">
        <f t="shared" si="65"/>
        <v>23.611048867671084</v>
      </c>
      <c r="H107" s="36">
        <f t="shared" si="65"/>
        <v>33.003252862144912</v>
      </c>
      <c r="I107" s="36">
        <f t="shared" si="65"/>
        <v>24.791544177188175</v>
      </c>
      <c r="J107" s="36">
        <f t="shared" si="65"/>
        <v>34.176031344148619</v>
      </c>
      <c r="K107" s="36">
        <f t="shared" si="65"/>
        <v>10.763457557155988</v>
      </c>
      <c r="L107" s="37">
        <f t="shared" si="55"/>
        <v>37.353789217150592</v>
      </c>
      <c r="M107" s="36">
        <f t="shared" si="66"/>
        <v>9.5913922489196288</v>
      </c>
      <c r="N107" s="38">
        <f t="shared" si="66"/>
        <v>7.1013209018513539</v>
      </c>
      <c r="O107" s="38">
        <f t="shared" si="66"/>
        <v>0</v>
      </c>
      <c r="P107" s="39">
        <f t="shared" si="66"/>
        <v>32.349862114522089</v>
      </c>
      <c r="Q107" s="39">
        <f t="shared" si="66"/>
        <v>16.97033243026203</v>
      </c>
      <c r="R107" s="39">
        <f t="shared" si="66"/>
        <v>37.827872061949464</v>
      </c>
      <c r="S107" s="40">
        <f t="shared" si="67"/>
        <v>13.539038685488331</v>
      </c>
      <c r="T107" s="40">
        <f t="shared" si="67"/>
        <v>16.476975979489747</v>
      </c>
      <c r="U107" s="41">
        <f t="shared" si="68"/>
        <v>23.510010512144319</v>
      </c>
      <c r="V107" s="41">
        <f t="shared" si="68"/>
        <v>20.759172800072022</v>
      </c>
      <c r="W107" s="42">
        <f t="shared" si="68"/>
        <v>48.682233157552879</v>
      </c>
      <c r="X107" s="42">
        <f t="shared" si="68"/>
        <v>27.628008476349084</v>
      </c>
      <c r="Z107" s="37">
        <f t="shared" si="56"/>
        <v>16.293066140917112</v>
      </c>
      <c r="AA107" s="37">
        <f t="shared" si="57"/>
        <v>38.871041036900081</v>
      </c>
      <c r="AD107"/>
      <c r="AE107" s="3">
        <v>22</v>
      </c>
      <c r="AG107" s="3">
        <f t="shared" si="58"/>
        <v>14.249748636990411</v>
      </c>
      <c r="AH107" s="36">
        <f t="shared" si="70"/>
        <v>9.1943439424325692</v>
      </c>
      <c r="AI107" s="36">
        <f t="shared" si="70"/>
        <v>21.029430340304266</v>
      </c>
      <c r="AJ107" s="36">
        <f t="shared" si="70"/>
        <v>11.45809290659721</v>
      </c>
      <c r="AK107" s="36">
        <f t="shared" si="70"/>
        <v>21.877920514873768</v>
      </c>
      <c r="AL107" s="36">
        <f t="shared" si="70"/>
        <v>4.8461544784267838</v>
      </c>
      <c r="AM107" s="37">
        <f t="shared" si="60"/>
        <v>23.768454248390569</v>
      </c>
      <c r="AN107" s="36">
        <f t="shared" si="69"/>
        <v>5.3272125406711552</v>
      </c>
      <c r="AO107" s="38">
        <f t="shared" si="69"/>
        <v>4.2913392828192167</v>
      </c>
      <c r="AP107" s="38">
        <f t="shared" si="69"/>
        <v>0</v>
      </c>
      <c r="AQ107" s="39">
        <f t="shared" si="69"/>
        <v>22.009842052374008</v>
      </c>
      <c r="AR107" s="39">
        <f t="shared" si="69"/>
        <v>10.930322950081274</v>
      </c>
      <c r="AS107" s="39">
        <f t="shared" si="69"/>
        <v>21.695043736050231</v>
      </c>
      <c r="AT107" s="40">
        <f t="shared" si="71"/>
        <v>8.9880037767631737</v>
      </c>
      <c r="AU107" s="40">
        <f t="shared" si="71"/>
        <v>10.206659197321368</v>
      </c>
      <c r="AV107" s="41">
        <f t="shared" si="72"/>
        <v>14.889927962507192</v>
      </c>
      <c r="AW107" s="41">
        <f t="shared" si="72"/>
        <v>13.227592448082149</v>
      </c>
      <c r="AX107" s="42">
        <f t="shared" si="72"/>
        <v>35.107130386660891</v>
      </c>
      <c r="AY107" s="42">
        <f t="shared" si="72"/>
        <v>18.596520059205982</v>
      </c>
      <c r="AZ107"/>
      <c r="BA107" s="37">
        <f t="shared" si="63"/>
        <v>9.518958973976309</v>
      </c>
      <c r="BB107" s="37">
        <f t="shared" si="64"/>
        <v>30.448570989284757</v>
      </c>
    </row>
    <row r="108" spans="4:54" x14ac:dyDescent="0.25">
      <c r="D108" s="3">
        <v>23</v>
      </c>
      <c r="F108" s="3">
        <v>22</v>
      </c>
      <c r="G108" s="36">
        <f t="shared" si="65"/>
        <v>25.995810664811977</v>
      </c>
      <c r="H108" s="36">
        <f t="shared" si="65"/>
        <v>34.721544452262187</v>
      </c>
      <c r="I108" s="36">
        <f t="shared" si="65"/>
        <v>26.947786073145043</v>
      </c>
      <c r="J108" s="36">
        <f t="shared" si="65"/>
        <v>35.931762402282317</v>
      </c>
      <c r="K108" s="36">
        <f t="shared" si="65"/>
        <v>11.662930772572526</v>
      </c>
      <c r="L108" s="37">
        <f t="shared" si="55"/>
        <v>38.646971415774011</v>
      </c>
      <c r="M108" s="36">
        <f t="shared" si="66"/>
        <v>10.244242314388416</v>
      </c>
      <c r="N108" s="38">
        <f t="shared" si="66"/>
        <v>7.5209271761252054</v>
      </c>
      <c r="O108" s="38">
        <f t="shared" si="66"/>
        <v>0</v>
      </c>
      <c r="P108" s="39">
        <f t="shared" si="66"/>
        <v>33.778397749000412</v>
      </c>
      <c r="Q108" s="39">
        <f t="shared" si="66"/>
        <v>17.797879494935565</v>
      </c>
      <c r="R108" s="39">
        <f t="shared" si="66"/>
        <v>39.9141614499692</v>
      </c>
      <c r="S108" s="40">
        <f t="shared" si="67"/>
        <v>14.173841639836047</v>
      </c>
      <c r="T108" s="40">
        <f t="shared" si="67"/>
        <v>17.374340267297935</v>
      </c>
      <c r="U108" s="41">
        <f t="shared" si="68"/>
        <v>24.753365346873103</v>
      </c>
      <c r="V108" s="41">
        <f t="shared" si="68"/>
        <v>21.839984809395784</v>
      </c>
      <c r="W108" s="42">
        <f t="shared" si="68"/>
        <v>50.390313764736554</v>
      </c>
      <c r="X108" s="42">
        <f t="shared" si="68"/>
        <v>28.848503958685082</v>
      </c>
      <c r="Z108" s="37">
        <f t="shared" si="56"/>
        <v>17.169147869147181</v>
      </c>
      <c r="AA108" s="37">
        <f t="shared" si="57"/>
        <v>39.895482074466436</v>
      </c>
      <c r="AD108"/>
      <c r="AE108" s="3">
        <v>23</v>
      </c>
      <c r="AG108" s="3">
        <f t="shared" si="58"/>
        <v>14.986192348155662</v>
      </c>
      <c r="AH108" s="36">
        <f t="shared" si="70"/>
        <v>10.533475086647488</v>
      </c>
      <c r="AI108" s="36">
        <f t="shared" si="70"/>
        <v>22.353864676967191</v>
      </c>
      <c r="AJ108" s="36">
        <f t="shared" si="70"/>
        <v>12.757097802277247</v>
      </c>
      <c r="AK108" s="36">
        <f t="shared" si="70"/>
        <v>23.2436343288323</v>
      </c>
      <c r="AL108" s="36">
        <f t="shared" si="70"/>
        <v>5.4424192052977451</v>
      </c>
      <c r="AM108" s="37">
        <f t="shared" si="60"/>
        <v>25.86659933851718</v>
      </c>
      <c r="AN108" s="36">
        <f t="shared" si="69"/>
        <v>5.7707967598983503</v>
      </c>
      <c r="AO108" s="38">
        <f t="shared" si="69"/>
        <v>4.5920455320153586</v>
      </c>
      <c r="AP108" s="38">
        <f t="shared" si="69"/>
        <v>0</v>
      </c>
      <c r="AQ108" s="39">
        <f t="shared" si="69"/>
        <v>23.191948817783256</v>
      </c>
      <c r="AR108" s="39">
        <f t="shared" si="69"/>
        <v>11.619584880012972</v>
      </c>
      <c r="AS108" s="39">
        <f t="shared" si="69"/>
        <v>23.568522944273251</v>
      </c>
      <c r="AT108" s="40">
        <f t="shared" si="71"/>
        <v>9.5034871870001805</v>
      </c>
      <c r="AU108" s="40">
        <f t="shared" si="71"/>
        <v>10.898817470581267</v>
      </c>
      <c r="AV108" s="41">
        <f t="shared" si="72"/>
        <v>15.839486785649326</v>
      </c>
      <c r="AW108" s="41">
        <f t="shared" si="72"/>
        <v>14.060666732364913</v>
      </c>
      <c r="AX108" s="42">
        <f t="shared" si="72"/>
        <v>36.767238613239066</v>
      </c>
      <c r="AY108" s="42">
        <f t="shared" si="72"/>
        <v>19.642380498366162</v>
      </c>
      <c r="AZ108"/>
      <c r="BA108" s="37">
        <f t="shared" si="63"/>
        <v>10.308061756351538</v>
      </c>
      <c r="BB108" s="37">
        <f t="shared" si="64"/>
        <v>31.510635199052725</v>
      </c>
    </row>
    <row r="109" spans="4:54" x14ac:dyDescent="0.25">
      <c r="D109" s="3">
        <v>24</v>
      </c>
      <c r="F109" s="3">
        <v>23</v>
      </c>
      <c r="G109" s="36">
        <f t="shared" si="65"/>
        <v>28.39688636236534</v>
      </c>
      <c r="H109" s="36">
        <f t="shared" si="65"/>
        <v>36.419697054788038</v>
      </c>
      <c r="I109" s="36">
        <f t="shared" si="65"/>
        <v>29.124072870514308</v>
      </c>
      <c r="J109" s="36">
        <f t="shared" si="65"/>
        <v>37.664630803235475</v>
      </c>
      <c r="K109" s="36">
        <f t="shared" si="65"/>
        <v>12.5515794030522</v>
      </c>
      <c r="L109" s="37">
        <f t="shared" si="55"/>
        <v>39.833875563487553</v>
      </c>
      <c r="M109" s="36">
        <f t="shared" si="66"/>
        <v>10.898015350239172</v>
      </c>
      <c r="N109" s="38">
        <f t="shared" si="66"/>
        <v>7.9395744316374035</v>
      </c>
      <c r="O109" s="38">
        <f t="shared" si="66"/>
        <v>0</v>
      </c>
      <c r="P109" s="39">
        <f t="shared" si="66"/>
        <v>35.178602783321779</v>
      </c>
      <c r="Q109" s="39">
        <f t="shared" si="66"/>
        <v>18.605096544666111</v>
      </c>
      <c r="R109" s="39">
        <f t="shared" si="66"/>
        <v>41.903174480801084</v>
      </c>
      <c r="S109" s="40">
        <f t="shared" si="67"/>
        <v>14.79712625806618</v>
      </c>
      <c r="T109" s="40">
        <f t="shared" si="67"/>
        <v>18.25935065752142</v>
      </c>
      <c r="U109" s="41">
        <f t="shared" si="68"/>
        <v>25.983681186095328</v>
      </c>
      <c r="V109" s="41">
        <f t="shared" si="68"/>
        <v>22.908129318180276</v>
      </c>
      <c r="W109" s="42">
        <f t="shared" si="68"/>
        <v>52.025426249060253</v>
      </c>
      <c r="X109" s="42">
        <f t="shared" si="68"/>
        <v>30.036664575674845</v>
      </c>
      <c r="Z109" s="37">
        <f t="shared" si="56"/>
        <v>18.005248873717488</v>
      </c>
      <c r="AA109" s="37">
        <f t="shared" si="57"/>
        <v>40.870252920459095</v>
      </c>
      <c r="AD109"/>
      <c r="AE109" s="3">
        <v>24</v>
      </c>
      <c r="AG109" s="3">
        <f t="shared" si="58"/>
        <v>15.760696333472486</v>
      </c>
      <c r="AH109" s="36">
        <f t="shared" si="70"/>
        <v>12.021757990592718</v>
      </c>
      <c r="AI109" s="36">
        <f t="shared" si="70"/>
        <v>23.745270278168213</v>
      </c>
      <c r="AJ109" s="36">
        <f t="shared" si="70"/>
        <v>14.175269900076637</v>
      </c>
      <c r="AK109" s="36">
        <f t="shared" si="70"/>
        <v>24.676959816310564</v>
      </c>
      <c r="AL109" s="36">
        <f t="shared" si="70"/>
        <v>6.0905589322038365</v>
      </c>
      <c r="AM109" s="37">
        <f t="shared" si="60"/>
        <v>27.860090117935023</v>
      </c>
      <c r="AN109" s="36">
        <f t="shared" si="69"/>
        <v>6.2451621110082831</v>
      </c>
      <c r="AO109" s="38">
        <f t="shared" si="69"/>
        <v>4.9107538725348885</v>
      </c>
      <c r="AP109" s="38">
        <f t="shared" si="69"/>
        <v>0</v>
      </c>
      <c r="AQ109" s="39">
        <f t="shared" si="69"/>
        <v>24.422241626459485</v>
      </c>
      <c r="AR109" s="39">
        <f t="shared" si="69"/>
        <v>12.338593726361726</v>
      </c>
      <c r="AS109" s="39">
        <f t="shared" si="69"/>
        <v>25.52559445625112</v>
      </c>
      <c r="AT109" s="40">
        <f t="shared" si="71"/>
        <v>10.041514884604409</v>
      </c>
      <c r="AU109" s="40">
        <f t="shared" si="71"/>
        <v>11.627026013965889</v>
      </c>
      <c r="AV109" s="41">
        <f t="shared" si="72"/>
        <v>16.838144259058581</v>
      </c>
      <c r="AW109" s="41">
        <f t="shared" si="72"/>
        <v>14.935866199246883</v>
      </c>
      <c r="AX109" s="42">
        <f t="shared" si="72"/>
        <v>38.465373637207236</v>
      </c>
      <c r="AY109" s="42">
        <f t="shared" si="72"/>
        <v>20.72817086842624</v>
      </c>
      <c r="AZ109"/>
      <c r="BA109" s="37">
        <f t="shared" si="63"/>
        <v>11.131097870248674</v>
      </c>
      <c r="BB109" s="37">
        <f t="shared" si="64"/>
        <v>32.586433778531209</v>
      </c>
    </row>
    <row r="110" spans="4:54" x14ac:dyDescent="0.25">
      <c r="D110" s="3">
        <v>25</v>
      </c>
      <c r="F110" s="3">
        <v>24</v>
      </c>
      <c r="G110" s="36">
        <f t="shared" si="65"/>
        <v>30.800375336530319</v>
      </c>
      <c r="H110" s="36">
        <f t="shared" si="65"/>
        <v>38.096341966085205</v>
      </c>
      <c r="I110" s="36">
        <f t="shared" si="65"/>
        <v>31.312604931774956</v>
      </c>
      <c r="J110" s="36">
        <f t="shared" si="65"/>
        <v>39.373303170784077</v>
      </c>
      <c r="K110" s="36">
        <f t="shared" si="65"/>
        <v>13.425281725154569</v>
      </c>
      <c r="L110" s="37">
        <f t="shared" si="55"/>
        <v>40.929691373836576</v>
      </c>
      <c r="M110" s="36">
        <f t="shared" si="66"/>
        <v>11.551468477240054</v>
      </c>
      <c r="N110" s="38">
        <f t="shared" si="66"/>
        <v>8.3567804915826294</v>
      </c>
      <c r="O110" s="38">
        <f t="shared" si="66"/>
        <v>0</v>
      </c>
      <c r="P110" s="39">
        <f t="shared" si="66"/>
        <v>36.550254304924515</v>
      </c>
      <c r="Q110" s="39">
        <f t="shared" si="66"/>
        <v>19.391477209813999</v>
      </c>
      <c r="R110" s="39">
        <f t="shared" si="66"/>
        <v>43.793227611872993</v>
      </c>
      <c r="S110" s="40">
        <f t="shared" si="67"/>
        <v>15.40863655830805</v>
      </c>
      <c r="T110" s="40">
        <f t="shared" si="67"/>
        <v>19.131029795196927</v>
      </c>
      <c r="U110" s="41">
        <f t="shared" si="68"/>
        <v>27.199910329203114</v>
      </c>
      <c r="V110" s="41">
        <f t="shared" si="68"/>
        <v>23.962745406581124</v>
      </c>
      <c r="W110" s="42">
        <f t="shared" si="68"/>
        <v>53.589824230449544</v>
      </c>
      <c r="X110" s="42">
        <f t="shared" si="68"/>
        <v>31.192321450889487</v>
      </c>
      <c r="Z110" s="37">
        <f t="shared" si="56"/>
        <v>18.800769010067274</v>
      </c>
      <c r="AA110" s="37">
        <f t="shared" si="57"/>
        <v>41.797761842255589</v>
      </c>
      <c r="AD110"/>
      <c r="AE110" s="3">
        <v>25</v>
      </c>
      <c r="AG110" s="3">
        <f t="shared" si="58"/>
        <v>16.575227592518086</v>
      </c>
      <c r="AH110" s="36">
        <f t="shared" si="70"/>
        <v>13.666670100408579</v>
      </c>
      <c r="AI110" s="36">
        <f t="shared" si="70"/>
        <v>25.205081161947728</v>
      </c>
      <c r="AJ110" s="36">
        <f t="shared" si="70"/>
        <v>15.718783034248117</v>
      </c>
      <c r="AK110" s="36">
        <f t="shared" si="70"/>
        <v>26.179159025358178</v>
      </c>
      <c r="AL110" s="36">
        <f t="shared" si="70"/>
        <v>6.7912953468791368</v>
      </c>
      <c r="AM110" s="37">
        <f t="shared" si="60"/>
        <v>29.748406308294527</v>
      </c>
      <c r="AN110" s="36">
        <f t="shared" si="69"/>
        <v>6.7515861173375358</v>
      </c>
      <c r="AO110" s="38">
        <f t="shared" si="69"/>
        <v>5.2481553753430203</v>
      </c>
      <c r="AP110" s="38">
        <f t="shared" si="69"/>
        <v>0</v>
      </c>
      <c r="AQ110" s="39">
        <f t="shared" si="69"/>
        <v>25.701012199985726</v>
      </c>
      <c r="AR110" s="39">
        <f t="shared" si="69"/>
        <v>13.087003183534867</v>
      </c>
      <c r="AS110" s="39">
        <f t="shared" si="69"/>
        <v>27.559062532405626</v>
      </c>
      <c r="AT110" s="40">
        <f t="shared" si="71"/>
        <v>10.602279336546559</v>
      </c>
      <c r="AU110" s="40">
        <f t="shared" si="71"/>
        <v>12.391815614848946</v>
      </c>
      <c r="AV110" s="41">
        <f t="shared" si="72"/>
        <v>17.887070085655569</v>
      </c>
      <c r="AW110" s="41">
        <f t="shared" si="72"/>
        <v>15.854092851582854</v>
      </c>
      <c r="AX110" s="42">
        <f t="shared" si="72"/>
        <v>40.198334698031175</v>
      </c>
      <c r="AY110" s="42">
        <f t="shared" si="72"/>
        <v>21.853300568830523</v>
      </c>
      <c r="AZ110"/>
      <c r="BA110" s="37">
        <f t="shared" si="63"/>
        <v>11.985224065628264</v>
      </c>
      <c r="BB110" s="37">
        <f t="shared" si="64"/>
        <v>33.674032513524658</v>
      </c>
    </row>
    <row r="111" spans="4:54" x14ac:dyDescent="0.25">
      <c r="D111" s="3">
        <v>26</v>
      </c>
      <c r="F111" s="3">
        <v>25</v>
      </c>
      <c r="G111" s="36">
        <f t="shared" si="65"/>
        <v>33.193690906945953</v>
      </c>
      <c r="H111" s="36">
        <f t="shared" si="65"/>
        <v>39.750305028020087</v>
      </c>
      <c r="I111" s="36">
        <f t="shared" si="65"/>
        <v>33.50616952884382</v>
      </c>
      <c r="J111" s="36">
        <f t="shared" si="65"/>
        <v>41.056649322926638</v>
      </c>
      <c r="K111" s="36">
        <f t="shared" si="65"/>
        <v>14.280542231786574</v>
      </c>
      <c r="L111" s="37">
        <f t="shared" si="55"/>
        <v>41.946530967045717</v>
      </c>
      <c r="M111" s="36">
        <f t="shared" si="66"/>
        <v>12.203468060567561</v>
      </c>
      <c r="N111" s="38">
        <f t="shared" si="66"/>
        <v>8.7721092686881565</v>
      </c>
      <c r="O111" s="38">
        <f t="shared" si="66"/>
        <v>0</v>
      </c>
      <c r="P111" s="39">
        <f t="shared" si="66"/>
        <v>37.893232692926624</v>
      </c>
      <c r="Q111" s="39">
        <f t="shared" si="66"/>
        <v>20.15666876287824</v>
      </c>
      <c r="R111" s="39">
        <f t="shared" si="66"/>
        <v>45.583976798277618</v>
      </c>
      <c r="S111" s="40">
        <f t="shared" si="67"/>
        <v>16.008178647115933</v>
      </c>
      <c r="T111" s="40">
        <f t="shared" si="67"/>
        <v>19.988548695292014</v>
      </c>
      <c r="U111" s="41">
        <f t="shared" si="68"/>
        <v>28.401145299153502</v>
      </c>
      <c r="V111" s="41">
        <f t="shared" si="68"/>
        <v>25.003094524622906</v>
      </c>
      <c r="W111" s="42">
        <f t="shared" si="68"/>
        <v>55.085844746231992</v>
      </c>
      <c r="X111" s="42">
        <f t="shared" si="68"/>
        <v>32.315455877254379</v>
      </c>
      <c r="Z111" s="37">
        <f t="shared" si="56"/>
        <v>19.555617773485491</v>
      </c>
      <c r="AA111" s="37">
        <f t="shared" si="57"/>
        <v>42.680300341994993</v>
      </c>
      <c r="AD111"/>
      <c r="AE111" s="3">
        <v>26</v>
      </c>
      <c r="AG111" s="3">
        <f t="shared" si="58"/>
        <v>17.431854781713245</v>
      </c>
      <c r="AH111" s="36">
        <f t="shared" si="70"/>
        <v>15.474268325930071</v>
      </c>
      <c r="AI111" s="36">
        <f t="shared" si="70"/>
        <v>26.73451223791924</v>
      </c>
      <c r="AJ111" s="36">
        <f t="shared" si="70"/>
        <v>17.393320183458545</v>
      </c>
      <c r="AK111" s="36">
        <f t="shared" si="70"/>
        <v>27.751250038389941</v>
      </c>
      <c r="AL111" s="36">
        <f t="shared" si="70"/>
        <v>7.5446626555208001</v>
      </c>
      <c r="AM111" s="37">
        <f t="shared" si="60"/>
        <v>31.534452404436081</v>
      </c>
      <c r="AN111" s="36">
        <f t="shared" si="69"/>
        <v>7.2912759143615933</v>
      </c>
      <c r="AO111" s="38">
        <f t="shared" si="69"/>
        <v>5.6049171016515871</v>
      </c>
      <c r="AP111" s="38">
        <f t="shared" si="69"/>
        <v>0</v>
      </c>
      <c r="AQ111" s="39">
        <f t="shared" si="69"/>
        <v>27.028346846248233</v>
      </c>
      <c r="AR111" s="39">
        <f t="shared" si="69"/>
        <v>13.864240420877087</v>
      </c>
      <c r="AS111" s="39">
        <f t="shared" si="69"/>
        <v>29.660182495706934</v>
      </c>
      <c r="AT111" s="40">
        <f t="shared" si="71"/>
        <v>11.185874083389381</v>
      </c>
      <c r="AU111" s="40">
        <f t="shared" si="71"/>
        <v>13.193542618820006</v>
      </c>
      <c r="AV111" s="41">
        <f t="shared" si="72"/>
        <v>18.987286847663988</v>
      </c>
      <c r="AW111" s="41">
        <f t="shared" si="72"/>
        <v>16.816110872185604</v>
      </c>
      <c r="AX111" s="42">
        <f t="shared" si="72"/>
        <v>41.962505520834668</v>
      </c>
      <c r="AY111" s="42">
        <f t="shared" si="72"/>
        <v>23.016899150673265</v>
      </c>
      <c r="AZ111"/>
      <c r="BA111" s="37">
        <f t="shared" si="63"/>
        <v>12.866995764785589</v>
      </c>
      <c r="BB111" s="37">
        <f t="shared" si="64"/>
        <v>34.771320011334545</v>
      </c>
    </row>
    <row r="112" spans="4:54" x14ac:dyDescent="0.25">
      <c r="D112" s="3">
        <v>27</v>
      </c>
      <c r="F112" s="3">
        <v>26</v>
      </c>
      <c r="G112" s="36">
        <f t="shared" si="65"/>
        <v>35.565584991709102</v>
      </c>
      <c r="H112" s="36">
        <f t="shared" si="65"/>
        <v>41.380585569526986</v>
      </c>
      <c r="I112" s="36">
        <f t="shared" si="65"/>
        <v>35.698136741727289</v>
      </c>
      <c r="J112" s="36">
        <f t="shared" si="65"/>
        <v>42.713719796058101</v>
      </c>
      <c r="K112" s="36">
        <f t="shared" si="65"/>
        <v>15.114451694186281</v>
      </c>
      <c r="L112" s="37">
        <f t="shared" si="55"/>
        <v>42.89410551533031</v>
      </c>
      <c r="M112" s="36">
        <f t="shared" si="66"/>
        <v>12.852982172818788</v>
      </c>
      <c r="N112" s="38">
        <f t="shared" si="66"/>
        <v>9.1851665693933953</v>
      </c>
      <c r="O112" s="38">
        <f t="shared" si="66"/>
        <v>0</v>
      </c>
      <c r="P112" s="39">
        <f t="shared" si="66"/>
        <v>39.207507657020628</v>
      </c>
      <c r="Q112" s="39">
        <f t="shared" si="66"/>
        <v>20.900451814676344</v>
      </c>
      <c r="R112" s="39">
        <f t="shared" si="66"/>
        <v>47.276177563517138</v>
      </c>
      <c r="S112" s="40">
        <f t="shared" si="67"/>
        <v>16.595612945469608</v>
      </c>
      <c r="T112" s="40">
        <f t="shared" si="67"/>
        <v>20.831210987695698</v>
      </c>
      <c r="U112" s="41">
        <f t="shared" si="68"/>
        <v>29.586603971297116</v>
      </c>
      <c r="V112" s="41">
        <f t="shared" si="68"/>
        <v>26.028547246362201</v>
      </c>
      <c r="W112" s="42">
        <f t="shared" si="68"/>
        <v>56.515875631594405</v>
      </c>
      <c r="X112" s="42">
        <f t="shared" si="68"/>
        <v>33.406177226604584</v>
      </c>
      <c r="Z112" s="37">
        <f t="shared" si="56"/>
        <v>20.270123596403582</v>
      </c>
      <c r="AA112" s="37">
        <f t="shared" si="57"/>
        <v>43.520048817959719</v>
      </c>
      <c r="AD112"/>
      <c r="AE112" s="3">
        <v>27</v>
      </c>
      <c r="AG112" s="3">
        <f t="shared" si="58"/>
        <v>18.332753468067196</v>
      </c>
      <c r="AH112" s="36">
        <f t="shared" si="70"/>
        <v>17.44881978886173</v>
      </c>
      <c r="AI112" s="36">
        <f t="shared" si="70"/>
        <v>28.334524123548448</v>
      </c>
      <c r="AJ112" s="36">
        <f t="shared" si="70"/>
        <v>19.203909323482467</v>
      </c>
      <c r="AK112" s="36">
        <f t="shared" si="70"/>
        <v>29.393970643207641</v>
      </c>
      <c r="AL112" s="36">
        <f t="shared" si="70"/>
        <v>8.3499160327202535</v>
      </c>
      <c r="AM112" s="37">
        <f t="shared" si="60"/>
        <v>33.223713334256246</v>
      </c>
      <c r="AN112" s="36">
        <f t="shared" si="69"/>
        <v>7.8653464319407993</v>
      </c>
      <c r="AO112" s="38">
        <f t="shared" si="69"/>
        <v>5.9816738182416342</v>
      </c>
      <c r="AP112" s="38">
        <f t="shared" si="69"/>
        <v>0</v>
      </c>
      <c r="AQ112" s="39">
        <f t="shared" si="69"/>
        <v>28.404103865824613</v>
      </c>
      <c r="AR112" s="39">
        <f t="shared" si="69"/>
        <v>14.669487910337047</v>
      </c>
      <c r="AS112" s="39">
        <f t="shared" si="69"/>
        <v>31.818697717654036</v>
      </c>
      <c r="AT112" s="40">
        <f t="shared" si="71"/>
        <v>11.792282172847472</v>
      </c>
      <c r="AU112" s="40">
        <f t="shared" si="71"/>
        <v>14.03236523565003</v>
      </c>
      <c r="AV112" s="41">
        <f t="shared" si="72"/>
        <v>20.139644666680692</v>
      </c>
      <c r="AW112" s="41">
        <f t="shared" si="72"/>
        <v>17.822524493130334</v>
      </c>
      <c r="AX112" s="42">
        <f t="shared" si="72"/>
        <v>43.753856613654634</v>
      </c>
      <c r="AY112" s="42">
        <f t="shared" si="72"/>
        <v>24.217795433992755</v>
      </c>
      <c r="AZ112"/>
      <c r="BA112" s="37">
        <f t="shared" si="63"/>
        <v>13.772378389466489</v>
      </c>
      <c r="BB112" s="37">
        <f t="shared" si="64"/>
        <v>35.876009967735975</v>
      </c>
    </row>
    <row r="113" spans="4:54" x14ac:dyDescent="0.25">
      <c r="D113" s="3">
        <v>28</v>
      </c>
      <c r="F113" s="3">
        <v>27</v>
      </c>
      <c r="G113" s="36">
        <f t="shared" si="65"/>
        <v>37.906138168643558</v>
      </c>
      <c r="H113" s="36">
        <f t="shared" si="65"/>
        <v>42.986337921412193</v>
      </c>
      <c r="I113" s="36">
        <f t="shared" si="65"/>
        <v>37.882448420830173</v>
      </c>
      <c r="J113" s="36">
        <f t="shared" si="65"/>
        <v>44.343726129842651</v>
      </c>
      <c r="K113" s="36">
        <f t="shared" si="65"/>
        <v>15.924642027732981</v>
      </c>
      <c r="L113" s="37">
        <f t="shared" si="55"/>
        <v>43.780264611842973</v>
      </c>
      <c r="M113" s="36">
        <f t="shared" si="66"/>
        <v>13.49907353524825</v>
      </c>
      <c r="N113" s="38">
        <f t="shared" si="66"/>
        <v>9.5955963688700692</v>
      </c>
      <c r="O113" s="38">
        <f t="shared" si="66"/>
        <v>0</v>
      </c>
      <c r="P113" s="39">
        <f t="shared" si="66"/>
        <v>40.493126221780969</v>
      </c>
      <c r="Q113" s="39">
        <f t="shared" si="66"/>
        <v>21.622722496166318</v>
      </c>
      <c r="R113" s="39">
        <f t="shared" si="66"/>
        <v>48.871473549268586</v>
      </c>
      <c r="S113" s="40">
        <f t="shared" si="67"/>
        <v>17.1708474426522</v>
      </c>
      <c r="T113" s="40">
        <f t="shared" si="67"/>
        <v>21.658438891660573</v>
      </c>
      <c r="U113" s="41">
        <f t="shared" si="68"/>
        <v>30.755616503173979</v>
      </c>
      <c r="V113" s="41">
        <f t="shared" si="68"/>
        <v>27.038571642628355</v>
      </c>
      <c r="W113" s="42">
        <f t="shared" si="68"/>
        <v>57.882328914463791</v>
      </c>
      <c r="X113" s="42">
        <f t="shared" si="68"/>
        <v>34.464703874905162</v>
      </c>
      <c r="Z113" s="37">
        <f t="shared" si="56"/>
        <v>20.944954106996548</v>
      </c>
      <c r="AA113" s="37">
        <f t="shared" si="57"/>
        <v>44.319081951464163</v>
      </c>
      <c r="AD113"/>
      <c r="AE113" s="3">
        <v>28</v>
      </c>
      <c r="AG113" s="3">
        <f t="shared" si="58"/>
        <v>19.280211654442091</v>
      </c>
      <c r="AH113" s="36">
        <f t="shared" si="70"/>
        <v>19.592430838532774</v>
      </c>
      <c r="AI113" s="36">
        <f t="shared" si="70"/>
        <v>30.005786153795494</v>
      </c>
      <c r="AJ113" s="36">
        <f t="shared" si="70"/>
        <v>21.154746650261337</v>
      </c>
      <c r="AK113" s="36">
        <f t="shared" si="70"/>
        <v>31.107740429229548</v>
      </c>
      <c r="AL113" s="36">
        <f t="shared" si="70"/>
        <v>9.2054513880657325</v>
      </c>
      <c r="AM113" s="37">
        <f t="shared" si="60"/>
        <v>34.823372766278865</v>
      </c>
      <c r="AN113" s="36">
        <f t="shared" si="69"/>
        <v>8.4747966190364199</v>
      </c>
      <c r="AO113" s="38">
        <f t="shared" si="69"/>
        <v>6.3790188893155708</v>
      </c>
      <c r="AP113" s="38">
        <f t="shared" si="69"/>
        <v>0</v>
      </c>
      <c r="AQ113" s="39">
        <f t="shared" si="69"/>
        <v>29.827890558060986</v>
      </c>
      <c r="AR113" s="39">
        <f t="shared" si="69"/>
        <v>15.501666649255204</v>
      </c>
      <c r="AS113" s="39">
        <f t="shared" si="69"/>
        <v>34.022923783901732</v>
      </c>
      <c r="AT113" s="40">
        <f t="shared" si="71"/>
        <v>12.421364372623287</v>
      </c>
      <c r="AU113" s="40">
        <f t="shared" si="71"/>
        <v>14.908219352601225</v>
      </c>
      <c r="AV113" s="41">
        <f t="shared" si="72"/>
        <v>21.344794408376604</v>
      </c>
      <c r="AW113" s="41">
        <f t="shared" si="72"/>
        <v>18.873754728677572</v>
      </c>
      <c r="AX113" s="42">
        <f t="shared" si="72"/>
        <v>45.567954005988518</v>
      </c>
      <c r="AY113" s="42">
        <f t="shared" si="72"/>
        <v>25.45449807479288</v>
      </c>
      <c r="AZ113"/>
      <c r="BA113" s="37">
        <f t="shared" si="63"/>
        <v>14.696775936585393</v>
      </c>
      <c r="BB113" s="37">
        <f t="shared" si="64"/>
        <v>36.985645821403743</v>
      </c>
    </row>
    <row r="114" spans="4:54" x14ac:dyDescent="0.25">
      <c r="D114" s="3">
        <v>29</v>
      </c>
      <c r="F114" s="3">
        <v>28</v>
      </c>
      <c r="G114" s="36">
        <f t="shared" si="65"/>
        <v>40.206723039956557</v>
      </c>
      <c r="H114" s="36">
        <f t="shared" si="65"/>
        <v>44.566855116832748</v>
      </c>
      <c r="I114" s="36">
        <f t="shared" si="65"/>
        <v>40.053601779289949</v>
      </c>
      <c r="J114" s="36">
        <f t="shared" si="65"/>
        <v>45.946023497997658</v>
      </c>
      <c r="K114" s="36">
        <f t="shared" si="65"/>
        <v>16.709238433616981</v>
      </c>
      <c r="L114" s="37">
        <f t="shared" si="55"/>
        <v>44.611417585807381</v>
      </c>
      <c r="M114" s="36">
        <f t="shared" si="66"/>
        <v>14.140892907962131</v>
      </c>
      <c r="N114" s="38">
        <f t="shared" si="66"/>
        <v>10.003077488398805</v>
      </c>
      <c r="O114" s="38">
        <f t="shared" si="66"/>
        <v>0</v>
      </c>
      <c r="P114" s="39">
        <f t="shared" si="66"/>
        <v>41.750202336539843</v>
      </c>
      <c r="Q114" s="39">
        <f t="shared" si="66"/>
        <v>22.323476794741467</v>
      </c>
      <c r="R114" s="39">
        <f t="shared" si="66"/>
        <v>50.372212201550674</v>
      </c>
      <c r="S114" s="40">
        <f t="shared" si="67"/>
        <v>17.733831816180889</v>
      </c>
      <c r="T114" s="40">
        <f t="shared" si="67"/>
        <v>22.469760695071685</v>
      </c>
      <c r="U114" s="41">
        <f t="shared" si="68"/>
        <v>31.90761379496789</v>
      </c>
      <c r="V114" s="41">
        <f t="shared" si="68"/>
        <v>28.032723028562017</v>
      </c>
      <c r="W114" s="42">
        <f t="shared" si="68"/>
        <v>59.187619176535669</v>
      </c>
      <c r="X114" s="42">
        <f t="shared" si="68"/>
        <v>35.491346683416921</v>
      </c>
      <c r="Z114" s="37">
        <f t="shared" si="56"/>
        <v>21.58104669122249</v>
      </c>
      <c r="AA114" s="37">
        <f t="shared" si="57"/>
        <v>45.079373832559199</v>
      </c>
      <c r="AD114"/>
      <c r="AE114" s="3">
        <v>29</v>
      </c>
      <c r="AG114" s="3">
        <f t="shared" si="58"/>
        <v>20.276635590369683</v>
      </c>
      <c r="AH114" s="36">
        <f t="shared" si="70"/>
        <v>21.904690407276103</v>
      </c>
      <c r="AI114" s="36">
        <f t="shared" si="70"/>
        <v>31.748637885083024</v>
      </c>
      <c r="AJ114" s="36">
        <f t="shared" si="70"/>
        <v>23.249010049088831</v>
      </c>
      <c r="AK114" s="36">
        <f t="shared" si="70"/>
        <v>32.892621672353926</v>
      </c>
      <c r="AL114" s="36">
        <f t="shared" si="70"/>
        <v>10.10874159546688</v>
      </c>
      <c r="AM114" s="37">
        <f t="shared" si="60"/>
        <v>36.341479505301848</v>
      </c>
      <c r="AN114" s="36">
        <f t="shared" si="69"/>
        <v>9.1204838369128929</v>
      </c>
      <c r="AO114" s="38">
        <f t="shared" si="69"/>
        <v>6.7974943473521243</v>
      </c>
      <c r="AP114" s="38">
        <f t="shared" si="69"/>
        <v>0</v>
      </c>
      <c r="AQ114" s="39">
        <f t="shared" si="69"/>
        <v>31.299040111820108</v>
      </c>
      <c r="AR114" s="39">
        <f t="shared" si="69"/>
        <v>16.35942133565473</v>
      </c>
      <c r="AS114" s="39">
        <f t="shared" si="69"/>
        <v>36.259882469579743</v>
      </c>
      <c r="AT114" s="40">
        <f t="shared" si="71"/>
        <v>13.072847316429863</v>
      </c>
      <c r="AU114" s="40">
        <f t="shared" si="71"/>
        <v>15.820794229485413</v>
      </c>
      <c r="AV114" s="41">
        <f t="shared" si="72"/>
        <v>22.603159622093219</v>
      </c>
      <c r="AW114" s="41">
        <f t="shared" si="72"/>
        <v>19.970015161121236</v>
      </c>
      <c r="AX114" s="42">
        <f t="shared" si="72"/>
        <v>47.399975094034502</v>
      </c>
      <c r="AY114" s="42">
        <f t="shared" si="72"/>
        <v>26.725178158222548</v>
      </c>
      <c r="AZ114"/>
      <c r="BA114" s="37">
        <f t="shared" si="63"/>
        <v>15.635077939850611</v>
      </c>
      <c r="BB114" s="37">
        <f t="shared" si="64"/>
        <v>38.097608048665975</v>
      </c>
    </row>
    <row r="115" spans="4:54" x14ac:dyDescent="0.25">
      <c r="D115" s="3">
        <v>30</v>
      </c>
      <c r="F115" s="3">
        <v>29</v>
      </c>
      <c r="G115" s="36">
        <f t="shared" si="65"/>
        <v>42.459947695165354</v>
      </c>
      <c r="H115" s="36">
        <f t="shared" si="65"/>
        <v>46.121554461093396</v>
      </c>
      <c r="I115" s="36">
        <f t="shared" si="65"/>
        <v>42.206628923796295</v>
      </c>
      <c r="J115" s="36">
        <f t="shared" si="65"/>
        <v>47.520095346123234</v>
      </c>
      <c r="K115" s="36">
        <f t="shared" si="65"/>
        <v>17.466810720997032</v>
      </c>
      <c r="L115" s="37">
        <f t="shared" si="55"/>
        <v>45.392858365047097</v>
      </c>
      <c r="M115" s="36">
        <f t="shared" si="66"/>
        <v>14.77767290156339</v>
      </c>
      <c r="N115" s="38">
        <f t="shared" si="66"/>
        <v>10.407320619013289</v>
      </c>
      <c r="O115" s="38">
        <f t="shared" si="66"/>
        <v>0</v>
      </c>
      <c r="P115" s="39">
        <f t="shared" si="66"/>
        <v>42.978907853295759</v>
      </c>
      <c r="Q115" s="39">
        <f t="shared" si="66"/>
        <v>23.002796765689926</v>
      </c>
      <c r="R115" s="39">
        <f t="shared" si="66"/>
        <v>51.781285715332281</v>
      </c>
      <c r="S115" s="40">
        <f t="shared" si="67"/>
        <v>18.284552286474845</v>
      </c>
      <c r="T115" s="40">
        <f t="shared" si="67"/>
        <v>23.264799550128377</v>
      </c>
      <c r="U115" s="41">
        <f t="shared" si="68"/>
        <v>33.04211725990276</v>
      </c>
      <c r="V115" s="41">
        <f t="shared" si="68"/>
        <v>29.010634886962023</v>
      </c>
      <c r="W115" s="42">
        <f t="shared" si="68"/>
        <v>60.43414602897758</v>
      </c>
      <c r="X115" s="42">
        <f t="shared" si="68"/>
        <v>36.48649465853331</v>
      </c>
      <c r="Z115" s="37">
        <f t="shared" si="56"/>
        <v>22.179548558420649</v>
      </c>
      <c r="AA115" s="37">
        <f t="shared" si="57"/>
        <v>45.802802837216149</v>
      </c>
      <c r="AD115"/>
      <c r="AE115" s="3">
        <v>30</v>
      </c>
      <c r="AG115" s="3">
        <f t="shared" si="58"/>
        <v>21.324555883177815</v>
      </c>
      <c r="AH115" s="36">
        <f t="shared" si="70"/>
        <v>24.382346173856703</v>
      </c>
      <c r="AI115" s="36">
        <f t="shared" si="70"/>
        <v>33.563049481133746</v>
      </c>
      <c r="AJ115" s="36">
        <f t="shared" si="70"/>
        <v>25.488666643384803</v>
      </c>
      <c r="AK115" s="36">
        <f t="shared" si="70"/>
        <v>34.748279464084582</v>
      </c>
      <c r="AL115" s="36">
        <f t="shared" si="70"/>
        <v>11.056294386327357</v>
      </c>
      <c r="AM115" s="37">
        <f t="shared" si="60"/>
        <v>37.786226203365885</v>
      </c>
      <c r="AN115" s="36">
        <f t="shared" si="69"/>
        <v>9.8030966176184879</v>
      </c>
      <c r="AO115" s="38">
        <f t="shared" si="69"/>
        <v>7.2375801621135709</v>
      </c>
      <c r="AP115" s="38">
        <f t="shared" si="69"/>
        <v>0</v>
      </c>
      <c r="AQ115" s="39">
        <f t="shared" si="69"/>
        <v>32.816588719135389</v>
      </c>
      <c r="AR115" s="39">
        <f t="shared" si="69"/>
        <v>17.241108100309084</v>
      </c>
      <c r="AS115" s="39">
        <f t="shared" si="69"/>
        <v>38.515486182633346</v>
      </c>
      <c r="AT115" s="40">
        <f t="shared" si="71"/>
        <v>13.746311766274303</v>
      </c>
      <c r="AU115" s="40">
        <f t="shared" si="71"/>
        <v>16.769508521852266</v>
      </c>
      <c r="AV115" s="41">
        <f t="shared" si="72"/>
        <v>23.914907466519082</v>
      </c>
      <c r="AW115" s="41">
        <f t="shared" si="72"/>
        <v>21.111287023328316</v>
      </c>
      <c r="AX115" s="42">
        <f t="shared" si="72"/>
        <v>49.244732173416445</v>
      </c>
      <c r="AY115" s="42">
        <f t="shared" si="72"/>
        <v>28.027654447514688</v>
      </c>
      <c r="AZ115"/>
      <c r="BA115" s="37">
        <f t="shared" si="63"/>
        <v>16.581725293719654</v>
      </c>
      <c r="BB115" s="37">
        <f t="shared" si="64"/>
        <v>39.209124335670587</v>
      </c>
    </row>
    <row r="116" spans="4:54" x14ac:dyDescent="0.25">
      <c r="D116" s="3">
        <v>31</v>
      </c>
      <c r="F116" s="3">
        <v>30</v>
      </c>
      <c r="G116" s="36">
        <f t="shared" si="65"/>
        <v>44.659585010510405</v>
      </c>
      <c r="H116" s="36">
        <f t="shared" si="65"/>
        <v>47.649964710264555</v>
      </c>
      <c r="I116" s="36">
        <f t="shared" si="65"/>
        <v>44.337073412054714</v>
      </c>
      <c r="J116" s="36">
        <f t="shared" si="65"/>
        <v>49.065539757315548</v>
      </c>
      <c r="K116" s="36">
        <f t="shared" si="65"/>
        <v>18.196325240845884</v>
      </c>
      <c r="L116" s="37">
        <f t="shared" si="55"/>
        <v>46.129014001443657</v>
      </c>
      <c r="M116" s="36">
        <f t="shared" si="66"/>
        <v>15.408722184397471</v>
      </c>
      <c r="N116" s="38">
        <f t="shared" si="66"/>
        <v>10.80806564507269</v>
      </c>
      <c r="O116" s="38">
        <f t="shared" si="66"/>
        <v>0</v>
      </c>
      <c r="P116" s="39">
        <f t="shared" si="66"/>
        <v>44.179464663433087</v>
      </c>
      <c r="Q116" s="39">
        <f t="shared" si="66"/>
        <v>23.660838381611985</v>
      </c>
      <c r="R116" s="39">
        <f t="shared" si="66"/>
        <v>53.101995069907929</v>
      </c>
      <c r="S116" s="40">
        <f t="shared" si="67"/>
        <v>18.823027098763049</v>
      </c>
      <c r="T116" s="40">
        <f t="shared" si="67"/>
        <v>24.043263426115438</v>
      </c>
      <c r="U116" s="41">
        <f t="shared" si="68"/>
        <v>34.158729722776634</v>
      </c>
      <c r="V116" s="41">
        <f t="shared" si="68"/>
        <v>29.972010803586844</v>
      </c>
      <c r="W116" s="42">
        <f t="shared" si="68"/>
        <v>61.624280006630158</v>
      </c>
      <c r="X116" s="42">
        <f t="shared" si="68"/>
        <v>37.450602478144837</v>
      </c>
      <c r="Z116" s="37">
        <f t="shared" si="56"/>
        <v>22.741765443232616</v>
      </c>
      <c r="AA116" s="37">
        <f t="shared" si="57"/>
        <v>46.491156268039539</v>
      </c>
      <c r="AD116"/>
      <c r="AE116" s="3">
        <v>31</v>
      </c>
      <c r="AG116" s="3">
        <f t="shared" si="58"/>
        <v>22.426633924947051</v>
      </c>
      <c r="AH116" s="36">
        <f t="shared" si="70"/>
        <v>27.019033674936189</v>
      </c>
      <c r="AI116" s="36">
        <f t="shared" si="70"/>
        <v>35.448581462939217</v>
      </c>
      <c r="AJ116" s="36">
        <f t="shared" si="70"/>
        <v>27.874279256451299</v>
      </c>
      <c r="AK116" s="36">
        <f t="shared" si="70"/>
        <v>36.673941640067461</v>
      </c>
      <c r="AL116" s="36">
        <f t="shared" si="70"/>
        <v>12.043636846585626</v>
      </c>
      <c r="AM116" s="37">
        <f t="shared" si="60"/>
        <v>39.165379096406298</v>
      </c>
      <c r="AN116" s="36">
        <f t="shared" si="69"/>
        <v>10.523126064814194</v>
      </c>
      <c r="AO116" s="38">
        <f t="shared" si="69"/>
        <v>7.6996827467351983</v>
      </c>
      <c r="AP116" s="38">
        <f t="shared" si="69"/>
        <v>0</v>
      </c>
      <c r="AQ116" s="39">
        <f t="shared" si="69"/>
        <v>34.379253305832343</v>
      </c>
      <c r="AR116" s="39">
        <f t="shared" si="69"/>
        <v>18.14478543638381</v>
      </c>
      <c r="AS116" s="39">
        <f t="shared" si="69"/>
        <v>40.774771225684049</v>
      </c>
      <c r="AT116" s="40">
        <f t="shared" si="71"/>
        <v>14.44118120449798</v>
      </c>
      <c r="AU116" s="40">
        <f t="shared" si="71"/>
        <v>17.753487152325359</v>
      </c>
      <c r="AV116" s="41">
        <f t="shared" si="72"/>
        <v>25.279918939870999</v>
      </c>
      <c r="AW116" s="41">
        <f t="shared" si="72"/>
        <v>22.297293881314683</v>
      </c>
      <c r="AX116" s="42">
        <f t="shared" si="72"/>
        <v>51.096704120970898</v>
      </c>
      <c r="AY116" s="42">
        <f t="shared" si="72"/>
        <v>29.359381963486815</v>
      </c>
      <c r="AZ116"/>
      <c r="BA116" s="37">
        <f t="shared" si="63"/>
        <v>17.530794626207172</v>
      </c>
      <c r="BB116" s="37">
        <f t="shared" si="64"/>
        <v>40.317282839690243</v>
      </c>
    </row>
    <row r="117" spans="4:54" x14ac:dyDescent="0.25">
      <c r="D117" s="3">
        <v>32</v>
      </c>
      <c r="F117" s="3">
        <v>31</v>
      </c>
      <c r="G117" s="36">
        <f t="shared" si="65"/>
        <v>46.800492545499786</v>
      </c>
      <c r="H117" s="36">
        <f t="shared" si="65"/>
        <v>49.151714642382707</v>
      </c>
      <c r="I117" s="36">
        <f t="shared" si="65"/>
        <v>46.440964737203991</v>
      </c>
      <c r="J117" s="36">
        <f t="shared" si="65"/>
        <v>50.58205731356518</v>
      </c>
      <c r="K117" s="36">
        <f t="shared" si="65"/>
        <v>18.897098473824688</v>
      </c>
      <c r="L117" s="37">
        <f t="shared" si="55"/>
        <v>46.823634005809808</v>
      </c>
      <c r="M117" s="36">
        <f t="shared" si="66"/>
        <v>16.033420061105183</v>
      </c>
      <c r="N117" s="38">
        <f t="shared" si="66"/>
        <v>11.205079229167675</v>
      </c>
      <c r="O117" s="38">
        <f t="shared" si="66"/>
        <v>0</v>
      </c>
      <c r="P117" s="39">
        <f t="shared" si="66"/>
        <v>45.352137821876539</v>
      </c>
      <c r="Q117" s="39">
        <f t="shared" si="66"/>
        <v>24.297820817095047</v>
      </c>
      <c r="R117" s="39">
        <f t="shared" si="66"/>
        <v>54.337934871256962</v>
      </c>
      <c r="S117" s="40">
        <f t="shared" si="67"/>
        <v>19.349302543518473</v>
      </c>
      <c r="T117" s="40">
        <f t="shared" si="67"/>
        <v>24.804936083547648</v>
      </c>
      <c r="U117" s="41">
        <f t="shared" si="68"/>
        <v>35.257127295668234</v>
      </c>
      <c r="V117" s="41">
        <f t="shared" si="68"/>
        <v>30.916617278395734</v>
      </c>
      <c r="W117" s="42">
        <f t="shared" si="68"/>
        <v>62.76035130818768</v>
      </c>
      <c r="X117" s="42">
        <f t="shared" si="68"/>
        <v>38.384179624355973</v>
      </c>
      <c r="Z117" s="37">
        <f t="shared" si="56"/>
        <v>23.269118061222905</v>
      </c>
      <c r="AA117" s="37">
        <f t="shared" si="57"/>
        <v>47.146134769974267</v>
      </c>
      <c r="AD117"/>
      <c r="AE117" s="3">
        <v>32</v>
      </c>
      <c r="AG117" s="3">
        <f t="shared" si="58"/>
        <v>23.585668651620018</v>
      </c>
      <c r="AH117" s="36">
        <f t="shared" si="70"/>
        <v>29.805079154351542</v>
      </c>
      <c r="AI117" s="36">
        <f t="shared" si="70"/>
        <v>37.40434440690521</v>
      </c>
      <c r="AJ117" s="36">
        <f t="shared" si="70"/>
        <v>30.404817617466911</v>
      </c>
      <c r="AK117" s="36">
        <f t="shared" si="70"/>
        <v>38.668359168561956</v>
      </c>
      <c r="AL117" s="36">
        <f t="shared" si="70"/>
        <v>13.065330835168302</v>
      </c>
      <c r="AM117" s="37">
        <f t="shared" si="60"/>
        <v>40.485872598829104</v>
      </c>
      <c r="AN117" s="36">
        <f t="shared" si="69"/>
        <v>11.280836263101881</v>
      </c>
      <c r="AO117" s="38">
        <f t="shared" si="69"/>
        <v>8.1841227628595572</v>
      </c>
      <c r="AP117" s="38">
        <f t="shared" si="69"/>
        <v>0</v>
      </c>
      <c r="AQ117" s="39">
        <f t="shared" si="69"/>
        <v>35.985410330493423</v>
      </c>
      <c r="AR117" s="39">
        <f t="shared" si="69"/>
        <v>19.06820898983884</v>
      </c>
      <c r="AS117" s="39">
        <f t="shared" si="69"/>
        <v>43.022175684884758</v>
      </c>
      <c r="AT117" s="40">
        <f t="shared" si="71"/>
        <v>15.156711000078502</v>
      </c>
      <c r="AU117" s="40">
        <f t="shared" si="71"/>
        <v>18.771539623107394</v>
      </c>
      <c r="AV117" s="41">
        <f t="shared" si="72"/>
        <v>26.697758805949221</v>
      </c>
      <c r="AW117" s="41">
        <f t="shared" si="72"/>
        <v>23.52747628422371</v>
      </c>
      <c r="AX117" s="42">
        <f t="shared" si="72"/>
        <v>52.950076531070806</v>
      </c>
      <c r="AY117" s="42">
        <f t="shared" si="72"/>
        <v>30.717444603211661</v>
      </c>
      <c r="AZ117"/>
      <c r="BA117" s="37">
        <f t="shared" si="63"/>
        <v>18.476100017649621</v>
      </c>
      <c r="BB117" s="37">
        <f t="shared" si="64"/>
        <v>41.419048715124909</v>
      </c>
    </row>
    <row r="118" spans="4:54" x14ac:dyDescent="0.25">
      <c r="D118" s="3">
        <v>33</v>
      </c>
      <c r="F118" s="3">
        <v>32</v>
      </c>
      <c r="G118" s="36">
        <f t="shared" ref="G118:K133" si="73">G46*G$12</f>
        <v>48.878526916779549</v>
      </c>
      <c r="H118" s="36">
        <f t="shared" si="73"/>
        <v>50.626522840393427</v>
      </c>
      <c r="I118" s="36">
        <f t="shared" si="73"/>
        <v>48.514791479624051</v>
      </c>
      <c r="J118" s="36">
        <f t="shared" si="73"/>
        <v>52.069440258773263</v>
      </c>
      <c r="K118" s="36">
        <f t="shared" si="73"/>
        <v>19.568752999891561</v>
      </c>
      <c r="L118" s="37">
        <f t="shared" si="55"/>
        <v>47.479934392960104</v>
      </c>
      <c r="M118" s="36">
        <f t="shared" ref="M118:R133" si="74">M46*M$12</f>
        <v>16.651211399653533</v>
      </c>
      <c r="N118" s="38">
        <f t="shared" si="74"/>
        <v>11.598152625974494</v>
      </c>
      <c r="O118" s="38">
        <f t="shared" si="74"/>
        <v>0</v>
      </c>
      <c r="P118" s="39">
        <f t="shared" si="74"/>
        <v>46.497229517236413</v>
      </c>
      <c r="Q118" s="39">
        <f t="shared" si="74"/>
        <v>24.914016994476921</v>
      </c>
      <c r="R118" s="39">
        <f t="shared" si="74"/>
        <v>55.492896721048375</v>
      </c>
      <c r="S118" s="40">
        <f t="shared" ref="S118:T133" si="75">S46</f>
        <v>19.863449441659757</v>
      </c>
      <c r="T118" s="40">
        <f t="shared" si="75"/>
        <v>25.549668953309528</v>
      </c>
      <c r="U118" s="41">
        <f t="shared" ref="U118:X133" si="76">U46*U$12</f>
        <v>36.337052104521888</v>
      </c>
      <c r="V118" s="41">
        <f t="shared" si="76"/>
        <v>31.844277298980671</v>
      </c>
      <c r="W118" s="42">
        <f t="shared" si="76"/>
        <v>63.844640909126362</v>
      </c>
      <c r="X118" s="42">
        <f t="shared" si="76"/>
        <v>39.287780904229997</v>
      </c>
      <c r="Z118" s="37">
        <f t="shared" si="56"/>
        <v>23.763105455322656</v>
      </c>
      <c r="AA118" s="37">
        <f t="shared" si="57"/>
        <v>47.76935653191638</v>
      </c>
      <c r="AD118"/>
      <c r="AE118" s="3">
        <v>33</v>
      </c>
      <c r="AG118" s="3">
        <f t="shared" si="58"/>
        <v>24.804603651429346</v>
      </c>
      <c r="AH118" s="36">
        <f t="shared" si="70"/>
        <v>32.727396294500686</v>
      </c>
      <c r="AI118" s="36">
        <f t="shared" si="70"/>
        <v>39.42895928245332</v>
      </c>
      <c r="AJ118" s="36">
        <f t="shared" si="70"/>
        <v>33.077481082728205</v>
      </c>
      <c r="AK118" s="36">
        <f t="shared" si="70"/>
        <v>40.729767768528454</v>
      </c>
      <c r="AL118" s="36">
        <f t="shared" si="70"/>
        <v>14.115022634169341</v>
      </c>
      <c r="AM118" s="37">
        <f t="shared" si="60"/>
        <v>41.753562061961965</v>
      </c>
      <c r="AN118" s="36">
        <f t="shared" ref="AN118:AS133" si="77">AN46*AN$12</f>
        <v>12.07623415860721</v>
      </c>
      <c r="AO118" s="38">
        <f t="shared" si="77"/>
        <v>8.691122313132821</v>
      </c>
      <c r="AP118" s="38">
        <f t="shared" si="77"/>
        <v>0</v>
      </c>
      <c r="AQ118" s="39">
        <f t="shared" si="77"/>
        <v>37.633076160525277</v>
      </c>
      <c r="AR118" s="39">
        <f t="shared" si="77"/>
        <v>20.008830877999841</v>
      </c>
      <c r="AS118" s="39">
        <f t="shared" si="77"/>
        <v>45.241855117023391</v>
      </c>
      <c r="AT118" s="40">
        <f t="shared" si="71"/>
        <v>15.891978424429366</v>
      </c>
      <c r="AU118" s="40">
        <f t="shared" si="71"/>
        <v>19.82214043219026</v>
      </c>
      <c r="AV118" s="41">
        <f t="shared" si="72"/>
        <v>28.167645685095572</v>
      </c>
      <c r="AW118" s="41">
        <f t="shared" si="72"/>
        <v>24.800966816525378</v>
      </c>
      <c r="AX118" s="42">
        <f t="shared" si="72"/>
        <v>54.798790417969983</v>
      </c>
      <c r="AY118" s="42">
        <f t="shared" si="72"/>
        <v>32.098552525099116</v>
      </c>
      <c r="AZ118"/>
      <c r="BA118" s="37">
        <f t="shared" si="63"/>
        <v>19.411309916231883</v>
      </c>
      <c r="BB118" s="37">
        <f t="shared" si="64"/>
        <v>42.511284031681107</v>
      </c>
    </row>
    <row r="119" spans="4:54" x14ac:dyDescent="0.25">
      <c r="D119" s="3">
        <v>34</v>
      </c>
      <c r="F119" s="3">
        <v>33</v>
      </c>
      <c r="G119" s="36">
        <f t="shared" si="73"/>
        <v>50.890455753411622</v>
      </c>
      <c r="H119" s="36">
        <f t="shared" si="73"/>
        <v>52.074188534553677</v>
      </c>
      <c r="I119" s="36">
        <f t="shared" si="73"/>
        <v>50.555473730791967</v>
      </c>
      <c r="J119" s="36">
        <f t="shared" si="73"/>
        <v>53.527562799761974</v>
      </c>
      <c r="K119" s="36">
        <f t="shared" si="73"/>
        <v>20.211176326584546</v>
      </c>
      <c r="L119" s="37">
        <f t="shared" si="55"/>
        <v>48.100707361976887</v>
      </c>
      <c r="M119" s="36">
        <f t="shared" si="74"/>
        <v>17.26160188539215</v>
      </c>
      <c r="N119" s="38">
        <f t="shared" si="74"/>
        <v>11.987099697692537</v>
      </c>
      <c r="O119" s="38">
        <f t="shared" si="74"/>
        <v>0</v>
      </c>
      <c r="P119" s="39">
        <f t="shared" si="74"/>
        <v>47.615073770378757</v>
      </c>
      <c r="Q119" s="39">
        <f t="shared" si="74"/>
        <v>25.509745240305183</v>
      </c>
      <c r="R119" s="39">
        <f t="shared" si="74"/>
        <v>56.570788914790796</v>
      </c>
      <c r="S119" s="40">
        <f t="shared" si="75"/>
        <v>20.365560032770961</v>
      </c>
      <c r="T119" s="40">
        <f t="shared" si="75"/>
        <v>26.277373820388373</v>
      </c>
      <c r="U119" s="41">
        <f t="shared" si="76"/>
        <v>37.398305760223636</v>
      </c>
      <c r="V119" s="41">
        <f t="shared" si="76"/>
        <v>32.754864580402227</v>
      </c>
      <c r="W119" s="42">
        <f t="shared" si="76"/>
        <v>64.879373654461133</v>
      </c>
      <c r="X119" s="42">
        <f t="shared" si="76"/>
        <v>40.161998174227932</v>
      </c>
      <c r="Z119" s="37">
        <f t="shared" si="56"/>
        <v>24.225274412726183</v>
      </c>
      <c r="AA119" s="37">
        <f t="shared" si="57"/>
        <v>48.362361284608163</v>
      </c>
      <c r="AD119"/>
      <c r="AE119" s="3">
        <v>34</v>
      </c>
      <c r="AG119" s="3">
        <f t="shared" si="58"/>
        <v>26.08653464069765</v>
      </c>
      <c r="AH119" s="36">
        <f t="shared" ref="AH119:AL134" si="78">AH47*AH$12</f>
        <v>35.769494818642634</v>
      </c>
      <c r="AI119" s="36">
        <f t="shared" si="78"/>
        <v>41.520519230801924</v>
      </c>
      <c r="AJ119" s="36">
        <f t="shared" si="78"/>
        <v>35.887540457839641</v>
      </c>
      <c r="AK119" s="36">
        <f t="shared" si="78"/>
        <v>42.855851637207024</v>
      </c>
      <c r="AL119" s="36">
        <f t="shared" si="78"/>
        <v>15.185528754959279</v>
      </c>
      <c r="AM119" s="37">
        <f t="shared" si="60"/>
        <v>42.973113823064381</v>
      </c>
      <c r="AN119" s="36">
        <f t="shared" si="77"/>
        <v>12.909039475737455</v>
      </c>
      <c r="AO119" s="38">
        <f t="shared" si="77"/>
        <v>9.2207916390246663</v>
      </c>
      <c r="AP119" s="38">
        <f t="shared" si="77"/>
        <v>0</v>
      </c>
      <c r="AQ119" s="39">
        <f t="shared" si="77"/>
        <v>39.319889589761772</v>
      </c>
      <c r="AR119" s="39">
        <f t="shared" si="77"/>
        <v>20.963804185627112</v>
      </c>
      <c r="AS119" s="39">
        <f t="shared" si="77"/>
        <v>47.418026643938617</v>
      </c>
      <c r="AT119" s="40">
        <f t="shared" ref="AT119:AU134" si="79">AT47</f>
        <v>16.645873821311515</v>
      </c>
      <c r="AU119" s="40">
        <f t="shared" si="79"/>
        <v>20.903412318403159</v>
      </c>
      <c r="AV119" s="41">
        <f t="shared" ref="AV119:AY134" si="80">AV47*AV$12</f>
        <v>29.688422860036191</v>
      </c>
      <c r="AW119" s="41">
        <f t="shared" si="80"/>
        <v>26.116566056722711</v>
      </c>
      <c r="AX119" s="42">
        <f t="shared" si="80"/>
        <v>56.636599364431198</v>
      </c>
      <c r="AY119" s="42">
        <f t="shared" si="80"/>
        <v>33.499045027038989</v>
      </c>
      <c r="AZ119"/>
      <c r="BA119" s="37">
        <f t="shared" si="63"/>
        <v>20.330076152497917</v>
      </c>
      <c r="BB119" s="37">
        <f t="shared" si="64"/>
        <v>43.590771151339311</v>
      </c>
    </row>
    <row r="120" spans="4:54" x14ac:dyDescent="0.25">
      <c r="D120" s="3">
        <v>35</v>
      </c>
      <c r="F120" s="3">
        <v>34</v>
      </c>
      <c r="G120" s="36">
        <f t="shared" si="73"/>
        <v>52.833869665780362</v>
      </c>
      <c r="H120" s="36">
        <f t="shared" si="73"/>
        <v>53.494583375234875</v>
      </c>
      <c r="I120" s="36">
        <f t="shared" si="73"/>
        <v>52.560335278797623</v>
      </c>
      <c r="J120" s="36">
        <f t="shared" si="73"/>
        <v>54.956372406517382</v>
      </c>
      <c r="K120" s="36">
        <f t="shared" si="73"/>
        <v>20.82448285622171</v>
      </c>
      <c r="L120" s="37">
        <f t="shared" si="55"/>
        <v>48.688405027780206</v>
      </c>
      <c r="M120" s="36">
        <f t="shared" si="74"/>
        <v>17.86415358197695</v>
      </c>
      <c r="N120" s="38">
        <f t="shared" si="74"/>
        <v>12.371755107792664</v>
      </c>
      <c r="O120" s="38">
        <f t="shared" si="74"/>
        <v>0</v>
      </c>
      <c r="P120" s="39">
        <f t="shared" si="74"/>
        <v>48.706031763064821</v>
      </c>
      <c r="Q120" s="39">
        <f t="shared" si="74"/>
        <v>26.085361922060294</v>
      </c>
      <c r="R120" s="39">
        <f t="shared" si="74"/>
        <v>57.575570404377245</v>
      </c>
      <c r="S120" s="40">
        <f t="shared" si="75"/>
        <v>20.85574521431332</v>
      </c>
      <c r="T120" s="40">
        <f t="shared" si="75"/>
        <v>26.988016225104133</v>
      </c>
      <c r="U120" s="41">
        <f t="shared" si="76"/>
        <v>38.440743483975368</v>
      </c>
      <c r="V120" s="41">
        <f t="shared" si="76"/>
        <v>33.648298390251107</v>
      </c>
      <c r="W120" s="42">
        <f t="shared" si="76"/>
        <v>65.866713003817324</v>
      </c>
      <c r="X120" s="42">
        <f t="shared" si="76"/>
        <v>41.007453111831573</v>
      </c>
      <c r="Z120" s="37">
        <f t="shared" si="56"/>
        <v>24.657194188133289</v>
      </c>
      <c r="AA120" s="37">
        <f t="shared" si="57"/>
        <v>48.926614104694536</v>
      </c>
      <c r="AD120"/>
      <c r="AE120" s="3">
        <v>35</v>
      </c>
      <c r="AG120" s="3">
        <f t="shared" si="58"/>
        <v>27.434717325995447</v>
      </c>
      <c r="AH120" s="36">
        <f t="shared" si="78"/>
        <v>38.911615169108536</v>
      </c>
      <c r="AI120" s="36">
        <f t="shared" si="78"/>
        <v>43.676553697359211</v>
      </c>
      <c r="AJ120" s="36">
        <f t="shared" si="78"/>
        <v>38.828207120341425</v>
      </c>
      <c r="AK120" s="36">
        <f t="shared" si="78"/>
        <v>45.043710274793668</v>
      </c>
      <c r="AL120" s="36">
        <f t="shared" si="78"/>
        <v>16.268958100470734</v>
      </c>
      <c r="AM120" s="37">
        <f t="shared" si="60"/>
        <v>44.148004159065266</v>
      </c>
      <c r="AN120" s="36">
        <f t="shared" si="77"/>
        <v>13.778655340015877</v>
      </c>
      <c r="AO120" s="38">
        <f t="shared" si="77"/>
        <v>9.7731154747004734</v>
      </c>
      <c r="AP120" s="38">
        <f t="shared" si="77"/>
        <v>0</v>
      </c>
      <c r="AQ120" s="39">
        <f t="shared" si="77"/>
        <v>41.043097113828765</v>
      </c>
      <c r="AR120" s="39">
        <f t="shared" si="77"/>
        <v>21.929993243386789</v>
      </c>
      <c r="AS120" s="39">
        <f t="shared" si="77"/>
        <v>49.535329767188479</v>
      </c>
      <c r="AT120" s="40">
        <f t="shared" si="79"/>
        <v>17.417093262202069</v>
      </c>
      <c r="AU120" s="40">
        <f t="shared" si="79"/>
        <v>22.013113112124742</v>
      </c>
      <c r="AV120" s="41">
        <f t="shared" si="80"/>
        <v>31.258530428920334</v>
      </c>
      <c r="AW120" s="41">
        <f t="shared" si="80"/>
        <v>27.472720016489241</v>
      </c>
      <c r="AX120" s="42">
        <f t="shared" si="80"/>
        <v>58.457134731155534</v>
      </c>
      <c r="AY120" s="42">
        <f t="shared" si="80"/>
        <v>34.914899620258367</v>
      </c>
      <c r="AZ120"/>
      <c r="BA120" s="37">
        <f t="shared" si="63"/>
        <v>21.226171068069881</v>
      </c>
      <c r="BB120" s="37">
        <f t="shared" si="64"/>
        <v>44.654239556517759</v>
      </c>
    </row>
    <row r="121" spans="4:54" x14ac:dyDescent="0.25">
      <c r="D121" s="3">
        <v>36</v>
      </c>
      <c r="F121" s="3">
        <v>35</v>
      </c>
      <c r="G121" s="36">
        <f t="shared" si="73"/>
        <v>54.707096087949218</v>
      </c>
      <c r="H121" s="36">
        <f t="shared" si="73"/>
        <v>54.887644026098606</v>
      </c>
      <c r="I121" s="36">
        <f t="shared" si="73"/>
        <v>54.52707594790364</v>
      </c>
      <c r="J121" s="36">
        <f t="shared" si="73"/>
        <v>56.355881993290254</v>
      </c>
      <c r="K121" s="36">
        <f t="shared" si="73"/>
        <v>21.408979120681327</v>
      </c>
      <c r="L121" s="37">
        <f t="shared" si="55"/>
        <v>49.245203603471346</v>
      </c>
      <c r="M121" s="36">
        <f t="shared" si="74"/>
        <v>18.45848078022032</v>
      </c>
      <c r="N121" s="38">
        <f t="shared" si="74"/>
        <v>12.751972673164659</v>
      </c>
      <c r="O121" s="38">
        <f t="shared" si="74"/>
        <v>0</v>
      </c>
      <c r="P121" s="39">
        <f t="shared" si="74"/>
        <v>49.770487713872946</v>
      </c>
      <c r="Q121" s="39">
        <f t="shared" si="74"/>
        <v>26.641254951575373</v>
      </c>
      <c r="R121" s="39">
        <f t="shared" si="74"/>
        <v>58.511197121587252</v>
      </c>
      <c r="S121" s="40">
        <f t="shared" si="75"/>
        <v>21.33413208773537</v>
      </c>
      <c r="T121" s="40">
        <f t="shared" si="75"/>
        <v>27.681609505902053</v>
      </c>
      <c r="U121" s="41">
        <f t="shared" si="76"/>
        <v>39.464268810045461</v>
      </c>
      <c r="V121" s="41">
        <f t="shared" si="76"/>
        <v>34.524538889727182</v>
      </c>
      <c r="W121" s="42">
        <f t="shared" si="76"/>
        <v>66.808757154896014</v>
      </c>
      <c r="X121" s="42">
        <f t="shared" si="76"/>
        <v>41.824790900784265</v>
      </c>
      <c r="Z121" s="37">
        <f t="shared" si="56"/>
        <v>25.060435832794795</v>
      </c>
      <c r="AA121" s="37">
        <f t="shared" si="57"/>
        <v>49.463509034339246</v>
      </c>
      <c r="AD121"/>
      <c r="AE121" s="3">
        <v>36</v>
      </c>
      <c r="AG121" s="3">
        <f t="shared" si="58"/>
        <v>28.852575672624699</v>
      </c>
      <c r="AH121" s="36">
        <f t="shared" si="78"/>
        <v>42.130998067672706</v>
      </c>
      <c r="AI121" s="36">
        <f t="shared" si="78"/>
        <v>45.893995937428151</v>
      </c>
      <c r="AJ121" s="36">
        <f t="shared" si="78"/>
        <v>41.890537973873286</v>
      </c>
      <c r="AK121" s="36">
        <f t="shared" si="78"/>
        <v>47.289829494805495</v>
      </c>
      <c r="AL121" s="36">
        <f t="shared" si="78"/>
        <v>17.356868701422055</v>
      </c>
      <c r="AM121" s="37">
        <f t="shared" si="60"/>
        <v>45.28059697816429</v>
      </c>
      <c r="AN121" s="36">
        <f t="shared" si="77"/>
        <v>14.684140381098901</v>
      </c>
      <c r="AO121" s="38">
        <f t="shared" si="77"/>
        <v>10.347939243239438</v>
      </c>
      <c r="AP121" s="38">
        <f t="shared" si="77"/>
        <v>0</v>
      </c>
      <c r="AQ121" s="39">
        <f t="shared" si="77"/>
        <v>42.799541624847144</v>
      </c>
      <c r="AR121" s="39">
        <f t="shared" si="77"/>
        <v>22.903990219185673</v>
      </c>
      <c r="AS121" s="39">
        <f t="shared" si="77"/>
        <v>51.579190383001013</v>
      </c>
      <c r="AT121" s="40">
        <f t="shared" si="79"/>
        <v>18.204133041035597</v>
      </c>
      <c r="AU121" s="40">
        <f t="shared" si="79"/>
        <v>23.14862700479199</v>
      </c>
      <c r="AV121" s="41">
        <f t="shared" si="80"/>
        <v>32.875979519114857</v>
      </c>
      <c r="AW121" s="41">
        <f t="shared" si="80"/>
        <v>28.867499701632624</v>
      </c>
      <c r="AX121" s="42">
        <f t="shared" si="80"/>
        <v>60.253978246359914</v>
      </c>
      <c r="AY121" s="42">
        <f t="shared" si="80"/>
        <v>36.341747950028676</v>
      </c>
      <c r="AZ121"/>
      <c r="BA121" s="37">
        <f t="shared" si="63"/>
        <v>22.093628017343502</v>
      </c>
      <c r="BB121" s="37">
        <f t="shared" si="64"/>
        <v>45.698396034216302</v>
      </c>
    </row>
    <row r="122" spans="4:54" x14ac:dyDescent="0.25">
      <c r="D122" s="3">
        <v>37</v>
      </c>
      <c r="F122" s="3">
        <v>36</v>
      </c>
      <c r="G122" s="36">
        <f t="shared" si="73"/>
        <v>56.509116372743776</v>
      </c>
      <c r="H122" s="36">
        <f t="shared" si="73"/>
        <v>56.25336548332217</v>
      </c>
      <c r="I122" s="36">
        <f t="shared" si="73"/>
        <v>56.453744402604187</v>
      </c>
      <c r="J122" s="36">
        <f t="shared" si="73"/>
        <v>57.726162879019334</v>
      </c>
      <c r="K122" s="36">
        <f t="shared" si="73"/>
        <v>21.965132298008545</v>
      </c>
      <c r="L122" s="37">
        <f t="shared" si="55"/>
        <v>49.773052859231804</v>
      </c>
      <c r="M122" s="36">
        <f t="shared" si="74"/>
        <v>19.04424611707103</v>
      </c>
      <c r="N122" s="38">
        <f t="shared" si="74"/>
        <v>13.1276238575308</v>
      </c>
      <c r="O122" s="38">
        <f t="shared" si="74"/>
        <v>0</v>
      </c>
      <c r="P122" s="39">
        <f t="shared" si="74"/>
        <v>50.808845231328419</v>
      </c>
      <c r="Q122" s="39">
        <f t="shared" si="74"/>
        <v>27.177838055922283</v>
      </c>
      <c r="R122" s="39">
        <f t="shared" si="74"/>
        <v>59.381578933809166</v>
      </c>
      <c r="S122" s="40">
        <f t="shared" si="75"/>
        <v>21.800861773904732</v>
      </c>
      <c r="T122" s="40">
        <f t="shared" si="75"/>
        <v>28.358209417203216</v>
      </c>
      <c r="U122" s="41">
        <f t="shared" si="76"/>
        <v>40.468828799929774</v>
      </c>
      <c r="V122" s="41">
        <f t="shared" si="76"/>
        <v>35.383582931406757</v>
      </c>
      <c r="W122" s="42">
        <f t="shared" si="76"/>
        <v>67.707536315567339</v>
      </c>
      <c r="X122" s="42">
        <f t="shared" si="76"/>
        <v>42.614674715428116</v>
      </c>
      <c r="Z122" s="37">
        <f t="shared" si="56"/>
        <v>25.436555495138823</v>
      </c>
      <c r="AA122" s="37">
        <f t="shared" si="57"/>
        <v>49.974372525343277</v>
      </c>
      <c r="AD122"/>
      <c r="AE122" s="3">
        <v>37</v>
      </c>
      <c r="AG122" s="3">
        <f t="shared" si="58"/>
        <v>30.343710600427304</v>
      </c>
      <c r="AH122" s="36">
        <f t="shared" si="78"/>
        <v>45.402290923134913</v>
      </c>
      <c r="AI122" s="36">
        <f t="shared" si="78"/>
        <v>48.169155014235109</v>
      </c>
      <c r="AJ122" s="36">
        <f t="shared" si="78"/>
        <v>45.063384732617031</v>
      </c>
      <c r="AK122" s="36">
        <f t="shared" si="78"/>
        <v>49.590057797866919</v>
      </c>
      <c r="AL122" s="36">
        <f t="shared" si="78"/>
        <v>18.440455120108982</v>
      </c>
      <c r="AM122" s="37">
        <f t="shared" si="60"/>
        <v>46.372272420827251</v>
      </c>
      <c r="AN122" s="36">
        <f t="shared" si="77"/>
        <v>15.62418318901709</v>
      </c>
      <c r="AO122" s="38">
        <f t="shared" si="77"/>
        <v>10.944955319331257</v>
      </c>
      <c r="AP122" s="38">
        <f t="shared" si="77"/>
        <v>0</v>
      </c>
      <c r="AQ122" s="39">
        <f t="shared" si="77"/>
        <v>44.585655222993026</v>
      </c>
      <c r="AR122" s="39">
        <f t="shared" si="77"/>
        <v>23.882138445359057</v>
      </c>
      <c r="AS122" s="39">
        <f t="shared" si="77"/>
        <v>53.53617329302373</v>
      </c>
      <c r="AT122" s="40">
        <f t="shared" si="79"/>
        <v>19.005286378918196</v>
      </c>
      <c r="AU122" s="40">
        <f t="shared" si="79"/>
        <v>24.306961066382009</v>
      </c>
      <c r="AV122" s="41">
        <f t="shared" si="80"/>
        <v>34.538329352439405</v>
      </c>
      <c r="AW122" s="41">
        <f t="shared" si="80"/>
        <v>30.298583498747114</v>
      </c>
      <c r="AX122" s="42">
        <f t="shared" si="80"/>
        <v>62.020740978023269</v>
      </c>
      <c r="AY122" s="42">
        <f t="shared" si="80"/>
        <v>37.774899131486727</v>
      </c>
      <c r="AZ122"/>
      <c r="BA122" s="37">
        <f t="shared" si="63"/>
        <v>22.926879943498427</v>
      </c>
      <c r="BB122" s="37">
        <f t="shared" si="64"/>
        <v>46.719958020362121</v>
      </c>
    </row>
    <row r="123" spans="4:54" x14ac:dyDescent="0.25">
      <c r="D123" s="3">
        <v>38</v>
      </c>
      <c r="F123" s="3">
        <v>37</v>
      </c>
      <c r="G123" s="36">
        <f t="shared" si="73"/>
        <v>58.239487121063696</v>
      </c>
      <c r="H123" s="36">
        <f t="shared" si="73"/>
        <v>57.591795039596256</v>
      </c>
      <c r="I123" s="36">
        <f t="shared" si="73"/>
        <v>58.338711657823509</v>
      </c>
      <c r="J123" s="36">
        <f t="shared" si="73"/>
        <v>59.067338439539995</v>
      </c>
      <c r="K123" s="36">
        <f t="shared" si="73"/>
        <v>22.4935419409153</v>
      </c>
      <c r="L123" s="37">
        <f t="shared" si="55"/>
        <v>50.273714478783788</v>
      </c>
      <c r="M123" s="36">
        <f t="shared" si="74"/>
        <v>19.621156948003204</v>
      </c>
      <c r="N123" s="38">
        <f t="shared" si="74"/>
        <v>13.498596391306126</v>
      </c>
      <c r="O123" s="38">
        <f t="shared" si="74"/>
        <v>0</v>
      </c>
      <c r="P123" s="39">
        <f t="shared" si="74"/>
        <v>51.821524084613721</v>
      </c>
      <c r="Q123" s="39">
        <f t="shared" si="74"/>
        <v>27.695545728787227</v>
      </c>
      <c r="R123" s="39">
        <f t="shared" si="74"/>
        <v>60.190545680771585</v>
      </c>
      <c r="S123" s="40">
        <f t="shared" si="75"/>
        <v>22.256087465674845</v>
      </c>
      <c r="T123" s="40">
        <f t="shared" si="75"/>
        <v>29.017909263823167</v>
      </c>
      <c r="U123" s="41">
        <f t="shared" si="76"/>
        <v>41.454409711058531</v>
      </c>
      <c r="V123" s="41">
        <f t="shared" si="76"/>
        <v>36.225460262573918</v>
      </c>
      <c r="W123" s="42">
        <f t="shared" si="76"/>
        <v>68.565010931389452</v>
      </c>
      <c r="X123" s="42">
        <f t="shared" si="76"/>
        <v>43.377780905527288</v>
      </c>
      <c r="Z123" s="37">
        <f t="shared" si="56"/>
        <v>25.787081124704887</v>
      </c>
      <c r="AA123" s="37">
        <f t="shared" si="57"/>
        <v>50.460466716274695</v>
      </c>
      <c r="AD123"/>
      <c r="AE123" s="3">
        <v>38</v>
      </c>
      <c r="AG123" s="3">
        <f t="shared" si="58"/>
        <v>31.911909129003085</v>
      </c>
      <c r="AH123" s="36">
        <f t="shared" si="78"/>
        <v>48.698085112651434</v>
      </c>
      <c r="AI123" s="36">
        <f t="shared" si="78"/>
        <v>50.497693494326796</v>
      </c>
      <c r="AJ123" s="36">
        <f t="shared" si="78"/>
        <v>48.333395562615451</v>
      </c>
      <c r="AK123" s="36">
        <f t="shared" si="78"/>
        <v>51.939589358066392</v>
      </c>
      <c r="AL123" s="36">
        <f t="shared" si="78"/>
        <v>19.510760498655209</v>
      </c>
      <c r="AM123" s="37">
        <f t="shared" si="60"/>
        <v>47.423583249622567</v>
      </c>
      <c r="AN123" s="36">
        <f t="shared" si="77"/>
        <v>16.597080084959305</v>
      </c>
      <c r="AO123" s="38">
        <f t="shared" si="77"/>
        <v>11.563689621950829</v>
      </c>
      <c r="AP123" s="38">
        <f t="shared" si="77"/>
        <v>0</v>
      </c>
      <c r="AQ123" s="39">
        <f t="shared" si="77"/>
        <v>46.39745686564752</v>
      </c>
      <c r="AR123" s="39">
        <f t="shared" si="77"/>
        <v>24.860562762224458</v>
      </c>
      <c r="AS123" s="39">
        <f t="shared" si="77"/>
        <v>55.394308123735478</v>
      </c>
      <c r="AT123" s="40">
        <f t="shared" si="79"/>
        <v>19.818642718308435</v>
      </c>
      <c r="AU123" s="40">
        <f t="shared" si="79"/>
        <v>25.484747830720316</v>
      </c>
      <c r="AV123" s="41">
        <f t="shared" si="80"/>
        <v>36.242668021891618</v>
      </c>
      <c r="AW123" s="41">
        <f t="shared" si="80"/>
        <v>31.763243145532577</v>
      </c>
      <c r="AX123" s="42">
        <f t="shared" si="80"/>
        <v>63.751147363438996</v>
      </c>
      <c r="AY123" s="42">
        <f t="shared" si="80"/>
        <v>39.209370951377551</v>
      </c>
      <c r="AZ123"/>
      <c r="BA123" s="37">
        <f t="shared" si="63"/>
        <v>23.720890433299306</v>
      </c>
      <c r="BB123" s="37">
        <f t="shared" si="64"/>
        <v>47.715689796283662</v>
      </c>
    </row>
    <row r="124" spans="4:54" x14ac:dyDescent="0.25">
      <c r="D124" s="3">
        <v>39</v>
      </c>
      <c r="F124" s="3">
        <v>38</v>
      </c>
      <c r="G124" s="36">
        <f t="shared" si="73"/>
        <v>59.898266402282253</v>
      </c>
      <c r="H124" s="36">
        <f t="shared" si="73"/>
        <v>58.903026822521937</v>
      </c>
      <c r="I124" s="36">
        <f t="shared" si="73"/>
        <v>60.18064547931013</v>
      </c>
      <c r="J124" s="36">
        <f t="shared" si="73"/>
        <v>60.379578375750938</v>
      </c>
      <c r="K124" s="36">
        <f t="shared" si="73"/>
        <v>22.994914787363513</v>
      </c>
      <c r="L124" s="37">
        <f t="shared" si="55"/>
        <v>50.748792023504137</v>
      </c>
      <c r="M124" s="36">
        <f t="shared" si="74"/>
        <v>20.188961957105182</v>
      </c>
      <c r="N124" s="38">
        <f t="shared" si="74"/>
        <v>13.864793005023238</v>
      </c>
      <c r="O124" s="38">
        <f t="shared" si="74"/>
        <v>0</v>
      </c>
      <c r="P124" s="39">
        <f t="shared" si="74"/>
        <v>52.808957340871558</v>
      </c>
      <c r="Q124" s="39">
        <f t="shared" si="74"/>
        <v>28.194828785884553</v>
      </c>
      <c r="R124" s="39">
        <f t="shared" si="74"/>
        <v>60.941820914315414</v>
      </c>
      <c r="S124" s="40">
        <f t="shared" si="75"/>
        <v>22.699972689885442</v>
      </c>
      <c r="T124" s="40">
        <f t="shared" si="75"/>
        <v>29.660835500322833</v>
      </c>
      <c r="U124" s="41">
        <f t="shared" si="76"/>
        <v>42.421033070793946</v>
      </c>
      <c r="V124" s="41">
        <f t="shared" si="76"/>
        <v>37.050230089851226</v>
      </c>
      <c r="W124" s="42">
        <f t="shared" si="76"/>
        <v>69.383070705762833</v>
      </c>
      <c r="X124" s="42">
        <f t="shared" si="76"/>
        <v>44.114794796333513</v>
      </c>
      <c r="Z124" s="37">
        <f t="shared" si="56"/>
        <v>26.113502074620929</v>
      </c>
      <c r="AA124" s="37">
        <f t="shared" si="57"/>
        <v>50.922992550706269</v>
      </c>
      <c r="AD124"/>
      <c r="AE124" s="3">
        <v>39</v>
      </c>
      <c r="AG124" s="3">
        <f t="shared" si="58"/>
        <v>33.561153995563402</v>
      </c>
      <c r="AH124" s="36">
        <f t="shared" si="78"/>
        <v>51.989569639671998</v>
      </c>
      <c r="AI124" s="36">
        <f t="shared" si="78"/>
        <v>52.874612112032274</v>
      </c>
      <c r="AJ124" s="36">
        <f t="shared" si="78"/>
        <v>51.685076132471671</v>
      </c>
      <c r="AK124" s="36">
        <f t="shared" si="78"/>
        <v>54.332954918141226</v>
      </c>
      <c r="AL124" s="36">
        <f t="shared" si="78"/>
        <v>20.558905290083239</v>
      </c>
      <c r="AM124" s="37">
        <f t="shared" si="60"/>
        <v>48.434421476804928</v>
      </c>
      <c r="AN124" s="36">
        <f t="shared" si="77"/>
        <v>17.600717239318261</v>
      </c>
      <c r="AO124" s="38">
        <f t="shared" si="77"/>
        <v>12.203488840401592</v>
      </c>
      <c r="AP124" s="38">
        <f t="shared" si="77"/>
        <v>0</v>
      </c>
      <c r="AQ124" s="39">
        <f t="shared" si="77"/>
        <v>48.230555581718775</v>
      </c>
      <c r="AR124" s="39">
        <f t="shared" si="77"/>
        <v>25.835206980465383</v>
      </c>
      <c r="AS124" s="39">
        <f t="shared" si="77"/>
        <v>57.14337408901833</v>
      </c>
      <c r="AT124" s="40">
        <f t="shared" si="79"/>
        <v>20.642089985216401</v>
      </c>
      <c r="AU124" s="40">
        <f t="shared" si="79"/>
        <v>26.678254728676411</v>
      </c>
      <c r="AV124" s="41">
        <f t="shared" si="80"/>
        <v>37.985597897288976</v>
      </c>
      <c r="AW124" s="41">
        <f t="shared" si="80"/>
        <v>33.25833408468219</v>
      </c>
      <c r="AX124" s="42">
        <f t="shared" si="80"/>
        <v>65.439122645203383</v>
      </c>
      <c r="AY124" s="42">
        <f t="shared" si="80"/>
        <v>40.639929232166459</v>
      </c>
      <c r="AZ124"/>
      <c r="BA124" s="37">
        <f t="shared" si="63"/>
        <v>24.471271666613408</v>
      </c>
      <c r="BB124" s="37">
        <f t="shared" si="64"/>
        <v>48.682441107245715</v>
      </c>
    </row>
    <row r="125" spans="4:54" x14ac:dyDescent="0.25">
      <c r="D125" s="3">
        <v>40</v>
      </c>
      <c r="F125" s="3">
        <v>39</v>
      </c>
      <c r="G125" s="36">
        <f t="shared" si="73"/>
        <v>61.48594526152641</v>
      </c>
      <c r="H125" s="36">
        <f t="shared" si="73"/>
        <v>60.187196846201907</v>
      </c>
      <c r="I125" s="36">
        <f t="shared" si="73"/>
        <v>61.978485810299695</v>
      </c>
      <c r="J125" s="36">
        <f t="shared" si="73"/>
        <v>61.663093531765334</v>
      </c>
      <c r="K125" s="36">
        <f t="shared" si="73"/>
        <v>23.470042482835996</v>
      </c>
      <c r="L125" s="37">
        <f t="shared" si="55"/>
        <v>51.199754531044121</v>
      </c>
      <c r="M125" s="36">
        <f t="shared" si="74"/>
        <v>20.747447990110228</v>
      </c>
      <c r="N125" s="38">
        <f t="shared" si="74"/>
        <v>14.226130265071962</v>
      </c>
      <c r="O125" s="38">
        <f t="shared" si="74"/>
        <v>0</v>
      </c>
      <c r="P125" s="39">
        <f t="shared" si="74"/>
        <v>53.771588825302075</v>
      </c>
      <c r="Q125" s="39">
        <f t="shared" si="74"/>
        <v>28.676150457039451</v>
      </c>
      <c r="R125" s="39">
        <f t="shared" si="74"/>
        <v>61.639002127613566</v>
      </c>
      <c r="S125" s="40">
        <f t="shared" si="75"/>
        <v>23.13268975485002</v>
      </c>
      <c r="T125" s="40">
        <f t="shared" si="75"/>
        <v>30.287143749547585</v>
      </c>
      <c r="U125" s="41">
        <f t="shared" si="76"/>
        <v>43.368752112862758</v>
      </c>
      <c r="V125" s="41">
        <f t="shared" si="76"/>
        <v>37.857977966631651</v>
      </c>
      <c r="W125" s="42">
        <f t="shared" si="76"/>
        <v>70.16353427533079</v>
      </c>
      <c r="X125" s="42">
        <f t="shared" si="76"/>
        <v>44.826407029942651</v>
      </c>
      <c r="Z125" s="37">
        <f t="shared" si="56"/>
        <v>26.417261157619887</v>
      </c>
      <c r="AA125" s="37">
        <f t="shared" si="57"/>
        <v>51.363092744264883</v>
      </c>
      <c r="AD125"/>
      <c r="AE125" s="3">
        <v>40</v>
      </c>
      <c r="AG125" s="3">
        <f t="shared" si="58"/>
        <v>35.295633769846724</v>
      </c>
      <c r="AH125" s="36">
        <f t="shared" si="78"/>
        <v>55.247278213323504</v>
      </c>
      <c r="AI125" s="36">
        <f t="shared" si="78"/>
        <v>55.294242715172061</v>
      </c>
      <c r="AJ125" s="36">
        <f t="shared" si="78"/>
        <v>55.100915609975658</v>
      </c>
      <c r="AK125" s="36">
        <f t="shared" si="78"/>
        <v>56.764021905390152</v>
      </c>
      <c r="AL125" s="36">
        <f t="shared" si="78"/>
        <v>21.576323127888955</v>
      </c>
      <c r="AM125" s="37">
        <f t="shared" si="60"/>
        <v>49.404183030963281</v>
      </c>
      <c r="AN125" s="36">
        <f t="shared" si="77"/>
        <v>18.632558217310518</v>
      </c>
      <c r="AO125" s="38">
        <f t="shared" si="77"/>
        <v>12.863508636251064</v>
      </c>
      <c r="AP125" s="38">
        <f t="shared" si="77"/>
        <v>0</v>
      </c>
      <c r="AQ125" s="39">
        <f t="shared" si="77"/>
        <v>50.080159965357822</v>
      </c>
      <c r="AR125" s="39">
        <f t="shared" si="77"/>
        <v>26.801878352422843</v>
      </c>
      <c r="AS125" s="39">
        <f t="shared" si="77"/>
        <v>58.775130491452977</v>
      </c>
      <c r="AT125" s="40">
        <f t="shared" si="79"/>
        <v>21.47332018507397</v>
      </c>
      <c r="AU125" s="40">
        <f t="shared" si="79"/>
        <v>27.88340107423063</v>
      </c>
      <c r="AV125" s="41">
        <f t="shared" si="80"/>
        <v>39.763226617878146</v>
      </c>
      <c r="AW125" s="41">
        <f t="shared" si="80"/>
        <v>34.780291026706379</v>
      </c>
      <c r="AX125" s="42">
        <f t="shared" si="80"/>
        <v>67.078881755674715</v>
      </c>
      <c r="AY125" s="42">
        <f t="shared" si="80"/>
        <v>42.061135462687986</v>
      </c>
      <c r="AZ125"/>
      <c r="BA125" s="37">
        <f t="shared" si="63"/>
        <v>25.174384023914126</v>
      </c>
      <c r="BB125" s="37">
        <f t="shared" si="64"/>
        <v>49.617187644267815</v>
      </c>
    </row>
    <row r="126" spans="4:54" x14ac:dyDescent="0.25">
      <c r="D126" s="3">
        <v>41</v>
      </c>
      <c r="F126" s="3">
        <v>40</v>
      </c>
      <c r="G126" s="36">
        <f t="shared" si="73"/>
        <v>63.003384703044532</v>
      </c>
      <c r="H126" s="36">
        <f t="shared" si="73"/>
        <v>61.444478522571018</v>
      </c>
      <c r="I126" s="36">
        <f t="shared" si="73"/>
        <v>63.731421320728785</v>
      </c>
      <c r="J126" s="36">
        <f t="shared" si="73"/>
        <v>62.918131205407512</v>
      </c>
      <c r="K126" s="36">
        <f t="shared" si="73"/>
        <v>23.919782018420971</v>
      </c>
      <c r="L126" s="37">
        <f t="shared" si="55"/>
        <v>51.627955265316444</v>
      </c>
      <c r="M126" s="36">
        <f t="shared" si="74"/>
        <v>21.29643709650496</v>
      </c>
      <c r="N126" s="38">
        <f t="shared" si="74"/>
        <v>14.5825375018867</v>
      </c>
      <c r="O126" s="38">
        <f t="shared" si="74"/>
        <v>0</v>
      </c>
      <c r="P126" s="39">
        <f t="shared" si="74"/>
        <v>54.709870866268382</v>
      </c>
      <c r="Q126" s="39">
        <f t="shared" si="74"/>
        <v>29.139982955439159</v>
      </c>
      <c r="R126" s="39">
        <f t="shared" si="74"/>
        <v>62.285546413015808</v>
      </c>
      <c r="S126" s="40">
        <f t="shared" si="75"/>
        <v>23.554418362543913</v>
      </c>
      <c r="T126" s="40">
        <f t="shared" si="75"/>
        <v>30.897015199702423</v>
      </c>
      <c r="U126" s="41">
        <f t="shared" si="76"/>
        <v>44.297648538777963</v>
      </c>
      <c r="V126" s="41">
        <f t="shared" si="76"/>
        <v>38.648812969688215</v>
      </c>
      <c r="W126" s="42">
        <f t="shared" si="76"/>
        <v>70.90814942452667</v>
      </c>
      <c r="X126" s="42">
        <f t="shared" si="76"/>
        <v>45.513310383577512</v>
      </c>
      <c r="Z126" s="37">
        <f t="shared" si="56"/>
        <v>26.699748765859461</v>
      </c>
      <c r="AA126" s="37">
        <f t="shared" si="57"/>
        <v>51.78185460782295</v>
      </c>
      <c r="AD126"/>
      <c r="AE126" s="3">
        <v>41</v>
      </c>
      <c r="AG126" s="3">
        <f t="shared" si="58"/>
        <v>37.119753491784877</v>
      </c>
      <c r="AH126" s="36">
        <f t="shared" si="78"/>
        <v>58.441899139454165</v>
      </c>
      <c r="AI126" s="36">
        <f t="shared" si="78"/>
        <v>57.750250811203465</v>
      </c>
      <c r="AJ126" s="36">
        <f t="shared" si="78"/>
        <v>58.561581074477239</v>
      </c>
      <c r="AK126" s="36">
        <f t="shared" si="78"/>
        <v>59.226005056885178</v>
      </c>
      <c r="AL126" s="36">
        <f t="shared" si="78"/>
        <v>22.554993229122211</v>
      </c>
      <c r="AM126" s="37">
        <f t="shared" si="60"/>
        <v>50.331922775973517</v>
      </c>
      <c r="AN126" s="36">
        <f t="shared" si="77"/>
        <v>19.689638048874997</v>
      </c>
      <c r="AO126" s="38">
        <f t="shared" si="77"/>
        <v>13.542703200477575</v>
      </c>
      <c r="AP126" s="38">
        <f t="shared" si="77"/>
        <v>0</v>
      </c>
      <c r="AQ126" s="39">
        <f t="shared" si="77"/>
        <v>51.941094625779805</v>
      </c>
      <c r="AR126" s="39">
        <f t="shared" si="77"/>
        <v>27.756298699046663</v>
      </c>
      <c r="AS126" s="39">
        <f t="shared" si="77"/>
        <v>60.283482215607215</v>
      </c>
      <c r="AT126" s="40">
        <f t="shared" si="79"/>
        <v>22.309838670974923</v>
      </c>
      <c r="AU126" s="40">
        <f t="shared" si="79"/>
        <v>29.095783193877686</v>
      </c>
      <c r="AV126" s="41">
        <f t="shared" si="80"/>
        <v>41.571164648623508</v>
      </c>
      <c r="AW126" s="41">
        <f t="shared" si="80"/>
        <v>36.325129551468038</v>
      </c>
      <c r="AX126" s="42">
        <f t="shared" si="80"/>
        <v>68.665017421445128</v>
      </c>
      <c r="AY126" s="42">
        <f t="shared" si="80"/>
        <v>43.467402569968421</v>
      </c>
      <c r="AZ126"/>
      <c r="BA126" s="37">
        <f t="shared" si="63"/>
        <v>25.82741280062988</v>
      </c>
      <c r="BB126" s="37">
        <f t="shared" si="64"/>
        <v>50.517072699029981</v>
      </c>
    </row>
    <row r="127" spans="4:54" x14ac:dyDescent="0.25">
      <c r="D127" s="3">
        <v>42</v>
      </c>
      <c r="F127" s="3">
        <v>41</v>
      </c>
      <c r="G127" s="36">
        <f t="shared" si="73"/>
        <v>64.451758178384722</v>
      </c>
      <c r="H127" s="36">
        <f t="shared" si="73"/>
        <v>62.675078585597532</v>
      </c>
      <c r="I127" s="36">
        <f t="shared" si="73"/>
        <v>65.438867142472319</v>
      </c>
      <c r="J127" s="36">
        <f t="shared" si="73"/>
        <v>64.144970900505569</v>
      </c>
      <c r="K127" s="36">
        <f t="shared" si="73"/>
        <v>24.345038675013221</v>
      </c>
      <c r="L127" s="37">
        <f t="shared" si="55"/>
        <v>52.034646755012282</v>
      </c>
      <c r="M127" s="36">
        <f t="shared" si="74"/>
        <v>21.835783767692227</v>
      </c>
      <c r="N127" s="38">
        <f t="shared" si="74"/>
        <v>14.933955821891773</v>
      </c>
      <c r="O127" s="38">
        <f t="shared" si="74"/>
        <v>0</v>
      </c>
      <c r="P127" s="39">
        <f t="shared" si="74"/>
        <v>55.624262292682815</v>
      </c>
      <c r="Q127" s="39">
        <f t="shared" si="74"/>
        <v>29.586804471396125</v>
      </c>
      <c r="R127" s="39">
        <f t="shared" si="74"/>
        <v>62.884760627441757</v>
      </c>
      <c r="S127" s="40">
        <f t="shared" si="75"/>
        <v>23.965344367379991</v>
      </c>
      <c r="T127" s="40">
        <f t="shared" si="75"/>
        <v>31.490653343730568</v>
      </c>
      <c r="U127" s="41">
        <f t="shared" si="76"/>
        <v>45.20782957140316</v>
      </c>
      <c r="V127" s="41">
        <f t="shared" si="76"/>
        <v>39.42286513548089</v>
      </c>
      <c r="W127" s="42">
        <f t="shared" si="76"/>
        <v>71.618593741074221</v>
      </c>
      <c r="X127" s="42">
        <f t="shared" si="76"/>
        <v>46.176197008608177</v>
      </c>
      <c r="Z127" s="37">
        <f t="shared" si="56"/>
        <v>26.96229871523057</v>
      </c>
      <c r="AA127" s="37">
        <f t="shared" si="57"/>
        <v>52.180312733807114</v>
      </c>
      <c r="AD127"/>
      <c r="AE127" s="3">
        <v>42</v>
      </c>
      <c r="AG127" s="3">
        <f t="shared" si="58"/>
        <v>38.85778775562828</v>
      </c>
      <c r="AH127" s="36">
        <f t="shared" si="78"/>
        <v>61.264465686420266</v>
      </c>
      <c r="AI127" s="36">
        <f t="shared" si="78"/>
        <v>60.006216576255909</v>
      </c>
      <c r="AJ127" s="36">
        <f t="shared" si="78"/>
        <v>61.72553352619088</v>
      </c>
      <c r="AK127" s="36">
        <f t="shared" si="78"/>
        <v>61.482305024188015</v>
      </c>
      <c r="AL127" s="36">
        <f t="shared" si="78"/>
        <v>23.404042527364432</v>
      </c>
      <c r="AM127" s="37">
        <f t="shared" si="60"/>
        <v>51.137038434299953</v>
      </c>
      <c r="AN127" s="36">
        <f t="shared" si="77"/>
        <v>20.66859992284407</v>
      </c>
      <c r="AO127" s="38">
        <f t="shared" si="77"/>
        <v>14.175042874256663</v>
      </c>
      <c r="AP127" s="38">
        <f t="shared" si="77"/>
        <v>0</v>
      </c>
      <c r="AQ127" s="39">
        <f t="shared" si="77"/>
        <v>53.636186593528898</v>
      </c>
      <c r="AR127" s="39">
        <f t="shared" si="77"/>
        <v>28.608778399381606</v>
      </c>
      <c r="AS127" s="39">
        <f t="shared" si="77"/>
        <v>61.543021668450777</v>
      </c>
      <c r="AT127" s="40">
        <f t="shared" si="79"/>
        <v>23.071826564350971</v>
      </c>
      <c r="AU127" s="40">
        <f t="shared" si="79"/>
        <v>30.199082055841238</v>
      </c>
      <c r="AV127" s="41">
        <f t="shared" si="80"/>
        <v>43.235125112374689</v>
      </c>
      <c r="AW127" s="41">
        <f t="shared" si="80"/>
        <v>37.744140681776557</v>
      </c>
      <c r="AX127" s="42">
        <f t="shared" si="80"/>
        <v>70.054769163835502</v>
      </c>
      <c r="AY127" s="42">
        <f t="shared" si="80"/>
        <v>44.726730242830165</v>
      </c>
      <c r="AZ127"/>
      <c r="BA127" s="37">
        <f t="shared" si="63"/>
        <v>26.375392022385743</v>
      </c>
      <c r="BB127" s="37">
        <f t="shared" si="64"/>
        <v>51.301828956830782</v>
      </c>
    </row>
    <row r="128" spans="4:54" x14ac:dyDescent="0.25">
      <c r="D128" s="3">
        <v>43</v>
      </c>
      <c r="F128" s="3">
        <v>42</v>
      </c>
      <c r="G128" s="36">
        <f t="shared" si="73"/>
        <v>65.832499486163812</v>
      </c>
      <c r="H128" s="36">
        <f t="shared" si="73"/>
        <v>63.879233387109466</v>
      </c>
      <c r="I128" s="36">
        <f t="shared" si="73"/>
        <v>67.100443827203179</v>
      </c>
      <c r="J128" s="36">
        <f t="shared" si="73"/>
        <v>65.343920476486787</v>
      </c>
      <c r="K128" s="36">
        <f t="shared" si="73"/>
        <v>24.746751258946436</v>
      </c>
      <c r="L128" s="37">
        <f t="shared" si="55"/>
        <v>52.420992975358786</v>
      </c>
      <c r="M128" s="36">
        <f t="shared" si="74"/>
        <v>22.365372358975122</v>
      </c>
      <c r="N128" s="38">
        <f t="shared" si="74"/>
        <v>15.280337195522506</v>
      </c>
      <c r="O128" s="38">
        <f t="shared" si="74"/>
        <v>0</v>
      </c>
      <c r="P128" s="39">
        <f t="shared" si="74"/>
        <v>56.51522665521918</v>
      </c>
      <c r="Q128" s="39">
        <f t="shared" si="74"/>
        <v>30.017096543938653</v>
      </c>
      <c r="R128" s="39">
        <f t="shared" si="74"/>
        <v>63.439795270465623</v>
      </c>
      <c r="S128" s="40">
        <f t="shared" si="75"/>
        <v>24.365658665731765</v>
      </c>
      <c r="T128" s="40">
        <f t="shared" si="75"/>
        <v>32.068281028617101</v>
      </c>
      <c r="U128" s="41">
        <f t="shared" si="76"/>
        <v>46.099425271739953</v>
      </c>
      <c r="V128" s="41">
        <f t="shared" si="76"/>
        <v>40.180283130217248</v>
      </c>
      <c r="W128" s="42">
        <f t="shared" si="76"/>
        <v>72.296475629348492</v>
      </c>
      <c r="X128" s="42">
        <f t="shared" si="76"/>
        <v>46.815756041126029</v>
      </c>
      <c r="Z128" s="37">
        <f t="shared" si="56"/>
        <v>27.206185520339591</v>
      </c>
      <c r="AA128" s="37">
        <f t="shared" si="57"/>
        <v>52.559451552260654</v>
      </c>
      <c r="AD128"/>
      <c r="AE128" s="3">
        <v>43</v>
      </c>
      <c r="AG128" s="3">
        <f t="shared" si="58"/>
        <v>40.467341024247702</v>
      </c>
      <c r="AH128" s="36">
        <f t="shared" si="78"/>
        <v>63.688783680353467</v>
      </c>
      <c r="AI128" s="36">
        <f t="shared" si="78"/>
        <v>62.02289565055279</v>
      </c>
      <c r="AJ128" s="36">
        <f t="shared" si="78"/>
        <v>64.535070409060921</v>
      </c>
      <c r="AK128" s="36">
        <f t="shared" si="78"/>
        <v>63.494975311921351</v>
      </c>
      <c r="AL128" s="36">
        <f t="shared" si="78"/>
        <v>24.121512676346672</v>
      </c>
      <c r="AM128" s="37">
        <f t="shared" si="60"/>
        <v>51.820620918633125</v>
      </c>
      <c r="AN128" s="36">
        <f t="shared" si="77"/>
        <v>21.549703792666751</v>
      </c>
      <c r="AO128" s="38">
        <f t="shared" si="77"/>
        <v>14.747393820845851</v>
      </c>
      <c r="AP128" s="38">
        <f t="shared" si="77"/>
        <v>0</v>
      </c>
      <c r="AQ128" s="39">
        <f t="shared" si="77"/>
        <v>55.140148948742052</v>
      </c>
      <c r="AR128" s="39">
        <f t="shared" si="77"/>
        <v>29.350889016018346</v>
      </c>
      <c r="AS128" s="39">
        <f t="shared" si="77"/>
        <v>62.571279321943869</v>
      </c>
      <c r="AT128" s="40">
        <f t="shared" si="79"/>
        <v>23.747793990994293</v>
      </c>
      <c r="AU128" s="40">
        <f t="shared" si="79"/>
        <v>31.176454016808698</v>
      </c>
      <c r="AV128" s="41">
        <f t="shared" si="80"/>
        <v>44.725335503560444</v>
      </c>
      <c r="AW128" s="41">
        <f t="shared" si="80"/>
        <v>39.012639564613579</v>
      </c>
      <c r="AX128" s="42">
        <f t="shared" si="80"/>
        <v>71.244322812624873</v>
      </c>
      <c r="AY128" s="42">
        <f t="shared" si="80"/>
        <v>45.82605173169302</v>
      </c>
      <c r="AZ128"/>
      <c r="BA128" s="37">
        <f t="shared" si="63"/>
        <v>26.82485170600652</v>
      </c>
      <c r="BB128" s="37">
        <f t="shared" si="64"/>
        <v>51.970534143302338</v>
      </c>
    </row>
    <row r="129" spans="4:54" x14ac:dyDescent="0.25">
      <c r="D129" s="3">
        <v>44</v>
      </c>
      <c r="F129" s="3">
        <v>43</v>
      </c>
      <c r="G129" s="36">
        <f t="shared" si="73"/>
        <v>67.147255900119362</v>
      </c>
      <c r="H129" s="36">
        <f t="shared" si="73"/>
        <v>65.057205527825886</v>
      </c>
      <c r="I129" s="36">
        <f t="shared" si="73"/>
        <v>68.715957541633031</v>
      </c>
      <c r="J129" s="36">
        <f t="shared" si="73"/>
        <v>66.515312655983408</v>
      </c>
      <c r="K129" s="36">
        <f t="shared" si="73"/>
        <v>25.125879415937526</v>
      </c>
      <c r="L129" s="37">
        <f t="shared" si="55"/>
        <v>52.788079317625744</v>
      </c>
      <c r="M129" s="36">
        <f t="shared" si="74"/>
        <v>22.8851146838721</v>
      </c>
      <c r="N129" s="38">
        <f t="shared" si="74"/>
        <v>15.621643614505825</v>
      </c>
      <c r="O129" s="38">
        <f t="shared" si="74"/>
        <v>0</v>
      </c>
      <c r="P129" s="39">
        <f t="shared" si="74"/>
        <v>57.383230646525782</v>
      </c>
      <c r="Q129" s="39">
        <f t="shared" si="74"/>
        <v>30.431341768773429</v>
      </c>
      <c r="R129" s="39">
        <f t="shared" si="74"/>
        <v>63.953641393070598</v>
      </c>
      <c r="S129" s="40">
        <f t="shared" si="75"/>
        <v>24.75555620230492</v>
      </c>
      <c r="T129" s="40">
        <f t="shared" si="75"/>
        <v>32.630137785612987</v>
      </c>
      <c r="U129" s="41">
        <f t="shared" si="76"/>
        <v>46.97258609338958</v>
      </c>
      <c r="V129" s="41">
        <f t="shared" si="76"/>
        <v>40.921232130758092</v>
      </c>
      <c r="W129" s="42">
        <f t="shared" si="76"/>
        <v>72.943335611274918</v>
      </c>
      <c r="X129" s="42">
        <f t="shared" si="76"/>
        <v>47.432671540911002</v>
      </c>
      <c r="Z129" s="37">
        <f t="shared" si="56"/>
        <v>27.432622847037578</v>
      </c>
      <c r="AA129" s="37">
        <f t="shared" si="57"/>
        <v>52.920207762974911</v>
      </c>
      <c r="AD129"/>
      <c r="AE129" s="3">
        <v>44</v>
      </c>
      <c r="AG129" s="3">
        <f t="shared" si="58"/>
        <v>41.95047391357199</v>
      </c>
      <c r="AH129" s="36">
        <f t="shared" si="78"/>
        <v>65.765684152413243</v>
      </c>
      <c r="AI129" s="36">
        <f t="shared" si="78"/>
        <v>63.820214824024539</v>
      </c>
      <c r="AJ129" s="36">
        <f t="shared" si="78"/>
        <v>67.019235707868546</v>
      </c>
      <c r="AK129" s="36">
        <f t="shared" si="78"/>
        <v>65.285192636059449</v>
      </c>
      <c r="AL129" s="36">
        <f t="shared" si="78"/>
        <v>24.727395526465838</v>
      </c>
      <c r="AM129" s="37">
        <f t="shared" si="60"/>
        <v>52.402318340866387</v>
      </c>
      <c r="AN129" s="36">
        <f t="shared" si="77"/>
        <v>22.339375035195282</v>
      </c>
      <c r="AO129" s="38">
        <f t="shared" si="77"/>
        <v>15.263301454364573</v>
      </c>
      <c r="AP129" s="38">
        <f t="shared" si="77"/>
        <v>0</v>
      </c>
      <c r="AQ129" s="39">
        <f t="shared" si="77"/>
        <v>56.47164493883259</v>
      </c>
      <c r="AR129" s="39">
        <f t="shared" si="77"/>
        <v>29.996167523264081</v>
      </c>
      <c r="AS129" s="39">
        <f t="shared" si="77"/>
        <v>63.413300000739895</v>
      </c>
      <c r="AT129" s="40">
        <f t="shared" si="79"/>
        <v>24.346079459888603</v>
      </c>
      <c r="AU129" s="40">
        <f t="shared" si="79"/>
        <v>32.040046617809843</v>
      </c>
      <c r="AV129" s="41">
        <f t="shared" si="80"/>
        <v>46.055703236161591</v>
      </c>
      <c r="AW129" s="41">
        <f t="shared" si="80"/>
        <v>40.143160227374629</v>
      </c>
      <c r="AX129" s="42">
        <f t="shared" si="80"/>
        <v>72.263645359108835</v>
      </c>
      <c r="AY129" s="42">
        <f t="shared" si="80"/>
        <v>46.784619745401919</v>
      </c>
      <c r="AZ129"/>
      <c r="BA129" s="37">
        <f t="shared" si="63"/>
        <v>27.194527210264088</v>
      </c>
      <c r="BB129" s="37">
        <f t="shared" si="64"/>
        <v>52.54111209549793</v>
      </c>
    </row>
    <row r="130" spans="4:54" x14ac:dyDescent="0.25">
      <c r="D130" s="3">
        <v>45</v>
      </c>
      <c r="F130" s="3">
        <v>44</v>
      </c>
      <c r="G130" s="36">
        <f t="shared" si="73"/>
        <v>68.397846278070105</v>
      </c>
      <c r="H130" s="36">
        <f t="shared" si="73"/>
        <v>66.209280791328524</v>
      </c>
      <c r="I130" s="36">
        <f t="shared" si="73"/>
        <v>70.285381497314376</v>
      </c>
      <c r="J130" s="36">
        <f t="shared" si="73"/>
        <v>67.659501855638482</v>
      </c>
      <c r="K130" s="36">
        <f t="shared" si="73"/>
        <v>25.483392816518343</v>
      </c>
      <c r="L130" s="37">
        <f t="shared" si="55"/>
        <v>53.136920834232612</v>
      </c>
      <c r="M130" s="36">
        <f t="shared" si="74"/>
        <v>23.394947769970877</v>
      </c>
      <c r="N130" s="38">
        <f t="shared" si="74"/>
        <v>15.957846312332219</v>
      </c>
      <c r="O130" s="38">
        <f t="shared" si="74"/>
        <v>0</v>
      </c>
      <c r="P130" s="39">
        <f t="shared" si="74"/>
        <v>58.228742698709077</v>
      </c>
      <c r="Q130" s="39">
        <f t="shared" si="74"/>
        <v>30.830021805753876</v>
      </c>
      <c r="R130" s="39">
        <f t="shared" si="74"/>
        <v>64.429129955043209</v>
      </c>
      <c r="S130" s="40">
        <f t="shared" si="75"/>
        <v>25.135235081123213</v>
      </c>
      <c r="T130" s="40">
        <f t="shared" si="75"/>
        <v>33.176477415339129</v>
      </c>
      <c r="U130" s="41">
        <f t="shared" si="76"/>
        <v>47.827480652043633</v>
      </c>
      <c r="V130" s="41">
        <f t="shared" si="76"/>
        <v>41.645891896073884</v>
      </c>
      <c r="W130" s="42">
        <f t="shared" si="76"/>
        <v>73.560647855267078</v>
      </c>
      <c r="X130" s="42">
        <f t="shared" si="76"/>
        <v>48.027620720832097</v>
      </c>
      <c r="Z130" s="37">
        <f t="shared" si="56"/>
        <v>27.642762925478483</v>
      </c>
      <c r="AA130" s="37">
        <f t="shared" si="57"/>
        <v>53.263472649698329</v>
      </c>
      <c r="AD130"/>
      <c r="AE130" s="3">
        <v>45</v>
      </c>
      <c r="AG130" s="3">
        <f t="shared" si="58"/>
        <v>43.317115956604354</v>
      </c>
      <c r="AH130" s="36">
        <f t="shared" si="78"/>
        <v>67.550695265044467</v>
      </c>
      <c r="AI130" s="36">
        <f t="shared" si="78"/>
        <v>65.425336834283428</v>
      </c>
      <c r="AJ130" s="36">
        <f t="shared" si="78"/>
        <v>69.218634364878682</v>
      </c>
      <c r="AK130" s="36">
        <f t="shared" si="78"/>
        <v>66.881081366245539</v>
      </c>
      <c r="AL130" s="36">
        <f t="shared" si="78"/>
        <v>25.241546797780462</v>
      </c>
      <c r="AM130" s="37">
        <f t="shared" si="60"/>
        <v>52.900629174287118</v>
      </c>
      <c r="AN130" s="36">
        <f t="shared" si="77"/>
        <v>23.047866168692234</v>
      </c>
      <c r="AO130" s="38">
        <f t="shared" si="77"/>
        <v>15.728812595255526</v>
      </c>
      <c r="AP130" s="38">
        <f t="shared" si="77"/>
        <v>0</v>
      </c>
      <c r="AQ130" s="39">
        <f t="shared" si="77"/>
        <v>57.653769070439445</v>
      </c>
      <c r="AR130" s="39">
        <f t="shared" si="77"/>
        <v>30.559432079050737</v>
      </c>
      <c r="AS130" s="39">
        <f t="shared" si="77"/>
        <v>64.108449449817641</v>
      </c>
      <c r="AT130" s="40">
        <f t="shared" si="79"/>
        <v>24.877055386414995</v>
      </c>
      <c r="AU130" s="40">
        <f t="shared" si="79"/>
        <v>32.805058526440099</v>
      </c>
      <c r="AV130" s="41">
        <f t="shared" si="80"/>
        <v>47.245656132468035</v>
      </c>
      <c r="AW130" s="41">
        <f t="shared" si="80"/>
        <v>41.15278813633698</v>
      </c>
      <c r="AX130" s="42">
        <f t="shared" si="80"/>
        <v>73.142226224286006</v>
      </c>
      <c r="AY130" s="42">
        <f t="shared" si="80"/>
        <v>47.623685884454268</v>
      </c>
      <c r="AZ130"/>
      <c r="BA130" s="37">
        <f t="shared" si="63"/>
        <v>27.500973148979494</v>
      </c>
      <c r="BB130" s="37">
        <f t="shared" si="64"/>
        <v>53.030912870779808</v>
      </c>
    </row>
    <row r="131" spans="4:54" x14ac:dyDescent="0.25">
      <c r="D131" s="3">
        <v>46</v>
      </c>
      <c r="F131" s="3">
        <v>45</v>
      </c>
      <c r="G131" s="36">
        <f t="shared" si="73"/>
        <v>69.586223861347861</v>
      </c>
      <c r="H131" s="36">
        <f t="shared" si="73"/>
        <v>67.335765352306538</v>
      </c>
      <c r="I131" s="36">
        <f t="shared" si="73"/>
        <v>71.808838598201817</v>
      </c>
      <c r="J131" s="36">
        <f t="shared" si="73"/>
        <v>68.776861309183118</v>
      </c>
      <c r="K131" s="36">
        <f t="shared" si="73"/>
        <v>25.820262015709599</v>
      </c>
      <c r="L131" s="37">
        <f t="shared" si="55"/>
        <v>53.468469130299233</v>
      </c>
      <c r="M131" s="36">
        <f t="shared" si="74"/>
        <v>23.894831766185948</v>
      </c>
      <c r="N131" s="38">
        <f t="shared" si="74"/>
        <v>16.288925042499201</v>
      </c>
      <c r="O131" s="38">
        <f t="shared" si="74"/>
        <v>0</v>
      </c>
      <c r="P131" s="39">
        <f t="shared" si="74"/>
        <v>59.052231739007098</v>
      </c>
      <c r="Q131" s="39">
        <f t="shared" si="74"/>
        <v>31.213615653029194</v>
      </c>
      <c r="R131" s="39">
        <f t="shared" si="74"/>
        <v>64.868933136937713</v>
      </c>
      <c r="S131" s="40">
        <f t="shared" si="75"/>
        <v>25.504895770328272</v>
      </c>
      <c r="T131" s="40">
        <f t="shared" si="75"/>
        <v>33.707565804344981</v>
      </c>
      <c r="U131" s="41">
        <f t="shared" si="76"/>
        <v>48.664293689872551</v>
      </c>
      <c r="V131" s="41">
        <f t="shared" si="76"/>
        <v>42.354455011219983</v>
      </c>
      <c r="W131" s="42">
        <f t="shared" si="76"/>
        <v>74.149821882894258</v>
      </c>
      <c r="X131" s="42">
        <f t="shared" si="76"/>
        <v>48.601272433226072</v>
      </c>
      <c r="Z131" s="37">
        <f t="shared" si="56"/>
        <v>27.837696738523281</v>
      </c>
      <c r="AA131" s="37">
        <f t="shared" si="57"/>
        <v>53.590094282140775</v>
      </c>
      <c r="AD131"/>
      <c r="AE131" s="3">
        <v>46</v>
      </c>
      <c r="AG131" s="3">
        <f t="shared" si="58"/>
        <v>44.576416783406593</v>
      </c>
      <c r="AH131" s="36">
        <f t="shared" si="78"/>
        <v>69.090312161601631</v>
      </c>
      <c r="AI131" s="36">
        <f t="shared" si="78"/>
        <v>66.861709110782826</v>
      </c>
      <c r="AJ131" s="36">
        <f t="shared" si="78"/>
        <v>71.169125800065856</v>
      </c>
      <c r="AK131" s="36">
        <f t="shared" si="78"/>
        <v>68.306817338115806</v>
      </c>
      <c r="AL131" s="36">
        <f t="shared" si="78"/>
        <v>25.680028064091836</v>
      </c>
      <c r="AM131" s="37">
        <f t="shared" si="60"/>
        <v>53.330080978892042</v>
      </c>
      <c r="AN131" s="36">
        <f t="shared" si="77"/>
        <v>23.68430554209807</v>
      </c>
      <c r="AO131" s="38">
        <f t="shared" si="77"/>
        <v>16.149312151105978</v>
      </c>
      <c r="AP131" s="38">
        <f t="shared" si="77"/>
        <v>0</v>
      </c>
      <c r="AQ131" s="39">
        <f t="shared" si="77"/>
        <v>58.70607410849334</v>
      </c>
      <c r="AR131" s="39">
        <f t="shared" si="77"/>
        <v>31.052942890844356</v>
      </c>
      <c r="AS131" s="39">
        <f t="shared" si="77"/>
        <v>64.68683143587036</v>
      </c>
      <c r="AT131" s="40">
        <f t="shared" si="79"/>
        <v>25.349523793407329</v>
      </c>
      <c r="AU131" s="40">
        <f t="shared" si="79"/>
        <v>33.48445005508168</v>
      </c>
      <c r="AV131" s="41">
        <f t="shared" si="80"/>
        <v>48.312028666576154</v>
      </c>
      <c r="AW131" s="41">
        <f t="shared" si="80"/>
        <v>42.056271814677224</v>
      </c>
      <c r="AX131" s="42">
        <f t="shared" si="80"/>
        <v>73.903604970272298</v>
      </c>
      <c r="AY131" s="42">
        <f t="shared" si="80"/>
        <v>48.360840673786534</v>
      </c>
      <c r="AZ131"/>
      <c r="BA131" s="37">
        <f t="shared" si="63"/>
        <v>27.756914955698807</v>
      </c>
      <c r="BB131" s="37">
        <f t="shared" si="64"/>
        <v>53.453719544623887</v>
      </c>
    </row>
    <row r="132" spans="4:54" x14ac:dyDescent="0.25">
      <c r="D132" s="3">
        <v>47</v>
      </c>
      <c r="F132" s="3">
        <v>46</v>
      </c>
      <c r="G132" s="36">
        <f t="shared" si="73"/>
        <v>70.714443447934471</v>
      </c>
      <c r="H132" s="36">
        <f t="shared" si="73"/>
        <v>68.436983233529602</v>
      </c>
      <c r="I132" s="36">
        <f t="shared" si="73"/>
        <v>73.286585278212698</v>
      </c>
      <c r="J132" s="36">
        <f t="shared" si="73"/>
        <v>69.867780455228953</v>
      </c>
      <c r="K132" s="36">
        <f t="shared" si="73"/>
        <v>26.137450801422982</v>
      </c>
      <c r="L132" s="37">
        <f t="shared" si="55"/>
        <v>53.783618184845167</v>
      </c>
      <c r="M132" s="36">
        <f t="shared" si="74"/>
        <v>24.3847479919013</v>
      </c>
      <c r="N132" s="38">
        <f t="shared" si="74"/>
        <v>16.614867409671159</v>
      </c>
      <c r="O132" s="38">
        <f t="shared" si="74"/>
        <v>0</v>
      </c>
      <c r="P132" s="39">
        <f t="shared" si="74"/>
        <v>59.854166086851386</v>
      </c>
      <c r="Q132" s="39">
        <f t="shared" si="74"/>
        <v>31.582598158613202</v>
      </c>
      <c r="R132" s="39">
        <f t="shared" si="74"/>
        <v>65.275567189413692</v>
      </c>
      <c r="S132" s="40">
        <f t="shared" si="75"/>
        <v>25.864740391233038</v>
      </c>
      <c r="T132" s="40">
        <f t="shared" si="75"/>
        <v>34.223678952007944</v>
      </c>
      <c r="U132" s="41">
        <f t="shared" si="76"/>
        <v>49.483224216863412</v>
      </c>
      <c r="V132" s="41">
        <f t="shared" si="76"/>
        <v>43.047125287762931</v>
      </c>
      <c r="W132" s="42">
        <f t="shared" si="76"/>
        <v>74.712204410789212</v>
      </c>
      <c r="X132" s="42">
        <f t="shared" si="76"/>
        <v>49.154285883714792</v>
      </c>
      <c r="Z132" s="37">
        <f t="shared" si="56"/>
        <v>28.018454828211468</v>
      </c>
      <c r="AA132" s="37">
        <f t="shared" si="57"/>
        <v>53.90087961121327</v>
      </c>
      <c r="AD132"/>
      <c r="AE132" s="3">
        <v>47</v>
      </c>
      <c r="AG132" s="3">
        <f t="shared" si="58"/>
        <v>45.736807377615186</v>
      </c>
      <c r="AH132" s="36">
        <f t="shared" si="78"/>
        <v>70.423218968005244</v>
      </c>
      <c r="AI132" s="36">
        <f t="shared" si="78"/>
        <v>68.149581890962224</v>
      </c>
      <c r="AJ132" s="36">
        <f t="shared" si="78"/>
        <v>72.902066302850073</v>
      </c>
      <c r="AK132" s="36">
        <f t="shared" si="78"/>
        <v>69.583199852753282</v>
      </c>
      <c r="AL132" s="36">
        <f t="shared" si="78"/>
        <v>26.055823635821426</v>
      </c>
      <c r="AM132" s="37">
        <f t="shared" si="60"/>
        <v>53.702212817963932</v>
      </c>
      <c r="AN132" s="36">
        <f t="shared" si="77"/>
        <v>24.25677243050184</v>
      </c>
      <c r="AO132" s="38">
        <f t="shared" si="77"/>
        <v>16.529580223227718</v>
      </c>
      <c r="AP132" s="38">
        <f t="shared" si="77"/>
        <v>0</v>
      </c>
      <c r="AQ132" s="39">
        <f t="shared" si="77"/>
        <v>59.645166613572577</v>
      </c>
      <c r="AR132" s="39">
        <f t="shared" si="77"/>
        <v>31.486874959584103</v>
      </c>
      <c r="AS132" s="39">
        <f t="shared" si="77"/>
        <v>65.171624854147595</v>
      </c>
      <c r="AT132" s="40">
        <f t="shared" si="79"/>
        <v>25.77097232814172</v>
      </c>
      <c r="AU132" s="40">
        <f t="shared" si="79"/>
        <v>34.089277966394256</v>
      </c>
      <c r="AV132" s="41">
        <f t="shared" si="80"/>
        <v>49.269409982802031</v>
      </c>
      <c r="AW132" s="41">
        <f t="shared" si="80"/>
        <v>42.866348739516312</v>
      </c>
      <c r="AX132" s="42">
        <f t="shared" si="80"/>
        <v>74.566713972609008</v>
      </c>
      <c r="AY132" s="42">
        <f t="shared" si="80"/>
        <v>49.010701331458499</v>
      </c>
      <c r="AZ132"/>
      <c r="BA132" s="37">
        <f t="shared" si="63"/>
        <v>27.972199564779917</v>
      </c>
      <c r="BB132" s="37">
        <f t="shared" si="64"/>
        <v>53.820572490839069</v>
      </c>
    </row>
    <row r="133" spans="4:54" x14ac:dyDescent="0.25">
      <c r="D133" s="3">
        <v>48</v>
      </c>
      <c r="F133" s="3">
        <v>47</v>
      </c>
      <c r="G133" s="36">
        <f t="shared" si="73"/>
        <v>71.784632609348932</v>
      </c>
      <c r="H133" s="36">
        <f t="shared" si="73"/>
        <v>69.513273988728031</v>
      </c>
      <c r="I133" s="36">
        <f t="shared" si="73"/>
        <v>74.718996492605754</v>
      </c>
      <c r="J133" s="36">
        <f t="shared" si="73"/>
        <v>70.932662565161223</v>
      </c>
      <c r="K133" s="36">
        <f t="shared" si="73"/>
        <v>26.435909859087449</v>
      </c>
      <c r="L133" s="37">
        <f t="shared" si="55"/>
        <v>54.083209318986988</v>
      </c>
      <c r="M133" s="36">
        <f t="shared" si="74"/>
        <v>24.864697119059912</v>
      </c>
      <c r="N133" s="38">
        <f t="shared" si="74"/>
        <v>16.935668249393871</v>
      </c>
      <c r="O133" s="38">
        <f t="shared" si="74"/>
        <v>0</v>
      </c>
      <c r="P133" s="39">
        <f t="shared" si="74"/>
        <v>60.6350124774821</v>
      </c>
      <c r="Q133" s="39">
        <f t="shared" si="74"/>
        <v>31.937438743264661</v>
      </c>
      <c r="R133" s="39">
        <f t="shared" si="74"/>
        <v>65.651396469549795</v>
      </c>
      <c r="S133" s="40">
        <f t="shared" si="75"/>
        <v>26.21497208314381</v>
      </c>
      <c r="T133" s="40">
        <f t="shared" si="75"/>
        <v>34.725101188712422</v>
      </c>
      <c r="U133" s="41">
        <f t="shared" si="76"/>
        <v>50.284483813062714</v>
      </c>
      <c r="V133" s="41">
        <f t="shared" si="76"/>
        <v>43.724116306303159</v>
      </c>
      <c r="W133" s="42">
        <f t="shared" si="76"/>
        <v>75.249081291965155</v>
      </c>
      <c r="X133" s="42">
        <f t="shared" si="76"/>
        <v>49.687309546333509</v>
      </c>
      <c r="Z133" s="37">
        <f t="shared" si="56"/>
        <v>28.186008587356763</v>
      </c>
      <c r="AA133" s="37">
        <f t="shared" si="57"/>
        <v>54.196596462679679</v>
      </c>
      <c r="AD133"/>
      <c r="AE133" s="3">
        <v>48</v>
      </c>
      <c r="AG133" s="3">
        <f t="shared" si="58"/>
        <v>46.806056521639796</v>
      </c>
      <c r="AH133" s="36">
        <f t="shared" si="78"/>
        <v>71.581510460609493</v>
      </c>
      <c r="AI133" s="36">
        <f t="shared" si="78"/>
        <v>69.306466400416653</v>
      </c>
      <c r="AJ133" s="36">
        <f t="shared" si="78"/>
        <v>74.444712110430089</v>
      </c>
      <c r="AK133" s="36">
        <f t="shared" si="78"/>
        <v>70.728151423832486</v>
      </c>
      <c r="AL133" s="36">
        <f t="shared" si="78"/>
        <v>26.379445506790866</v>
      </c>
      <c r="AM133" s="37">
        <f t="shared" si="60"/>
        <v>54.026281242452512</v>
      </c>
      <c r="AN133" s="36">
        <f t="shared" si="77"/>
        <v>24.772392563881002</v>
      </c>
      <c r="AO133" s="38">
        <f t="shared" si="77"/>
        <v>16.873852923642016</v>
      </c>
      <c r="AP133" s="38">
        <f t="shared" si="77"/>
        <v>0</v>
      </c>
      <c r="AQ133" s="39">
        <f t="shared" si="77"/>
        <v>60.485198857847656</v>
      </c>
      <c r="AR133" s="39">
        <f t="shared" si="77"/>
        <v>31.869703243097053</v>
      </c>
      <c r="AS133" s="39">
        <f t="shared" si="77"/>
        <v>65.580808312742221</v>
      </c>
      <c r="AT133" s="40">
        <f t="shared" si="79"/>
        <v>26.147788744229523</v>
      </c>
      <c r="AU133" s="40">
        <f t="shared" si="79"/>
        <v>34.628988313261509</v>
      </c>
      <c r="AV133" s="41">
        <f t="shared" si="80"/>
        <v>50.130455651434865</v>
      </c>
      <c r="AW133" s="41">
        <f t="shared" si="80"/>
        <v>43.594033539005807</v>
      </c>
      <c r="AX133" s="42">
        <f t="shared" si="80"/>
        <v>75.146892614467376</v>
      </c>
      <c r="AY133" s="42">
        <f t="shared" si="80"/>
        <v>49.585465441847006</v>
      </c>
      <c r="AZ133"/>
      <c r="BA133" s="37">
        <f t="shared" si="63"/>
        <v>28.15450094286415</v>
      </c>
      <c r="BB133" s="37">
        <f t="shared" si="64"/>
        <v>54.140384584207503</v>
      </c>
    </row>
    <row r="134" spans="4:54" x14ac:dyDescent="0.25">
      <c r="D134" s="3">
        <v>49</v>
      </c>
      <c r="F134" s="3">
        <v>48</v>
      </c>
      <c r="G134" s="36">
        <f t="shared" ref="G134:K149" si="81">G62*G$12</f>
        <v>72.798966618281256</v>
      </c>
      <c r="H134" s="36">
        <f t="shared" si="81"/>
        <v>70.564990590940425</v>
      </c>
      <c r="I134" s="36">
        <f t="shared" si="81"/>
        <v>76.106551820694435</v>
      </c>
      <c r="J134" s="36">
        <f t="shared" si="81"/>
        <v>71.971922589092799</v>
      </c>
      <c r="K134" s="36">
        <f t="shared" si="81"/>
        <v>26.716571593619435</v>
      </c>
      <c r="L134" s="37">
        <f t="shared" si="55"/>
        <v>54.368035478815671</v>
      </c>
      <c r="M134" s="36">
        <f t="shared" ref="M134:R149" si="82">M62*M$12</f>
        <v>25.334697478806962</v>
      </c>
      <c r="N134" s="38">
        <f t="shared" si="82"/>
        <v>17.251329052434485</v>
      </c>
      <c r="O134" s="38">
        <f t="shared" si="82"/>
        <v>0</v>
      </c>
      <c r="P134" s="39">
        <f t="shared" si="82"/>
        <v>61.39523519898372</v>
      </c>
      <c r="Q134" s="39">
        <f t="shared" si="82"/>
        <v>32.278600311362837</v>
      </c>
      <c r="R134" s="39">
        <f t="shared" si="82"/>
        <v>65.998638371479274</v>
      </c>
      <c r="S134" s="40">
        <f t="shared" ref="S134:T149" si="83">S62</f>
        <v>26.555794436402753</v>
      </c>
      <c r="T134" s="40">
        <f t="shared" si="83"/>
        <v>35.212123568072514</v>
      </c>
      <c r="U134" s="41">
        <f t="shared" ref="U134:X149" si="84">U62*U$12</f>
        <v>51.068295077345603</v>
      </c>
      <c r="V134" s="41">
        <f t="shared" si="84"/>
        <v>44.385650088237554</v>
      </c>
      <c r="W134" s="42">
        <f t="shared" si="84"/>
        <v>75.761679526393678</v>
      </c>
      <c r="X134" s="42">
        <f t="shared" si="84"/>
        <v>50.200980256826945</v>
      </c>
      <c r="Z134" s="37">
        <f t="shared" si="56"/>
        <v>28.341271924446275</v>
      </c>
      <c r="AA134" s="37">
        <f t="shared" si="57"/>
        <v>54.477975434145883</v>
      </c>
      <c r="AD134"/>
      <c r="AE134" s="3">
        <v>49</v>
      </c>
      <c r="AG134" s="3">
        <f t="shared" si="58"/>
        <v>47.791322808443105</v>
      </c>
      <c r="AH134" s="36">
        <f t="shared" si="78"/>
        <v>72.591801654524062</v>
      </c>
      <c r="AI134" s="36">
        <f t="shared" si="78"/>
        <v>70.347532489279132</v>
      </c>
      <c r="AJ134" s="36">
        <f t="shared" si="78"/>
        <v>75.820677318124297</v>
      </c>
      <c r="AK134" s="36">
        <f t="shared" si="78"/>
        <v>71.757147419578146</v>
      </c>
      <c r="AL134" s="36">
        <f t="shared" si="78"/>
        <v>26.659428110546909</v>
      </c>
      <c r="AM134" s="37">
        <f t="shared" si="60"/>
        <v>54.309777844063227</v>
      </c>
      <c r="AN134" s="36">
        <f t="shared" ref="AN134:AS149" si="85">AN62*AN$12</f>
        <v>25.237439079211516</v>
      </c>
      <c r="AO134" s="38">
        <f t="shared" si="85"/>
        <v>17.18588194401655</v>
      </c>
      <c r="AP134" s="38">
        <f t="shared" si="85"/>
        <v>0</v>
      </c>
      <c r="AQ134" s="39">
        <f t="shared" si="85"/>
        <v>61.238274075188023</v>
      </c>
      <c r="AR134" s="39">
        <f t="shared" si="85"/>
        <v>32.208514516083312</v>
      </c>
      <c r="AS134" s="39">
        <f t="shared" si="85"/>
        <v>65.928432832519007</v>
      </c>
      <c r="AT134" s="40">
        <f t="shared" si="79"/>
        <v>26.485439432620723</v>
      </c>
      <c r="AU134" s="40">
        <f t="shared" si="79"/>
        <v>35.111667495497265</v>
      </c>
      <c r="AV134" s="41">
        <f t="shared" si="80"/>
        <v>50.906160858759613</v>
      </c>
      <c r="AW134" s="41">
        <f t="shared" si="80"/>
        <v>44.24886810713955</v>
      </c>
      <c r="AX134" s="42">
        <f t="shared" si="80"/>
        <v>75.656658024896927</v>
      </c>
      <c r="AY134" s="42">
        <f t="shared" si="80"/>
        <v>50.095355806332137</v>
      </c>
      <c r="AZ134"/>
      <c r="BA134" s="37">
        <f t="shared" si="63"/>
        <v>28.309843644246275</v>
      </c>
      <c r="BB134" s="37">
        <f t="shared" si="64"/>
        <v>54.420404617785962</v>
      </c>
    </row>
    <row r="135" spans="4:54" x14ac:dyDescent="0.25">
      <c r="D135" s="3">
        <v>50</v>
      </c>
      <c r="F135" s="3">
        <v>49</v>
      </c>
      <c r="G135" s="36">
        <f t="shared" si="81"/>
        <v>73.759646758594712</v>
      </c>
      <c r="H135" s="36">
        <f t="shared" si="81"/>
        <v>71.592497507980127</v>
      </c>
      <c r="I135" s="36">
        <f t="shared" si="81"/>
        <v>77.44982263286785</v>
      </c>
      <c r="J135" s="36">
        <f t="shared" si="81"/>
        <v>72.985985200100089</v>
      </c>
      <c r="K135" s="36">
        <f t="shared" si="81"/>
        <v>26.980345963596534</v>
      </c>
      <c r="L135" s="37">
        <f t="shared" si="55"/>
        <v>54.638844963029641</v>
      </c>
      <c r="M135" s="36">
        <f t="shared" si="82"/>
        <v>25.794783484806189</v>
      </c>
      <c r="N135" s="38">
        <f t="shared" si="82"/>
        <v>17.561857430198877</v>
      </c>
      <c r="O135" s="38">
        <f t="shared" si="82"/>
        <v>0</v>
      </c>
      <c r="P135" s="39">
        <f t="shared" si="82"/>
        <v>62.135295331088869</v>
      </c>
      <c r="Q135" s="39">
        <f t="shared" si="82"/>
        <v>32.606538328941248</v>
      </c>
      <c r="R135" s="39">
        <f t="shared" si="82"/>
        <v>66.319368908368489</v>
      </c>
      <c r="S135" s="40">
        <f t="shared" si="83"/>
        <v>26.887410986920848</v>
      </c>
      <c r="T135" s="40">
        <f t="shared" si="83"/>
        <v>35.68504241759117</v>
      </c>
      <c r="U135" s="41">
        <f t="shared" si="84"/>
        <v>51.834890209795681</v>
      </c>
      <c r="V135" s="41">
        <f t="shared" si="84"/>
        <v>45.031955885220448</v>
      </c>
      <c r="W135" s="42">
        <f t="shared" si="84"/>
        <v>76.251169315542356</v>
      </c>
      <c r="X135" s="42">
        <f t="shared" si="84"/>
        <v>50.695922463583258</v>
      </c>
      <c r="Z135" s="37">
        <f t="shared" si="56"/>
        <v>28.485103208278272</v>
      </c>
      <c r="AA135" s="37">
        <f t="shared" si="57"/>
        <v>54.745711700073144</v>
      </c>
      <c r="AD135"/>
      <c r="AE135" s="3">
        <v>50</v>
      </c>
      <c r="AG135" s="3">
        <f t="shared" si="58"/>
        <v>48.699202568119411</v>
      </c>
      <c r="AH135" s="36">
        <f t="shared" ref="AH135:AL150" si="86">AH63*AH$12</f>
        <v>73.476187249151621</v>
      </c>
      <c r="AI135" s="36">
        <f t="shared" si="86"/>
        <v>71.2859498191184</v>
      </c>
      <c r="AJ135" s="36">
        <f t="shared" si="86"/>
        <v>77.050389781446015</v>
      </c>
      <c r="AK135" s="36">
        <f t="shared" si="86"/>
        <v>72.683581878541915</v>
      </c>
      <c r="AL135" s="36">
        <f t="shared" si="86"/>
        <v>26.902725977567485</v>
      </c>
      <c r="AM135" s="37">
        <f t="shared" si="60"/>
        <v>54.558814799247571</v>
      </c>
      <c r="AN135" s="36">
        <f t="shared" si="85"/>
        <v>25.657430729108125</v>
      </c>
      <c r="AO135" s="38">
        <f t="shared" si="85"/>
        <v>17.468990328859938</v>
      </c>
      <c r="AP135" s="38">
        <f t="shared" si="85"/>
        <v>0</v>
      </c>
      <c r="AQ135" s="39">
        <f t="shared" si="85"/>
        <v>61.914780111522745</v>
      </c>
      <c r="AR135" s="39">
        <f t="shared" si="85"/>
        <v>32.509259187284414</v>
      </c>
      <c r="AS135" s="39">
        <f t="shared" si="85"/>
        <v>66.22556375288265</v>
      </c>
      <c r="AT135" s="40">
        <f t="shared" ref="AT135:AU150" si="87">AT63</f>
        <v>26.788617547563774</v>
      </c>
      <c r="AU135" s="40">
        <f t="shared" si="87"/>
        <v>35.54425493541617</v>
      </c>
      <c r="AV135" s="41">
        <f t="shared" ref="AV135:AY150" si="88">AV63*AV$12</f>
        <v>51.606096619780843</v>
      </c>
      <c r="AW135" s="41">
        <f t="shared" si="88"/>
        <v>44.839136211622673</v>
      </c>
      <c r="AX135" s="42">
        <f t="shared" si="88"/>
        <v>76.106294630276224</v>
      </c>
      <c r="AY135" s="42">
        <f t="shared" si="88"/>
        <v>50.548977916029628</v>
      </c>
      <c r="AZ135"/>
      <c r="BA135" s="37">
        <f t="shared" si="63"/>
        <v>28.442992355785595</v>
      </c>
      <c r="BB135" s="37">
        <f t="shared" si="64"/>
        <v>54.666569457619786</v>
      </c>
    </row>
    <row r="136" spans="4:54" x14ac:dyDescent="0.25">
      <c r="D136" s="3">
        <v>51</v>
      </c>
      <c r="F136" s="3">
        <v>50</v>
      </c>
      <c r="G136" s="36">
        <f t="shared" si="81"/>
        <v>74.66888169958807</v>
      </c>
      <c r="H136" s="36">
        <f t="shared" si="81"/>
        <v>72.596168948512101</v>
      </c>
      <c r="I136" s="36">
        <f t="shared" si="81"/>
        <v>78.749460271806214</v>
      </c>
      <c r="J136" s="36">
        <f t="shared" si="81"/>
        <v>73.975283018953675</v>
      </c>
      <c r="K136" s="36">
        <f t="shared" si="81"/>
        <v>27.228117195989359</v>
      </c>
      <c r="L136" s="37">
        <f t="shared" si="55"/>
        <v>54.896344696805841</v>
      </c>
      <c r="M136" s="36">
        <f t="shared" si="82"/>
        <v>26.245004165830398</v>
      </c>
      <c r="N136" s="38">
        <f t="shared" si="82"/>
        <v>17.867266618014266</v>
      </c>
      <c r="O136" s="38">
        <f t="shared" si="82"/>
        <v>0</v>
      </c>
      <c r="P136" s="39">
        <f t="shared" si="82"/>
        <v>62.855650075387445</v>
      </c>
      <c r="Q136" s="39">
        <f t="shared" si="82"/>
        <v>32.92170005024569</v>
      </c>
      <c r="R136" s="39">
        <f t="shared" si="82"/>
        <v>66.61552874530264</v>
      </c>
      <c r="S136" s="40">
        <f t="shared" si="83"/>
        <v>27.210024766188099</v>
      </c>
      <c r="T136" s="40">
        <f t="shared" si="83"/>
        <v>36.144158033604967</v>
      </c>
      <c r="U136" s="41">
        <f t="shared" si="84"/>
        <v>52.584509716067267</v>
      </c>
      <c r="V136" s="41">
        <f t="shared" si="84"/>
        <v>45.663269075939255</v>
      </c>
      <c r="W136" s="42">
        <f t="shared" si="84"/>
        <v>76.718666139715211</v>
      </c>
      <c r="X136" s="42">
        <f t="shared" si="84"/>
        <v>51.172747617973741</v>
      </c>
      <c r="Z136" s="37">
        <f t="shared" si="56"/>
        <v>28.618307414488182</v>
      </c>
      <c r="AA136" s="37">
        <f t="shared" si="57"/>
        <v>55.000466729275018</v>
      </c>
      <c r="AD136"/>
      <c r="AE136" s="3">
        <v>51</v>
      </c>
      <c r="AG136" s="3">
        <f t="shared" si="58"/>
        <v>49.535774030139265</v>
      </c>
      <c r="AH136" s="36">
        <f t="shared" si="86"/>
        <v>74.253048519988923</v>
      </c>
      <c r="AI136" s="36">
        <f t="shared" si="86"/>
        <v>72.133178613331609</v>
      </c>
      <c r="AJ136" s="36">
        <f t="shared" si="86"/>
        <v>78.151516576891339</v>
      </c>
      <c r="AK136" s="36">
        <f t="shared" si="86"/>
        <v>73.519077216127741</v>
      </c>
      <c r="AL136" s="36">
        <f t="shared" si="86"/>
        <v>27.115030330041467</v>
      </c>
      <c r="AM136" s="37">
        <f t="shared" si="60"/>
        <v>54.778415932232164</v>
      </c>
      <c r="AN136" s="36">
        <f t="shared" si="85"/>
        <v>26.037223214898805</v>
      </c>
      <c r="AO136" s="38">
        <f t="shared" si="85"/>
        <v>17.726123308452987</v>
      </c>
      <c r="AP136" s="38">
        <f t="shared" si="85"/>
        <v>0</v>
      </c>
      <c r="AQ136" s="39">
        <f t="shared" si="85"/>
        <v>62.52366432674733</v>
      </c>
      <c r="AR136" s="39">
        <f t="shared" si="85"/>
        <v>32.776954533138444</v>
      </c>
      <c r="AS136" s="39">
        <f t="shared" si="85"/>
        <v>66.480981007598373</v>
      </c>
      <c r="AT136" s="40">
        <f t="shared" si="87"/>
        <v>27.061365763736465</v>
      </c>
      <c r="AU136" s="40">
        <f t="shared" si="87"/>
        <v>35.932721969521886</v>
      </c>
      <c r="AV136" s="41">
        <f t="shared" si="88"/>
        <v>52.238612352481987</v>
      </c>
      <c r="AW136" s="41">
        <f t="shared" si="88"/>
        <v>45.372046376985267</v>
      </c>
      <c r="AX136" s="42">
        <f t="shared" si="88"/>
        <v>76.504308154813657</v>
      </c>
      <c r="AY136" s="42">
        <f t="shared" si="88"/>
        <v>50.953607649220366</v>
      </c>
      <c r="AZ136"/>
      <c r="BA136" s="37">
        <f t="shared" si="63"/>
        <v>28.55774299043529</v>
      </c>
      <c r="BB136" s="37">
        <f t="shared" si="64"/>
        <v>54.883773886149207</v>
      </c>
    </row>
    <row r="137" spans="4:54" x14ac:dyDescent="0.25">
      <c r="D137" s="3">
        <v>52</v>
      </c>
      <c r="F137" s="3">
        <v>51</v>
      </c>
      <c r="G137" s="36">
        <f t="shared" si="81"/>
        <v>75.528871630693558</v>
      </c>
      <c r="H137" s="36">
        <f t="shared" si="81"/>
        <v>73.576387263858109</v>
      </c>
      <c r="I137" s="36">
        <f t="shared" si="81"/>
        <v>80.006185195887895</v>
      </c>
      <c r="J137" s="36">
        <f t="shared" si="81"/>
        <v>74.940255003315087</v>
      </c>
      <c r="K137" s="36">
        <f t="shared" si="81"/>
        <v>27.460741262797651</v>
      </c>
      <c r="L137" s="37">
        <f t="shared" si="55"/>
        <v>55.14120313155555</v>
      </c>
      <c r="M137" s="36">
        <f t="shared" si="82"/>
        <v>26.685421800679805</v>
      </c>
      <c r="N137" s="38">
        <f t="shared" si="82"/>
        <v>18.167575013363003</v>
      </c>
      <c r="O137" s="38">
        <f t="shared" si="82"/>
        <v>0</v>
      </c>
      <c r="P137" s="39">
        <f t="shared" si="82"/>
        <v>63.556752167706236</v>
      </c>
      <c r="Q137" s="39">
        <f t="shared" si="82"/>
        <v>33.224523876144502</v>
      </c>
      <c r="R137" s="39">
        <f t="shared" si="82"/>
        <v>66.888929518920477</v>
      </c>
      <c r="S137" s="40">
        <f t="shared" si="83"/>
        <v>27.523837901378094</v>
      </c>
      <c r="T137" s="40">
        <f t="shared" si="83"/>
        <v>36.589773507668404</v>
      </c>
      <c r="U137" s="41">
        <f t="shared" si="84"/>
        <v>53.317401223240424</v>
      </c>
      <c r="V137" s="41">
        <f t="shared" si="84"/>
        <v>46.279830160843808</v>
      </c>
      <c r="W137" s="42">
        <f t="shared" si="84"/>
        <v>77.165232840577801</v>
      </c>
      <c r="X137" s="42">
        <f t="shared" si="84"/>
        <v>51.632053687888131</v>
      </c>
      <c r="Z137" s="37">
        <f t="shared" si="56"/>
        <v>28.741638409586812</v>
      </c>
      <c r="AA137" s="37">
        <f t="shared" si="57"/>
        <v>55.242869919141299</v>
      </c>
      <c r="AD137"/>
      <c r="AE137" s="3">
        <v>52</v>
      </c>
      <c r="AG137" s="3">
        <f t="shared" si="58"/>
        <v>50.306638016924872</v>
      </c>
      <c r="AH137" s="36">
        <f t="shared" si="86"/>
        <v>74.937720929029624</v>
      </c>
      <c r="AI137" s="36">
        <f t="shared" si="86"/>
        <v>72.899216452499516</v>
      </c>
      <c r="AJ137" s="36">
        <f t="shared" si="86"/>
        <v>79.139346747745378</v>
      </c>
      <c r="AK137" s="36">
        <f t="shared" si="86"/>
        <v>74.2737456195118</v>
      </c>
      <c r="AL137" s="36">
        <f t="shared" si="86"/>
        <v>27.301019964640833</v>
      </c>
      <c r="AM137" s="37">
        <f t="shared" si="60"/>
        <v>54.972738980783845</v>
      </c>
      <c r="AN137" s="36">
        <f t="shared" si="85"/>
        <v>26.38109185995522</v>
      </c>
      <c r="AO137" s="38">
        <f t="shared" si="85"/>
        <v>17.959893849575792</v>
      </c>
      <c r="AP137" s="38">
        <f t="shared" si="85"/>
        <v>0</v>
      </c>
      <c r="AQ137" s="39">
        <f t="shared" si="85"/>
        <v>63.072660461358602</v>
      </c>
      <c r="AR137" s="39">
        <f t="shared" si="85"/>
        <v>33.015848882526576</v>
      </c>
      <c r="AS137" s="39">
        <f t="shared" si="85"/>
        <v>66.701702682220542</v>
      </c>
      <c r="AT137" s="40">
        <f t="shared" si="87"/>
        <v>27.3071780330833</v>
      </c>
      <c r="AU137" s="40">
        <f t="shared" si="87"/>
        <v>36.2822217302989</v>
      </c>
      <c r="AV137" s="41">
        <f t="shared" si="88"/>
        <v>52.811008758030546</v>
      </c>
      <c r="AW137" s="41">
        <f t="shared" si="88"/>
        <v>45.853887119808526</v>
      </c>
      <c r="AX137" s="42">
        <f t="shared" si="88"/>
        <v>76.857777614174722</v>
      </c>
      <c r="AY137" s="42">
        <f t="shared" si="88"/>
        <v>51.315423377391745</v>
      </c>
      <c r="AZ137"/>
      <c r="BA137" s="37">
        <f t="shared" si="63"/>
        <v>28.657141381918244</v>
      </c>
      <c r="BB137" s="37">
        <f t="shared" si="64"/>
        <v>55.076079017418827</v>
      </c>
    </row>
    <row r="138" spans="4:54" x14ac:dyDescent="0.25">
      <c r="D138" s="3">
        <v>53</v>
      </c>
      <c r="F138" s="3">
        <v>52</v>
      </c>
      <c r="G138" s="36">
        <f t="shared" si="81"/>
        <v>76.341794869768904</v>
      </c>
      <c r="H138" s="36">
        <f t="shared" si="81"/>
        <v>74.533541492087181</v>
      </c>
      <c r="I138" s="36">
        <f t="shared" si="81"/>
        <v>81.220777031869375</v>
      </c>
      <c r="J138" s="36">
        <f t="shared" si="81"/>
        <v>75.881344986929946</v>
      </c>
      <c r="K138" s="36">
        <f t="shared" si="81"/>
        <v>27.679044013254362</v>
      </c>
      <c r="L138" s="37">
        <f t="shared" si="55"/>
        <v>55.374052833459963</v>
      </c>
      <c r="M138" s="36">
        <f t="shared" si="82"/>
        <v>27.116110648907551</v>
      </c>
      <c r="N138" s="38">
        <f t="shared" si="82"/>
        <v>18.462805746417757</v>
      </c>
      <c r="O138" s="38">
        <f t="shared" si="82"/>
        <v>0</v>
      </c>
      <c r="P138" s="39">
        <f t="shared" si="82"/>
        <v>64.239049364412935</v>
      </c>
      <c r="Q138" s="39">
        <f t="shared" si="82"/>
        <v>33.515438829468586</v>
      </c>
      <c r="R138" s="39">
        <f t="shared" si="82"/>
        <v>67.141260310444039</v>
      </c>
      <c r="S138" s="40">
        <f t="shared" si="83"/>
        <v>27.829051260719059</v>
      </c>
      <c r="T138" s="40">
        <f t="shared" si="83"/>
        <v>37.022193672704375</v>
      </c>
      <c r="U138" s="41">
        <f t="shared" si="84"/>
        <v>54.033818397686517</v>
      </c>
      <c r="V138" s="41">
        <f t="shared" si="84"/>
        <v>46.881883846373626</v>
      </c>
      <c r="W138" s="42">
        <f t="shared" si="84"/>
        <v>77.59188169427614</v>
      </c>
      <c r="X138" s="42">
        <f t="shared" si="84"/>
        <v>52.074424780039656</v>
      </c>
      <c r="Z138" s="37">
        <f t="shared" si="56"/>
        <v>28.855801319645597</v>
      </c>
      <c r="AA138" s="37">
        <f t="shared" si="57"/>
        <v>55.473520150626157</v>
      </c>
      <c r="AD138"/>
      <c r="AE138" s="3">
        <v>53</v>
      </c>
      <c r="AG138" s="3">
        <f t="shared" si="58"/>
        <v>51.016955441198782</v>
      </c>
      <c r="AH138" s="36">
        <f t="shared" si="86"/>
        <v>75.543041243009412</v>
      </c>
      <c r="AI138" s="36">
        <f t="shared" si="86"/>
        <v>73.592807344246978</v>
      </c>
      <c r="AJ138" s="36">
        <f t="shared" si="86"/>
        <v>80.027127993777981</v>
      </c>
      <c r="AK138" s="36">
        <f t="shared" si="86"/>
        <v>74.956409371598994</v>
      </c>
      <c r="AL138" s="36">
        <f t="shared" si="86"/>
        <v>27.464559746846042</v>
      </c>
      <c r="AM138" s="37">
        <f t="shared" si="60"/>
        <v>55.145247043954242</v>
      </c>
      <c r="AN138" s="36">
        <f t="shared" si="85"/>
        <v>26.692805173787203</v>
      </c>
      <c r="AO138" s="38">
        <f t="shared" si="85"/>
        <v>18.172623026083532</v>
      </c>
      <c r="AP138" s="38">
        <f t="shared" si="85"/>
        <v>0</v>
      </c>
      <c r="AQ138" s="39">
        <f t="shared" si="85"/>
        <v>63.568476279816061</v>
      </c>
      <c r="AR138" s="39">
        <f t="shared" si="85"/>
        <v>33.229554517519375</v>
      </c>
      <c r="AS138" s="39">
        <f t="shared" si="85"/>
        <v>66.893378892730638</v>
      </c>
      <c r="AT138" s="40">
        <f t="shared" si="87"/>
        <v>27.52908403348281</v>
      </c>
      <c r="AU138" s="40">
        <f t="shared" si="87"/>
        <v>36.59721448893216</v>
      </c>
      <c r="AV138" s="41">
        <f t="shared" si="88"/>
        <v>53.32968496486783</v>
      </c>
      <c r="AW138" s="41">
        <f t="shared" si="88"/>
        <v>46.290158454470124</v>
      </c>
      <c r="AX138" s="42">
        <f t="shared" si="88"/>
        <v>77.172630065496151</v>
      </c>
      <c r="AY138" s="42">
        <f t="shared" si="88"/>
        <v>51.639693790502541</v>
      </c>
      <c r="AZ138"/>
      <c r="BA138" s="37">
        <f t="shared" si="63"/>
        <v>28.743648574024277</v>
      </c>
      <c r="BB138" s="37">
        <f t="shared" si="64"/>
        <v>55.246874485599669</v>
      </c>
    </row>
    <row r="139" spans="4:54" x14ac:dyDescent="0.25">
      <c r="D139" s="3">
        <v>54</v>
      </c>
      <c r="F139" s="3">
        <v>53</v>
      </c>
      <c r="G139" s="36">
        <f t="shared" si="81"/>
        <v>77.109796676793493</v>
      </c>
      <c r="H139" s="36">
        <f t="shared" si="81"/>
        <v>75.468026032227186</v>
      </c>
      <c r="I139" s="36">
        <f t="shared" si="81"/>
        <v>82.394065483796197</v>
      </c>
      <c r="J139" s="36">
        <f t="shared" si="81"/>
        <v>76.799000355732559</v>
      </c>
      <c r="K139" s="36">
        <f t="shared" si="81"/>
        <v>27.883819866794006</v>
      </c>
      <c r="L139" s="37">
        <f t="shared" si="55"/>
        <v>55.595492810770722</v>
      </c>
      <c r="M139" s="36">
        <f t="shared" si="82"/>
        <v>27.537155771231379</v>
      </c>
      <c r="N139" s="38">
        <f t="shared" si="82"/>
        <v>18.752986280464164</v>
      </c>
      <c r="O139" s="38">
        <f t="shared" si="82"/>
        <v>0</v>
      </c>
      <c r="P139" s="39">
        <f t="shared" si="82"/>
        <v>64.902983995268144</v>
      </c>
      <c r="Q139" s="39">
        <f t="shared" si="82"/>
        <v>33.794864133919511</v>
      </c>
      <c r="R139" s="39">
        <f t="shared" si="82"/>
        <v>67.374094164800539</v>
      </c>
      <c r="S139" s="40">
        <f t="shared" si="83"/>
        <v>28.125864139794164</v>
      </c>
      <c r="T139" s="40">
        <f t="shared" si="83"/>
        <v>37.441724158300914</v>
      </c>
      <c r="U139" s="41">
        <f t="shared" si="84"/>
        <v>54.734019956357983</v>
      </c>
      <c r="V139" s="41">
        <f t="shared" si="84"/>
        <v>47.46967821103194</v>
      </c>
      <c r="W139" s="42">
        <f t="shared" si="84"/>
        <v>77.999576463143782</v>
      </c>
      <c r="X139" s="42">
        <f t="shared" si="84"/>
        <v>52.500430858191521</v>
      </c>
      <c r="Z139" s="37">
        <f t="shared" si="56"/>
        <v>28.961454940560941</v>
      </c>
      <c r="AA139" s="37">
        <f t="shared" si="57"/>
        <v>55.692987267842589</v>
      </c>
      <c r="AD139"/>
      <c r="AE139" s="3">
        <v>54</v>
      </c>
      <c r="AG139" s="3">
        <f t="shared" si="58"/>
        <v>51.671481858149477</v>
      </c>
      <c r="AH139" s="36">
        <f t="shared" si="86"/>
        <v>76.079793535994796</v>
      </c>
      <c r="AI139" s="36">
        <f t="shared" si="86"/>
        <v>74.221618721584193</v>
      </c>
      <c r="AJ139" s="36">
        <f t="shared" si="86"/>
        <v>80.826358671960662</v>
      </c>
      <c r="AK139" s="36">
        <f t="shared" si="86"/>
        <v>75.574786532558932</v>
      </c>
      <c r="AL139" s="36">
        <f t="shared" si="86"/>
        <v>27.608857725384478</v>
      </c>
      <c r="AM139" s="37">
        <f t="shared" si="60"/>
        <v>55.29884203048239</v>
      </c>
      <c r="AN139" s="36">
        <f t="shared" si="85"/>
        <v>26.975689585532358</v>
      </c>
      <c r="AO139" s="38">
        <f t="shared" si="85"/>
        <v>18.366375541992642</v>
      </c>
      <c r="AP139" s="38">
        <f t="shared" si="85"/>
        <v>0</v>
      </c>
      <c r="AQ139" s="39">
        <f t="shared" si="85"/>
        <v>64.016949182698966</v>
      </c>
      <c r="AR139" s="39">
        <f t="shared" si="85"/>
        <v>33.421155535747879</v>
      </c>
      <c r="AS139" s="39">
        <f t="shared" si="85"/>
        <v>67.060590057305888</v>
      </c>
      <c r="AT139" s="40">
        <f t="shared" si="87"/>
        <v>27.729719381795377</v>
      </c>
      <c r="AU139" s="40">
        <f t="shared" si="87"/>
        <v>36.881572431150502</v>
      </c>
      <c r="AV139" s="41">
        <f t="shared" si="88"/>
        <v>53.800263621918234</v>
      </c>
      <c r="AW139" s="41">
        <f t="shared" si="88"/>
        <v>46.68568322578038</v>
      </c>
      <c r="AX139" s="42">
        <f t="shared" si="88"/>
        <v>77.453856489929521</v>
      </c>
      <c r="AY139" s="42">
        <f t="shared" si="88"/>
        <v>51.930930410635661</v>
      </c>
      <c r="AZ139"/>
      <c r="BA139" s="37">
        <f t="shared" si="63"/>
        <v>28.819266540418983</v>
      </c>
      <c r="BB139" s="37">
        <f t="shared" si="64"/>
        <v>55.399005569278025</v>
      </c>
    </row>
    <row r="140" spans="4:54" x14ac:dyDescent="0.25">
      <c r="D140" s="3">
        <v>55</v>
      </c>
      <c r="F140" s="3">
        <v>54</v>
      </c>
      <c r="G140" s="36">
        <f t="shared" si="81"/>
        <v>77.834980024281137</v>
      </c>
      <c r="H140" s="36">
        <f t="shared" si="81"/>
        <v>76.38023943757085</v>
      </c>
      <c r="I140" s="36">
        <f t="shared" si="81"/>
        <v>83.526922045608629</v>
      </c>
      <c r="J140" s="36">
        <f t="shared" si="81"/>
        <v>77.693670849008186</v>
      </c>
      <c r="K140" s="36">
        <f t="shared" si="81"/>
        <v>28.075830982669192</v>
      </c>
      <c r="L140" s="37">
        <f t="shared" si="55"/>
        <v>55.806090619861465</v>
      </c>
      <c r="M140" s="36">
        <f t="shared" si="82"/>
        <v>27.94865193388625</v>
      </c>
      <c r="N140" s="38">
        <f t="shared" si="82"/>
        <v>19.038148040007524</v>
      </c>
      <c r="O140" s="38">
        <f t="shared" si="82"/>
        <v>0</v>
      </c>
      <c r="P140" s="39">
        <f t="shared" si="82"/>
        <v>65.54899257621571</v>
      </c>
      <c r="Q140" s="39">
        <f t="shared" si="82"/>
        <v>34.063208884579609</v>
      </c>
      <c r="R140" s="39">
        <f t="shared" si="82"/>
        <v>67.588894570468057</v>
      </c>
      <c r="S140" s="40">
        <f t="shared" si="83"/>
        <v>28.414473984868458</v>
      </c>
      <c r="T140" s="40">
        <f t="shared" si="83"/>
        <v>37.8486705454862</v>
      </c>
      <c r="U140" s="41">
        <f t="shared" si="84"/>
        <v>55.418268763712987</v>
      </c>
      <c r="V140" s="41">
        <f t="shared" si="84"/>
        <v>48.043463946370537</v>
      </c>
      <c r="W140" s="42">
        <f t="shared" si="84"/>
        <v>78.389234416202399</v>
      </c>
      <c r="X140" s="42">
        <f t="shared" si="84"/>
        <v>52.910627545853536</v>
      </c>
      <c r="Z140" s="37">
        <f t="shared" si="56"/>
        <v>29.059214155136601</v>
      </c>
      <c r="AA140" s="37">
        <f t="shared" si="57"/>
        <v>55.901813485918382</v>
      </c>
      <c r="AD140"/>
      <c r="AE140" s="3">
        <v>55</v>
      </c>
      <c r="AG140" s="3">
        <f t="shared" si="58"/>
        <v>52.274599303739727</v>
      </c>
      <c r="AH140" s="36">
        <f t="shared" si="86"/>
        <v>76.557071854240434</v>
      </c>
      <c r="AI140" s="36">
        <f t="shared" si="86"/>
        <v>74.792391336376156</v>
      </c>
      <c r="AJ140" s="36">
        <f t="shared" si="86"/>
        <v>81.547038747596517</v>
      </c>
      <c r="AK140" s="36">
        <f t="shared" si="86"/>
        <v>76.135647538351009</v>
      </c>
      <c r="AL140" s="36">
        <f t="shared" si="86"/>
        <v>27.736589717005412</v>
      </c>
      <c r="AM140" s="37">
        <f t="shared" si="60"/>
        <v>55.435969387567809</v>
      </c>
      <c r="AN140" s="36">
        <f t="shared" si="85"/>
        <v>27.232685993382976</v>
      </c>
      <c r="AO140" s="38">
        <f t="shared" si="85"/>
        <v>18.542990844615225</v>
      </c>
      <c r="AP140" s="38">
        <f t="shared" si="85"/>
        <v>0</v>
      </c>
      <c r="AQ140" s="39">
        <f t="shared" si="85"/>
        <v>64.423175632591693</v>
      </c>
      <c r="AR140" s="39">
        <f t="shared" si="85"/>
        <v>33.593295662795128</v>
      </c>
      <c r="AS140" s="39">
        <f t="shared" si="85"/>
        <v>67.207074291734344</v>
      </c>
      <c r="AT140" s="40">
        <f t="shared" si="87"/>
        <v>27.9113841445579</v>
      </c>
      <c r="AU140" s="40">
        <f t="shared" si="87"/>
        <v>37.138667290437219</v>
      </c>
      <c r="AV140" s="41">
        <f t="shared" si="88"/>
        <v>54.22769723444803</v>
      </c>
      <c r="AW140" s="41">
        <f t="shared" si="88"/>
        <v>47.044701392550415</v>
      </c>
      <c r="AX140" s="42">
        <f t="shared" si="88"/>
        <v>77.705682522168701</v>
      </c>
      <c r="AY140" s="42">
        <f t="shared" si="88"/>
        <v>52.193011888553002</v>
      </c>
      <c r="AZ140"/>
      <c r="BA140" s="37">
        <f t="shared" si="63"/>
        <v>28.8856344316827</v>
      </c>
      <c r="BB140" s="37">
        <f t="shared" si="64"/>
        <v>55.534873516498024</v>
      </c>
    </row>
    <row r="141" spans="4:54" x14ac:dyDescent="0.25">
      <c r="D141" s="3">
        <v>56</v>
      </c>
      <c r="F141" s="3">
        <v>55</v>
      </c>
      <c r="G141" s="36">
        <f t="shared" si="81"/>
        <v>78.519398095463416</v>
      </c>
      <c r="H141" s="36">
        <f t="shared" si="81"/>
        <v>77.270583318065903</v>
      </c>
      <c r="I141" s="36">
        <f t="shared" si="81"/>
        <v>84.620252465910227</v>
      </c>
      <c r="J141" s="36">
        <f t="shared" si="81"/>
        <v>78.565807474860861</v>
      </c>
      <c r="K141" s="36">
        <f t="shared" si="81"/>
        <v>28.255806831922087</v>
      </c>
      <c r="L141" s="37">
        <f t="shared" si="55"/>
        <v>56.006384282235715</v>
      </c>
      <c r="M141" s="36">
        <f t="shared" si="82"/>
        <v>28.350702591526126</v>
      </c>
      <c r="N141" s="38">
        <f t="shared" si="82"/>
        <v>19.318326064548469</v>
      </c>
      <c r="O141" s="38">
        <f t="shared" si="82"/>
        <v>0</v>
      </c>
      <c r="P141" s="39">
        <f t="shared" si="82"/>
        <v>66.177505476178425</v>
      </c>
      <c r="Q141" s="39">
        <f t="shared" si="82"/>
        <v>34.320871799306076</v>
      </c>
      <c r="R141" s="39">
        <f t="shared" si="82"/>
        <v>67.787021833068408</v>
      </c>
      <c r="S141" s="40">
        <f t="shared" si="83"/>
        <v>28.695076149725576</v>
      </c>
      <c r="T141" s="40">
        <f t="shared" si="83"/>
        <v>38.243337612171004</v>
      </c>
      <c r="U141" s="41">
        <f t="shared" si="84"/>
        <v>56.086831007197596</v>
      </c>
      <c r="V141" s="41">
        <f t="shared" si="84"/>
        <v>48.603493666588918</v>
      </c>
      <c r="W141" s="42">
        <f t="shared" si="84"/>
        <v>78.761728310546445</v>
      </c>
      <c r="X141" s="42">
        <f t="shared" si="84"/>
        <v>53.305556003236255</v>
      </c>
      <c r="Z141" s="37">
        <f t="shared" si="56"/>
        <v>29.149652329240585</v>
      </c>
      <c r="AA141" s="37">
        <f t="shared" si="57"/>
        <v>56.100514730592025</v>
      </c>
      <c r="AD141"/>
      <c r="AE141" s="3">
        <v>56</v>
      </c>
      <c r="AG141" s="3">
        <f t="shared" si="58"/>
        <v>52.830345632314121</v>
      </c>
      <c r="AH141" s="36">
        <f t="shared" si="86"/>
        <v>76.982574934470392</v>
      </c>
      <c r="AI141" s="36">
        <f t="shared" si="86"/>
        <v>75.311066324621763</v>
      </c>
      <c r="AJ141" s="36">
        <f t="shared" si="86"/>
        <v>82.197884231733198</v>
      </c>
      <c r="AK141" s="36">
        <f t="shared" si="86"/>
        <v>76.644947446620151</v>
      </c>
      <c r="AL141" s="36">
        <f t="shared" si="86"/>
        <v>27.849998365350029</v>
      </c>
      <c r="AM141" s="37">
        <f t="shared" si="60"/>
        <v>55.558700915636678</v>
      </c>
      <c r="AN141" s="36">
        <f t="shared" si="85"/>
        <v>27.46639893361947</v>
      </c>
      <c r="AO141" s="38">
        <f t="shared" si="85"/>
        <v>18.704110297479691</v>
      </c>
      <c r="AP141" s="38">
        <f t="shared" si="85"/>
        <v>0</v>
      </c>
      <c r="AQ141" s="39">
        <f t="shared" si="85"/>
        <v>64.791619134403788</v>
      </c>
      <c r="AR141" s="39">
        <f t="shared" si="85"/>
        <v>33.748249984431531</v>
      </c>
      <c r="AS141" s="39">
        <f t="shared" si="85"/>
        <v>67.33590194544874</v>
      </c>
      <c r="AT141" s="40">
        <f t="shared" si="87"/>
        <v>28.076091723600634</v>
      </c>
      <c r="AU141" s="40">
        <f t="shared" si="87"/>
        <v>37.371443736737938</v>
      </c>
      <c r="AV141" s="41">
        <f t="shared" si="88"/>
        <v>54.616358614584406</v>
      </c>
      <c r="AW141" s="41">
        <f t="shared" si="88"/>
        <v>47.37094995214062</v>
      </c>
      <c r="AX141" s="42">
        <f t="shared" si="88"/>
        <v>77.931704323837408</v>
      </c>
      <c r="AY141" s="42">
        <f t="shared" si="88"/>
        <v>52.429285691939526</v>
      </c>
      <c r="AZ141"/>
      <c r="BA141" s="37">
        <f t="shared" si="63"/>
        <v>28.944102742930447</v>
      </c>
      <c r="BB141" s="37">
        <f t="shared" si="64"/>
        <v>55.656515238957233</v>
      </c>
    </row>
    <row r="142" spans="4:54" x14ac:dyDescent="0.25">
      <c r="D142" s="3">
        <v>57</v>
      </c>
      <c r="F142" s="3">
        <v>56</v>
      </c>
      <c r="G142" s="36">
        <f t="shared" si="81"/>
        <v>79.165048300801843</v>
      </c>
      <c r="H142" s="36">
        <f t="shared" si="81"/>
        <v>78.139461342686673</v>
      </c>
      <c r="I142" s="36">
        <f t="shared" si="81"/>
        <v>85.674989914760616</v>
      </c>
      <c r="J142" s="36">
        <f t="shared" si="81"/>
        <v>79.415861530217654</v>
      </c>
      <c r="K142" s="36">
        <f t="shared" si="81"/>
        <v>28.424444106374619</v>
      </c>
      <c r="L142" s="37">
        <f t="shared" si="55"/>
        <v>56.196884038610058</v>
      </c>
      <c r="M142" s="36">
        <f t="shared" si="82"/>
        <v>28.743418943614376</v>
      </c>
      <c r="N142" s="38">
        <f t="shared" si="82"/>
        <v>19.593558686181936</v>
      </c>
      <c r="O142" s="38">
        <f t="shared" si="82"/>
        <v>0</v>
      </c>
      <c r="P142" s="39">
        <f t="shared" si="82"/>
        <v>66.788946632527001</v>
      </c>
      <c r="Q142" s="39">
        <f t="shared" si="82"/>
        <v>34.56824104140842</v>
      </c>
      <c r="R142" s="39">
        <f t="shared" si="82"/>
        <v>67.969739291080813</v>
      </c>
      <c r="S142" s="40">
        <f t="shared" si="83"/>
        <v>28.967863682840523</v>
      </c>
      <c r="T142" s="40">
        <f t="shared" si="83"/>
        <v>38.62602866122441</v>
      </c>
      <c r="U142" s="41">
        <f t="shared" si="84"/>
        <v>56.739975444845371</v>
      </c>
      <c r="V142" s="41">
        <f t="shared" si="84"/>
        <v>49.150021281022234</v>
      </c>
      <c r="W142" s="42">
        <f t="shared" si="84"/>
        <v>79.11788832731331</v>
      </c>
      <c r="X142" s="42">
        <f t="shared" si="84"/>
        <v>53.685742869351742</v>
      </c>
      <c r="Z142" s="37">
        <f t="shared" si="56"/>
        <v>29.233303665197134</v>
      </c>
      <c r="AA142" s="37">
        <f t="shared" si="57"/>
        <v>56.289581912858019</v>
      </c>
      <c r="AD142"/>
      <c r="AE142" s="3">
        <v>57</v>
      </c>
      <c r="AG142" s="3">
        <f t="shared" si="58"/>
        <v>53.342441549920437</v>
      </c>
      <c r="AH142" s="36">
        <f t="shared" si="86"/>
        <v>77.362845871622937</v>
      </c>
      <c r="AI142" s="36">
        <f t="shared" si="86"/>
        <v>75.782893079944756</v>
      </c>
      <c r="AJ142" s="36">
        <f t="shared" si="86"/>
        <v>82.786509785900265</v>
      </c>
      <c r="AK142" s="36">
        <f t="shared" si="86"/>
        <v>77.107937813966316</v>
      </c>
      <c r="AL142" s="36">
        <f t="shared" si="86"/>
        <v>27.950972166964036</v>
      </c>
      <c r="AM142" s="37">
        <f t="shared" si="60"/>
        <v>55.668800717068265</v>
      </c>
      <c r="AN142" s="36">
        <f t="shared" si="85"/>
        <v>27.679139209778583</v>
      </c>
      <c r="AO142" s="38">
        <f t="shared" si="85"/>
        <v>18.851200874395477</v>
      </c>
      <c r="AP142" s="38">
        <f t="shared" si="85"/>
        <v>0</v>
      </c>
      <c r="AQ142" s="39">
        <f t="shared" si="85"/>
        <v>65.126200613492912</v>
      </c>
      <c r="AR142" s="39">
        <f t="shared" si="85"/>
        <v>33.887983753561102</v>
      </c>
      <c r="AS142" s="39">
        <f t="shared" si="85"/>
        <v>67.449610466688327</v>
      </c>
      <c r="AT142" s="40">
        <f t="shared" si="87"/>
        <v>28.225609814957881</v>
      </c>
      <c r="AU142" s="40">
        <f t="shared" si="87"/>
        <v>37.582480945517474</v>
      </c>
      <c r="AV142" s="41">
        <f t="shared" si="88"/>
        <v>54.970117912522177</v>
      </c>
      <c r="AW142" s="41">
        <f t="shared" si="88"/>
        <v>47.667730793300734</v>
      </c>
      <c r="AX142" s="42">
        <f t="shared" si="88"/>
        <v>78.134997379213203</v>
      </c>
      <c r="AY142" s="42">
        <f t="shared" si="88"/>
        <v>52.642651623222349</v>
      </c>
      <c r="AZ142"/>
      <c r="BA142" s="37">
        <f t="shared" si="63"/>
        <v>28.995790840172521</v>
      </c>
      <c r="BB142" s="37">
        <f t="shared" si="64"/>
        <v>55.765667014073031</v>
      </c>
    </row>
    <row r="143" spans="4:54" x14ac:dyDescent="0.25">
      <c r="D143" s="3">
        <v>58</v>
      </c>
      <c r="F143" s="3">
        <v>57</v>
      </c>
      <c r="G143" s="36">
        <f t="shared" si="81"/>
        <v>79.773867622314881</v>
      </c>
      <c r="H143" s="36">
        <f t="shared" si="81"/>
        <v>78.987278333499901</v>
      </c>
      <c r="I143" s="36">
        <f t="shared" si="81"/>
        <v>86.692088804037027</v>
      </c>
      <c r="J143" s="36">
        <f t="shared" si="81"/>
        <v>80.244283716483409</v>
      </c>
      <c r="K143" s="36">
        <f t="shared" si="81"/>
        <v>28.58240690742177</v>
      </c>
      <c r="L143" s="37">
        <f t="shared" si="55"/>
        <v>56.378073961407324</v>
      </c>
      <c r="M143" s="36">
        <f t="shared" si="82"/>
        <v>29.126919059554833</v>
      </c>
      <c r="N143" s="38">
        <f t="shared" si="82"/>
        <v>19.863887229326124</v>
      </c>
      <c r="O143" s="38">
        <f t="shared" si="82"/>
        <v>0</v>
      </c>
      <c r="P143" s="39">
        <f t="shared" si="82"/>
        <v>67.383733310422187</v>
      </c>
      <c r="Q143" s="39">
        <f t="shared" si="82"/>
        <v>34.805694105010112</v>
      </c>
      <c r="R143" s="39">
        <f t="shared" si="82"/>
        <v>68.13821933479737</v>
      </c>
      <c r="S143" s="40">
        <f t="shared" si="83"/>
        <v>29.233027142021211</v>
      </c>
      <c r="T143" s="40">
        <f t="shared" si="83"/>
        <v>38.997044923851441</v>
      </c>
      <c r="U143" s="41">
        <f t="shared" si="84"/>
        <v>57.377972719125303</v>
      </c>
      <c r="V143" s="41">
        <f t="shared" si="84"/>
        <v>49.683301424305206</v>
      </c>
      <c r="W143" s="42">
        <f t="shared" si="84"/>
        <v>79.458503957310853</v>
      </c>
      <c r="X143" s="42">
        <f t="shared" si="84"/>
        <v>54.051700261128175</v>
      </c>
      <c r="Z143" s="37">
        <f t="shared" si="56"/>
        <v>29.310665495520837</v>
      </c>
      <c r="AA143" s="37">
        <f t="shared" si="57"/>
        <v>56.46948214181085</v>
      </c>
      <c r="AD143"/>
      <c r="AE143" s="3">
        <v>58</v>
      </c>
      <c r="AG143" s="3">
        <f t="shared" si="58"/>
        <v>53.814315524332059</v>
      </c>
      <c r="AH143" s="36">
        <f t="shared" si="86"/>
        <v>77.703467332293698</v>
      </c>
      <c r="AI143" s="36">
        <f t="shared" si="86"/>
        <v>76.212521002480401</v>
      </c>
      <c r="AJ143" s="36">
        <f t="shared" si="86"/>
        <v>83.319583933251053</v>
      </c>
      <c r="AK143" s="36">
        <f t="shared" si="86"/>
        <v>77.529261538483766</v>
      </c>
      <c r="AL143" s="36">
        <f t="shared" si="86"/>
        <v>28.041108752369809</v>
      </c>
      <c r="AM143" s="37">
        <f t="shared" si="60"/>
        <v>55.76777806094141</v>
      </c>
      <c r="AN143" s="36">
        <f t="shared" si="85"/>
        <v>27.87296079364959</v>
      </c>
      <c r="AO143" s="38">
        <f t="shared" si="85"/>
        <v>18.985575806368697</v>
      </c>
      <c r="AP143" s="38">
        <f t="shared" si="85"/>
        <v>0</v>
      </c>
      <c r="AQ143" s="39">
        <f t="shared" si="85"/>
        <v>65.430374309357916</v>
      </c>
      <c r="AR143" s="39">
        <f t="shared" si="85"/>
        <v>34.014200779430411</v>
      </c>
      <c r="AS143" s="39">
        <f t="shared" si="85"/>
        <v>67.550309303258004</v>
      </c>
      <c r="AT143" s="40">
        <f t="shared" si="87"/>
        <v>28.361494827947741</v>
      </c>
      <c r="AU143" s="40">
        <f t="shared" si="87"/>
        <v>37.7740443615495</v>
      </c>
      <c r="AV143" s="41">
        <f t="shared" si="88"/>
        <v>55.292408324918817</v>
      </c>
      <c r="AW143" s="41">
        <f t="shared" si="88"/>
        <v>47.937968406571969</v>
      </c>
      <c r="AX143" s="42">
        <f t="shared" si="88"/>
        <v>78.318204125640548</v>
      </c>
      <c r="AY143" s="42">
        <f t="shared" si="88"/>
        <v>52.835630684541471</v>
      </c>
      <c r="AZ143"/>
      <c r="BA143" s="37">
        <f t="shared" si="63"/>
        <v>29.041631866157779</v>
      </c>
      <c r="BB143" s="37">
        <f t="shared" si="64"/>
        <v>55.863815708701523</v>
      </c>
    </row>
    <row r="144" spans="4:54" x14ac:dyDescent="0.25">
      <c r="D144" s="3">
        <v>59</v>
      </c>
      <c r="F144" s="3">
        <v>58</v>
      </c>
      <c r="G144" s="36">
        <f t="shared" si="81"/>
        <v>80.347729113313719</v>
      </c>
      <c r="H144" s="36">
        <f t="shared" si="81"/>
        <v>79.814439443867997</v>
      </c>
      <c r="I144" s="36">
        <f t="shared" si="81"/>
        <v>87.672519214810265</v>
      </c>
      <c r="J144" s="36">
        <f t="shared" si="81"/>
        <v>81.051523342751125</v>
      </c>
      <c r="K144" s="36">
        <f t="shared" si="81"/>
        <v>28.730327164729356</v>
      </c>
      <c r="L144" s="37">
        <f t="shared" si="55"/>
        <v>56.550413443213415</v>
      </c>
      <c r="M144" s="36">
        <f t="shared" si="82"/>
        <v>29.501327068107752</v>
      </c>
      <c r="N144" s="38">
        <f t="shared" si="82"/>
        <v>20.129355731025196</v>
      </c>
      <c r="O144" s="38">
        <f t="shared" si="82"/>
        <v>0</v>
      </c>
      <c r="P144" s="39">
        <f t="shared" si="82"/>
        <v>67.962275901704018</v>
      </c>
      <c r="Q144" s="39">
        <f t="shared" si="82"/>
        <v>35.033597755393153</v>
      </c>
      <c r="R144" s="39">
        <f t="shared" si="82"/>
        <v>68.29354920017478</v>
      </c>
      <c r="S144" s="40">
        <f t="shared" si="83"/>
        <v>29.490754433924707</v>
      </c>
      <c r="T144" s="40">
        <f t="shared" si="83"/>
        <v>39.356685031578245</v>
      </c>
      <c r="U144" s="41">
        <f t="shared" si="84"/>
        <v>58.001094731682151</v>
      </c>
      <c r="V144" s="41">
        <f t="shared" si="84"/>
        <v>50.203588939458797</v>
      </c>
      <c r="W144" s="42">
        <f t="shared" si="84"/>
        <v>79.784325832539949</v>
      </c>
      <c r="X144" s="42">
        <f t="shared" si="84"/>
        <v>54.403925822279248</v>
      </c>
      <c r="Z144" s="37">
        <f t="shared" si="56"/>
        <v>29.382200504225992</v>
      </c>
      <c r="AA144" s="37">
        <f t="shared" si="57"/>
        <v>56.640659878684033</v>
      </c>
      <c r="AD144"/>
      <c r="AE144" s="3">
        <v>59</v>
      </c>
      <c r="AG144" s="3">
        <f t="shared" si="58"/>
        <v>54.249126738543261</v>
      </c>
      <c r="AH144" s="36">
        <f t="shared" si="86"/>
        <v>78.009220917317791</v>
      </c>
      <c r="AI144" s="36">
        <f t="shared" si="86"/>
        <v>76.604077697160946</v>
      </c>
      <c r="AJ144" s="36">
        <f t="shared" si="86"/>
        <v>83.80296089522092</v>
      </c>
      <c r="AK144" s="36">
        <f t="shared" si="86"/>
        <v>77.913033446604729</v>
      </c>
      <c r="AL144" s="36">
        <f t="shared" si="86"/>
        <v>28.121765762889655</v>
      </c>
      <c r="AM144" s="37">
        <f t="shared" si="60"/>
        <v>55.856930023194195</v>
      </c>
      <c r="AN144" s="36">
        <f t="shared" si="85"/>
        <v>28.049692747859154</v>
      </c>
      <c r="AO144" s="38">
        <f t="shared" si="85"/>
        <v>19.108412573642116</v>
      </c>
      <c r="AP144" s="38">
        <f t="shared" si="85"/>
        <v>0</v>
      </c>
      <c r="AQ144" s="39">
        <f t="shared" si="85"/>
        <v>65.707191717452247</v>
      </c>
      <c r="AR144" s="39">
        <f t="shared" si="85"/>
        <v>34.128383394510521</v>
      </c>
      <c r="AS144" s="39">
        <f t="shared" si="85"/>
        <v>67.639762024315587</v>
      </c>
      <c r="AT144" s="40">
        <f t="shared" si="87"/>
        <v>28.48512089687501</v>
      </c>
      <c r="AU144" s="40">
        <f t="shared" si="87"/>
        <v>37.948129323625146</v>
      </c>
      <c r="AV144" s="41">
        <f t="shared" si="88"/>
        <v>55.586282251490402</v>
      </c>
      <c r="AW144" s="41">
        <f t="shared" si="88"/>
        <v>48.184259071308894</v>
      </c>
      <c r="AX144" s="42">
        <f t="shared" si="88"/>
        <v>78.483604940179546</v>
      </c>
      <c r="AY144" s="42">
        <f t="shared" si="88"/>
        <v>53.010422084636602</v>
      </c>
      <c r="AZ144"/>
      <c r="BA144" s="37">
        <f t="shared" si="63"/>
        <v>29.082408015110026</v>
      </c>
      <c r="BB144" s="37">
        <f t="shared" si="64"/>
        <v>55.952240204707856</v>
      </c>
    </row>
    <row r="145" spans="1:54" x14ac:dyDescent="0.25">
      <c r="D145" s="3">
        <v>60</v>
      </c>
      <c r="F145" s="3">
        <v>59</v>
      </c>
      <c r="G145" s="36">
        <f t="shared" si="81"/>
        <v>80.888439398261056</v>
      </c>
      <c r="H145" s="36">
        <f t="shared" si="81"/>
        <v>80.621349413892077</v>
      </c>
      <c r="I145" s="36">
        <f t="shared" si="81"/>
        <v>88.61726188723182</v>
      </c>
      <c r="J145" s="36">
        <f t="shared" si="81"/>
        <v>81.838027609188003</v>
      </c>
      <c r="K145" s="36">
        <f t="shared" si="81"/>
        <v>28.868805241499373</v>
      </c>
      <c r="L145" s="37">
        <f t="shared" si="55"/>
        <v>56.714338575747718</v>
      </c>
      <c r="M145" s="36">
        <f t="shared" si="82"/>
        <v>29.866772406910933</v>
      </c>
      <c r="N145" s="38">
        <f t="shared" si="82"/>
        <v>20.390010680394045</v>
      </c>
      <c r="O145" s="38">
        <f t="shared" si="82"/>
        <v>0</v>
      </c>
      <c r="P145" s="39">
        <f t="shared" si="82"/>
        <v>68.524977759424743</v>
      </c>
      <c r="Q145" s="39">
        <f t="shared" si="82"/>
        <v>35.252308017429854</v>
      </c>
      <c r="R145" s="39">
        <f t="shared" si="82"/>
        <v>68.436736517886047</v>
      </c>
      <c r="S145" s="40">
        <f t="shared" si="83"/>
        <v>29.741230676099008</v>
      </c>
      <c r="T145" s="40">
        <f t="shared" si="83"/>
        <v>39.705244550729496</v>
      </c>
      <c r="U145" s="41">
        <f t="shared" si="84"/>
        <v>58.609614074076035</v>
      </c>
      <c r="V145" s="41">
        <f t="shared" si="84"/>
        <v>50.711138409561009</v>
      </c>
      <c r="W145" s="42">
        <f t="shared" si="84"/>
        <v>80.096067500840959</v>
      </c>
      <c r="X145" s="42">
        <f t="shared" si="84"/>
        <v>54.742902815446499</v>
      </c>
      <c r="Z145" s="37">
        <f t="shared" si="56"/>
        <v>29.448338866368282</v>
      </c>
      <c r="AA145" s="37">
        <f t="shared" si="57"/>
        <v>56.803538034935343</v>
      </c>
      <c r="AD145"/>
      <c r="AE145" s="3">
        <v>60</v>
      </c>
      <c r="AG145" s="3">
        <f t="shared" si="58"/>
        <v>54.649786241410681</v>
      </c>
      <c r="AH145" s="36">
        <f t="shared" si="86"/>
        <v>78.284217609125335</v>
      </c>
      <c r="AI145" s="36">
        <f t="shared" si="86"/>
        <v>76.961235774996169</v>
      </c>
      <c r="AJ145" s="36">
        <f t="shared" si="86"/>
        <v>84.241792592007727</v>
      </c>
      <c r="AK145" s="36">
        <f t="shared" si="86"/>
        <v>78.262908935786427</v>
      </c>
      <c r="AL145" s="36">
        <f t="shared" si="86"/>
        <v>28.194101925752378</v>
      </c>
      <c r="AM145" s="37">
        <f t="shared" si="60"/>
        <v>55.937376081968203</v>
      </c>
      <c r="AN145" s="36">
        <f t="shared" si="85"/>
        <v>28.210966843932063</v>
      </c>
      <c r="AO145" s="38">
        <f t="shared" si="85"/>
        <v>19.2207685926133</v>
      </c>
      <c r="AP145" s="38">
        <f t="shared" si="85"/>
        <v>0</v>
      </c>
      <c r="AQ145" s="39">
        <f t="shared" si="85"/>
        <v>65.959355640115916</v>
      </c>
      <c r="AR145" s="39">
        <f t="shared" si="85"/>
        <v>34.231825589957232</v>
      </c>
      <c r="AS145" s="39">
        <f t="shared" si="85"/>
        <v>67.719451014594341</v>
      </c>
      <c r="AT145" s="40">
        <f t="shared" si="87"/>
        <v>28.597704410788474</v>
      </c>
      <c r="AU145" s="40">
        <f t="shared" si="87"/>
        <v>38.106497925084597</v>
      </c>
      <c r="AV145" s="41">
        <f t="shared" si="88"/>
        <v>55.854459389912968</v>
      </c>
      <c r="AW145" s="41">
        <f t="shared" si="88"/>
        <v>48.408912873941404</v>
      </c>
      <c r="AX145" s="42">
        <f t="shared" si="88"/>
        <v>78.63317596135451</v>
      </c>
      <c r="AY145" s="42">
        <f t="shared" si="88"/>
        <v>53.168950614390319</v>
      </c>
      <c r="AZ145"/>
      <c r="BA145" s="37">
        <f t="shared" si="63"/>
        <v>29.118778411958669</v>
      </c>
      <c r="BB145" s="37">
        <f t="shared" si="64"/>
        <v>56.032045084391193</v>
      </c>
    </row>
    <row r="146" spans="1:54" x14ac:dyDescent="0.25">
      <c r="D146" s="3">
        <v>61</v>
      </c>
      <c r="F146" s="3">
        <v>60</v>
      </c>
      <c r="G146" s="36">
        <f t="shared" si="81"/>
        <v>81.397737033502764</v>
      </c>
      <c r="H146" s="36">
        <f t="shared" si="81"/>
        <v>81.408411896790867</v>
      </c>
      <c r="I146" s="36">
        <f t="shared" si="81"/>
        <v>89.527303730576023</v>
      </c>
      <c r="J146" s="36">
        <f t="shared" si="81"/>
        <v>82.604240963858857</v>
      </c>
      <c r="K146" s="36">
        <f t="shared" si="81"/>
        <v>28.998410688822773</v>
      </c>
      <c r="L146" s="37">
        <f t="shared" si="55"/>
        <v>56.870263431497676</v>
      </c>
      <c r="M146" s="36">
        <f t="shared" si="82"/>
        <v>30.22338912818438</v>
      </c>
      <c r="N146" s="38">
        <f t="shared" si="82"/>
        <v>20.645900775885494</v>
      </c>
      <c r="O146" s="38">
        <f t="shared" si="82"/>
        <v>0</v>
      </c>
      <c r="P146" s="39">
        <f t="shared" si="82"/>
        <v>69.07223506449867</v>
      </c>
      <c r="Q146" s="39">
        <f t="shared" si="82"/>
        <v>35.462170205929581</v>
      </c>
      <c r="R146" s="39">
        <f t="shared" si="82"/>
        <v>68.568714604932254</v>
      </c>
      <c r="S146" s="40">
        <f t="shared" si="83"/>
        <v>29.984638079420876</v>
      </c>
      <c r="T146" s="40">
        <f t="shared" si="83"/>
        <v>40.043015573808312</v>
      </c>
      <c r="U146" s="41">
        <f t="shared" si="84"/>
        <v>59.203803510044814</v>
      </c>
      <c r="V146" s="41">
        <f t="shared" si="84"/>
        <v>51.206203734036649</v>
      </c>
      <c r="W146" s="42">
        <f t="shared" si="84"/>
        <v>80.394407141728777</v>
      </c>
      <c r="X146" s="42">
        <f t="shared" si="84"/>
        <v>55.069100251827528</v>
      </c>
      <c r="Z146" s="37">
        <f t="shared" si="56"/>
        <v>29.509480299301664</v>
      </c>
      <c r="AA146" s="37">
        <f t="shared" si="57"/>
        <v>56.958519017091213</v>
      </c>
      <c r="AD146"/>
      <c r="AE146" s="3">
        <v>61</v>
      </c>
      <c r="AG146" s="3">
        <f t="shared" si="58"/>
        <v>55.01897643704347</v>
      </c>
      <c r="AH146" s="36">
        <f t="shared" si="86"/>
        <v>78.532004872529257</v>
      </c>
      <c r="AI146" s="36">
        <f t="shared" si="86"/>
        <v>77.287270056321887</v>
      </c>
      <c r="AJ146" s="36">
        <f t="shared" si="86"/>
        <v>84.640623866571573</v>
      </c>
      <c r="AK146" s="36">
        <f t="shared" si="86"/>
        <v>78.582142593955908</v>
      </c>
      <c r="AL146" s="36">
        <f t="shared" si="86"/>
        <v>28.259110357424998</v>
      </c>
      <c r="AM146" s="37">
        <f t="shared" si="60"/>
        <v>56.010086342542486</v>
      </c>
      <c r="AN146" s="36">
        <f t="shared" si="85"/>
        <v>28.358241470859038</v>
      </c>
      <c r="AO146" s="38">
        <f t="shared" si="85"/>
        <v>19.323594905547083</v>
      </c>
      <c r="AP146" s="38">
        <f t="shared" si="85"/>
        <v>0</v>
      </c>
      <c r="AQ146" s="39">
        <f t="shared" si="85"/>
        <v>66.189266027597967</v>
      </c>
      <c r="AR146" s="39">
        <f t="shared" si="85"/>
        <v>34.325660591122769</v>
      </c>
      <c r="AS146" s="39">
        <f t="shared" si="85"/>
        <v>67.790628751125851</v>
      </c>
      <c r="AT146" s="40">
        <f t="shared" si="87"/>
        <v>28.700324818586477</v>
      </c>
      <c r="AU146" s="40">
        <f t="shared" si="87"/>
        <v>38.250710243558778</v>
      </c>
      <c r="AV146" s="41">
        <f t="shared" si="88"/>
        <v>56.099368019867562</v>
      </c>
      <c r="AW146" s="41">
        <f t="shared" si="88"/>
        <v>48.613989689037737</v>
      </c>
      <c r="AX146" s="42">
        <f t="shared" si="88"/>
        <v>78.768636438532809</v>
      </c>
      <c r="AY146" s="42">
        <f t="shared" si="88"/>
        <v>53.312906170711905</v>
      </c>
      <c r="AZ146"/>
      <c r="BA146" s="37">
        <f t="shared" si="63"/>
        <v>29.151301277897772</v>
      </c>
      <c r="BB146" s="37">
        <f t="shared" si="64"/>
        <v>56.104188166105885</v>
      </c>
    </row>
    <row r="147" spans="1:54" x14ac:dyDescent="0.25">
      <c r="D147" s="3">
        <v>62</v>
      </c>
      <c r="F147" s="3">
        <v>61</v>
      </c>
      <c r="G147" s="36">
        <f t="shared" si="81"/>
        <v>81.877291604517339</v>
      </c>
      <c r="H147" s="36">
        <f t="shared" si="81"/>
        <v>82.176028850447224</v>
      </c>
      <c r="I147" s="36">
        <f t="shared" si="81"/>
        <v>90.403633813284131</v>
      </c>
      <c r="J147" s="36">
        <f t="shared" si="81"/>
        <v>83.350604526829798</v>
      </c>
      <c r="K147" s="36">
        <f t="shared" si="81"/>
        <v>29.119683116846023</v>
      </c>
      <c r="L147" s="37">
        <f t="shared" si="55"/>
        <v>57.018581258241483</v>
      </c>
      <c r="M147" s="36">
        <f t="shared" si="82"/>
        <v>30.571315256940082</v>
      </c>
      <c r="N147" s="38">
        <f t="shared" si="82"/>
        <v>20.897076699162564</v>
      </c>
      <c r="O147" s="38">
        <f t="shared" si="82"/>
        <v>0</v>
      </c>
      <c r="P147" s="39">
        <f t="shared" si="82"/>
        <v>69.604436721280308</v>
      </c>
      <c r="Q147" s="39">
        <f t="shared" si="82"/>
        <v>35.663518992377959</v>
      </c>
      <c r="R147" s="39">
        <f t="shared" si="82"/>
        <v>68.69034749188809</v>
      </c>
      <c r="S147" s="40">
        <f t="shared" si="83"/>
        <v>30.221155848997313</v>
      </c>
      <c r="T147" s="40">
        <f t="shared" si="83"/>
        <v>40.370286362667684</v>
      </c>
      <c r="U147" s="41">
        <f t="shared" si="84"/>
        <v>59.783935505189469</v>
      </c>
      <c r="V147" s="41">
        <f t="shared" si="84"/>
        <v>51.689037745937789</v>
      </c>
      <c r="W147" s="42">
        <f t="shared" si="84"/>
        <v>80.679989222191026</v>
      </c>
      <c r="X147" s="42">
        <f t="shared" si="84"/>
        <v>55.382973053124275</v>
      </c>
      <c r="Z147" s="37">
        <f t="shared" si="56"/>
        <v>29.565996021451401</v>
      </c>
      <c r="AA147" s="37">
        <f t="shared" si="57"/>
        <v>57.105985720931706</v>
      </c>
      <c r="AD147"/>
      <c r="AE147" s="3">
        <v>62</v>
      </c>
      <c r="AG147" s="3">
        <f t="shared" si="58"/>
        <v>55.359169043423464</v>
      </c>
      <c r="AH147" s="36">
        <f t="shared" si="86"/>
        <v>78.755654871548558</v>
      </c>
      <c r="AI147" s="36">
        <f t="shared" si="86"/>
        <v>77.585106677899375</v>
      </c>
      <c r="AJ147" s="36">
        <f t="shared" si="86"/>
        <v>85.003473546975343</v>
      </c>
      <c r="AK147" s="36">
        <f t="shared" si="86"/>
        <v>78.873638391952738</v>
      </c>
      <c r="AL147" s="36">
        <f t="shared" si="86"/>
        <v>28.317645681840819</v>
      </c>
      <c r="AM147" s="37">
        <f t="shared" si="60"/>
        <v>56.075904687216877</v>
      </c>
      <c r="AN147" s="36">
        <f t="shared" si="85"/>
        <v>28.49282235335259</v>
      </c>
      <c r="AO147" s="38">
        <f t="shared" si="85"/>
        <v>19.417748141834409</v>
      </c>
      <c r="AP147" s="38">
        <f t="shared" si="85"/>
        <v>0</v>
      </c>
      <c r="AQ147" s="39">
        <f t="shared" si="85"/>
        <v>66.399058983576523</v>
      </c>
      <c r="AR147" s="39">
        <f t="shared" si="85"/>
        <v>34.410883892118534</v>
      </c>
      <c r="AS147" s="39">
        <f t="shared" si="85"/>
        <v>67.85435868596511</v>
      </c>
      <c r="AT147" s="40">
        <f t="shared" si="87"/>
        <v>28.793942330292161</v>
      </c>
      <c r="AU147" s="40">
        <f t="shared" si="87"/>
        <v>38.38215087417462</v>
      </c>
      <c r="AV147" s="41">
        <f t="shared" si="88"/>
        <v>56.323180525025606</v>
      </c>
      <c r="AW147" s="41">
        <f t="shared" si="88"/>
        <v>48.801330067858657</v>
      </c>
      <c r="AX147" s="42">
        <f t="shared" si="88"/>
        <v>78.891487704954599</v>
      </c>
      <c r="AY147" s="42">
        <f t="shared" si="88"/>
        <v>53.443776855846345</v>
      </c>
      <c r="AZ147"/>
      <c r="BA147" s="37">
        <f t="shared" si="63"/>
        <v>29.180451655087978</v>
      </c>
      <c r="BB147" s="37">
        <f t="shared" si="64"/>
        <v>56.16950312655252</v>
      </c>
    </row>
    <row r="148" spans="1:54" x14ac:dyDescent="0.25">
      <c r="D148" s="3">
        <v>63</v>
      </c>
      <c r="F148" s="3">
        <v>62</v>
      </c>
      <c r="G148" s="36">
        <f t="shared" si="81"/>
        <v>82.328703449068684</v>
      </c>
      <c r="H148" s="36">
        <f t="shared" si="81"/>
        <v>82.924599988840768</v>
      </c>
      <c r="I148" s="36">
        <f t="shared" si="81"/>
        <v>91.247239795077391</v>
      </c>
      <c r="J148" s="36">
        <f t="shared" si="81"/>
        <v>84.077555575920869</v>
      </c>
      <c r="K148" s="36">
        <f t="shared" si="81"/>
        <v>29.233133155086602</v>
      </c>
      <c r="L148" s="37">
        <f t="shared" si="55"/>
        <v>57.159665595126128</v>
      </c>
      <c r="M148" s="36">
        <f t="shared" si="82"/>
        <v>30.910692198246988</v>
      </c>
      <c r="N148" s="38">
        <f t="shared" si="82"/>
        <v>21.143590904451202</v>
      </c>
      <c r="O148" s="38">
        <f t="shared" si="82"/>
        <v>0</v>
      </c>
      <c r="P148" s="39">
        <f t="shared" si="82"/>
        <v>70.121964279184297</v>
      </c>
      <c r="Q148" s="39">
        <f t="shared" si="82"/>
        <v>35.856678503129601</v>
      </c>
      <c r="R148" s="39">
        <f t="shared" si="82"/>
        <v>68.802434683436843</v>
      </c>
      <c r="S148" s="40">
        <f t="shared" si="83"/>
        <v>30.450960101775838</v>
      </c>
      <c r="T148" s="40">
        <f t="shared" si="83"/>
        <v>40.687341038798301</v>
      </c>
      <c r="U148" s="41">
        <f t="shared" si="84"/>
        <v>60.350281800324659</v>
      </c>
      <c r="V148" s="41">
        <f t="shared" si="84"/>
        <v>52.159891866892714</v>
      </c>
      <c r="W148" s="42">
        <f t="shared" si="84"/>
        <v>80.953426091815999</v>
      </c>
      <c r="X148" s="42">
        <f t="shared" si="84"/>
        <v>55.684962241200388</v>
      </c>
      <c r="Z148" s="37">
        <f t="shared" si="56"/>
        <v>29.618230616291296</v>
      </c>
      <c r="AA148" s="37">
        <f t="shared" si="57"/>
        <v>57.246302477472263</v>
      </c>
      <c r="AD148"/>
      <c r="AE148" s="3">
        <v>63</v>
      </c>
      <c r="AG148" s="3">
        <f t="shared" si="58"/>
        <v>55.672641640487548</v>
      </c>
      <c r="AH148" s="36">
        <f t="shared" si="86"/>
        <v>78.957837376983562</v>
      </c>
      <c r="AI148" s="36">
        <f t="shared" si="86"/>
        <v>77.85736535793157</v>
      </c>
      <c r="AJ148" s="36">
        <f t="shared" si="86"/>
        <v>85.33390356427914</v>
      </c>
      <c r="AK148" s="36">
        <f t="shared" si="86"/>
        <v>79.13999277621545</v>
      </c>
      <c r="AL148" s="36">
        <f t="shared" si="86"/>
        <v>28.37044620711082</v>
      </c>
      <c r="AM148" s="37">
        <f t="shared" si="60"/>
        <v>56.135567858938728</v>
      </c>
      <c r="AN148" s="36">
        <f t="shared" si="85"/>
        <v>28.615880529129956</v>
      </c>
      <c r="AO148" s="38">
        <f t="shared" si="85"/>
        <v>19.504000983984554</v>
      </c>
      <c r="AP148" s="38">
        <f t="shared" si="85"/>
        <v>0</v>
      </c>
      <c r="AQ148" s="39">
        <f t="shared" si="85"/>
        <v>66.590640061898227</v>
      </c>
      <c r="AR148" s="39">
        <f t="shared" si="85"/>
        <v>34.488372568552244</v>
      </c>
      <c r="AS148" s="39">
        <f t="shared" si="85"/>
        <v>67.911548028561825</v>
      </c>
      <c r="AT148" s="40">
        <f t="shared" si="87"/>
        <v>28.879413024510949</v>
      </c>
      <c r="AU148" s="40">
        <f t="shared" si="87"/>
        <v>38.502051536836696</v>
      </c>
      <c r="AV148" s="41">
        <f t="shared" si="88"/>
        <v>56.527844032116398</v>
      </c>
      <c r="AW148" s="41">
        <f t="shared" si="88"/>
        <v>48.972581823214888</v>
      </c>
      <c r="AX148" s="42">
        <f t="shared" si="88"/>
        <v>79.0030454152879</v>
      </c>
      <c r="AY148" s="42">
        <f t="shared" si="88"/>
        <v>53.562876800368777</v>
      </c>
      <c r="AZ148"/>
      <c r="BA148" s="37">
        <f t="shared" si="63"/>
        <v>29.20663565950727</v>
      </c>
      <c r="BB148" s="37">
        <f t="shared" si="64"/>
        <v>56.228718176724634</v>
      </c>
    </row>
    <row r="149" spans="1:54" x14ac:dyDescent="0.25">
      <c r="D149" s="3">
        <v>64</v>
      </c>
      <c r="F149" s="3">
        <v>63</v>
      </c>
      <c r="G149" s="36">
        <f t="shared" si="81"/>
        <v>82.753503908245051</v>
      </c>
      <c r="H149" s="36">
        <f t="shared" si="81"/>
        <v>83.654522288523395</v>
      </c>
      <c r="I149" s="36">
        <f t="shared" si="81"/>
        <v>92.059104765415626</v>
      </c>
      <c r="J149" s="36">
        <f t="shared" si="81"/>
        <v>84.785527088951625</v>
      </c>
      <c r="K149" s="36">
        <f t="shared" si="81"/>
        <v>29.339243478299096</v>
      </c>
      <c r="L149" s="37">
        <f t="shared" si="55"/>
        <v>57.29387131770379</v>
      </c>
      <c r="M149" s="36">
        <f t="shared" si="82"/>
        <v>31.241664190315355</v>
      </c>
      <c r="N149" s="38">
        <f t="shared" si="82"/>
        <v>21.385497422333216</v>
      </c>
      <c r="O149" s="38">
        <f t="shared" si="82"/>
        <v>0</v>
      </c>
      <c r="P149" s="39">
        <f t="shared" si="82"/>
        <v>70.625191877732249</v>
      </c>
      <c r="Q149" s="39">
        <f t="shared" si="82"/>
        <v>36.041962444640475</v>
      </c>
      <c r="R149" s="39">
        <f t="shared" si="82"/>
        <v>68.905715653487505</v>
      </c>
      <c r="S149" s="40">
        <f t="shared" si="83"/>
        <v>30.67422379926856</v>
      </c>
      <c r="T149" s="40">
        <f t="shared" si="83"/>
        <v>40.994459316454908</v>
      </c>
      <c r="U149" s="41">
        <f t="shared" si="84"/>
        <v>60.903113025045229</v>
      </c>
      <c r="V149" s="41">
        <f t="shared" si="84"/>
        <v>52.619015796677154</v>
      </c>
      <c r="W149" s="42">
        <f t="shared" si="84"/>
        <v>81.215299517116776</v>
      </c>
      <c r="X149" s="42">
        <f t="shared" si="84"/>
        <v>55.975495151333817</v>
      </c>
      <c r="Z149" s="37">
        <f t="shared" si="56"/>
        <v>29.666503800736876</v>
      </c>
      <c r="AA149" s="37">
        <f t="shared" si="57"/>
        <v>57.379815953079309</v>
      </c>
      <c r="AD149"/>
      <c r="AE149" s="3">
        <v>64</v>
      </c>
      <c r="AG149" s="3">
        <f t="shared" si="58"/>
        <v>55.961492918461353</v>
      </c>
      <c r="AH149" s="36">
        <f t="shared" si="86"/>
        <v>79.14088023002995</v>
      </c>
      <c r="AI149" s="36">
        <f t="shared" si="86"/>
        <v>78.106395866894175</v>
      </c>
      <c r="AJ149" s="36">
        <f t="shared" si="86"/>
        <v>85.635077996415774</v>
      </c>
      <c r="AK149" s="36">
        <f t="shared" si="86"/>
        <v>79.383531766488517</v>
      </c>
      <c r="AL149" s="36">
        <f t="shared" si="86"/>
        <v>28.418152138493053</v>
      </c>
      <c r="AM149" s="37">
        <f t="shared" si="60"/>
        <v>56.189721269217614</v>
      </c>
      <c r="AN149" s="36">
        <f t="shared" si="85"/>
        <v>28.728467971973945</v>
      </c>
      <c r="AO149" s="38">
        <f t="shared" si="85"/>
        <v>19.583051339872142</v>
      </c>
      <c r="AP149" s="38">
        <f t="shared" si="85"/>
        <v>0</v>
      </c>
      <c r="AQ149" s="39">
        <f t="shared" si="85"/>
        <v>66.765712780759827</v>
      </c>
      <c r="AR149" s="39">
        <f t="shared" si="85"/>
        <v>34.558901528984343</v>
      </c>
      <c r="AS149" s="39">
        <f t="shared" si="85"/>
        <v>67.96297417827418</v>
      </c>
      <c r="AT149" s="40">
        <f t="shared" si="87"/>
        <v>28.957501782024856</v>
      </c>
      <c r="AU149" s="40">
        <f t="shared" si="87"/>
        <v>38.611510393966533</v>
      </c>
      <c r="AV149" s="41">
        <f t="shared" si="88"/>
        <v>56.71510690427197</v>
      </c>
      <c r="AW149" s="41">
        <f t="shared" si="88"/>
        <v>49.129222969760001</v>
      </c>
      <c r="AX149" s="42">
        <f t="shared" si="88"/>
        <v>79.104466339313319</v>
      </c>
      <c r="AY149" s="42">
        <f t="shared" si="88"/>
        <v>53.671369637004808</v>
      </c>
      <c r="AZ149"/>
      <c r="BA149" s="37">
        <f t="shared" si="63"/>
        <v>29.230202004003772</v>
      </c>
      <c r="BB149" s="37">
        <f t="shared" si="64"/>
        <v>56.282471552000203</v>
      </c>
    </row>
    <row r="150" spans="1:54" x14ac:dyDescent="0.25">
      <c r="D150" s="3">
        <v>65</v>
      </c>
      <c r="F150" s="3">
        <v>64</v>
      </c>
      <c r="G150" s="36">
        <f t="shared" ref="G150:K156" si="89">G78*G$12</f>
        <v>83.153156018854418</v>
      </c>
      <c r="H150" s="36">
        <f t="shared" si="89"/>
        <v>84.36618954569488</v>
      </c>
      <c r="I150" s="36">
        <f t="shared" si="89"/>
        <v>92.840204454755536</v>
      </c>
      <c r="J150" s="36">
        <f t="shared" si="89"/>
        <v>85.474947337756149</v>
      </c>
      <c r="K150" s="36">
        <f t="shared" si="89"/>
        <v>29.438469877868439</v>
      </c>
      <c r="L150" s="37">
        <f t="shared" si="55"/>
        <v>57.421535618296986</v>
      </c>
      <c r="M150" s="36">
        <f t="shared" ref="M150:R156" si="90">M78*M$12</f>
        <v>31.564377800366323</v>
      </c>
      <c r="N150" s="38">
        <f t="shared" si="90"/>
        <v>21.622851677016406</v>
      </c>
      <c r="O150" s="38">
        <f t="shared" si="90"/>
        <v>0</v>
      </c>
      <c r="P150" s="39">
        <f t="shared" si="90"/>
        <v>71.114486212655677</v>
      </c>
      <c r="Q150" s="39">
        <f t="shared" si="90"/>
        <v>36.219674251797827</v>
      </c>
      <c r="R150" s="39">
        <f t="shared" si="90"/>
        <v>69.000874079013144</v>
      </c>
      <c r="S150" s="40">
        <f t="shared" ref="S150:T156" si="91">S78</f>
        <v>30.891116693939427</v>
      </c>
      <c r="T150" s="40">
        <f t="shared" si="91"/>
        <v>41.291916274706203</v>
      </c>
      <c r="U150" s="41">
        <f t="shared" ref="U150:X156" si="92">U78*U$12</f>
        <v>61.442698348341089</v>
      </c>
      <c r="V150" s="41">
        <f t="shared" si="92"/>
        <v>53.06665723461316</v>
      </c>
      <c r="W150" s="42">
        <f t="shared" si="92"/>
        <v>81.466162155330807</v>
      </c>
      <c r="X150" s="42">
        <f t="shared" si="92"/>
        <v>56.254985665396646</v>
      </c>
      <c r="Z150" s="37">
        <f t="shared" si="56"/>
        <v>29.711112098383886</v>
      </c>
      <c r="AA150" s="37">
        <f t="shared" si="57"/>
        <v>57.506856005943725</v>
      </c>
      <c r="AD150"/>
      <c r="AE150" s="3">
        <v>65</v>
      </c>
      <c r="AG150" s="3">
        <f t="shared" si="58"/>
        <v>56.227656728531329</v>
      </c>
      <c r="AH150" s="36">
        <f t="shared" si="86"/>
        <v>79.306819661749387</v>
      </c>
      <c r="AI150" s="36">
        <f t="shared" si="86"/>
        <v>78.334309580794326</v>
      </c>
      <c r="AJ150" s="36">
        <f t="shared" si="86"/>
        <v>85.909813610794799</v>
      </c>
      <c r="AK150" s="36">
        <f t="shared" si="86"/>
        <v>79.606342979464898</v>
      </c>
      <c r="AL150" s="36">
        <f t="shared" si="86"/>
        <v>28.46132059905964</v>
      </c>
      <c r="AM150" s="37">
        <f t="shared" si="60"/>
        <v>56.238932153505843</v>
      </c>
      <c r="AN150" s="36">
        <f t="shared" ref="AN150:AS156" si="93">AN78*AN$12</f>
        <v>28.831531192224713</v>
      </c>
      <c r="AO150" s="38">
        <f t="shared" si="93"/>
        <v>19.655530394940023</v>
      </c>
      <c r="AP150" s="38">
        <f t="shared" si="93"/>
        <v>0</v>
      </c>
      <c r="AQ150" s="39">
        <f t="shared" si="93"/>
        <v>66.925803117889842</v>
      </c>
      <c r="AR150" s="39">
        <f t="shared" si="93"/>
        <v>34.62315723951513</v>
      </c>
      <c r="AS150" s="39">
        <f t="shared" si="93"/>
        <v>68.009306150923351</v>
      </c>
      <c r="AT150" s="40">
        <f t="shared" si="87"/>
        <v>29.028893392176251</v>
      </c>
      <c r="AU150" s="40">
        <f t="shared" si="87"/>
        <v>38.711508605047342</v>
      </c>
      <c r="AV150" s="41">
        <f t="shared" si="88"/>
        <v>56.886541707328774</v>
      </c>
      <c r="AW150" s="41">
        <f t="shared" si="88"/>
        <v>49.272581571111274</v>
      </c>
      <c r="AX150" s="42">
        <f t="shared" si="88"/>
        <v>79.196770733818838</v>
      </c>
      <c r="AY150" s="42">
        <f t="shared" si="88"/>
        <v>53.770288376508987</v>
      </c>
      <c r="AZ150"/>
      <c r="BA150" s="37">
        <f t="shared" si="63"/>
        <v>29.25145136308922</v>
      </c>
      <c r="BB150" s="37">
        <f t="shared" si="64"/>
        <v>56.331324417697346</v>
      </c>
    </row>
    <row r="151" spans="1:54" x14ac:dyDescent="0.25">
      <c r="D151" s="3">
        <v>66</v>
      </c>
      <c r="F151" s="3">
        <v>65</v>
      </c>
      <c r="G151" s="36">
        <f t="shared" si="89"/>
        <v>83.529055571071453</v>
      </c>
      <c r="H151" s="36">
        <f t="shared" si="89"/>
        <v>85.059991979798653</v>
      </c>
      <c r="I151" s="36">
        <f t="shared" si="89"/>
        <v>93.591504787189919</v>
      </c>
      <c r="J151" s="36">
        <f t="shared" si="89"/>
        <v>86.146239529636006</v>
      </c>
      <c r="K151" s="36">
        <f t="shared" si="89"/>
        <v>29.53124236183768</v>
      </c>
      <c r="L151" s="37">
        <f t="shared" ref="L151:L156" si="94">Z151+L235*(AA151-Z151)</f>
        <v>57.542978927213071</v>
      </c>
      <c r="M151" s="36">
        <f t="shared" si="90"/>
        <v>31.878981460441942</v>
      </c>
      <c r="N151" s="38">
        <f t="shared" si="90"/>
        <v>21.855710316189096</v>
      </c>
      <c r="O151" s="38">
        <f t="shared" si="90"/>
        <v>0</v>
      </c>
      <c r="P151" s="39">
        <f t="shared" si="90"/>
        <v>71.590206520904346</v>
      </c>
      <c r="Q151" s="39">
        <f t="shared" si="90"/>
        <v>36.390107255829818</v>
      </c>
      <c r="R151" s="39">
        <f t="shared" si="90"/>
        <v>69.08854181894074</v>
      </c>
      <c r="S151" s="40">
        <f t="shared" si="91"/>
        <v>31.101805287934379</v>
      </c>
      <c r="T151" s="40">
        <f t="shared" si="91"/>
        <v>41.579982164823875</v>
      </c>
      <c r="U151" s="41">
        <f t="shared" si="92"/>
        <v>61.969305163348103</v>
      </c>
      <c r="V151" s="41">
        <f t="shared" si="92"/>
        <v>53.503061630229297</v>
      </c>
      <c r="W151" s="42">
        <f t="shared" si="92"/>
        <v>81.706538968317474</v>
      </c>
      <c r="X151" s="42">
        <f t="shared" si="92"/>
        <v>56.523834461692644</v>
      </c>
      <c r="Z151" s="37">
        <f t="shared" ref="Z151:Z156" si="95">Z79*Z$12</f>
        <v>29.752330418982353</v>
      </c>
      <c r="AA151" s="37">
        <f t="shared" ref="AA151:AA156" si="96">AA79</f>
        <v>57.627736501027925</v>
      </c>
      <c r="AD151"/>
      <c r="AE151" s="3">
        <v>66</v>
      </c>
      <c r="AG151" s="3">
        <f t="shared" ref="AG151:AG156" si="97">AE79</f>
        <v>56.472915029924017</v>
      </c>
      <c r="AH151" s="36">
        <f t="shared" ref="AH151:AL156" si="98">AH79*AH$12</f>
        <v>79.457442317895797</v>
      </c>
      <c r="AI151" s="36">
        <f t="shared" si="98"/>
        <v>78.543006851238772</v>
      </c>
      <c r="AJ151" s="36">
        <f t="shared" si="98"/>
        <v>86.160623225562418</v>
      </c>
      <c r="AK151" s="36">
        <f t="shared" si="98"/>
        <v>79.810303347320684</v>
      </c>
      <c r="AL151" s="36">
        <f t="shared" si="98"/>
        <v>28.500438068932109</v>
      </c>
      <c r="AM151" s="37">
        <f t="shared" ref="AM151:AM156" si="99">BA151+AM235*(BB151-BA151)</f>
        <v>56.283700568042576</v>
      </c>
      <c r="AN151" s="36">
        <f t="shared" si="93"/>
        <v>28.925923098433834</v>
      </c>
      <c r="AO151" s="38">
        <f t="shared" si="93"/>
        <v>19.722009693840707</v>
      </c>
      <c r="AP151" s="38">
        <f t="shared" si="93"/>
        <v>0</v>
      </c>
      <c r="AQ151" s="39">
        <f t="shared" si="93"/>
        <v>67.072280617998203</v>
      </c>
      <c r="AR151" s="39">
        <f t="shared" si="93"/>
        <v>34.681749355306728</v>
      </c>
      <c r="AS151" s="39">
        <f t="shared" si="93"/>
        <v>68.051122037114027</v>
      </c>
      <c r="AT151" s="40">
        <f t="shared" ref="AT151:AU156" si="100">AT79</f>
        <v>29.094202118923693</v>
      </c>
      <c r="AU151" s="40">
        <f t="shared" si="100"/>
        <v>38.802924554111279</v>
      </c>
      <c r="AV151" s="41">
        <f t="shared" ref="AV151:AY156" si="101">AV79*AV$12</f>
        <v>57.043565168920118</v>
      </c>
      <c r="AW151" s="41">
        <f t="shared" si="101"/>
        <v>49.403852955727693</v>
      </c>
      <c r="AX151" s="42">
        <f t="shared" si="101"/>
        <v>79.280861105665082</v>
      </c>
      <c r="AY151" s="42">
        <f t="shared" si="101"/>
        <v>53.860552296443757</v>
      </c>
      <c r="AZ151"/>
      <c r="BA151" s="37">
        <f t="shared" ref="BA151:BA156" si="102">BA79*BA$12</f>
        <v>29.270644022166497</v>
      </c>
      <c r="BB151" s="37">
        <f t="shared" ref="BB151:BB156" si="103">BB79*($AM$166/0.778237)</f>
        <v>56.375771668023624</v>
      </c>
    </row>
    <row r="152" spans="1:54" x14ac:dyDescent="0.25">
      <c r="D152" s="3">
        <v>67</v>
      </c>
      <c r="F152" s="3">
        <v>66</v>
      </c>
      <c r="G152" s="36">
        <f t="shared" si="89"/>
        <v>83.882532464649927</v>
      </c>
      <c r="H152" s="36">
        <f t="shared" si="89"/>
        <v>85.736315879887613</v>
      </c>
      <c r="I152" s="36">
        <f t="shared" si="89"/>
        <v>94.313959745110097</v>
      </c>
      <c r="J152" s="36">
        <f t="shared" si="89"/>
        <v>86.799821492277417</v>
      </c>
      <c r="K152" s="36">
        <f t="shared" si="89"/>
        <v>29.617966269413163</v>
      </c>
      <c r="L152" s="37">
        <f t="shared" si="94"/>
        <v>57.658505779627426</v>
      </c>
      <c r="M152" s="36">
        <f t="shared" si="90"/>
        <v>32.185625040488254</v>
      </c>
      <c r="N152" s="38">
        <f t="shared" si="90"/>
        <v>22.084131052631182</v>
      </c>
      <c r="O152" s="38">
        <f t="shared" si="90"/>
        <v>0</v>
      </c>
      <c r="P152" s="39">
        <f t="shared" si="90"/>
        <v>72.052704582607305</v>
      </c>
      <c r="Q152" s="39">
        <f t="shared" si="90"/>
        <v>36.553544868658854</v>
      </c>
      <c r="R152" s="39">
        <f t="shared" si="90"/>
        <v>69.169302646069042</v>
      </c>
      <c r="S152" s="40">
        <f t="shared" si="91"/>
        <v>31.306452802952077</v>
      </c>
      <c r="T152" s="40">
        <f t="shared" si="91"/>
        <v>41.858922249729574</v>
      </c>
      <c r="U152" s="41">
        <f t="shared" si="92"/>
        <v>62.483198803555823</v>
      </c>
      <c r="V152" s="41">
        <f t="shared" si="92"/>
        <v>53.92847196082338</v>
      </c>
      <c r="W152" s="42">
        <f t="shared" si="92"/>
        <v>81.93692857745684</v>
      </c>
      <c r="X152" s="42">
        <f t="shared" si="92"/>
        <v>56.782429278541606</v>
      </c>
      <c r="Z152" s="37">
        <f t="shared" si="95"/>
        <v>29.790413546282547</v>
      </c>
      <c r="AA152" s="37">
        <f t="shared" si="96"/>
        <v>57.742756085500218</v>
      </c>
      <c r="AD152"/>
      <c r="AE152" s="3">
        <v>67</v>
      </c>
      <c r="AG152" s="3">
        <f t="shared" si="97"/>
        <v>56.698909820073034</v>
      </c>
      <c r="AH152" s="36">
        <f t="shared" si="98"/>
        <v>79.594320479898457</v>
      </c>
      <c r="AI152" s="36">
        <f t="shared" si="98"/>
        <v>78.734200808568318</v>
      </c>
      <c r="AJ152" s="36">
        <f t="shared" si="98"/>
        <v>86.389752996258323</v>
      </c>
      <c r="AK152" s="36">
        <f t="shared" si="98"/>
        <v>79.997103174428119</v>
      </c>
      <c r="AL152" s="36">
        <f t="shared" si="98"/>
        <v>28.535930728634803</v>
      </c>
      <c r="AM152" s="37">
        <f t="shared" si="99"/>
        <v>56.324468621844403</v>
      </c>
      <c r="AN152" s="36">
        <f t="shared" si="93"/>
        <v>29.012413362578986</v>
      </c>
      <c r="AO152" s="38">
        <f t="shared" si="93"/>
        <v>19.783007380052322</v>
      </c>
      <c r="AP152" s="38">
        <f t="shared" si="93"/>
        <v>0</v>
      </c>
      <c r="AQ152" s="39">
        <f t="shared" si="93"/>
        <v>67.206376635902075</v>
      </c>
      <c r="AR152" s="39">
        <f t="shared" si="93"/>
        <v>34.735220612357331</v>
      </c>
      <c r="AS152" s="39">
        <f t="shared" si="93"/>
        <v>68.088923298155621</v>
      </c>
      <c r="AT152" s="40">
        <f t="shared" si="100"/>
        <v>29.153979964614848</v>
      </c>
      <c r="AU152" s="40">
        <f t="shared" si="100"/>
        <v>38.886546112293949</v>
      </c>
      <c r="AV152" s="41">
        <f t="shared" si="101"/>
        <v>57.187455567778358</v>
      </c>
      <c r="AW152" s="41">
        <f t="shared" si="101"/>
        <v>49.524114689172954</v>
      </c>
      <c r="AX152" s="42">
        <f t="shared" si="101"/>
        <v>79.357538015866552</v>
      </c>
      <c r="AY152" s="42">
        <f t="shared" si="101"/>
        <v>53.94298134128092</v>
      </c>
      <c r="AZ152"/>
      <c r="BA152" s="37">
        <f t="shared" si="102"/>
        <v>29.288006155975534</v>
      </c>
      <c r="BB152" s="37">
        <f t="shared" si="103"/>
        <v>56.41625100017017</v>
      </c>
    </row>
    <row r="153" spans="1:54" x14ac:dyDescent="0.25">
      <c r="D153" s="3">
        <v>68</v>
      </c>
      <c r="F153" s="3">
        <v>67</v>
      </c>
      <c r="G153" s="36">
        <f t="shared" si="89"/>
        <v>84.214852305490538</v>
      </c>
      <c r="H153" s="36">
        <f t="shared" si="89"/>
        <v>86.395543290311807</v>
      </c>
      <c r="I153" s="36">
        <f t="shared" si="89"/>
        <v>95.008509518522317</v>
      </c>
      <c r="J153" s="36">
        <f t="shared" si="89"/>
        <v>87.436105398483008</v>
      </c>
      <c r="K153" s="36">
        <f t="shared" si="89"/>
        <v>29.699023388169405</v>
      </c>
      <c r="L153" s="37">
        <f t="shared" si="94"/>
        <v>57.768405632369742</v>
      </c>
      <c r="M153" s="36">
        <f t="shared" si="90"/>
        <v>32.484459456211482</v>
      </c>
      <c r="N153" s="38">
        <f t="shared" si="90"/>
        <v>22.30817251681227</v>
      </c>
      <c r="O153" s="38">
        <f t="shared" si="90"/>
        <v>0</v>
      </c>
      <c r="P153" s="39">
        <f t="shared" si="90"/>
        <v>72.502324738212863</v>
      </c>
      <c r="Q153" s="39">
        <f t="shared" si="90"/>
        <v>36.710260780905955</v>
      </c>
      <c r="R153" s="39">
        <f t="shared" si="90"/>
        <v>69.243695741193122</v>
      </c>
      <c r="S153" s="40">
        <f t="shared" si="91"/>
        <v>31.505219160159932</v>
      </c>
      <c r="T153" s="40">
        <f t="shared" si="91"/>
        <v>42.12899667249458</v>
      </c>
      <c r="U153" s="41">
        <f t="shared" si="92"/>
        <v>62.984642288004693</v>
      </c>
      <c r="V153" s="41">
        <f t="shared" si="92"/>
        <v>54.343128533758851</v>
      </c>
      <c r="W153" s="42">
        <f t="shared" si="92"/>
        <v>82.157804560680205</v>
      </c>
      <c r="X153" s="42">
        <f t="shared" si="92"/>
        <v>57.031145189020499</v>
      </c>
      <c r="Z153" s="37">
        <f t="shared" si="95"/>
        <v>29.825597536957186</v>
      </c>
      <c r="AA153" s="37">
        <f t="shared" si="96"/>
        <v>57.852198926571987</v>
      </c>
      <c r="AD153"/>
      <c r="AE153" s="3">
        <v>68</v>
      </c>
      <c r="AG153" s="3">
        <f t="shared" si="97"/>
        <v>56.907154127745713</v>
      </c>
      <c r="AH153" s="36">
        <f t="shared" si="98"/>
        <v>79.718841686787684</v>
      </c>
      <c r="AI153" s="36">
        <f t="shared" si="98"/>
        <v>78.909438116145068</v>
      </c>
      <c r="AJ153" s="36">
        <f t="shared" si="98"/>
        <v>86.599214555698254</v>
      </c>
      <c r="AK153" s="36">
        <f t="shared" si="98"/>
        <v>80.168267071499827</v>
      </c>
      <c r="AL153" s="36">
        <f t="shared" si="98"/>
        <v>28.568173093985546</v>
      </c>
      <c r="AM153" s="37">
        <f t="shared" si="99"/>
        <v>56.36162825917399</v>
      </c>
      <c r="AN153" s="36">
        <f t="shared" si="93"/>
        <v>29.091697495792076</v>
      </c>
      <c r="AO153" s="38">
        <f t="shared" si="93"/>
        <v>19.838993703967031</v>
      </c>
      <c r="AP153" s="38">
        <f t="shared" si="93"/>
        <v>0</v>
      </c>
      <c r="AQ153" s="39">
        <f t="shared" si="93"/>
        <v>67.329200150558336</v>
      </c>
      <c r="AR153" s="39">
        <f t="shared" si="93"/>
        <v>34.784055268255862</v>
      </c>
      <c r="AS153" s="39">
        <f t="shared" si="93"/>
        <v>68.123146528782442</v>
      </c>
      <c r="AT153" s="40">
        <f t="shared" si="100"/>
        <v>29.208723829528378</v>
      </c>
      <c r="AU153" s="40">
        <f t="shared" si="100"/>
        <v>38.963081236786103</v>
      </c>
      <c r="AV153" s="41">
        <f t="shared" si="101"/>
        <v>57.319367921928709</v>
      </c>
      <c r="AW153" s="41">
        <f t="shared" si="101"/>
        <v>49.634339628641804</v>
      </c>
      <c r="AX153" s="42">
        <f t="shared" si="101"/>
        <v>79.42751344664623</v>
      </c>
      <c r="AY153" s="42">
        <f t="shared" si="101"/>
        <v>54.018308441924148</v>
      </c>
      <c r="AZ153"/>
      <c r="BA153" s="37">
        <f t="shared" si="102"/>
        <v>29.303735006226702</v>
      </c>
      <c r="BB153" s="37">
        <f t="shared" si="103"/>
        <v>56.453150569939176</v>
      </c>
    </row>
    <row r="154" spans="1:54" x14ac:dyDescent="0.25">
      <c r="D154" s="3">
        <v>69</v>
      </c>
      <c r="F154" s="3">
        <v>68</v>
      </c>
      <c r="G154" s="36">
        <f t="shared" si="89"/>
        <v>84.527218191953168</v>
      </c>
      <c r="H154" s="36">
        <f t="shared" si="89"/>
        <v>87.038051732554663</v>
      </c>
      <c r="I154" s="36">
        <f t="shared" si="89"/>
        <v>95.67607891355523</v>
      </c>
      <c r="J154" s="36">
        <f t="shared" si="89"/>
        <v>88.055497527366711</v>
      </c>
      <c r="K154" s="36">
        <f t="shared" si="89"/>
        <v>29.774773064241035</v>
      </c>
      <c r="L154" s="37">
        <f t="shared" si="94"/>
        <v>57.872953634359448</v>
      </c>
      <c r="M154" s="36">
        <f t="shared" si="90"/>
        <v>32.775636309363577</v>
      </c>
      <c r="N154" s="38">
        <f t="shared" si="90"/>
        <v>22.527894119762323</v>
      </c>
      <c r="O154" s="38">
        <f t="shared" si="90"/>
        <v>0</v>
      </c>
      <c r="P154" s="39">
        <f t="shared" si="90"/>
        <v>72.939403919195598</v>
      </c>
      <c r="Q154" s="39">
        <f t="shared" si="90"/>
        <v>36.860519171062229</v>
      </c>
      <c r="R154" s="39">
        <f t="shared" si="90"/>
        <v>69.312218959446881</v>
      </c>
      <c r="S154" s="40">
        <f t="shared" si="91"/>
        <v>31.698260969156884</v>
      </c>
      <c r="T154" s="40">
        <f t="shared" si="91"/>
        <v>42.390460351140717</v>
      </c>
      <c r="U154" s="41">
        <f t="shared" si="92"/>
        <v>63.473896093200281</v>
      </c>
      <c r="V154" s="41">
        <f t="shared" si="92"/>
        <v>54.747268811498664</v>
      </c>
      <c r="W154" s="42">
        <f t="shared" si="92"/>
        <v>82.369616692946181</v>
      </c>
      <c r="X154" s="42">
        <f t="shared" si="92"/>
        <v>57.270344884559911</v>
      </c>
      <c r="Z154" s="37">
        <f t="shared" si="95"/>
        <v>29.858101033723422</v>
      </c>
      <c r="AA154" s="37">
        <f t="shared" si="96"/>
        <v>57.956335413560829</v>
      </c>
      <c r="AD154"/>
      <c r="AE154" s="3">
        <v>69</v>
      </c>
      <c r="AG154" s="3">
        <f t="shared" si="97"/>
        <v>57.099042142728173</v>
      </c>
      <c r="AH154" s="36">
        <f t="shared" si="98"/>
        <v>79.832233734425643</v>
      </c>
      <c r="AI154" s="36">
        <f t="shared" si="98"/>
        <v>79.070117112210127</v>
      </c>
      <c r="AJ154" s="36">
        <f t="shared" si="98"/>
        <v>86.790812785227899</v>
      </c>
      <c r="AK154" s="36">
        <f t="shared" si="98"/>
        <v>80.325172220176668</v>
      </c>
      <c r="AL154" s="36">
        <f t="shared" si="98"/>
        <v>28.597495252839266</v>
      </c>
      <c r="AM154" s="37">
        <f t="shared" si="99"/>
        <v>56.395527846284551</v>
      </c>
      <c r="AN154" s="36">
        <f t="shared" si="93"/>
        <v>29.164404811278743</v>
      </c>
      <c r="AO154" s="38">
        <f t="shared" si="93"/>
        <v>19.890395894465584</v>
      </c>
      <c r="AP154" s="38">
        <f t="shared" si="93"/>
        <v>0</v>
      </c>
      <c r="AQ154" s="39">
        <f t="shared" si="93"/>
        <v>67.44175151295579</v>
      </c>
      <c r="AR154" s="39">
        <f t="shared" si="93"/>
        <v>34.828686328648566</v>
      </c>
      <c r="AS154" s="39">
        <f t="shared" si="93"/>
        <v>68.154173180571917</v>
      </c>
      <c r="AT154" s="40">
        <f t="shared" si="100"/>
        <v>29.258881732407843</v>
      </c>
      <c r="AU154" s="40">
        <f t="shared" si="100"/>
        <v>39.033167157500543</v>
      </c>
      <c r="AV154" s="41">
        <f t="shared" si="101"/>
        <v>57.440347287088628</v>
      </c>
      <c r="AW154" s="41">
        <f t="shared" si="101"/>
        <v>49.735407334258255</v>
      </c>
      <c r="AX154" s="42">
        <f t="shared" si="101"/>
        <v>79.491422152651168</v>
      </c>
      <c r="AY154" s="42">
        <f t="shared" si="101"/>
        <v>54.087190089934481</v>
      </c>
      <c r="AZ154"/>
      <c r="BA154" s="37">
        <f t="shared" si="102"/>
        <v>29.318003170910622</v>
      </c>
      <c r="BB154" s="37">
        <f t="shared" si="103"/>
        <v>56.486815475940105</v>
      </c>
    </row>
    <row r="155" spans="1:54" x14ac:dyDescent="0.25">
      <c r="D155" s="3">
        <v>70</v>
      </c>
      <c r="F155" s="3">
        <v>69</v>
      </c>
      <c r="G155" s="36">
        <f t="shared" si="89"/>
        <v>84.820772647091076</v>
      </c>
      <c r="H155" s="36">
        <f t="shared" si="89"/>
        <v>87.664213960294489</v>
      </c>
      <c r="I155" s="36">
        <f t="shared" si="89"/>
        <v>96.317575996513682</v>
      </c>
      <c r="J155" s="36">
        <f t="shared" si="89"/>
        <v>88.658398058930047</v>
      </c>
      <c r="K155" s="36">
        <f t="shared" si="89"/>
        <v>29.845553297574227</v>
      </c>
      <c r="L155" s="37">
        <f t="shared" si="94"/>
        <v>57.97241135402372</v>
      </c>
      <c r="M155" s="36">
        <f t="shared" si="90"/>
        <v>33.059307558261402</v>
      </c>
      <c r="N155" s="38">
        <f t="shared" si="90"/>
        <v>22.743355925549739</v>
      </c>
      <c r="O155" s="38">
        <f t="shared" si="90"/>
        <v>0</v>
      </c>
      <c r="P155" s="39">
        <f t="shared" si="90"/>
        <v>73.364271690865166</v>
      </c>
      <c r="Q155" s="39">
        <f t="shared" si="90"/>
        <v>37.004574923621647</v>
      </c>
      <c r="R155" s="39">
        <f t="shared" si="90"/>
        <v>69.375331879413068</v>
      </c>
      <c r="S155" s="40">
        <f t="shared" si="91"/>
        <v>31.885731525072512</v>
      </c>
      <c r="T155" s="40">
        <f t="shared" si="91"/>
        <v>42.64356289722226</v>
      </c>
      <c r="U155" s="41">
        <f t="shared" si="92"/>
        <v>63.95121794964782</v>
      </c>
      <c r="V155" s="41">
        <f t="shared" si="92"/>
        <v>55.141127257538045</v>
      </c>
      <c r="W155" s="42">
        <f t="shared" si="92"/>
        <v>82.572792131618698</v>
      </c>
      <c r="X155" s="42">
        <f t="shared" si="92"/>
        <v>57.500378965353441</v>
      </c>
      <c r="Z155" s="37">
        <f t="shared" si="95"/>
        <v>29.888126496086173</v>
      </c>
      <c r="AA155" s="37">
        <f t="shared" si="96"/>
        <v>58.055422825913979</v>
      </c>
      <c r="AD155"/>
      <c r="AE155" s="3">
        <v>70</v>
      </c>
      <c r="AG155" s="3">
        <f t="shared" si="97"/>
        <v>57.275858549886756</v>
      </c>
      <c r="AH155" s="36">
        <f t="shared" si="98"/>
        <v>79.935585845601665</v>
      </c>
      <c r="AI155" s="36">
        <f t="shared" si="98"/>
        <v>79.217503707698768</v>
      </c>
      <c r="AJ155" s="36">
        <f t="shared" si="98"/>
        <v>86.966169870488557</v>
      </c>
      <c r="AK155" s="36">
        <f t="shared" si="98"/>
        <v>80.469064349473086</v>
      </c>
      <c r="AL155" s="36">
        <f t="shared" si="98"/>
        <v>28.624188953199543</v>
      </c>
      <c r="AM155" s="37">
        <f t="shared" si="99"/>
        <v>56.426477767659378</v>
      </c>
      <c r="AN155" s="36">
        <f t="shared" si="93"/>
        <v>29.231105425316066</v>
      </c>
      <c r="AO155" s="38">
        <f t="shared" si="93"/>
        <v>19.937602475724624</v>
      </c>
      <c r="AP155" s="38">
        <f t="shared" si="93"/>
        <v>0</v>
      </c>
      <c r="AQ155" s="39">
        <f t="shared" si="93"/>
        <v>67.544934431410681</v>
      </c>
      <c r="AR155" s="39">
        <f t="shared" si="93"/>
        <v>34.869501754156701</v>
      </c>
      <c r="AS155" s="39">
        <f t="shared" si="93"/>
        <v>68.182337635758458</v>
      </c>
      <c r="AT155" s="40">
        <f t="shared" si="100"/>
        <v>29.30485823019842</v>
      </c>
      <c r="AU155" s="40">
        <f t="shared" si="100"/>
        <v>39.097378361558164</v>
      </c>
      <c r="AV155" s="41">
        <f t="shared" si="101"/>
        <v>57.551340428655635</v>
      </c>
      <c r="AW155" s="41">
        <f t="shared" si="101"/>
        <v>49.828114068862362</v>
      </c>
      <c r="AX155" s="42">
        <f t="shared" si="101"/>
        <v>79.549831337729159</v>
      </c>
      <c r="AY155" s="42">
        <f t="shared" si="101"/>
        <v>54.150215442840967</v>
      </c>
      <c r="AZ155"/>
      <c r="BA155" s="37">
        <f t="shared" si="102"/>
        <v>29.330962173375728</v>
      </c>
      <c r="BB155" s="37">
        <f t="shared" si="103"/>
        <v>56.517553272418439</v>
      </c>
    </row>
    <row r="156" spans="1:54" x14ac:dyDescent="0.25">
      <c r="D156" s="3">
        <v>71</v>
      </c>
      <c r="F156" s="3">
        <v>70</v>
      </c>
      <c r="G156" s="36">
        <f t="shared" si="89"/>
        <v>85.096599659031938</v>
      </c>
      <c r="H156" s="36">
        <f t="shared" si="89"/>
        <v>88.274397744999717</v>
      </c>
      <c r="I156" s="36">
        <f t="shared" si="89"/>
        <v>96.93389095156445</v>
      </c>
      <c r="J156" s="36">
        <f t="shared" si="89"/>
        <v>89.245200899185946</v>
      </c>
      <c r="K156" s="36">
        <f t="shared" si="89"/>
        <v>29.911681815847707</v>
      </c>
      <c r="L156" s="37">
        <f t="shared" si="94"/>
        <v>58.067027466682731</v>
      </c>
      <c r="M156" s="36">
        <f t="shared" si="90"/>
        <v>33.335625216481255</v>
      </c>
      <c r="N156" s="38">
        <f t="shared" si="90"/>
        <v>22.954618532747794</v>
      </c>
      <c r="O156" s="38">
        <f t="shared" si="90"/>
        <v>0</v>
      </c>
      <c r="P156" s="39">
        <f t="shared" si="90"/>
        <v>73.777250305943639</v>
      </c>
      <c r="Q156" s="39">
        <f t="shared" si="90"/>
        <v>37.142673854218856</v>
      </c>
      <c r="R156" s="39">
        <f t="shared" si="90"/>
        <v>69.433458645846045</v>
      </c>
      <c r="S156" s="40">
        <f t="shared" si="91"/>
        <v>32.067780812972124</v>
      </c>
      <c r="T156" s="40">
        <f t="shared" si="91"/>
        <v>42.888548555881236</v>
      </c>
      <c r="U156" s="41">
        <f t="shared" si="92"/>
        <v>64.416862661074461</v>
      </c>
      <c r="V156" s="41">
        <f t="shared" si="92"/>
        <v>55.524935201543073</v>
      </c>
      <c r="W156" s="42">
        <f t="shared" si="92"/>
        <v>82.767736548314176</v>
      </c>
      <c r="X156" s="42">
        <f t="shared" si="92"/>
        <v>57.721586235769806</v>
      </c>
      <c r="Z156" s="37">
        <f t="shared" si="95"/>
        <v>29.915861352321809</v>
      </c>
      <c r="AA156" s="37">
        <f t="shared" si="96"/>
        <v>58.14970596884249</v>
      </c>
      <c r="AD156"/>
      <c r="AE156" s="3">
        <v>71</v>
      </c>
      <c r="AG156" s="3">
        <f t="shared" si="97"/>
        <v>57.43878713009709</v>
      </c>
      <c r="AH156" s="36">
        <f t="shared" si="98"/>
        <v>80.029866657916159</v>
      </c>
      <c r="AI156" s="36">
        <f t="shared" si="98"/>
        <v>79.352745351644273</v>
      </c>
      <c r="AJ156" s="36">
        <f t="shared" si="98"/>
        <v>87.126746190544168</v>
      </c>
      <c r="AK156" s="36">
        <f t="shared" si="98"/>
        <v>80.601071745941226</v>
      </c>
      <c r="AL156" s="36">
        <f t="shared" si="98"/>
        <v>28.648512744092674</v>
      </c>
      <c r="AM156" s="37">
        <f t="shared" si="99"/>
        <v>56.454755198422248</v>
      </c>
      <c r="AN156" s="36">
        <f t="shared" si="93"/>
        <v>29.292316425281353</v>
      </c>
      <c r="AO156" s="38">
        <f t="shared" si="93"/>
        <v>19.980967099650965</v>
      </c>
      <c r="AP156" s="38">
        <f t="shared" si="93"/>
        <v>0</v>
      </c>
      <c r="AQ156" s="39">
        <f t="shared" si="93"/>
        <v>67.639566448845059</v>
      </c>
      <c r="AR156" s="39">
        <f t="shared" si="93"/>
        <v>34.90684980846197</v>
      </c>
      <c r="AS156" s="39">
        <f t="shared" si="93"/>
        <v>68.207933940460109</v>
      </c>
      <c r="AT156" s="40">
        <f t="shared" si="100"/>
        <v>29.347019152913852</v>
      </c>
      <c r="AU156" s="40">
        <f t="shared" si="100"/>
        <v>39.156233551668436</v>
      </c>
      <c r="AV156" s="41">
        <f t="shared" si="101"/>
        <v>57.653206090569505</v>
      </c>
      <c r="AW156" s="41">
        <f t="shared" si="101"/>
        <v>49.913181582302855</v>
      </c>
      <c r="AX156" s="42">
        <f t="shared" si="101"/>
        <v>79.603248935196333</v>
      </c>
      <c r="AY156" s="42">
        <f t="shared" si="101"/>
        <v>54.20791418911643</v>
      </c>
      <c r="AZ156"/>
      <c r="BA156" s="37">
        <f t="shared" si="102"/>
        <v>29.342745444795117</v>
      </c>
      <c r="BB156" s="37">
        <f t="shared" si="103"/>
        <v>56.545638673431789</v>
      </c>
    </row>
    <row r="157" spans="1:54" x14ac:dyDescent="0.25">
      <c r="AD157"/>
    </row>
    <row r="158" spans="1:54" x14ac:dyDescent="0.25">
      <c r="A158" t="s">
        <v>39</v>
      </c>
      <c r="B158" s="11">
        <f>Settings!J6</f>
        <v>91</v>
      </c>
      <c r="F158" s="3" t="s">
        <v>33</v>
      </c>
      <c r="G158" s="36"/>
      <c r="H158" s="36"/>
      <c r="I158" s="36"/>
      <c r="J158" s="36"/>
      <c r="K158" s="36"/>
      <c r="L158" s="37"/>
      <c r="M158" s="35">
        <f>2*(1-EXP(-0.104*(B158-70)))</f>
        <v>1.7748194647088766</v>
      </c>
      <c r="N158" s="38"/>
      <c r="O158" s="38"/>
      <c r="P158" s="39">
        <f>4*(1-EXP(-0.025*P11))</f>
        <v>3.2123532991832238</v>
      </c>
      <c r="Q158" s="39">
        <f>10*(1-EXP(-0.013*Q11))</f>
        <v>5.7044264178926083</v>
      </c>
      <c r="R158" s="39">
        <f>12*(1-EXP(-0.0166*R11))</f>
        <v>7.9207765077004755</v>
      </c>
      <c r="S158" s="40"/>
      <c r="T158" s="40"/>
      <c r="U158" s="41"/>
      <c r="V158" s="41"/>
      <c r="W158" s="42"/>
      <c r="X158" s="42"/>
      <c r="AB158" t="s">
        <v>39</v>
      </c>
      <c r="AC158" s="11">
        <f>B158</f>
        <v>91</v>
      </c>
      <c r="AD158"/>
      <c r="AG158" s="3" t="s">
        <v>33</v>
      </c>
      <c r="AH158" s="36"/>
      <c r="AI158" s="36"/>
      <c r="AJ158" s="36"/>
      <c r="AK158" s="36"/>
      <c r="AL158" s="36"/>
      <c r="AM158" s="37"/>
      <c r="AN158" s="35">
        <f>2*(1-EXP(-0.104*(AC158-70)))</f>
        <v>1.7748194647088766</v>
      </c>
      <c r="AO158" s="38"/>
      <c r="AP158" s="38"/>
      <c r="AQ158" s="39">
        <f>4*(1-EXP(-0.025*AQ11))</f>
        <v>3.2123532991832238</v>
      </c>
      <c r="AR158" s="39">
        <f>10*(1-EXP(-0.013*AR11))</f>
        <v>5.7044264178926083</v>
      </c>
      <c r="AS158" s="39">
        <f>12*(1-EXP(-0.0166*AS11))</f>
        <v>7.9207765077004755</v>
      </c>
      <c r="AT158" s="40"/>
      <c r="AU158" s="40"/>
      <c r="AV158" s="41"/>
      <c r="AW158" s="41"/>
      <c r="AX158" s="42"/>
      <c r="AY158" s="42"/>
    </row>
    <row r="159" spans="1:54" x14ac:dyDescent="0.25">
      <c r="A159" t="s">
        <v>22</v>
      </c>
      <c r="B159" s="11">
        <f>Settings!I6</f>
        <v>65</v>
      </c>
      <c r="F159" s="3" t="s">
        <v>34</v>
      </c>
      <c r="G159" s="36"/>
      <c r="H159" s="36"/>
      <c r="I159" s="36"/>
      <c r="J159" s="36"/>
      <c r="K159" s="36"/>
      <c r="L159" s="37"/>
      <c r="M159" s="35">
        <f>1.5*(1-EXP(-0.0201*M11))</f>
        <v>1.0938508782605161</v>
      </c>
      <c r="N159" s="38"/>
      <c r="O159" s="38"/>
      <c r="P159" s="39">
        <f>4*(1-EXP(-0.034*P11))</f>
        <v>3.5611974059379543</v>
      </c>
      <c r="Q159" s="39">
        <f>6*(1-EXP(-0.06*Q11))</f>
        <v>5.8785485313251744</v>
      </c>
      <c r="R159" s="39">
        <f>20*(1-EXP(-0.021*R11))</f>
        <v>14.892386480238446</v>
      </c>
      <c r="S159" s="40"/>
      <c r="T159" s="40"/>
      <c r="U159" s="41"/>
      <c r="V159" s="41"/>
      <c r="W159" s="42"/>
      <c r="X159" s="42"/>
      <c r="AB159" t="s">
        <v>22</v>
      </c>
      <c r="AC159" s="11">
        <f>B159</f>
        <v>65</v>
      </c>
      <c r="AD159"/>
      <c r="AG159" s="3" t="s">
        <v>34</v>
      </c>
      <c r="AH159" s="36"/>
      <c r="AI159" s="36"/>
      <c r="AJ159" s="36"/>
      <c r="AK159" s="36"/>
      <c r="AL159" s="36"/>
      <c r="AM159" s="37"/>
      <c r="AN159" s="35">
        <f>1.5*(1-EXP(-0.0201*AN11))</f>
        <v>1.0938508782605161</v>
      </c>
      <c r="AO159" s="38"/>
      <c r="AP159" s="38"/>
      <c r="AQ159" s="39">
        <f>4*(1-EXP(-0.034*AQ11))</f>
        <v>3.5611974059379543</v>
      </c>
      <c r="AR159" s="39">
        <f>6*(1-EXP(-0.06*AR11))</f>
        <v>5.8785485313251744</v>
      </c>
      <c r="AS159" s="39">
        <f>20*(1-EXP(-0.021*AS11))</f>
        <v>14.892386480238446</v>
      </c>
      <c r="AT159" s="40"/>
      <c r="AU159" s="40"/>
      <c r="AV159" s="41"/>
      <c r="AW159" s="41"/>
      <c r="AX159" s="42"/>
      <c r="AY159" s="42"/>
    </row>
    <row r="160" spans="1:54" x14ac:dyDescent="0.25">
      <c r="A160" t="s">
        <v>87</v>
      </c>
      <c r="B160" s="11">
        <f>Settings!H6</f>
        <v>97</v>
      </c>
      <c r="F160" s="3" t="s">
        <v>32</v>
      </c>
      <c r="G160" s="36">
        <f>IF(B158&gt;84, 0.75+0.75*(1-EXP(-0.23*(B158-84)))^0.5, 0.75-0.75*(1-EXP(0.23*(B158-84)))^0.5)</f>
        <v>1.4208675108266395</v>
      </c>
      <c r="H160" s="36">
        <f>5*(1-EXP(-0.0115*H11))</f>
        <v>2.6322552675038247</v>
      </c>
      <c r="I160" s="36">
        <f>5*(1-EXP(-0.0164*I11))^2.24</f>
        <v>1.9420751097732385</v>
      </c>
      <c r="J160" s="36">
        <f>5*(1-EXP(-0.0164*J11))^2.24</f>
        <v>1.9420751097732385</v>
      </c>
      <c r="K160" s="36">
        <f>5*(1-EXP(-0.0149*K11))^2.48</f>
        <v>1.5300499446211988</v>
      </c>
      <c r="L160" s="37">
        <f>5*(1-EXP(-0.0149*L11))^2.48</f>
        <v>1.5300499446211988</v>
      </c>
      <c r="M160" s="35">
        <f>M158+M159</f>
        <v>2.8686703429693927</v>
      </c>
      <c r="N160" s="38">
        <f>1.5*(1-EXP(-0.0183*N11))</f>
        <v>1.0434398809008987</v>
      </c>
      <c r="O160" s="38">
        <f>1.5*(1-EXP(-0.0183*O11))</f>
        <v>1.0434398809008987</v>
      </c>
      <c r="P160" s="39">
        <f>P158+P159</f>
        <v>6.7735507051211776</v>
      </c>
      <c r="Q160" s="39">
        <f>Q158+Q159</f>
        <v>11.582974949217782</v>
      </c>
      <c r="R160" s="39">
        <f>R158+R159</f>
        <v>22.813162987938924</v>
      </c>
      <c r="S160" s="40">
        <f>B161/10</f>
        <v>0.35</v>
      </c>
      <c r="T160" s="40">
        <f>B161/10</f>
        <v>0.35</v>
      </c>
      <c r="U160" s="41">
        <f>($C$5/100*$H$160)+((100-$C$5)/100*$N$160)</f>
        <v>1.9967291128626543</v>
      </c>
      <c r="V160" s="41">
        <f>($C$5/100*$H$160)+((100-$C$5)/100*$N$160)</f>
        <v>1.9967291128626543</v>
      </c>
      <c r="W160" s="42">
        <f>5*(1-EXP(-0.0115*W11))</f>
        <v>2.6322552675038247</v>
      </c>
      <c r="X160" s="42">
        <f>5*(1-EXP(-0.0115*X11))</f>
        <v>2.6322552675038247</v>
      </c>
      <c r="AB160" t="s">
        <v>87</v>
      </c>
      <c r="AC160" s="11">
        <f>B160</f>
        <v>97</v>
      </c>
      <c r="AD160"/>
      <c r="AG160" s="3" t="s">
        <v>32</v>
      </c>
      <c r="AH160" s="36">
        <f>IF(AC158&gt;84, 0.75+0.75*(1-EXP(-0.23*(AC158-84)))^0.5, 0.75-0.75*(1-EXP(0.23*(AC158-84)))^0.5)</f>
        <v>1.4208675108266395</v>
      </c>
      <c r="AI160" s="36">
        <f>5*(1-EXP(-0.0115*AI11))</f>
        <v>2.6322552675038247</v>
      </c>
      <c r="AJ160" s="36">
        <f>5*(1-EXP(-0.0164*AJ11))^2.24</f>
        <v>1.9420751097732385</v>
      </c>
      <c r="AK160" s="36">
        <f>5*(1-EXP(-0.0164*AK11))^2.24</f>
        <v>1.9420751097732385</v>
      </c>
      <c r="AL160" s="36">
        <f>5*(1-EXP(-0.0149*AL11))^2.48</f>
        <v>1.5300499446211988</v>
      </c>
      <c r="AM160" s="37">
        <f>5*(1-EXP(-0.0149*AM11))^2.48</f>
        <v>1.5300499446211988</v>
      </c>
      <c r="AN160" s="35">
        <f>AN158+AN159</f>
        <v>2.8686703429693927</v>
      </c>
      <c r="AO160" s="38">
        <f>1.5*(1-EXP(-0.0183*AO11))</f>
        <v>1.0434398809008987</v>
      </c>
      <c r="AP160" s="38">
        <f>1.5*(1-EXP(-0.0183*AP11))</f>
        <v>1.0434398809008987</v>
      </c>
      <c r="AQ160" s="39">
        <f>AQ158+AQ159</f>
        <v>6.7735507051211776</v>
      </c>
      <c r="AR160" s="39">
        <f>AR158+AR159</f>
        <v>11.582974949217782</v>
      </c>
      <c r="AS160" s="39">
        <f>AS158+AS159</f>
        <v>22.813162987938924</v>
      </c>
      <c r="AT160" s="40">
        <f>AC161/10</f>
        <v>0.35</v>
      </c>
      <c r="AU160" s="40">
        <f>AC161/10</f>
        <v>0.35</v>
      </c>
      <c r="AV160" s="41">
        <f>($C$5/100*$H$160)+((100-$C$5)/100*$N$160)</f>
        <v>1.9967291128626543</v>
      </c>
      <c r="AW160" s="41">
        <f>($C$5/100*$H$160)+((100-$C$5)/100*$N$160)</f>
        <v>1.9967291128626543</v>
      </c>
      <c r="AX160" s="42">
        <f>5*(1-EXP(-0.0115*AX11))</f>
        <v>2.6322552675038247</v>
      </c>
      <c r="AY160" s="42">
        <f>5*(1-EXP(-0.0115*AY11))</f>
        <v>2.6322552675038247</v>
      </c>
    </row>
    <row r="161" spans="1:51" x14ac:dyDescent="0.25">
      <c r="A161" t="s">
        <v>42</v>
      </c>
      <c r="B161" s="11">
        <f>Settings!K6</f>
        <v>3.5</v>
      </c>
      <c r="G161" s="36"/>
      <c r="H161" s="36"/>
      <c r="I161" s="36"/>
      <c r="J161" s="36"/>
      <c r="K161" s="36"/>
      <c r="L161" s="37"/>
      <c r="M161" s="35"/>
      <c r="N161" s="38"/>
      <c r="O161" s="38"/>
      <c r="P161" s="39"/>
      <c r="Q161" s="39"/>
      <c r="R161" s="39"/>
      <c r="S161" s="40"/>
      <c r="T161" s="40"/>
      <c r="U161" s="41"/>
      <c r="V161" s="41"/>
      <c r="W161" s="42"/>
      <c r="X161" s="42"/>
      <c r="AB161" t="s">
        <v>42</v>
      </c>
      <c r="AC161" s="11">
        <f>B161</f>
        <v>3.5</v>
      </c>
      <c r="AD161"/>
      <c r="AH161" s="36"/>
      <c r="AI161" s="36"/>
      <c r="AJ161" s="36"/>
      <c r="AK161" s="36"/>
      <c r="AL161" s="36"/>
      <c r="AM161" s="37"/>
      <c r="AN161" s="35"/>
      <c r="AO161" s="38"/>
      <c r="AP161" s="38"/>
      <c r="AQ161" s="39"/>
      <c r="AR161" s="39"/>
      <c r="AS161" s="39"/>
      <c r="AT161" s="40"/>
      <c r="AU161" s="40"/>
      <c r="AV161" s="41"/>
      <c r="AW161" s="41"/>
      <c r="AX161" s="42"/>
      <c r="AY161" s="42"/>
    </row>
    <row r="162" spans="1:51" x14ac:dyDescent="0.25">
      <c r="A162" t="s">
        <v>95</v>
      </c>
      <c r="B162" s="11">
        <f>Settings!L6</f>
        <v>5.5</v>
      </c>
      <c r="F162" s="3" t="s">
        <v>36</v>
      </c>
      <c r="G162" s="36">
        <v>2</v>
      </c>
      <c r="H162" s="36">
        <v>3</v>
      </c>
      <c r="I162" s="36">
        <v>8</v>
      </c>
      <c r="J162" s="36">
        <v>4</v>
      </c>
      <c r="K162" s="36">
        <v>18</v>
      </c>
      <c r="L162" s="6">
        <f>$B$162</f>
        <v>5.5</v>
      </c>
      <c r="M162" s="35">
        <v>10</v>
      </c>
      <c r="N162" s="38"/>
      <c r="O162" s="38"/>
      <c r="P162" s="39"/>
      <c r="Q162" s="39"/>
      <c r="R162" s="39"/>
      <c r="S162" s="40"/>
      <c r="T162" s="40"/>
      <c r="U162" s="41">
        <v>6</v>
      </c>
      <c r="V162" s="41">
        <v>6</v>
      </c>
      <c r="W162" s="42">
        <v>6</v>
      </c>
      <c r="X162" s="42">
        <v>6</v>
      </c>
      <c r="AB162" t="s">
        <v>95</v>
      </c>
      <c r="AC162" s="11">
        <f>B162</f>
        <v>5.5</v>
      </c>
      <c r="AD162"/>
      <c r="AG162" s="3" t="s">
        <v>36</v>
      </c>
      <c r="AH162" s="36">
        <v>2</v>
      </c>
      <c r="AI162" s="36">
        <v>3</v>
      </c>
      <c r="AJ162" s="36">
        <v>8</v>
      </c>
      <c r="AK162" s="36">
        <v>4</v>
      </c>
      <c r="AL162" s="36">
        <v>18</v>
      </c>
      <c r="AM162" s="6">
        <f>$AC$162</f>
        <v>5.5</v>
      </c>
      <c r="AN162" s="35">
        <v>10</v>
      </c>
      <c r="AO162" s="38"/>
      <c r="AP162" s="38"/>
      <c r="AQ162" s="39"/>
      <c r="AR162" s="39"/>
      <c r="AS162" s="39"/>
      <c r="AT162" s="40"/>
      <c r="AU162" s="40"/>
      <c r="AV162" s="41">
        <v>6</v>
      </c>
      <c r="AW162" s="41">
        <v>6</v>
      </c>
      <c r="AX162" s="42">
        <v>6</v>
      </c>
      <c r="AY162" s="42">
        <v>6</v>
      </c>
    </row>
    <row r="163" spans="1:51" x14ac:dyDescent="0.25">
      <c r="F163" s="3" t="s">
        <v>37</v>
      </c>
      <c r="G163" s="36">
        <v>0.75</v>
      </c>
      <c r="H163" s="36">
        <v>0.8</v>
      </c>
      <c r="I163" s="36">
        <v>1.1499999999999999</v>
      </c>
      <c r="J163" s="36">
        <v>1.2</v>
      </c>
      <c r="K163" s="36">
        <v>1.2</v>
      </c>
      <c r="L163" s="37">
        <v>1.8</v>
      </c>
      <c r="M163" s="35">
        <v>0.5</v>
      </c>
      <c r="N163" s="38"/>
      <c r="O163" s="38"/>
      <c r="P163" s="39"/>
      <c r="Q163" s="39"/>
      <c r="R163" s="39"/>
      <c r="S163" s="40"/>
      <c r="T163" s="40"/>
      <c r="U163" s="41">
        <v>0.8</v>
      </c>
      <c r="V163" s="41">
        <v>0.8</v>
      </c>
      <c r="W163" s="42">
        <v>0.8</v>
      </c>
      <c r="X163" s="42">
        <v>0.8</v>
      </c>
      <c r="AD163"/>
      <c r="AG163" s="3" t="s">
        <v>37</v>
      </c>
      <c r="AH163" s="36">
        <v>0.75</v>
      </c>
      <c r="AI163" s="36">
        <v>0.8</v>
      </c>
      <c r="AJ163" s="36">
        <v>1.1499999999999999</v>
      </c>
      <c r="AK163" s="36">
        <v>1.2</v>
      </c>
      <c r="AL163" s="36">
        <v>1.2</v>
      </c>
      <c r="AM163" s="37">
        <v>1.8</v>
      </c>
      <c r="AN163" s="35">
        <v>0.5</v>
      </c>
      <c r="AO163" s="38"/>
      <c r="AP163" s="38"/>
      <c r="AQ163" s="39"/>
      <c r="AR163" s="39"/>
      <c r="AS163" s="39"/>
      <c r="AT163" s="40"/>
      <c r="AU163" s="40"/>
      <c r="AV163" s="41">
        <v>0.8</v>
      </c>
      <c r="AW163" s="41">
        <v>0.8</v>
      </c>
      <c r="AX163" s="42">
        <v>0.8</v>
      </c>
      <c r="AY163" s="42">
        <v>0.8</v>
      </c>
    </row>
    <row r="164" spans="1:51" x14ac:dyDescent="0.25">
      <c r="F164" s="3" t="s">
        <v>35</v>
      </c>
      <c r="G164" s="36">
        <f t="shared" ref="G164:M164" si="104">0.001*G162^1.5*(460+25.9*$B$160)^1.5</f>
        <v>458.33598467558227</v>
      </c>
      <c r="H164" s="36">
        <f t="shared" si="104"/>
        <v>842.01696990845005</v>
      </c>
      <c r="I164" s="36">
        <f t="shared" si="104"/>
        <v>3666.6878774046568</v>
      </c>
      <c r="J164" s="36">
        <f t="shared" si="104"/>
        <v>1296.3699313036709</v>
      </c>
      <c r="K164" s="36">
        <f t="shared" si="104"/>
        <v>12375.071586240714</v>
      </c>
      <c r="L164" s="37">
        <f t="shared" si="104"/>
        <v>2090.1766724946101</v>
      </c>
      <c r="M164" s="35">
        <f t="shared" si="104"/>
        <v>5124.3520913445218</v>
      </c>
      <c r="N164" s="38"/>
      <c r="O164" s="38"/>
      <c r="P164" s="39"/>
      <c r="Q164" s="39"/>
      <c r="R164" s="39"/>
      <c r="S164" s="40"/>
      <c r="T164" s="40"/>
      <c r="U164" s="41">
        <f>0.001*U162^1.5*(460+25.9*$B$160)^1.5</f>
        <v>2381.5836371856572</v>
      </c>
      <c r="V164" s="41">
        <f>0.001*V162^1.5*(460+25.9*$B$160)^1.5</f>
        <v>2381.5836371856572</v>
      </c>
      <c r="W164" s="42">
        <f>0.001*W162^1.5*(460+25.9*$B$160)^1.5</f>
        <v>2381.5836371856572</v>
      </c>
      <c r="X164" s="42">
        <f>0.001*X162^1.5*(460+25.9*$B$160)^1.5</f>
        <v>2381.5836371856572</v>
      </c>
      <c r="AD164"/>
      <c r="AG164" s="3" t="s">
        <v>35</v>
      </c>
      <c r="AH164" s="36">
        <f t="shared" ref="AH164:AN164" si="105">0.001*AH162^1.5*(460+25.9*$B$160)^1.5</f>
        <v>458.33598467558227</v>
      </c>
      <c r="AI164" s="36">
        <f t="shared" si="105"/>
        <v>842.01696990845005</v>
      </c>
      <c r="AJ164" s="36">
        <f t="shared" si="105"/>
        <v>3666.6878774046568</v>
      </c>
      <c r="AK164" s="36">
        <f t="shared" si="105"/>
        <v>1296.3699313036709</v>
      </c>
      <c r="AL164" s="36">
        <f t="shared" si="105"/>
        <v>12375.071586240714</v>
      </c>
      <c r="AM164" s="37">
        <f t="shared" si="105"/>
        <v>2090.1766724946101</v>
      </c>
      <c r="AN164" s="35">
        <f t="shared" si="105"/>
        <v>5124.3520913445218</v>
      </c>
      <c r="AO164" s="38"/>
      <c r="AP164" s="38"/>
      <c r="AQ164" s="39"/>
      <c r="AR164" s="39"/>
      <c r="AS164" s="39"/>
      <c r="AT164" s="40"/>
      <c r="AU164" s="40"/>
      <c r="AV164" s="41">
        <f>0.001*AV162^1.5*(460+25.9*$B$160)^1.5</f>
        <v>2381.5836371856572</v>
      </c>
      <c r="AW164" s="41">
        <f>0.001*AW162^1.5*(460+25.9*$B$160)^1.5</f>
        <v>2381.5836371856572</v>
      </c>
      <c r="AX164" s="42">
        <f>0.001*AX162^1.5*(460+25.9*$B$160)^1.5</f>
        <v>2381.5836371856572</v>
      </c>
      <c r="AY164" s="42">
        <f>0.001*AY162^1.5*(460+25.9*$B$160)^1.5</f>
        <v>2381.5836371856572</v>
      </c>
    </row>
    <row r="165" spans="1:51" x14ac:dyDescent="0.25">
      <c r="F165" s="3" t="s">
        <v>144</v>
      </c>
      <c r="G165" s="36">
        <f t="shared" ref="G165:M165" si="106">G164/(300*G160)</f>
        <v>1.075249172737035</v>
      </c>
      <c r="H165" s="36">
        <f t="shared" si="106"/>
        <v>1.0662807926260855</v>
      </c>
      <c r="I165" s="36">
        <f t="shared" si="106"/>
        <v>6.2934192725992419</v>
      </c>
      <c r="J165" s="36">
        <f t="shared" si="106"/>
        <v>2.2250597222525172</v>
      </c>
      <c r="K165" s="36">
        <f t="shared" si="106"/>
        <v>26.960060203142508</v>
      </c>
      <c r="L165" s="37">
        <f t="shared" si="106"/>
        <v>4.5536131676452873</v>
      </c>
      <c r="M165" s="35">
        <f t="shared" si="106"/>
        <v>5.9543870837853605</v>
      </c>
      <c r="N165" s="38"/>
      <c r="O165" s="38"/>
      <c r="P165" s="39"/>
      <c r="Q165" s="39"/>
      <c r="R165" s="39"/>
      <c r="S165" s="40"/>
      <c r="T165" s="40"/>
      <c r="U165" s="41">
        <f>U164/(300*U160)</f>
        <v>3.9758082720448873</v>
      </c>
      <c r="V165" s="41">
        <f>V164/(300*V160)</f>
        <v>3.9758082720448873</v>
      </c>
      <c r="W165" s="42">
        <f>W164/(300*W160)</f>
        <v>3.0158975164594883</v>
      </c>
      <c r="X165" s="42">
        <f>X164/(300*X160)</f>
        <v>3.0158975164594883</v>
      </c>
      <c r="AD165"/>
      <c r="AG165" s="3" t="s">
        <v>144</v>
      </c>
      <c r="AH165" s="36">
        <f t="shared" ref="AH165:AN165" si="107">AH164/(300*AH160)</f>
        <v>1.075249172737035</v>
      </c>
      <c r="AI165" s="36">
        <f t="shared" si="107"/>
        <v>1.0662807926260855</v>
      </c>
      <c r="AJ165" s="36">
        <f t="shared" si="107"/>
        <v>6.2934192725992419</v>
      </c>
      <c r="AK165" s="36">
        <f t="shared" si="107"/>
        <v>2.2250597222525172</v>
      </c>
      <c r="AL165" s="36">
        <f t="shared" si="107"/>
        <v>26.960060203142508</v>
      </c>
      <c r="AM165" s="37">
        <f t="shared" si="107"/>
        <v>4.5536131676452873</v>
      </c>
      <c r="AN165" s="35">
        <f t="shared" si="107"/>
        <v>5.9543870837853605</v>
      </c>
      <c r="AO165" s="38"/>
      <c r="AP165" s="38"/>
      <c r="AQ165" s="39"/>
      <c r="AR165" s="39"/>
      <c r="AS165" s="39"/>
      <c r="AT165" s="40"/>
      <c r="AU165" s="40"/>
      <c r="AV165" s="41">
        <f>AV164/(300*AV160)</f>
        <v>3.9758082720448873</v>
      </c>
      <c r="AW165" s="41">
        <f>AW164/(300*AW160)</f>
        <v>3.9758082720448873</v>
      </c>
      <c r="AX165" s="42">
        <f>AX164/(300*AX160)</f>
        <v>3.0158975164594883</v>
      </c>
      <c r="AY165" s="42">
        <f>AY164/(300*AY160)</f>
        <v>3.0158975164594883</v>
      </c>
    </row>
    <row r="166" spans="1:51" x14ac:dyDescent="0.25">
      <c r="F166" s="3" t="s">
        <v>91</v>
      </c>
      <c r="G166" s="36"/>
      <c r="H166" s="36"/>
      <c r="I166" s="36"/>
      <c r="J166" s="36"/>
      <c r="K166" s="36"/>
      <c r="L166" s="37">
        <f>((1.5-0.00275*B160)^4)/(460+(25.9*B160))*1000</f>
        <v>0.77823696465479297</v>
      </c>
      <c r="M166" s="35"/>
      <c r="N166" s="38"/>
      <c r="O166" s="38"/>
      <c r="P166" s="39"/>
      <c r="Q166" s="39"/>
      <c r="R166" s="39"/>
      <c r="S166" s="40"/>
      <c r="T166" s="40"/>
      <c r="U166" s="41"/>
      <c r="V166" s="41"/>
      <c r="W166" s="42"/>
      <c r="X166" s="42"/>
      <c r="AD166"/>
      <c r="AG166" s="3" t="s">
        <v>91</v>
      </c>
      <c r="AH166" s="36"/>
      <c r="AI166" s="36"/>
      <c r="AJ166" s="36"/>
      <c r="AK166" s="36"/>
      <c r="AL166" s="36"/>
      <c r="AM166" s="37">
        <f>((1.5-0.00275*AC160)^4)/(460+(25.9*AC160))*1000</f>
        <v>0.77823696465479297</v>
      </c>
      <c r="AN166" s="35"/>
      <c r="AO166" s="38"/>
      <c r="AP166" s="38"/>
      <c r="AQ166" s="39"/>
      <c r="AR166" s="39"/>
      <c r="AS166" s="39"/>
      <c r="AT166" s="40"/>
      <c r="AU166" s="40"/>
      <c r="AV166" s="41"/>
      <c r="AW166" s="41"/>
      <c r="AX166" s="42"/>
      <c r="AY166" s="42"/>
    </row>
    <row r="167" spans="1:51" x14ac:dyDescent="0.25">
      <c r="AD167"/>
    </row>
    <row r="168" spans="1:51" x14ac:dyDescent="0.25">
      <c r="G168" s="43" t="s">
        <v>4</v>
      </c>
      <c r="H168" s="43" t="s">
        <v>5</v>
      </c>
      <c r="I168" s="43" t="s">
        <v>6</v>
      </c>
      <c r="J168" s="43" t="s">
        <v>7</v>
      </c>
      <c r="K168" s="43" t="s">
        <v>8</v>
      </c>
      <c r="L168" s="44" t="s">
        <v>94</v>
      </c>
      <c r="M168" s="45" t="s">
        <v>9</v>
      </c>
      <c r="N168" s="46" t="s">
        <v>10</v>
      </c>
      <c r="O168" s="46" t="s">
        <v>11</v>
      </c>
      <c r="P168" s="47" t="s">
        <v>12</v>
      </c>
      <c r="Q168" s="47" t="s">
        <v>13</v>
      </c>
      <c r="R168" s="47" t="s">
        <v>14</v>
      </c>
      <c r="S168" s="48" t="s">
        <v>20</v>
      </c>
      <c r="T168" s="48" t="s">
        <v>21</v>
      </c>
      <c r="U168" s="49" t="s">
        <v>16</v>
      </c>
      <c r="V168" s="49" t="s">
        <v>17</v>
      </c>
      <c r="W168" s="50" t="s">
        <v>18</v>
      </c>
      <c r="X168" s="50" t="s">
        <v>24</v>
      </c>
      <c r="AD168"/>
      <c r="AH168" s="43" t="s">
        <v>4</v>
      </c>
      <c r="AI168" s="43" t="s">
        <v>5</v>
      </c>
      <c r="AJ168" s="43" t="s">
        <v>6</v>
      </c>
      <c r="AK168" s="43" t="s">
        <v>7</v>
      </c>
      <c r="AL168" s="43" t="s">
        <v>8</v>
      </c>
      <c r="AM168" s="44" t="s">
        <v>94</v>
      </c>
      <c r="AN168" s="45" t="s">
        <v>9</v>
      </c>
      <c r="AO168" s="46" t="s">
        <v>10</v>
      </c>
      <c r="AP168" s="46" t="s">
        <v>11</v>
      </c>
      <c r="AQ168" s="47" t="s">
        <v>12</v>
      </c>
      <c r="AR168" s="47" t="s">
        <v>13</v>
      </c>
      <c r="AS168" s="47" t="s">
        <v>14</v>
      </c>
      <c r="AT168" s="48" t="s">
        <v>20</v>
      </c>
      <c r="AU168" s="48" t="s">
        <v>21</v>
      </c>
      <c r="AV168" s="49" t="s">
        <v>16</v>
      </c>
      <c r="AW168" s="49" t="s">
        <v>17</v>
      </c>
      <c r="AX168" s="50" t="s">
        <v>18</v>
      </c>
      <c r="AY168" s="50" t="s">
        <v>24</v>
      </c>
    </row>
    <row r="169" spans="1:51" x14ac:dyDescent="0.25">
      <c r="AD169"/>
    </row>
    <row r="170" spans="1:51" x14ac:dyDescent="0.25">
      <c r="E170" s="12" t="s">
        <v>140</v>
      </c>
      <c r="F170" s="3">
        <v>0</v>
      </c>
      <c r="G170" s="43">
        <f t="shared" ref="G170:M185" si="108">IF(1-EXP(-0.23*(G86-G$165))&lt;0, 0, 1-EXP(-0.23*(G86-G$165)))</f>
        <v>0</v>
      </c>
      <c r="H170" s="43">
        <f t="shared" si="108"/>
        <v>0</v>
      </c>
      <c r="I170" s="43">
        <f t="shared" si="108"/>
        <v>0</v>
      </c>
      <c r="J170" s="43">
        <f t="shared" si="108"/>
        <v>0</v>
      </c>
      <c r="K170" s="43">
        <f t="shared" si="108"/>
        <v>0</v>
      </c>
      <c r="L170" s="44">
        <f>IF(1-EXP(-0.23*(Z86-L$165))&lt;0, 0, 1-EXP(-0.23*(Z86-L$165)))</f>
        <v>0</v>
      </c>
      <c r="M170" s="45">
        <f t="shared" si="108"/>
        <v>0</v>
      </c>
      <c r="N170" s="46"/>
      <c r="O170" s="46"/>
      <c r="P170" s="47"/>
      <c r="Q170" s="47"/>
      <c r="R170" s="47"/>
      <c r="S170" s="48"/>
      <c r="T170" s="48"/>
      <c r="U170" s="49">
        <f t="shared" ref="U170:X185" si="109">IF(1-EXP(-0.23*(U86-U$165))&lt;0, 0, 1-EXP(-0.23*(U86-U$165)))</f>
        <v>0</v>
      </c>
      <c r="V170" s="49">
        <f t="shared" si="109"/>
        <v>0</v>
      </c>
      <c r="W170" s="50">
        <f t="shared" si="109"/>
        <v>0</v>
      </c>
      <c r="X170" s="50">
        <f t="shared" si="109"/>
        <v>0</v>
      </c>
      <c r="AD170"/>
      <c r="AF170" s="12" t="s">
        <v>140</v>
      </c>
      <c r="AG170" s="3">
        <f>AE14</f>
        <v>4.9458521066739074</v>
      </c>
      <c r="AH170" s="43">
        <f t="shared" ref="AH170:AL185" si="110">IF(1-EXP(-0.23*(AH86-AH$165))&lt;0, 0, 1-EXP(-0.23*(AH86-AH$165)))</f>
        <v>0</v>
      </c>
      <c r="AI170" s="43">
        <f t="shared" si="110"/>
        <v>0.61257719552750989</v>
      </c>
      <c r="AJ170" s="43">
        <f t="shared" si="110"/>
        <v>0</v>
      </c>
      <c r="AK170" s="43">
        <f t="shared" si="110"/>
        <v>0.52219888569478978</v>
      </c>
      <c r="AL170" s="43">
        <f t="shared" si="110"/>
        <v>0</v>
      </c>
      <c r="AM170" s="44">
        <f>IF(1-EXP(-0.23*(BA86-AM$165))&lt;0, 0, 1-EXP(-0.23*(BA86-AM$165)))</f>
        <v>0</v>
      </c>
      <c r="AN170" s="45">
        <f t="shared" ref="AN170:AN233" si="111">IF(1-EXP(-0.23*(AN86-AN$165))&lt;0, 0, 1-EXP(-0.23*(AN86-AN$165)))</f>
        <v>0</v>
      </c>
      <c r="AO170" s="46"/>
      <c r="AP170" s="46"/>
      <c r="AQ170" s="47"/>
      <c r="AR170" s="47"/>
      <c r="AS170" s="47"/>
      <c r="AT170" s="48"/>
      <c r="AU170" s="48"/>
      <c r="AV170" s="49">
        <f t="shared" ref="AV170:AY185" si="112">IF(1-EXP(-0.23*(AV86-AV$165))&lt;0, 0, 1-EXP(-0.23*(AV86-AV$165)))</f>
        <v>0</v>
      </c>
      <c r="AW170" s="49">
        <f t="shared" si="112"/>
        <v>0</v>
      </c>
      <c r="AX170" s="50">
        <f t="shared" si="112"/>
        <v>0.84159913096309746</v>
      </c>
      <c r="AY170" s="50">
        <f t="shared" si="112"/>
        <v>0.37197070588710801</v>
      </c>
    </row>
    <row r="171" spans="1:51" x14ac:dyDescent="0.25">
      <c r="F171" s="3">
        <v>1</v>
      </c>
      <c r="G171" s="43">
        <f t="shared" si="108"/>
        <v>0</v>
      </c>
      <c r="H171" s="43">
        <f t="shared" si="108"/>
        <v>0</v>
      </c>
      <c r="I171" s="43">
        <f t="shared" si="108"/>
        <v>0</v>
      </c>
      <c r="J171" s="43">
        <f t="shared" si="108"/>
        <v>0</v>
      </c>
      <c r="K171" s="43">
        <f t="shared" si="108"/>
        <v>0</v>
      </c>
      <c r="L171" s="44">
        <f t="shared" ref="L171:L225" si="113">IF(1-EXP(-0.23*(Z87-L$165))&lt;0, 0, 1-EXP(-0.23*(Z87-L$165)))</f>
        <v>0</v>
      </c>
      <c r="M171" s="45">
        <f t="shared" si="108"/>
        <v>0</v>
      </c>
      <c r="N171" s="46"/>
      <c r="O171" s="46"/>
      <c r="P171" s="47"/>
      <c r="Q171" s="47"/>
      <c r="R171" s="47"/>
      <c r="S171" s="48"/>
      <c r="T171" s="48"/>
      <c r="U171" s="49">
        <f t="shared" si="109"/>
        <v>0</v>
      </c>
      <c r="V171" s="49">
        <f t="shared" si="109"/>
        <v>0</v>
      </c>
      <c r="W171" s="50">
        <f t="shared" si="109"/>
        <v>0</v>
      </c>
      <c r="X171" s="50">
        <f t="shared" si="109"/>
        <v>0</v>
      </c>
      <c r="AD171"/>
      <c r="AG171" s="3">
        <f t="shared" ref="AG171:AG234" si="114">AE15</f>
        <v>5.2014595403979236</v>
      </c>
      <c r="AH171" s="43">
        <f t="shared" si="110"/>
        <v>0</v>
      </c>
      <c r="AI171" s="43">
        <f t="shared" si="110"/>
        <v>0.64483399567457711</v>
      </c>
      <c r="AJ171" s="43">
        <f t="shared" si="110"/>
        <v>0</v>
      </c>
      <c r="AK171" s="43">
        <f t="shared" si="110"/>
        <v>0.56367292679257341</v>
      </c>
      <c r="AL171" s="43">
        <f t="shared" si="110"/>
        <v>0</v>
      </c>
      <c r="AM171" s="44">
        <f t="shared" ref="AM171:AM225" si="115">IF(1-EXP(-0.23*(BA87-AM$165))&lt;0, 0, 1-EXP(-0.23*(BA87-AM$165)))</f>
        <v>0</v>
      </c>
      <c r="AN171" s="45">
        <f t="shared" si="111"/>
        <v>0</v>
      </c>
      <c r="AO171" s="46"/>
      <c r="AP171" s="46"/>
      <c r="AQ171" s="47"/>
      <c r="AR171" s="47"/>
      <c r="AS171" s="47"/>
      <c r="AT171" s="48"/>
      <c r="AU171" s="48"/>
      <c r="AV171" s="49">
        <f t="shared" si="112"/>
        <v>0</v>
      </c>
      <c r="AW171" s="49">
        <f t="shared" si="112"/>
        <v>0</v>
      </c>
      <c r="AX171" s="50">
        <f t="shared" si="112"/>
        <v>0.86506757261491041</v>
      </c>
      <c r="AY171" s="50">
        <f t="shared" si="112"/>
        <v>0.4205716268069184</v>
      </c>
    </row>
    <row r="172" spans="1:51" x14ac:dyDescent="0.25">
      <c r="F172" s="3">
        <v>2</v>
      </c>
      <c r="G172" s="43">
        <f t="shared" si="108"/>
        <v>0</v>
      </c>
      <c r="H172" s="43">
        <f t="shared" si="108"/>
        <v>7.7857128218963734E-2</v>
      </c>
      <c r="I172" s="43">
        <f t="shared" si="108"/>
        <v>0</v>
      </c>
      <c r="J172" s="43">
        <f t="shared" si="108"/>
        <v>0</v>
      </c>
      <c r="K172" s="43">
        <f t="shared" si="108"/>
        <v>0</v>
      </c>
      <c r="L172" s="44">
        <f t="shared" si="113"/>
        <v>0</v>
      </c>
      <c r="M172" s="45">
        <f t="shared" si="108"/>
        <v>0</v>
      </c>
      <c r="N172" s="46"/>
      <c r="O172" s="46"/>
      <c r="P172" s="47"/>
      <c r="Q172" s="47"/>
      <c r="R172" s="47"/>
      <c r="S172" s="48"/>
      <c r="T172" s="48"/>
      <c r="U172" s="49">
        <f t="shared" si="109"/>
        <v>0</v>
      </c>
      <c r="V172" s="49">
        <f t="shared" si="109"/>
        <v>0</v>
      </c>
      <c r="W172" s="50">
        <f t="shared" si="109"/>
        <v>9.6059304224231146E-2</v>
      </c>
      <c r="X172" s="50">
        <f t="shared" si="109"/>
        <v>0</v>
      </c>
      <c r="AD172"/>
      <c r="AG172" s="3">
        <f t="shared" si="114"/>
        <v>5.4702770658848543</v>
      </c>
      <c r="AH172" s="43">
        <f t="shared" si="110"/>
        <v>0</v>
      </c>
      <c r="AI172" s="43">
        <f t="shared" si="110"/>
        <v>0.67634211918548692</v>
      </c>
      <c r="AJ172" s="43">
        <f t="shared" si="110"/>
        <v>0</v>
      </c>
      <c r="AK172" s="43">
        <f t="shared" si="110"/>
        <v>0.60400892841865805</v>
      </c>
      <c r="AL172" s="43">
        <f t="shared" si="110"/>
        <v>0</v>
      </c>
      <c r="AM172" s="44">
        <f t="shared" si="115"/>
        <v>0</v>
      </c>
      <c r="AN172" s="45">
        <f t="shared" si="111"/>
        <v>0</v>
      </c>
      <c r="AO172" s="46"/>
      <c r="AP172" s="46"/>
      <c r="AQ172" s="47"/>
      <c r="AR172" s="47"/>
      <c r="AS172" s="47"/>
      <c r="AT172" s="48"/>
      <c r="AU172" s="48"/>
      <c r="AV172" s="49">
        <f t="shared" si="112"/>
        <v>4.4998152409355785E-2</v>
      </c>
      <c r="AW172" s="49">
        <f t="shared" si="112"/>
        <v>0</v>
      </c>
      <c r="AX172" s="50">
        <f t="shared" si="112"/>
        <v>0.88606790942569513</v>
      </c>
      <c r="AY172" s="50">
        <f t="shared" si="112"/>
        <v>0.46813710217255766</v>
      </c>
    </row>
    <row r="173" spans="1:51" x14ac:dyDescent="0.25">
      <c r="F173" s="3">
        <v>3</v>
      </c>
      <c r="G173" s="43">
        <f t="shared" si="108"/>
        <v>0</v>
      </c>
      <c r="H173" s="43">
        <f t="shared" si="108"/>
        <v>0.28951456808111131</v>
      </c>
      <c r="I173" s="43">
        <f t="shared" si="108"/>
        <v>0</v>
      </c>
      <c r="J173" s="43">
        <f t="shared" si="108"/>
        <v>9.8952432212523034E-2</v>
      </c>
      <c r="K173" s="43">
        <f t="shared" si="108"/>
        <v>0</v>
      </c>
      <c r="L173" s="44">
        <f t="shared" si="113"/>
        <v>0</v>
      </c>
      <c r="M173" s="45">
        <f t="shared" si="108"/>
        <v>0</v>
      </c>
      <c r="N173" s="46"/>
      <c r="O173" s="46"/>
      <c r="P173" s="47"/>
      <c r="Q173" s="47"/>
      <c r="R173" s="47"/>
      <c r="S173" s="48"/>
      <c r="T173" s="48"/>
      <c r="U173" s="49">
        <f t="shared" si="109"/>
        <v>0</v>
      </c>
      <c r="V173" s="49">
        <f t="shared" si="109"/>
        <v>0</v>
      </c>
      <c r="W173" s="50">
        <f t="shared" si="109"/>
        <v>0.48221953300005371</v>
      </c>
      <c r="X173" s="50">
        <f t="shared" si="109"/>
        <v>0</v>
      </c>
      <c r="AD173"/>
      <c r="AG173" s="3">
        <f t="shared" si="114"/>
        <v>5.7529873961600746</v>
      </c>
      <c r="AH173" s="43">
        <f t="shared" si="110"/>
        <v>0</v>
      </c>
      <c r="AI173" s="43">
        <f t="shared" si="110"/>
        <v>0.70691601942978699</v>
      </c>
      <c r="AJ173" s="43">
        <f t="shared" si="110"/>
        <v>0</v>
      </c>
      <c r="AK173" s="43">
        <f t="shared" si="110"/>
        <v>0.64296958106829594</v>
      </c>
      <c r="AL173" s="43">
        <f t="shared" si="110"/>
        <v>0</v>
      </c>
      <c r="AM173" s="44">
        <f t="shared" si="115"/>
        <v>0</v>
      </c>
      <c r="AN173" s="45">
        <f t="shared" si="111"/>
        <v>0</v>
      </c>
      <c r="AO173" s="46"/>
      <c r="AP173" s="46"/>
      <c r="AQ173" s="47"/>
      <c r="AR173" s="47"/>
      <c r="AS173" s="47"/>
      <c r="AT173" s="48"/>
      <c r="AU173" s="48"/>
      <c r="AV173" s="49">
        <f t="shared" si="112"/>
        <v>0.10955686081367777</v>
      </c>
      <c r="AW173" s="49">
        <f t="shared" si="112"/>
        <v>1.1728512767857802E-2</v>
      </c>
      <c r="AX173" s="50">
        <f t="shared" si="112"/>
        <v>0.90467558482403654</v>
      </c>
      <c r="AY173" s="50">
        <f t="shared" si="112"/>
        <v>0.51441494898142737</v>
      </c>
    </row>
    <row r="174" spans="1:51" x14ac:dyDescent="0.25">
      <c r="F174" s="3">
        <v>4</v>
      </c>
      <c r="G174" s="43">
        <f t="shared" si="108"/>
        <v>0</v>
      </c>
      <c r="H174" s="43">
        <f t="shared" si="108"/>
        <v>0.47269329615611422</v>
      </c>
      <c r="I174" s="43">
        <f t="shared" si="108"/>
        <v>0</v>
      </c>
      <c r="J174" s="43">
        <f t="shared" si="108"/>
        <v>0.34052177279434326</v>
      </c>
      <c r="K174" s="43">
        <f t="shared" si="108"/>
        <v>0</v>
      </c>
      <c r="L174" s="44">
        <f t="shared" si="113"/>
        <v>0</v>
      </c>
      <c r="M174" s="45">
        <f t="shared" si="108"/>
        <v>0</v>
      </c>
      <c r="N174" s="46"/>
      <c r="O174" s="46"/>
      <c r="P174" s="47"/>
      <c r="Q174" s="47"/>
      <c r="R174" s="47"/>
      <c r="S174" s="48"/>
      <c r="T174" s="48"/>
      <c r="U174" s="49">
        <f t="shared" si="109"/>
        <v>0</v>
      </c>
      <c r="V174" s="49">
        <f t="shared" si="109"/>
        <v>0</v>
      </c>
      <c r="W174" s="50">
        <f t="shared" si="109"/>
        <v>0.71531703338530817</v>
      </c>
      <c r="X174" s="50">
        <f t="shared" si="109"/>
        <v>0.16163894626296249</v>
      </c>
      <c r="AD174"/>
      <c r="AG174" s="3">
        <f t="shared" si="114"/>
        <v>6.0503085276582826</v>
      </c>
      <c r="AH174" s="43">
        <f t="shared" si="110"/>
        <v>0</v>
      </c>
      <c r="AI174" s="43">
        <f t="shared" si="110"/>
        <v>0.73637617619317475</v>
      </c>
      <c r="AJ174" s="43">
        <f t="shared" si="110"/>
        <v>0</v>
      </c>
      <c r="AK174" s="43">
        <f t="shared" si="110"/>
        <v>0.68032906360753054</v>
      </c>
      <c r="AL174" s="43">
        <f t="shared" si="110"/>
        <v>0</v>
      </c>
      <c r="AM174" s="44">
        <f t="shared" si="115"/>
        <v>0</v>
      </c>
      <c r="AN174" s="45">
        <f t="shared" si="111"/>
        <v>0</v>
      </c>
      <c r="AO174" s="46"/>
      <c r="AP174" s="46"/>
      <c r="AQ174" s="47"/>
      <c r="AR174" s="47"/>
      <c r="AS174" s="47"/>
      <c r="AT174" s="48"/>
      <c r="AU174" s="48"/>
      <c r="AV174" s="49">
        <f t="shared" si="112"/>
        <v>0.17371433139752335</v>
      </c>
      <c r="AW174" s="49">
        <f t="shared" si="112"/>
        <v>7.5435066163538012E-2</v>
      </c>
      <c r="AX174" s="50">
        <f t="shared" si="112"/>
        <v>0.92099565526883065</v>
      </c>
      <c r="AY174" s="50">
        <f t="shared" si="112"/>
        <v>0.55916134991851041</v>
      </c>
    </row>
    <row r="175" spans="1:51" x14ac:dyDescent="0.25">
      <c r="F175" s="3">
        <v>5</v>
      </c>
      <c r="G175" s="43">
        <f t="shared" si="108"/>
        <v>0</v>
      </c>
      <c r="H175" s="43">
        <f t="shared" si="108"/>
        <v>0.61960144650313909</v>
      </c>
      <c r="I175" s="43">
        <f t="shared" si="108"/>
        <v>0</v>
      </c>
      <c r="J175" s="43">
        <f t="shared" si="108"/>
        <v>0.53124508312260976</v>
      </c>
      <c r="K175" s="43">
        <f t="shared" si="108"/>
        <v>0</v>
      </c>
      <c r="L175" s="44">
        <f t="shared" si="113"/>
        <v>0</v>
      </c>
      <c r="M175" s="45">
        <f t="shared" si="108"/>
        <v>0</v>
      </c>
      <c r="N175" s="46"/>
      <c r="O175" s="46"/>
      <c r="P175" s="47"/>
      <c r="Q175" s="47"/>
      <c r="R175" s="47"/>
      <c r="S175" s="48"/>
      <c r="T175" s="48"/>
      <c r="U175" s="49">
        <f t="shared" si="109"/>
        <v>0</v>
      </c>
      <c r="V175" s="49">
        <f t="shared" si="109"/>
        <v>0</v>
      </c>
      <c r="W175" s="50">
        <f t="shared" si="109"/>
        <v>0.84688208117518537</v>
      </c>
      <c r="X175" s="50">
        <f t="shared" si="109"/>
        <v>0.38254759193263921</v>
      </c>
      <c r="AD175"/>
      <c r="AG175" s="3">
        <f t="shared" si="114"/>
        <v>6.3629955637114666</v>
      </c>
      <c r="AH175" s="43">
        <f t="shared" si="110"/>
        <v>0</v>
      </c>
      <c r="AI175" s="43">
        <f t="shared" si="110"/>
        <v>0.76455329731033639</v>
      </c>
      <c r="AJ175" s="43">
        <f t="shared" si="110"/>
        <v>0</v>
      </c>
      <c r="AK175" s="43">
        <f t="shared" si="110"/>
        <v>0.71587858705194063</v>
      </c>
      <c r="AL175" s="43">
        <f t="shared" si="110"/>
        <v>0</v>
      </c>
      <c r="AM175" s="44">
        <f t="shared" si="115"/>
        <v>0</v>
      </c>
      <c r="AN175" s="45">
        <f t="shared" si="111"/>
        <v>0</v>
      </c>
      <c r="AO175" s="46"/>
      <c r="AP175" s="46"/>
      <c r="AQ175" s="47"/>
      <c r="AR175" s="47"/>
      <c r="AS175" s="47"/>
      <c r="AT175" s="48"/>
      <c r="AU175" s="48"/>
      <c r="AV175" s="49">
        <f t="shared" si="112"/>
        <v>0.23712752245314161</v>
      </c>
      <c r="AW175" s="49">
        <f t="shared" si="112"/>
        <v>0.13889059090406031</v>
      </c>
      <c r="AX175" s="50">
        <f t="shared" si="112"/>
        <v>0.93515877407560177</v>
      </c>
      <c r="AY175" s="50">
        <f t="shared" si="112"/>
        <v>0.60214599994588613</v>
      </c>
    </row>
    <row r="176" spans="1:51" x14ac:dyDescent="0.25">
      <c r="F176" s="3">
        <v>6</v>
      </c>
      <c r="G176" s="43">
        <f t="shared" si="108"/>
        <v>0</v>
      </c>
      <c r="H176" s="43">
        <f t="shared" si="108"/>
        <v>0.73157882194593316</v>
      </c>
      <c r="I176" s="43">
        <f t="shared" si="108"/>
        <v>0</v>
      </c>
      <c r="J176" s="43">
        <f t="shared" si="108"/>
        <v>0.6742582179912423</v>
      </c>
      <c r="K176" s="43">
        <f t="shared" si="108"/>
        <v>0</v>
      </c>
      <c r="L176" s="44">
        <f t="shared" si="113"/>
        <v>0</v>
      </c>
      <c r="M176" s="45">
        <f t="shared" si="108"/>
        <v>0</v>
      </c>
      <c r="N176" s="46"/>
      <c r="O176" s="46"/>
      <c r="P176" s="47"/>
      <c r="Q176" s="47"/>
      <c r="R176" s="47"/>
      <c r="S176" s="48"/>
      <c r="T176" s="48"/>
      <c r="U176" s="49">
        <f t="shared" si="109"/>
        <v>0.16312532191610274</v>
      </c>
      <c r="V176" s="49">
        <f t="shared" si="109"/>
        <v>6.4887519673639704E-2</v>
      </c>
      <c r="W176" s="50">
        <f t="shared" si="109"/>
        <v>0.91844425054765888</v>
      </c>
      <c r="X176" s="50">
        <f t="shared" si="109"/>
        <v>0.55186251027715683</v>
      </c>
      <c r="AD176"/>
      <c r="AG176" s="3">
        <f t="shared" si="114"/>
        <v>6.6918426322768392</v>
      </c>
      <c r="AH176" s="43">
        <f t="shared" si="110"/>
        <v>0</v>
      </c>
      <c r="AI176" s="43">
        <f t="shared" si="110"/>
        <v>0.7912925737137696</v>
      </c>
      <c r="AJ176" s="43">
        <f t="shared" si="110"/>
        <v>0</v>
      </c>
      <c r="AK176" s="43">
        <f t="shared" si="110"/>
        <v>0.74943185780847799</v>
      </c>
      <c r="AL176" s="43">
        <f t="shared" si="110"/>
        <v>0</v>
      </c>
      <c r="AM176" s="44">
        <f t="shared" si="115"/>
        <v>0</v>
      </c>
      <c r="AN176" s="45">
        <f t="shared" si="111"/>
        <v>0</v>
      </c>
      <c r="AO176" s="46"/>
      <c r="AP176" s="46"/>
      <c r="AQ176" s="47"/>
      <c r="AR176" s="47"/>
      <c r="AS176" s="47"/>
      <c r="AT176" s="48"/>
      <c r="AU176" s="48"/>
      <c r="AV176" s="49">
        <f t="shared" si="112"/>
        <v>0.29944557839623787</v>
      </c>
      <c r="AW176" s="49">
        <f t="shared" si="112"/>
        <v>0.20177188401511559</v>
      </c>
      <c r="AX176" s="50">
        <f t="shared" si="112"/>
        <v>0.94731642485544942</v>
      </c>
      <c r="AY176" s="50">
        <f t="shared" si="112"/>
        <v>0.6431572530508467</v>
      </c>
    </row>
    <row r="177" spans="6:51" x14ac:dyDescent="0.25">
      <c r="F177" s="3">
        <v>7</v>
      </c>
      <c r="G177" s="43">
        <f t="shared" si="108"/>
        <v>0</v>
      </c>
      <c r="H177" s="43">
        <f t="shared" si="108"/>
        <v>0.81385496778375821</v>
      </c>
      <c r="I177" s="43">
        <f t="shared" si="108"/>
        <v>0</v>
      </c>
      <c r="J177" s="43">
        <f t="shared" si="108"/>
        <v>0.77759133795260404</v>
      </c>
      <c r="K177" s="43">
        <f t="shared" si="108"/>
        <v>0</v>
      </c>
      <c r="L177" s="44">
        <f t="shared" si="113"/>
        <v>0</v>
      </c>
      <c r="M177" s="45">
        <f t="shared" si="108"/>
        <v>0</v>
      </c>
      <c r="N177" s="46"/>
      <c r="O177" s="46"/>
      <c r="P177" s="47"/>
      <c r="Q177" s="47"/>
      <c r="R177" s="47"/>
      <c r="S177" s="48"/>
      <c r="T177" s="48"/>
      <c r="U177" s="49">
        <f t="shared" si="109"/>
        <v>0.35390960646062297</v>
      </c>
      <c r="V177" s="49">
        <f t="shared" si="109"/>
        <v>0.25719631145831534</v>
      </c>
      <c r="W177" s="50">
        <f t="shared" si="109"/>
        <v>0.95661836073408513</v>
      </c>
      <c r="X177" s="50">
        <f t="shared" si="109"/>
        <v>0.67797551261783973</v>
      </c>
      <c r="AD177"/>
      <c r="AG177" s="3">
        <f t="shared" si="114"/>
        <v>7.0376849027752071</v>
      </c>
      <c r="AH177" s="43">
        <f t="shared" si="110"/>
        <v>0</v>
      </c>
      <c r="AI177" s="43">
        <f t="shared" si="110"/>
        <v>0.81645781189997635</v>
      </c>
      <c r="AJ177" s="43">
        <f t="shared" si="110"/>
        <v>0</v>
      </c>
      <c r="AK177" s="43">
        <f t="shared" si="110"/>
        <v>0.78083021372893613</v>
      </c>
      <c r="AL177" s="43">
        <f t="shared" si="110"/>
        <v>0</v>
      </c>
      <c r="AM177" s="44">
        <f t="shared" si="115"/>
        <v>0</v>
      </c>
      <c r="AN177" s="45">
        <f t="shared" si="111"/>
        <v>0</v>
      </c>
      <c r="AO177" s="46"/>
      <c r="AP177" s="46"/>
      <c r="AQ177" s="47"/>
      <c r="AR177" s="47"/>
      <c r="AS177" s="47"/>
      <c r="AT177" s="48"/>
      <c r="AU177" s="48"/>
      <c r="AV177" s="49">
        <f t="shared" si="112"/>
        <v>0.36031601194056284</v>
      </c>
      <c r="AW177" s="49">
        <f t="shared" si="112"/>
        <v>0.26374653785585278</v>
      </c>
      <c r="AX177" s="50">
        <f t="shared" si="112"/>
        <v>0.95763564108706623</v>
      </c>
      <c r="AY177" s="50">
        <f t="shared" si="112"/>
        <v>0.68200706958864399</v>
      </c>
    </row>
    <row r="178" spans="6:51" x14ac:dyDescent="0.25">
      <c r="F178" s="3">
        <v>8</v>
      </c>
      <c r="G178" s="43">
        <f t="shared" si="108"/>
        <v>9.9085594539400801E-2</v>
      </c>
      <c r="H178" s="43">
        <f t="shared" si="108"/>
        <v>0.87266251039647202</v>
      </c>
      <c r="I178" s="43">
        <f t="shared" si="108"/>
        <v>0</v>
      </c>
      <c r="J178" s="43">
        <f t="shared" si="108"/>
        <v>0.8502106636253266</v>
      </c>
      <c r="K178" s="43">
        <f t="shared" si="108"/>
        <v>0</v>
      </c>
      <c r="L178" s="44">
        <f t="shared" si="113"/>
        <v>0</v>
      </c>
      <c r="M178" s="45">
        <f t="shared" si="108"/>
        <v>0</v>
      </c>
      <c r="N178" s="46"/>
      <c r="O178" s="46"/>
      <c r="P178" s="47"/>
      <c r="Q178" s="47"/>
      <c r="R178" s="47"/>
      <c r="S178" s="48"/>
      <c r="T178" s="48"/>
      <c r="U178" s="49">
        <f t="shared" si="109"/>
        <v>0.50627670284437387</v>
      </c>
      <c r="V178" s="49">
        <f t="shared" si="109"/>
        <v>0.41500203069310559</v>
      </c>
      <c r="W178" s="50">
        <f t="shared" si="109"/>
        <v>0.97681605055077747</v>
      </c>
      <c r="X178" s="50">
        <f t="shared" si="109"/>
        <v>0.7700722364421122</v>
      </c>
      <c r="AD178"/>
      <c r="AG178" s="3">
        <f t="shared" si="114"/>
        <v>7.4014007071619208</v>
      </c>
      <c r="AH178" s="43">
        <f t="shared" si="110"/>
        <v>2.0963540817814375E-2</v>
      </c>
      <c r="AI178" s="43">
        <f t="shared" si="110"/>
        <v>0.83993524910172523</v>
      </c>
      <c r="AJ178" s="43">
        <f t="shared" si="110"/>
        <v>0</v>
      </c>
      <c r="AK178" s="43">
        <f t="shared" si="110"/>
        <v>0.80994717070656908</v>
      </c>
      <c r="AL178" s="43">
        <f t="shared" si="110"/>
        <v>0</v>
      </c>
      <c r="AM178" s="44">
        <f t="shared" si="115"/>
        <v>0</v>
      </c>
      <c r="AN178" s="45">
        <f t="shared" si="111"/>
        <v>0</v>
      </c>
      <c r="AO178" s="46"/>
      <c r="AP178" s="46"/>
      <c r="AQ178" s="47"/>
      <c r="AR178" s="47"/>
      <c r="AS178" s="47"/>
      <c r="AT178" s="48"/>
      <c r="AU178" s="48"/>
      <c r="AV178" s="49">
        <f t="shared" si="112"/>
        <v>0.41939157347588563</v>
      </c>
      <c r="AW178" s="49">
        <f t="shared" si="112"/>
        <v>0.32447840846364273</v>
      </c>
      <c r="AX178" s="50">
        <f t="shared" si="112"/>
        <v>0.96629347881782723</v>
      </c>
      <c r="AY178" s="50">
        <f t="shared" si="112"/>
        <v>0.71853555047070183</v>
      </c>
    </row>
    <row r="179" spans="6:51" x14ac:dyDescent="0.25">
      <c r="F179" s="3">
        <v>9</v>
      </c>
      <c r="G179" s="43">
        <f t="shared" si="108"/>
        <v>0.24111985544259884</v>
      </c>
      <c r="H179" s="43">
        <f t="shared" si="108"/>
        <v>0.91381407032297701</v>
      </c>
      <c r="I179" s="43">
        <f t="shared" si="108"/>
        <v>0</v>
      </c>
      <c r="J179" s="43">
        <f t="shared" si="108"/>
        <v>0.90017623378915435</v>
      </c>
      <c r="K179" s="43">
        <f t="shared" si="108"/>
        <v>0</v>
      </c>
      <c r="L179" s="44">
        <f t="shared" si="113"/>
        <v>0</v>
      </c>
      <c r="M179" s="45">
        <f t="shared" si="108"/>
        <v>0</v>
      </c>
      <c r="N179" s="46"/>
      <c r="O179" s="46"/>
      <c r="P179" s="47"/>
      <c r="Q179" s="47"/>
      <c r="R179" s="47"/>
      <c r="S179" s="48"/>
      <c r="T179" s="48"/>
      <c r="U179" s="49">
        <f t="shared" si="109"/>
        <v>0.62575197975518826</v>
      </c>
      <c r="V179" s="49">
        <f t="shared" si="109"/>
        <v>0.54235820308183669</v>
      </c>
      <c r="W179" s="50">
        <f t="shared" si="109"/>
        <v>0.98749769163827172</v>
      </c>
      <c r="X179" s="50">
        <f t="shared" si="109"/>
        <v>0.83641687819727051</v>
      </c>
      <c r="AD179"/>
      <c r="AG179" s="3">
        <f t="shared" si="114"/>
        <v>7.7839137706172403</v>
      </c>
      <c r="AH179" s="43">
        <f t="shared" si="110"/>
        <v>7.0105676438198872E-2</v>
      </c>
      <c r="AI179" s="43">
        <f t="shared" si="110"/>
        <v>0.86163684823127418</v>
      </c>
      <c r="AJ179" s="43">
        <f t="shared" si="110"/>
        <v>0</v>
      </c>
      <c r="AK179" s="43">
        <f t="shared" si="110"/>
        <v>0.83669211810038535</v>
      </c>
      <c r="AL179" s="43">
        <f t="shared" si="110"/>
        <v>0</v>
      </c>
      <c r="AM179" s="44">
        <f t="shared" si="115"/>
        <v>0</v>
      </c>
      <c r="AN179" s="45">
        <f t="shared" si="111"/>
        <v>0</v>
      </c>
      <c r="AO179" s="46"/>
      <c r="AP179" s="46"/>
      <c r="AQ179" s="47"/>
      <c r="AR179" s="47"/>
      <c r="AS179" s="47"/>
      <c r="AT179" s="48"/>
      <c r="AU179" s="48"/>
      <c r="AV179" s="49">
        <f t="shared" si="112"/>
        <v>0.47633763132008078</v>
      </c>
      <c r="AW179" s="49">
        <f t="shared" si="112"/>
        <v>0.38363374295267472</v>
      </c>
      <c r="AX179" s="50">
        <f t="shared" si="112"/>
        <v>0.97347152021697425</v>
      </c>
      <c r="AY179" s="50">
        <f t="shared" si="112"/>
        <v>0.75261484183084715</v>
      </c>
    </row>
    <row r="180" spans="6:51" x14ac:dyDescent="0.25">
      <c r="F180" s="3">
        <v>10</v>
      </c>
      <c r="G180" s="43">
        <f t="shared" si="108"/>
        <v>0.38737494592637933</v>
      </c>
      <c r="H180" s="43">
        <f t="shared" si="108"/>
        <v>0.94214118880810716</v>
      </c>
      <c r="I180" s="43">
        <f t="shared" si="108"/>
        <v>0</v>
      </c>
      <c r="J180" s="43">
        <f t="shared" si="108"/>
        <v>0.93400026936623692</v>
      </c>
      <c r="K180" s="43">
        <f t="shared" si="108"/>
        <v>0</v>
      </c>
      <c r="L180" s="44">
        <f t="shared" si="113"/>
        <v>0.10816395248479194</v>
      </c>
      <c r="M180" s="45">
        <f t="shared" si="108"/>
        <v>0</v>
      </c>
      <c r="N180" s="46"/>
      <c r="O180" s="46"/>
      <c r="P180" s="47"/>
      <c r="Q180" s="47"/>
      <c r="R180" s="47"/>
      <c r="S180" s="48"/>
      <c r="T180" s="48"/>
      <c r="U180" s="49">
        <f t="shared" si="109"/>
        <v>0.71810324831604933</v>
      </c>
      <c r="V180" s="49">
        <f t="shared" si="109"/>
        <v>0.64382292777842298</v>
      </c>
      <c r="W180" s="50">
        <f t="shared" si="109"/>
        <v>0.9931751270444954</v>
      </c>
      <c r="X180" s="50">
        <f t="shared" si="109"/>
        <v>0.88377405668068754</v>
      </c>
      <c r="AD180"/>
      <c r="AG180" s="3">
        <f t="shared" si="114"/>
        <v>8.1861955575214029</v>
      </c>
      <c r="AH180" s="43">
        <f t="shared" si="110"/>
        <v>0.12466084399866117</v>
      </c>
      <c r="AI180" s="43">
        <f t="shared" si="110"/>
        <v>0.88150287473920508</v>
      </c>
      <c r="AJ180" s="43">
        <f t="shared" si="110"/>
        <v>0</v>
      </c>
      <c r="AK180" s="43">
        <f t="shared" si="110"/>
        <v>0.86101292105922633</v>
      </c>
      <c r="AL180" s="43">
        <f t="shared" si="110"/>
        <v>0</v>
      </c>
      <c r="AM180" s="44">
        <f t="shared" si="115"/>
        <v>0</v>
      </c>
      <c r="AN180" s="45">
        <f t="shared" si="111"/>
        <v>0</v>
      </c>
      <c r="AO180" s="46"/>
      <c r="AP180" s="46"/>
      <c r="AQ180" s="47"/>
      <c r="AR180" s="47"/>
      <c r="AS180" s="47"/>
      <c r="AT180" s="48"/>
      <c r="AU180" s="48"/>
      <c r="AV180" s="49">
        <f t="shared" si="112"/>
        <v>0.5308398325371696</v>
      </c>
      <c r="AW180" s="49">
        <f t="shared" si="112"/>
        <v>0.4408878224286874</v>
      </c>
      <c r="AX180" s="50">
        <f t="shared" si="112"/>
        <v>0.97935067518590579</v>
      </c>
      <c r="AY180" s="50">
        <f t="shared" si="112"/>
        <v>0.78415220488508319</v>
      </c>
    </row>
    <row r="181" spans="6:51" x14ac:dyDescent="0.25">
      <c r="F181" s="3">
        <v>11</v>
      </c>
      <c r="G181" s="43">
        <f t="shared" si="108"/>
        <v>0.52635073394521437</v>
      </c>
      <c r="H181" s="43">
        <f t="shared" si="108"/>
        <v>0.96139360336615787</v>
      </c>
      <c r="I181" s="43">
        <f t="shared" si="108"/>
        <v>2.7354241060983386E-2</v>
      </c>
      <c r="J181" s="43">
        <f t="shared" si="108"/>
        <v>0.95661380126161477</v>
      </c>
      <c r="K181" s="43">
        <f t="shared" si="108"/>
        <v>0</v>
      </c>
      <c r="L181" s="44">
        <f t="shared" si="113"/>
        <v>0.29328831777780073</v>
      </c>
      <c r="M181" s="45">
        <f t="shared" si="108"/>
        <v>0</v>
      </c>
      <c r="N181" s="46"/>
      <c r="O181" s="46"/>
      <c r="P181" s="47"/>
      <c r="Q181" s="47"/>
      <c r="R181" s="47"/>
      <c r="S181" s="48"/>
      <c r="T181" s="48"/>
      <c r="U181" s="49">
        <f t="shared" si="109"/>
        <v>0.78868888278033389</v>
      </c>
      <c r="V181" s="49">
        <f t="shared" si="109"/>
        <v>0.72385095525770204</v>
      </c>
      <c r="W181" s="50">
        <f t="shared" si="109"/>
        <v>0.99621989332391103</v>
      </c>
      <c r="X181" s="50">
        <f t="shared" si="109"/>
        <v>0.91738288834228632</v>
      </c>
      <c r="AD181"/>
      <c r="AG181" s="3">
        <f t="shared" si="114"/>
        <v>8.6092677386724414</v>
      </c>
      <c r="AH181" s="43">
        <f t="shared" si="110"/>
        <v>0.18445274984895077</v>
      </c>
      <c r="AI181" s="43">
        <f t="shared" si="110"/>
        <v>0.89950357798120395</v>
      </c>
      <c r="AJ181" s="43">
        <f t="shared" si="110"/>
        <v>0</v>
      </c>
      <c r="AK181" s="43">
        <f t="shared" si="110"/>
        <v>0.88289722853788333</v>
      </c>
      <c r="AL181" s="43">
        <f t="shared" si="110"/>
        <v>0</v>
      </c>
      <c r="AM181" s="44">
        <f t="shared" si="115"/>
        <v>0</v>
      </c>
      <c r="AN181" s="45">
        <f t="shared" si="111"/>
        <v>0</v>
      </c>
      <c r="AO181" s="46"/>
      <c r="AP181" s="46"/>
      <c r="AQ181" s="47"/>
      <c r="AR181" s="47"/>
      <c r="AS181" s="47"/>
      <c r="AT181" s="48"/>
      <c r="AU181" s="48"/>
      <c r="AV181" s="49">
        <f t="shared" si="112"/>
        <v>0.58261176472584486</v>
      </c>
      <c r="AW181" s="49">
        <f t="shared" si="112"/>
        <v>0.49593192949119314</v>
      </c>
      <c r="AX181" s="50">
        <f t="shared" si="112"/>
        <v>0.98410651723579756</v>
      </c>
      <c r="AY181" s="50">
        <f t="shared" si="112"/>
        <v>0.81309207173013354</v>
      </c>
    </row>
    <row r="182" spans="6:51" x14ac:dyDescent="0.25">
      <c r="F182" s="3">
        <v>12</v>
      </c>
      <c r="G182" s="43">
        <f t="shared" si="108"/>
        <v>0.64906942984792226</v>
      </c>
      <c r="H182" s="43">
        <f t="shared" si="108"/>
        <v>0.9743509257640528</v>
      </c>
      <c r="I182" s="43">
        <f t="shared" si="108"/>
        <v>0.29847078641208269</v>
      </c>
      <c r="J182" s="43">
        <f t="shared" si="108"/>
        <v>0.97159059863119257</v>
      </c>
      <c r="K182" s="43">
        <f t="shared" si="108"/>
        <v>0</v>
      </c>
      <c r="L182" s="44">
        <f t="shared" si="113"/>
        <v>0.44442102629626024</v>
      </c>
      <c r="M182" s="45">
        <f t="shared" si="108"/>
        <v>0</v>
      </c>
      <c r="N182" s="46"/>
      <c r="O182" s="46"/>
      <c r="P182" s="47"/>
      <c r="Q182" s="47"/>
      <c r="R182" s="47"/>
      <c r="S182" s="48"/>
      <c r="T182" s="48"/>
      <c r="U182" s="49">
        <f t="shared" si="109"/>
        <v>0.84216372218402979</v>
      </c>
      <c r="V182" s="49">
        <f t="shared" si="109"/>
        <v>0.78647915505407995</v>
      </c>
      <c r="W182" s="50">
        <f t="shared" si="109"/>
        <v>0.99787216502146836</v>
      </c>
      <c r="X182" s="50">
        <f t="shared" si="109"/>
        <v>0.94115944440996691</v>
      </c>
      <c r="AD182"/>
      <c r="AG182" s="3">
        <f t="shared" si="114"/>
        <v>9.0542047860126846</v>
      </c>
      <c r="AH182" s="43">
        <f t="shared" si="110"/>
        <v>0.24904839612242125</v>
      </c>
      <c r="AI182" s="43">
        <f t="shared" si="110"/>
        <v>0.91563983636836388</v>
      </c>
      <c r="AJ182" s="43">
        <f t="shared" si="110"/>
        <v>0</v>
      </c>
      <c r="AK182" s="43">
        <f t="shared" si="110"/>
        <v>0.90237234723406845</v>
      </c>
      <c r="AL182" s="43">
        <f t="shared" si="110"/>
        <v>0</v>
      </c>
      <c r="AM182" s="44">
        <f t="shared" si="115"/>
        <v>0</v>
      </c>
      <c r="AN182" s="45">
        <f t="shared" si="111"/>
        <v>0</v>
      </c>
      <c r="AO182" s="46"/>
      <c r="AP182" s="46"/>
      <c r="AQ182" s="47"/>
      <c r="AR182" s="47"/>
      <c r="AS182" s="47"/>
      <c r="AT182" s="48"/>
      <c r="AU182" s="48"/>
      <c r="AV182" s="49">
        <f t="shared" si="112"/>
        <v>0.63140229948107596</v>
      </c>
      <c r="AW182" s="49">
        <f t="shared" si="112"/>
        <v>0.54848040514881413</v>
      </c>
      <c r="AX182" s="50">
        <f t="shared" si="112"/>
        <v>0.98790534142087494</v>
      </c>
      <c r="AY182" s="50">
        <f t="shared" si="112"/>
        <v>0.83941694883398488</v>
      </c>
    </row>
    <row r="183" spans="6:51" x14ac:dyDescent="0.25">
      <c r="F183" s="3">
        <v>13</v>
      </c>
      <c r="G183" s="43">
        <f t="shared" si="108"/>
        <v>0.75041431826582894</v>
      </c>
      <c r="H183" s="43">
        <f t="shared" si="108"/>
        <v>0.98300732701943683</v>
      </c>
      <c r="I183" s="43">
        <f t="shared" si="108"/>
        <v>0.50793027275326175</v>
      </c>
      <c r="J183" s="43">
        <f t="shared" si="108"/>
        <v>0.98144096969937566</v>
      </c>
      <c r="K183" s="43">
        <f t="shared" si="108"/>
        <v>0</v>
      </c>
      <c r="L183" s="44">
        <f t="shared" si="113"/>
        <v>0.56529221927824813</v>
      </c>
      <c r="M183" s="45">
        <f t="shared" si="108"/>
        <v>0</v>
      </c>
      <c r="N183" s="46"/>
      <c r="O183" s="46"/>
      <c r="P183" s="47"/>
      <c r="Q183" s="47"/>
      <c r="R183" s="47"/>
      <c r="S183" s="48"/>
      <c r="T183" s="48"/>
      <c r="U183" s="49">
        <f t="shared" si="109"/>
        <v>0.88239768554494902</v>
      </c>
      <c r="V183" s="49">
        <f t="shared" si="109"/>
        <v>0.83519586434448434</v>
      </c>
      <c r="W183" s="50">
        <f t="shared" si="109"/>
        <v>0.99878129826329132</v>
      </c>
      <c r="X183" s="50">
        <f t="shared" si="109"/>
        <v>0.95796190191907282</v>
      </c>
      <c r="AD183"/>
      <c r="AG183" s="3">
        <f t="shared" si="114"/>
        <v>9.5221367014538032</v>
      </c>
      <c r="AH183" s="43">
        <f t="shared" si="110"/>
        <v>0.31772105896114644</v>
      </c>
      <c r="AI183" s="43">
        <f t="shared" si="110"/>
        <v>0.92994267776813022</v>
      </c>
      <c r="AJ183" s="43">
        <f t="shared" si="110"/>
        <v>0</v>
      </c>
      <c r="AK183" s="43">
        <f t="shared" si="110"/>
        <v>0.91950362128272789</v>
      </c>
      <c r="AL183" s="43">
        <f t="shared" si="110"/>
        <v>0</v>
      </c>
      <c r="AM183" s="44">
        <f t="shared" si="115"/>
        <v>7.1067325123885805E-3</v>
      </c>
      <c r="AN183" s="45">
        <f t="shared" si="111"/>
        <v>0</v>
      </c>
      <c r="AO183" s="46"/>
      <c r="AP183" s="46"/>
      <c r="AQ183" s="47"/>
      <c r="AR183" s="47"/>
      <c r="AS183" s="47"/>
      <c r="AT183" s="48"/>
      <c r="AU183" s="48"/>
      <c r="AV183" s="49">
        <f t="shared" si="112"/>
        <v>0.67700227327162521</v>
      </c>
      <c r="AW183" s="49">
        <f t="shared" si="112"/>
        <v>0.59827752287949421</v>
      </c>
      <c r="AX183" s="50">
        <f t="shared" si="112"/>
        <v>0.99090107127663707</v>
      </c>
      <c r="AY183" s="50">
        <f t="shared" si="112"/>
        <v>0.86314708453312516</v>
      </c>
    </row>
    <row r="184" spans="6:51" x14ac:dyDescent="0.25">
      <c r="F184" s="3">
        <v>14</v>
      </c>
      <c r="G184" s="43">
        <f t="shared" si="108"/>
        <v>0.82916988546559878</v>
      </c>
      <c r="H184" s="43">
        <f t="shared" si="108"/>
        <v>0.98875931567848652</v>
      </c>
      <c r="I184" s="43">
        <f t="shared" si="108"/>
        <v>0.66353303431739008</v>
      </c>
      <c r="J184" s="43">
        <f t="shared" si="108"/>
        <v>0.98788800493352769</v>
      </c>
      <c r="K184" s="43">
        <f t="shared" si="108"/>
        <v>0</v>
      </c>
      <c r="L184" s="44">
        <f t="shared" si="113"/>
        <v>0.66050395104550974</v>
      </c>
      <c r="M184" s="45">
        <f t="shared" si="108"/>
        <v>0</v>
      </c>
      <c r="N184" s="46"/>
      <c r="O184" s="46"/>
      <c r="P184" s="47"/>
      <c r="Q184" s="47"/>
      <c r="R184" s="47"/>
      <c r="S184" s="48"/>
      <c r="T184" s="48"/>
      <c r="U184" s="49">
        <f t="shared" si="109"/>
        <v>0.91251021015074907</v>
      </c>
      <c r="V184" s="49">
        <f t="shared" si="109"/>
        <v>0.87291875872038405</v>
      </c>
      <c r="W184" s="50">
        <f t="shared" si="109"/>
        <v>0.99928925403974922</v>
      </c>
      <c r="X184" s="50">
        <f t="shared" si="109"/>
        <v>0.96984266619734527</v>
      </c>
      <c r="AD184"/>
      <c r="AG184" s="3">
        <f t="shared" si="114"/>
        <v>10.014251886730682</v>
      </c>
      <c r="AH184" s="43">
        <f t="shared" si="110"/>
        <v>0.38943199024619268</v>
      </c>
      <c r="AI184" s="43">
        <f t="shared" si="110"/>
        <v>0.94247165173288405</v>
      </c>
      <c r="AJ184" s="43">
        <f t="shared" si="110"/>
        <v>0</v>
      </c>
      <c r="AK184" s="43">
        <f t="shared" si="110"/>
        <v>0.93439135027653819</v>
      </c>
      <c r="AL184" s="43">
        <f t="shared" si="110"/>
        <v>0</v>
      </c>
      <c r="AM184" s="44">
        <f t="shared" si="115"/>
        <v>0.11105214195354252</v>
      </c>
      <c r="AN184" s="45">
        <f t="shared" si="111"/>
        <v>0</v>
      </c>
      <c r="AO184" s="46"/>
      <c r="AP184" s="46"/>
      <c r="AQ184" s="47"/>
      <c r="AR184" s="47"/>
      <c r="AS184" s="47"/>
      <c r="AT184" s="48"/>
      <c r="AU184" s="48"/>
      <c r="AV184" s="49">
        <f t="shared" si="112"/>
        <v>0.71925015616531596</v>
      </c>
      <c r="AW184" s="49">
        <f t="shared" si="112"/>
        <v>0.64510388191195434</v>
      </c>
      <c r="AX184" s="50">
        <f t="shared" si="112"/>
        <v>0.99323307479764966</v>
      </c>
      <c r="AY184" s="50">
        <f t="shared" si="112"/>
        <v>0.88433888198341382</v>
      </c>
    </row>
    <row r="185" spans="6:51" x14ac:dyDescent="0.25">
      <c r="F185" s="3">
        <v>15</v>
      </c>
      <c r="G185" s="43">
        <f t="shared" si="108"/>
        <v>0.88710923001421582</v>
      </c>
      <c r="H185" s="43">
        <f t="shared" si="108"/>
        <v>0.99256720877888427</v>
      </c>
      <c r="I185" s="43">
        <f t="shared" si="108"/>
        <v>0.7751579259787249</v>
      </c>
      <c r="J185" s="43">
        <f t="shared" si="108"/>
        <v>0.99209418480114886</v>
      </c>
      <c r="K185" s="43">
        <f t="shared" si="108"/>
        <v>0</v>
      </c>
      <c r="L185" s="44">
        <f t="shared" si="113"/>
        <v>0.73470545554821065</v>
      </c>
      <c r="M185" s="45">
        <f t="shared" si="108"/>
        <v>0</v>
      </c>
      <c r="N185" s="46"/>
      <c r="O185" s="46"/>
      <c r="P185" s="47"/>
      <c r="Q185" s="47"/>
      <c r="R185" s="47"/>
      <c r="S185" s="48"/>
      <c r="T185" s="48"/>
      <c r="U185" s="49">
        <f t="shared" si="109"/>
        <v>0.93495928050861909</v>
      </c>
      <c r="V185" s="49">
        <f t="shared" si="109"/>
        <v>0.90203144911267952</v>
      </c>
      <c r="W185" s="50">
        <f t="shared" si="109"/>
        <v>0.99957773193229782</v>
      </c>
      <c r="X185" s="50">
        <f t="shared" si="109"/>
        <v>0.97825938584281191</v>
      </c>
      <c r="AD185"/>
      <c r="AG185" s="3">
        <f t="shared" si="114"/>
        <v>10.531800161572754</v>
      </c>
      <c r="AH185" s="43">
        <f t="shared" si="110"/>
        <v>0.4628404219395218</v>
      </c>
      <c r="AI185" s="43">
        <f t="shared" si="110"/>
        <v>0.95331210365424301</v>
      </c>
      <c r="AJ185" s="43">
        <f t="shared" si="110"/>
        <v>0</v>
      </c>
      <c r="AK185" s="43">
        <f t="shared" si="110"/>
        <v>0.9471663766588917</v>
      </c>
      <c r="AL185" s="43">
        <f t="shared" si="110"/>
        <v>0</v>
      </c>
      <c r="AM185" s="44">
        <f t="shared" si="115"/>
        <v>0.2110095539454041</v>
      </c>
      <c r="AN185" s="45">
        <f t="shared" si="111"/>
        <v>0</v>
      </c>
      <c r="AO185" s="46"/>
      <c r="AP185" s="46"/>
      <c r="AQ185" s="47"/>
      <c r="AR185" s="47"/>
      <c r="AS185" s="47"/>
      <c r="AT185" s="48"/>
      <c r="AU185" s="48"/>
      <c r="AV185" s="49">
        <f t="shared" si="112"/>
        <v>0.75803637719721717</v>
      </c>
      <c r="AW185" s="49">
        <f t="shared" si="112"/>
        <v>0.68878201176044773</v>
      </c>
      <c r="AX185" s="50">
        <f t="shared" si="112"/>
        <v>0.99502488332772876</v>
      </c>
      <c r="AY185" s="50">
        <f t="shared" si="112"/>
        <v>0.90308211026199092</v>
      </c>
    </row>
    <row r="186" spans="6:51" x14ac:dyDescent="0.25">
      <c r="F186" s="3">
        <v>16</v>
      </c>
      <c r="G186" s="43">
        <f t="shared" ref="G186:K201" si="116">IF(1-EXP(-0.23*(G102-G$165))&lt;0, 0, 1-EXP(-0.23*(G102-G$165)))</f>
        <v>0.92770446718241628</v>
      </c>
      <c r="H186" s="43">
        <f t="shared" si="116"/>
        <v>0.995082303248219</v>
      </c>
      <c r="I186" s="43">
        <f t="shared" si="116"/>
        <v>0.85279214792061975</v>
      </c>
      <c r="J186" s="43">
        <f t="shared" si="116"/>
        <v>0.99483365954184921</v>
      </c>
      <c r="K186" s="43">
        <f t="shared" si="116"/>
        <v>0</v>
      </c>
      <c r="L186" s="44">
        <f t="shared" si="113"/>
        <v>0.79213254844967385</v>
      </c>
      <c r="M186" s="45">
        <f t="shared" ref="M186:M240" si="117">IF(1-EXP(-0.23*(M102-M$165))&lt;0, 0, 1-EXP(-0.23*(M102-M$165)))</f>
        <v>9.5999923700805456E-2</v>
      </c>
      <c r="N186" s="46"/>
      <c r="O186" s="46"/>
      <c r="P186" s="47"/>
      <c r="Q186" s="47"/>
      <c r="R186" s="47"/>
      <c r="S186" s="48"/>
      <c r="T186" s="48"/>
      <c r="U186" s="49">
        <f t="shared" ref="U186:X201" si="118">IF(1-EXP(-0.23*(U102-U$165))&lt;0, 0, 1-EXP(-0.23*(U102-U$165)))</f>
        <v>0.95164870901537224</v>
      </c>
      <c r="V186" s="49">
        <f t="shared" si="118"/>
        <v>0.92444737361616591</v>
      </c>
      <c r="W186" s="50">
        <f t="shared" si="118"/>
        <v>0.99974436863070215</v>
      </c>
      <c r="X186" s="50">
        <f t="shared" si="118"/>
        <v>0.98423987272893376</v>
      </c>
      <c r="AD186"/>
      <c r="AG186" s="3">
        <f t="shared" si="114"/>
        <v>11.076095937857938</v>
      </c>
      <c r="AH186" s="43">
        <f t="shared" ref="AH186:AL201" si="119">IF(1-EXP(-0.23*(AH102-AH$165))&lt;0, 0, 1-EXP(-0.23*(AH102-AH$165)))</f>
        <v>0.53635016423677795</v>
      </c>
      <c r="AI186" s="43">
        <f t="shared" si="119"/>
        <v>0.96257147667663645</v>
      </c>
      <c r="AJ186" s="43">
        <f t="shared" si="119"/>
        <v>5.0261083290884523E-2</v>
      </c>
      <c r="AK186" s="43">
        <f t="shared" si="119"/>
        <v>0.9579845686134969</v>
      </c>
      <c r="AL186" s="43">
        <f t="shared" si="119"/>
        <v>0</v>
      </c>
      <c r="AM186" s="44">
        <f t="shared" si="115"/>
        <v>0.30594596560245213</v>
      </c>
      <c r="AN186" s="45">
        <f t="shared" si="111"/>
        <v>0</v>
      </c>
      <c r="AO186" s="46"/>
      <c r="AP186" s="46"/>
      <c r="AQ186" s="47"/>
      <c r="AR186" s="47"/>
      <c r="AS186" s="47"/>
      <c r="AT186" s="48"/>
      <c r="AU186" s="48"/>
      <c r="AV186" s="49">
        <f t="shared" ref="AV186:AY201" si="120">IF(1-EXP(-0.23*(AV102-AV$165))&lt;0, 0, 1-EXP(-0.23*(AV102-AV$165)))</f>
        <v>0.79330601966984526</v>
      </c>
      <c r="AW186" s="49">
        <f t="shared" si="120"/>
        <v>0.72918088917984902</v>
      </c>
      <c r="AX186" s="50">
        <f t="shared" si="120"/>
        <v>0.99638374822107489</v>
      </c>
      <c r="AY186" s="50">
        <f t="shared" si="120"/>
        <v>0.91949603806839475</v>
      </c>
    </row>
    <row r="187" spans="6:51" x14ac:dyDescent="0.25">
      <c r="F187" s="3">
        <v>17</v>
      </c>
      <c r="G187" s="43">
        <f t="shared" si="116"/>
        <v>0.95495311034030295</v>
      </c>
      <c r="H187" s="43">
        <f t="shared" si="116"/>
        <v>0.99674171168286518</v>
      </c>
      <c r="I187" s="43">
        <f t="shared" si="116"/>
        <v>0.90533357627204614</v>
      </c>
      <c r="J187" s="43">
        <f t="shared" si="116"/>
        <v>0.99661700687152954</v>
      </c>
      <c r="K187" s="43">
        <f t="shared" si="116"/>
        <v>0</v>
      </c>
      <c r="L187" s="44">
        <f t="shared" si="113"/>
        <v>0.83640696404180526</v>
      </c>
      <c r="M187" s="45">
        <f t="shared" si="117"/>
        <v>0.21707299933993895</v>
      </c>
      <c r="N187" s="46"/>
      <c r="O187" s="46"/>
      <c r="P187" s="47"/>
      <c r="Q187" s="47"/>
      <c r="R187" s="47"/>
      <c r="S187" s="48"/>
      <c r="T187" s="48"/>
      <c r="U187" s="49">
        <f t="shared" si="118"/>
        <v>0.96403377896352482</v>
      </c>
      <c r="V187" s="49">
        <f t="shared" si="118"/>
        <v>0.94168219832235123</v>
      </c>
      <c r="W187" s="50">
        <f t="shared" si="118"/>
        <v>0.99984230961825571</v>
      </c>
      <c r="X187" s="50">
        <f t="shared" si="118"/>
        <v>0.98850571226118922</v>
      </c>
      <c r="AD187"/>
      <c r="AG187" s="3">
        <f t="shared" si="114"/>
        <v>11.648521557810575</v>
      </c>
      <c r="AH187" s="43">
        <f t="shared" si="119"/>
        <v>0.60819718615140528</v>
      </c>
      <c r="AI187" s="43">
        <f t="shared" si="119"/>
        <v>0.97037483780856548</v>
      </c>
      <c r="AJ187" s="43">
        <f t="shared" si="119"/>
        <v>0.21049337999722595</v>
      </c>
      <c r="AK187" s="43">
        <f t="shared" si="119"/>
        <v>0.96702050630740144</v>
      </c>
      <c r="AL187" s="43">
        <f t="shared" si="119"/>
        <v>0</v>
      </c>
      <c r="AM187" s="44">
        <f t="shared" si="115"/>
        <v>0.39497057514072142</v>
      </c>
      <c r="AN187" s="45">
        <f t="shared" si="111"/>
        <v>0</v>
      </c>
      <c r="AO187" s="46"/>
      <c r="AP187" s="46"/>
      <c r="AQ187" s="47"/>
      <c r="AR187" s="47"/>
      <c r="AS187" s="47"/>
      <c r="AT187" s="48"/>
      <c r="AU187" s="48"/>
      <c r="AV187" s="49">
        <f t="shared" si="120"/>
        <v>0.82505967053026819</v>
      </c>
      <c r="AW187" s="49">
        <f t="shared" si="120"/>
        <v>0.766219099441247</v>
      </c>
      <c r="AX187" s="50">
        <f t="shared" si="120"/>
        <v>0.99740092338921571</v>
      </c>
      <c r="AY187" s="50">
        <f t="shared" si="120"/>
        <v>0.93372468045903223</v>
      </c>
    </row>
    <row r="188" spans="6:51" x14ac:dyDescent="0.25">
      <c r="F188" s="3">
        <v>18</v>
      </c>
      <c r="G188" s="43">
        <f t="shared" si="116"/>
        <v>0.97257630042204379</v>
      </c>
      <c r="H188" s="43">
        <f t="shared" si="116"/>
        <v>0.9978365092757352</v>
      </c>
      <c r="I188" s="43">
        <f t="shared" si="116"/>
        <v>0.94005613390189768</v>
      </c>
      <c r="J188" s="43">
        <f t="shared" si="116"/>
        <v>0.99777859903241861</v>
      </c>
      <c r="K188" s="43">
        <f t="shared" si="116"/>
        <v>0</v>
      </c>
      <c r="L188" s="44">
        <f t="shared" si="113"/>
        <v>0.87049738583246616</v>
      </c>
      <c r="M188" s="45">
        <f t="shared" si="117"/>
        <v>0.32334490908717917</v>
      </c>
      <c r="N188" s="46"/>
      <c r="O188" s="46"/>
      <c r="P188" s="47"/>
      <c r="Q188" s="47"/>
      <c r="R188" s="47"/>
      <c r="S188" s="48"/>
      <c r="T188" s="48"/>
      <c r="U188" s="49">
        <f t="shared" si="118"/>
        <v>0.97321565542852762</v>
      </c>
      <c r="V188" s="49">
        <f t="shared" si="118"/>
        <v>0.95492428983541477</v>
      </c>
      <c r="W188" s="50">
        <f t="shared" si="118"/>
        <v>0.99990089174125918</v>
      </c>
      <c r="X188" s="50">
        <f t="shared" si="118"/>
        <v>0.9915624147090033</v>
      </c>
      <c r="AD188"/>
      <c r="AG188" s="3">
        <f t="shared" si="114"/>
        <v>12.250530804721352</v>
      </c>
      <c r="AH188" s="43">
        <f t="shared" si="119"/>
        <v>0.67657584901826029</v>
      </c>
      <c r="AI188" s="43">
        <f t="shared" si="119"/>
        <v>0.9768598824839716</v>
      </c>
      <c r="AJ188" s="43">
        <f t="shared" si="119"/>
        <v>0.35648865549321807</v>
      </c>
      <c r="AK188" s="43">
        <f t="shared" si="119"/>
        <v>0.97446073826026314</v>
      </c>
      <c r="AL188" s="43">
        <f t="shared" si="119"/>
        <v>0</v>
      </c>
      <c r="AM188" s="44">
        <f t="shared" si="115"/>
        <v>0.4773710188836976</v>
      </c>
      <c r="AN188" s="45">
        <f t="shared" si="111"/>
        <v>0</v>
      </c>
      <c r="AO188" s="46"/>
      <c r="AP188" s="46"/>
      <c r="AQ188" s="47"/>
      <c r="AR188" s="47"/>
      <c r="AS188" s="47"/>
      <c r="AT188" s="48"/>
      <c r="AU188" s="48"/>
      <c r="AV188" s="49">
        <f t="shared" si="120"/>
        <v>0.85335230268353701</v>
      </c>
      <c r="AW188" s="49">
        <f t="shared" si="120"/>
        <v>0.79986642689523024</v>
      </c>
      <c r="AX188" s="50">
        <f t="shared" si="120"/>
        <v>0.99815253061769615</v>
      </c>
      <c r="AY188" s="50">
        <f t="shared" si="120"/>
        <v>0.94593140304533885</v>
      </c>
    </row>
    <row r="189" spans="6:51" x14ac:dyDescent="0.25">
      <c r="F189" s="3">
        <v>19</v>
      </c>
      <c r="G189" s="43">
        <f t="shared" si="116"/>
        <v>0.98361998381360816</v>
      </c>
      <c r="H189" s="43">
        <f t="shared" si="116"/>
        <v>0.99855942161651423</v>
      </c>
      <c r="I189" s="43">
        <f t="shared" si="116"/>
        <v>0.96253582083810441</v>
      </c>
      <c r="J189" s="43">
        <f t="shared" si="116"/>
        <v>0.99853633068414238</v>
      </c>
      <c r="K189" s="43">
        <f t="shared" si="116"/>
        <v>0</v>
      </c>
      <c r="L189" s="44">
        <f t="shared" si="113"/>
        <v>0.89676750397277827</v>
      </c>
      <c r="M189" s="45">
        <f t="shared" si="117"/>
        <v>0.41615358346881626</v>
      </c>
      <c r="N189" s="46"/>
      <c r="O189" s="46"/>
      <c r="P189" s="47"/>
      <c r="Q189" s="47"/>
      <c r="R189" s="47"/>
      <c r="S189" s="48"/>
      <c r="T189" s="48"/>
      <c r="U189" s="49">
        <f t="shared" si="118"/>
        <v>0.98002104045367044</v>
      </c>
      <c r="V189" s="49">
        <f t="shared" si="118"/>
        <v>0.96509809862644502</v>
      </c>
      <c r="W189" s="50">
        <f t="shared" si="118"/>
        <v>0.99993655085751176</v>
      </c>
      <c r="X189" s="50">
        <f t="shared" si="118"/>
        <v>0.99376396686537549</v>
      </c>
      <c r="AD189"/>
      <c r="AG189" s="3">
        <f t="shared" si="114"/>
        <v>12.883652595105344</v>
      </c>
      <c r="AH189" s="43">
        <f t="shared" si="119"/>
        <v>0.73979263874802581</v>
      </c>
      <c r="AI189" s="43">
        <f t="shared" si="119"/>
        <v>0.9821717099106313</v>
      </c>
      <c r="AJ189" s="43">
        <f t="shared" si="119"/>
        <v>0.48650569749667016</v>
      </c>
      <c r="AK189" s="43">
        <f t="shared" si="119"/>
        <v>0.98049700312895804</v>
      </c>
      <c r="AL189" s="43">
        <f t="shared" si="119"/>
        <v>0</v>
      </c>
      <c r="AM189" s="44">
        <f t="shared" si="115"/>
        <v>0.55263905698142279</v>
      </c>
      <c r="AN189" s="45">
        <f t="shared" si="111"/>
        <v>0</v>
      </c>
      <c r="AO189" s="46"/>
      <c r="AP189" s="46"/>
      <c r="AQ189" s="47"/>
      <c r="AR189" s="47"/>
      <c r="AS189" s="47"/>
      <c r="AT189" s="48"/>
      <c r="AU189" s="48"/>
      <c r="AV189" s="49">
        <f t="shared" si="120"/>
        <v>0.87829018219777333</v>
      </c>
      <c r="AW189" s="49">
        <f t="shared" si="120"/>
        <v>0.83014373380621009</v>
      </c>
      <c r="AX189" s="50">
        <f t="shared" si="120"/>
        <v>0.99870084989865426</v>
      </c>
      <c r="AY189" s="50">
        <f t="shared" si="120"/>
        <v>0.95629316468223546</v>
      </c>
    </row>
    <row r="190" spans="6:51" x14ac:dyDescent="0.25">
      <c r="F190" s="3">
        <v>20</v>
      </c>
      <c r="G190" s="43">
        <f t="shared" si="116"/>
        <v>0.99036135334948838</v>
      </c>
      <c r="H190" s="43">
        <f t="shared" si="116"/>
        <v>0.99903755114988457</v>
      </c>
      <c r="I190" s="43">
        <f t="shared" si="116"/>
        <v>0.97683635472711561</v>
      </c>
      <c r="J190" s="43">
        <f t="shared" si="116"/>
        <v>0.99903173645644727</v>
      </c>
      <c r="K190" s="43">
        <f t="shared" si="116"/>
        <v>0</v>
      </c>
      <c r="L190" s="44">
        <f t="shared" si="113"/>
        <v>0.91706171877991771</v>
      </c>
      <c r="M190" s="45">
        <f t="shared" si="117"/>
        <v>0.49685696989066541</v>
      </c>
      <c r="N190" s="46"/>
      <c r="O190" s="46"/>
      <c r="P190" s="47"/>
      <c r="Q190" s="47"/>
      <c r="R190" s="47"/>
      <c r="S190" s="48"/>
      <c r="T190" s="48"/>
      <c r="U190" s="49">
        <f t="shared" si="118"/>
        <v>0.98506687035681062</v>
      </c>
      <c r="V190" s="49">
        <f t="shared" si="118"/>
        <v>0.97291846636296986</v>
      </c>
      <c r="W190" s="50">
        <f t="shared" si="118"/>
        <v>0.99995863709229227</v>
      </c>
      <c r="X190" s="50">
        <f t="shared" si="118"/>
        <v>0.99535848206809097</v>
      </c>
      <c r="AD190"/>
      <c r="AG190" s="3">
        <f t="shared" si="114"/>
        <v>13.549494861675118</v>
      </c>
      <c r="AH190" s="43">
        <f t="shared" si="119"/>
        <v>0.79642717721191436</v>
      </c>
      <c r="AI190" s="43">
        <f t="shared" si="119"/>
        <v>0.98645767476845148</v>
      </c>
      <c r="AJ190" s="43">
        <f t="shared" si="119"/>
        <v>0.59948889231638947</v>
      </c>
      <c r="AK190" s="43">
        <f t="shared" si="119"/>
        <v>0.98531980593262747</v>
      </c>
      <c r="AL190" s="43">
        <f t="shared" si="119"/>
        <v>0</v>
      </c>
      <c r="AM190" s="44">
        <f t="shared" si="115"/>
        <v>0.62048349275094017</v>
      </c>
      <c r="AN190" s="45">
        <f t="shared" si="111"/>
        <v>0</v>
      </c>
      <c r="AO190" s="46"/>
      <c r="AP190" s="46"/>
      <c r="AQ190" s="47"/>
      <c r="AR190" s="47"/>
      <c r="AS190" s="47"/>
      <c r="AT190" s="48"/>
      <c r="AU190" s="48"/>
      <c r="AV190" s="49">
        <f t="shared" si="120"/>
        <v>0.90002591552080857</v>
      </c>
      <c r="AW190" s="49">
        <f t="shared" si="120"/>
        <v>0.85712107765304735</v>
      </c>
      <c r="AX190" s="50">
        <f t="shared" si="120"/>
        <v>0.99909587797738331</v>
      </c>
      <c r="AY190" s="50">
        <f t="shared" si="120"/>
        <v>0.96499469502248969</v>
      </c>
    </row>
    <row r="191" spans="6:51" x14ac:dyDescent="0.25">
      <c r="F191" s="3">
        <v>21</v>
      </c>
      <c r="G191" s="43">
        <f t="shared" si="116"/>
        <v>0.99439016476545317</v>
      </c>
      <c r="H191" s="43">
        <f t="shared" si="116"/>
        <v>0.99935451176626799</v>
      </c>
      <c r="I191" s="43">
        <f t="shared" si="116"/>
        <v>0.9858007868524622</v>
      </c>
      <c r="J191" s="43">
        <f t="shared" si="116"/>
        <v>0.99935658682938788</v>
      </c>
      <c r="K191" s="43">
        <f t="shared" si="116"/>
        <v>0</v>
      </c>
      <c r="L191" s="44">
        <f t="shared" si="113"/>
        <v>0.93279947263917629</v>
      </c>
      <c r="M191" s="45">
        <f t="shared" si="117"/>
        <v>0.56678068930080894</v>
      </c>
      <c r="N191" s="46"/>
      <c r="O191" s="46"/>
      <c r="P191" s="47"/>
      <c r="Q191" s="47"/>
      <c r="R191" s="47"/>
      <c r="S191" s="48"/>
      <c r="T191" s="48"/>
      <c r="U191" s="49">
        <f t="shared" si="118"/>
        <v>0.98881147428121074</v>
      </c>
      <c r="V191" s="49">
        <f t="shared" si="118"/>
        <v>0.9789356626501371</v>
      </c>
      <c r="W191" s="50">
        <f t="shared" si="118"/>
        <v>0.99997255309638966</v>
      </c>
      <c r="X191" s="50">
        <f t="shared" si="118"/>
        <v>0.99652021761700993</v>
      </c>
      <c r="AD191"/>
      <c r="AG191" s="3">
        <f t="shared" si="114"/>
        <v>14.249748636990411</v>
      </c>
      <c r="AH191" s="43">
        <f t="shared" si="119"/>
        <v>0.84547382770603829</v>
      </c>
      <c r="AI191" s="43">
        <f t="shared" si="119"/>
        <v>0.98986260681244953</v>
      </c>
      <c r="AJ191" s="43">
        <f t="shared" si="119"/>
        <v>0.69513155881918842</v>
      </c>
      <c r="AK191" s="43">
        <f t="shared" si="119"/>
        <v>0.98911269646860167</v>
      </c>
      <c r="AL191" s="43">
        <f t="shared" si="119"/>
        <v>0</v>
      </c>
      <c r="AM191" s="44">
        <f t="shared" si="115"/>
        <v>0.68082940400384939</v>
      </c>
      <c r="AN191" s="45">
        <f t="shared" si="111"/>
        <v>0</v>
      </c>
      <c r="AO191" s="46"/>
      <c r="AP191" s="46"/>
      <c r="AQ191" s="47"/>
      <c r="AR191" s="47"/>
      <c r="AS191" s="47"/>
      <c r="AT191" s="48"/>
      <c r="AU191" s="48"/>
      <c r="AV191" s="49">
        <f t="shared" si="120"/>
        <v>0.91875187449989237</v>
      </c>
      <c r="AW191" s="49">
        <f t="shared" si="120"/>
        <v>0.88091411940504183</v>
      </c>
      <c r="AX191" s="50">
        <f t="shared" si="120"/>
        <v>0.99937701216144526</v>
      </c>
      <c r="AY191" s="50">
        <f t="shared" si="120"/>
        <v>0.97222289572449005</v>
      </c>
    </row>
    <row r="192" spans="6:51" x14ac:dyDescent="0.25">
      <c r="F192" s="3">
        <v>22</v>
      </c>
      <c r="G192" s="43">
        <f t="shared" si="116"/>
        <v>0.99675853257635383</v>
      </c>
      <c r="H192" s="43">
        <f t="shared" si="116"/>
        <v>0.99956523749509996</v>
      </c>
      <c r="I192" s="43">
        <f t="shared" si="116"/>
        <v>0.99135266730132698</v>
      </c>
      <c r="J192" s="43">
        <f t="shared" si="116"/>
        <v>0.99957035085165213</v>
      </c>
      <c r="K192" s="43">
        <f t="shared" si="116"/>
        <v>0</v>
      </c>
      <c r="L192" s="44">
        <f t="shared" si="113"/>
        <v>0.94506326240682481</v>
      </c>
      <c r="M192" s="45">
        <f t="shared" si="117"/>
        <v>0.6271826669574605</v>
      </c>
      <c r="N192" s="46"/>
      <c r="O192" s="46"/>
      <c r="P192" s="47"/>
      <c r="Q192" s="47"/>
      <c r="R192" s="47"/>
      <c r="S192" s="48"/>
      <c r="T192" s="48"/>
      <c r="U192" s="49">
        <f t="shared" si="118"/>
        <v>0.99159424028048937</v>
      </c>
      <c r="V192" s="49">
        <f t="shared" si="118"/>
        <v>0.98357187712964744</v>
      </c>
      <c r="W192" s="50">
        <f t="shared" si="118"/>
        <v>0.99998146992994608</v>
      </c>
      <c r="X192" s="50">
        <f t="shared" si="118"/>
        <v>0.99737191407180459</v>
      </c>
      <c r="AD192"/>
      <c r="AG192" s="3">
        <f t="shared" si="114"/>
        <v>14.986192348155662</v>
      </c>
      <c r="AH192" s="43">
        <f t="shared" si="119"/>
        <v>0.88643636747797383</v>
      </c>
      <c r="AI192" s="43">
        <f t="shared" si="119"/>
        <v>0.99252464966614629</v>
      </c>
      <c r="AJ192" s="43">
        <f t="shared" si="119"/>
        <v>0.77387018949204556</v>
      </c>
      <c r="AK192" s="43">
        <f t="shared" si="119"/>
        <v>0.99204752564814191</v>
      </c>
      <c r="AL192" s="43">
        <f t="shared" si="119"/>
        <v>0</v>
      </c>
      <c r="AM192" s="44">
        <f t="shared" si="115"/>
        <v>0.73380420656066825</v>
      </c>
      <c r="AN192" s="45">
        <f t="shared" si="111"/>
        <v>0</v>
      </c>
      <c r="AO192" s="46"/>
      <c r="AP192" s="46"/>
      <c r="AQ192" s="47"/>
      <c r="AR192" s="47"/>
      <c r="AS192" s="47"/>
      <c r="AT192" s="48"/>
      <c r="AU192" s="48"/>
      <c r="AV192" s="49">
        <f t="shared" si="120"/>
        <v>0.93469234739915663</v>
      </c>
      <c r="AW192" s="49">
        <f t="shared" si="120"/>
        <v>0.90167898062762974</v>
      </c>
      <c r="AX192" s="50">
        <f t="shared" si="120"/>
        <v>0.99957473942201747</v>
      </c>
      <c r="AY192" s="50">
        <f t="shared" si="120"/>
        <v>0.97816172436881388</v>
      </c>
    </row>
    <row r="193" spans="6:51" x14ac:dyDescent="0.25">
      <c r="F193" s="3">
        <v>23</v>
      </c>
      <c r="G193" s="43">
        <f t="shared" si="116"/>
        <v>0.99813403429127423</v>
      </c>
      <c r="H193" s="43">
        <f t="shared" si="116"/>
        <v>0.99970581029402505</v>
      </c>
      <c r="I193" s="43">
        <f t="shared" si="116"/>
        <v>0.99475799032032119</v>
      </c>
      <c r="J193" s="43">
        <f t="shared" si="116"/>
        <v>0.99971158246361425</v>
      </c>
      <c r="K193" s="43">
        <f t="shared" si="116"/>
        <v>0</v>
      </c>
      <c r="L193" s="44">
        <f t="shared" si="113"/>
        <v>0.954674079442412</v>
      </c>
      <c r="M193" s="45">
        <f t="shared" si="117"/>
        <v>0.67923114762069248</v>
      </c>
      <c r="N193" s="46"/>
      <c r="O193" s="46"/>
      <c r="P193" s="47"/>
      <c r="Q193" s="47"/>
      <c r="R193" s="47"/>
      <c r="S193" s="48"/>
      <c r="T193" s="48"/>
      <c r="U193" s="49">
        <f t="shared" si="118"/>
        <v>0.99366592044044399</v>
      </c>
      <c r="V193" s="49">
        <f t="shared" si="118"/>
        <v>0.98715028748945144</v>
      </c>
      <c r="W193" s="50">
        <f t="shared" si="118"/>
        <v>0.9999872781759287</v>
      </c>
      <c r="X193" s="50">
        <f t="shared" si="118"/>
        <v>0.99800033662206289</v>
      </c>
      <c r="AD193"/>
      <c r="AG193" s="3">
        <f t="shared" si="114"/>
        <v>15.760696333472486</v>
      </c>
      <c r="AH193" s="43">
        <f t="shared" si="119"/>
        <v>0.91935488350771466</v>
      </c>
      <c r="AI193" s="43">
        <f t="shared" si="119"/>
        <v>0.99457190796566231</v>
      </c>
      <c r="AJ193" s="43">
        <f t="shared" si="119"/>
        <v>0.83680763886522291</v>
      </c>
      <c r="AK193" s="43">
        <f t="shared" si="119"/>
        <v>0.9942808610699877</v>
      </c>
      <c r="AL193" s="43">
        <f t="shared" si="119"/>
        <v>0</v>
      </c>
      <c r="AM193" s="44">
        <f t="shared" si="115"/>
        <v>0.77971243699933657</v>
      </c>
      <c r="AN193" s="45">
        <f t="shared" si="111"/>
        <v>6.4690937572175589E-2</v>
      </c>
      <c r="AO193" s="46"/>
      <c r="AP193" s="46"/>
      <c r="AQ193" s="47"/>
      <c r="AR193" s="47"/>
      <c r="AS193" s="47"/>
      <c r="AT193" s="48"/>
      <c r="AU193" s="48"/>
      <c r="AV193" s="49">
        <f t="shared" si="120"/>
        <v>0.94809485065229437</v>
      </c>
      <c r="AW193" s="49">
        <f t="shared" si="120"/>
        <v>0.91960580631525324</v>
      </c>
      <c r="AX193" s="50">
        <f t="shared" si="120"/>
        <v>0.99971223877678572</v>
      </c>
      <c r="AY193" s="50">
        <f t="shared" si="120"/>
        <v>0.98298777151644523</v>
      </c>
    </row>
    <row r="194" spans="6:51" x14ac:dyDescent="0.25">
      <c r="F194" s="3">
        <v>24</v>
      </c>
      <c r="G194" s="43">
        <f t="shared" si="116"/>
        <v>0.99892644425924138</v>
      </c>
      <c r="H194" s="43">
        <f t="shared" si="116"/>
        <v>0.9997999441679043</v>
      </c>
      <c r="I194" s="43">
        <f t="shared" si="116"/>
        <v>0.99683123292351472</v>
      </c>
      <c r="J194" s="43">
        <f t="shared" si="116"/>
        <v>0.99980530882897289</v>
      </c>
      <c r="K194" s="43">
        <f t="shared" si="116"/>
        <v>0</v>
      </c>
      <c r="L194" s="44">
        <f t="shared" si="113"/>
        <v>0.96225287041860541</v>
      </c>
      <c r="M194" s="45">
        <f t="shared" si="117"/>
        <v>0.72399290870427035</v>
      </c>
      <c r="N194" s="46"/>
      <c r="O194" s="46"/>
      <c r="P194" s="47"/>
      <c r="Q194" s="47"/>
      <c r="R194" s="47"/>
      <c r="S194" s="48"/>
      <c r="T194" s="48"/>
      <c r="U194" s="49">
        <f t="shared" si="118"/>
        <v>0.99521152587767259</v>
      </c>
      <c r="V194" s="49">
        <f t="shared" si="118"/>
        <v>0.98991791851313204</v>
      </c>
      <c r="W194" s="50">
        <f t="shared" si="118"/>
        <v>0.99999112261160805</v>
      </c>
      <c r="X194" s="50">
        <f t="shared" si="118"/>
        <v>0.99846707484816466</v>
      </c>
      <c r="AD194"/>
      <c r="AG194" s="3">
        <f t="shared" si="114"/>
        <v>16.575227592518086</v>
      </c>
      <c r="AH194" s="43">
        <f t="shared" si="119"/>
        <v>0.94475772754114828</v>
      </c>
      <c r="AI194" s="43">
        <f t="shared" si="119"/>
        <v>0.99612001536320605</v>
      </c>
      <c r="AJ194" s="43">
        <f t="shared" si="119"/>
        <v>0.88557476803017432</v>
      </c>
      <c r="AK194" s="43">
        <f t="shared" si="119"/>
        <v>0.99595163765830386</v>
      </c>
      <c r="AL194" s="43">
        <f t="shared" si="119"/>
        <v>0</v>
      </c>
      <c r="AM194" s="44">
        <f t="shared" si="115"/>
        <v>0.81900221883277879</v>
      </c>
      <c r="AN194" s="45">
        <f t="shared" si="111"/>
        <v>0.1675280719174238</v>
      </c>
      <c r="AO194" s="46"/>
      <c r="AP194" s="46"/>
      <c r="AQ194" s="47"/>
      <c r="AR194" s="47"/>
      <c r="AS194" s="47"/>
      <c r="AT194" s="48"/>
      <c r="AU194" s="48"/>
      <c r="AV194" s="49">
        <f t="shared" si="120"/>
        <v>0.9592210889458157</v>
      </c>
      <c r="AW194" s="49">
        <f t="shared" si="120"/>
        <v>0.93491137350791176</v>
      </c>
      <c r="AX194" s="50">
        <f t="shared" si="120"/>
        <v>0.99980683398390002</v>
      </c>
      <c r="AY194" s="50">
        <f t="shared" si="120"/>
        <v>0.98686667915250736</v>
      </c>
    </row>
    <row r="195" spans="6:51" x14ac:dyDescent="0.25">
      <c r="F195" s="3">
        <v>25</v>
      </c>
      <c r="G195" s="43">
        <f t="shared" si="116"/>
        <v>0.99938089866981827</v>
      </c>
      <c r="H195" s="43">
        <f t="shared" si="116"/>
        <v>0.99986324582324637</v>
      </c>
      <c r="I195" s="43">
        <f t="shared" si="116"/>
        <v>0.9980867129718678</v>
      </c>
      <c r="J195" s="43">
        <f t="shared" si="116"/>
        <v>0.99986780938290687</v>
      </c>
      <c r="K195" s="43">
        <f t="shared" si="116"/>
        <v>0</v>
      </c>
      <c r="L195" s="44">
        <f t="shared" si="113"/>
        <v>0.96826899687053425</v>
      </c>
      <c r="M195" s="45">
        <f t="shared" si="117"/>
        <v>0.76242896955409245</v>
      </c>
      <c r="N195" s="46"/>
      <c r="O195" s="46"/>
      <c r="P195" s="47"/>
      <c r="Q195" s="47"/>
      <c r="R195" s="47"/>
      <c r="S195" s="48"/>
      <c r="T195" s="48"/>
      <c r="U195" s="49">
        <f t="shared" si="118"/>
        <v>0.99636747585729002</v>
      </c>
      <c r="V195" s="49">
        <f t="shared" si="118"/>
        <v>0.99206344389780199</v>
      </c>
      <c r="W195" s="50">
        <f t="shared" si="118"/>
        <v>0.99999370709571223</v>
      </c>
      <c r="X195" s="50">
        <f t="shared" si="118"/>
        <v>0.99881604934863921</v>
      </c>
      <c r="AD195"/>
      <c r="AG195" s="3">
        <f t="shared" si="114"/>
        <v>17.431854781713245</v>
      </c>
      <c r="AH195" s="43">
        <f t="shared" si="119"/>
        <v>0.96354856328425342</v>
      </c>
      <c r="AI195" s="43">
        <f t="shared" si="119"/>
        <v>0.99727065392765435</v>
      </c>
      <c r="AJ195" s="43">
        <f t="shared" si="119"/>
        <v>0.92215045377040805</v>
      </c>
      <c r="AK195" s="43">
        <f t="shared" si="119"/>
        <v>0.99718001516783539</v>
      </c>
      <c r="AL195" s="43">
        <f t="shared" si="119"/>
        <v>0</v>
      </c>
      <c r="AM195" s="44">
        <f t="shared" si="115"/>
        <v>0.85222700456470668</v>
      </c>
      <c r="AN195" s="45">
        <f t="shared" si="111"/>
        <v>0.26470568476804179</v>
      </c>
      <c r="AO195" s="46"/>
      <c r="AP195" s="46"/>
      <c r="AQ195" s="47"/>
      <c r="AR195" s="47"/>
      <c r="AS195" s="47"/>
      <c r="AT195" s="48"/>
      <c r="AU195" s="48"/>
      <c r="AV195" s="49">
        <f t="shared" si="120"/>
        <v>0.96833806386414767</v>
      </c>
      <c r="AW195" s="49">
        <f t="shared" si="120"/>
        <v>0.94783114439297811</v>
      </c>
      <c r="AX195" s="50">
        <f t="shared" si="120"/>
        <v>0.99987126053422692</v>
      </c>
      <c r="AY195" s="50">
        <f t="shared" si="120"/>
        <v>0.9899504796890426</v>
      </c>
    </row>
    <row r="196" spans="6:51" x14ac:dyDescent="0.25">
      <c r="F196" s="3">
        <v>26</v>
      </c>
      <c r="G196" s="43">
        <f t="shared" si="116"/>
        <v>0.99964121141345597</v>
      </c>
      <c r="H196" s="43">
        <f t="shared" si="116"/>
        <v>0.99990600698610177</v>
      </c>
      <c r="I196" s="43">
        <f t="shared" si="116"/>
        <v>0.9988443415581284</v>
      </c>
      <c r="J196" s="43">
        <f t="shared" si="116"/>
        <v>0.9999097016903491</v>
      </c>
      <c r="K196" s="43">
        <f t="shared" si="116"/>
        <v>0</v>
      </c>
      <c r="L196" s="44">
        <f t="shared" si="113"/>
        <v>0.97307762082395588</v>
      </c>
      <c r="M196" s="45">
        <f t="shared" si="117"/>
        <v>0.79539558980214498</v>
      </c>
      <c r="N196" s="46"/>
      <c r="O196" s="46"/>
      <c r="P196" s="47"/>
      <c r="Q196" s="47"/>
      <c r="R196" s="47"/>
      <c r="S196" s="48"/>
      <c r="T196" s="48"/>
      <c r="U196" s="49">
        <f t="shared" si="118"/>
        <v>0.99723435946007555</v>
      </c>
      <c r="V196" s="49">
        <f t="shared" si="118"/>
        <v>0.99373094694775288</v>
      </c>
      <c r="W196" s="50">
        <f t="shared" si="118"/>
        <v>0.99999547093466001</v>
      </c>
      <c r="X196" s="50">
        <f t="shared" si="118"/>
        <v>0.99907873638278577</v>
      </c>
      <c r="AD196"/>
      <c r="AG196" s="3">
        <f t="shared" si="114"/>
        <v>18.332753468067196</v>
      </c>
      <c r="AH196" s="43">
        <f t="shared" si="119"/>
        <v>0.97685372090737754</v>
      </c>
      <c r="AI196" s="43">
        <f t="shared" si="119"/>
        <v>0.99811097785257186</v>
      </c>
      <c r="AJ196" s="43">
        <f t="shared" si="119"/>
        <v>0.94866655098515129</v>
      </c>
      <c r="AK196" s="43">
        <f t="shared" si="119"/>
        <v>0.99806732362101902</v>
      </c>
      <c r="AL196" s="43">
        <f t="shared" si="119"/>
        <v>0</v>
      </c>
      <c r="AM196" s="44">
        <f t="shared" si="115"/>
        <v>0.88000629561310373</v>
      </c>
      <c r="AN196" s="45">
        <f t="shared" si="111"/>
        <v>0.35565478610320567</v>
      </c>
      <c r="AO196" s="46"/>
      <c r="AP196" s="46"/>
      <c r="AQ196" s="47"/>
      <c r="AR196" s="47"/>
      <c r="AS196" s="47"/>
      <c r="AT196" s="48"/>
      <c r="AU196" s="48"/>
      <c r="AV196" s="49">
        <f t="shared" si="120"/>
        <v>0.97570980166643806</v>
      </c>
      <c r="AW196" s="49">
        <f t="shared" si="120"/>
        <v>0.95861119026111474</v>
      </c>
      <c r="AX196" s="50">
        <f t="shared" si="120"/>
        <v>0.99991473364326577</v>
      </c>
      <c r="AY196" s="50">
        <f t="shared" si="120"/>
        <v>0.99237586588048032</v>
      </c>
    </row>
    <row r="197" spans="6:51" x14ac:dyDescent="0.25">
      <c r="F197" s="3">
        <v>27</v>
      </c>
      <c r="G197" s="43">
        <f t="shared" si="116"/>
        <v>0.99979056653720222</v>
      </c>
      <c r="H197" s="43">
        <f t="shared" si="116"/>
        <v>0.99993503183255361</v>
      </c>
      <c r="I197" s="43">
        <f t="shared" si="116"/>
        <v>0.99930073215366122</v>
      </c>
      <c r="J197" s="43">
        <f t="shared" si="116"/>
        <v>0.99993793282388532</v>
      </c>
      <c r="K197" s="43">
        <f t="shared" si="116"/>
        <v>0</v>
      </c>
      <c r="L197" s="44">
        <f t="shared" si="113"/>
        <v>0.97694813071929343</v>
      </c>
      <c r="M197" s="45">
        <f t="shared" si="117"/>
        <v>0.82364881166793835</v>
      </c>
      <c r="N197" s="46"/>
      <c r="O197" s="46"/>
      <c r="P197" s="47"/>
      <c r="Q197" s="47"/>
      <c r="R197" s="47"/>
      <c r="S197" s="48"/>
      <c r="T197" s="48"/>
      <c r="U197" s="49">
        <f t="shared" si="118"/>
        <v>0.9978863857732333</v>
      </c>
      <c r="V197" s="49">
        <f t="shared" si="118"/>
        <v>0.99503049765279517</v>
      </c>
      <c r="W197" s="50">
        <f t="shared" si="118"/>
        <v>0.999996692371933</v>
      </c>
      <c r="X197" s="50">
        <f t="shared" si="118"/>
        <v>0.99927781228691637</v>
      </c>
      <c r="AD197"/>
      <c r="AG197" s="3">
        <f t="shared" si="114"/>
        <v>19.280211654442091</v>
      </c>
      <c r="AH197" s="43">
        <f t="shared" si="119"/>
        <v>0.98586288659303689</v>
      </c>
      <c r="AI197" s="43">
        <f t="shared" si="119"/>
        <v>0.99871382969647871</v>
      </c>
      <c r="AJ197" s="43">
        <f t="shared" si="119"/>
        <v>0.96722552595357258</v>
      </c>
      <c r="AK197" s="43">
        <f t="shared" si="119"/>
        <v>0.99869690954490054</v>
      </c>
      <c r="AL197" s="43">
        <f t="shared" si="119"/>
        <v>0</v>
      </c>
      <c r="AM197" s="44">
        <f t="shared" si="115"/>
        <v>0.9029886635662191</v>
      </c>
      <c r="AN197" s="45">
        <f t="shared" si="111"/>
        <v>0.43993038647222316</v>
      </c>
      <c r="AO197" s="46"/>
      <c r="AP197" s="46"/>
      <c r="AQ197" s="47"/>
      <c r="AR197" s="47"/>
      <c r="AS197" s="47"/>
      <c r="AT197" s="48"/>
      <c r="AU197" s="48"/>
      <c r="AV197" s="49">
        <f t="shared" si="120"/>
        <v>0.98159010176318717</v>
      </c>
      <c r="AW197" s="49">
        <f t="shared" si="120"/>
        <v>0.96750040609728272</v>
      </c>
      <c r="AX197" s="50">
        <f t="shared" si="120"/>
        <v>0.99994382130652393</v>
      </c>
      <c r="AY197" s="50">
        <f t="shared" si="120"/>
        <v>0.994263340050908</v>
      </c>
    </row>
    <row r="198" spans="6:51" x14ac:dyDescent="0.25">
      <c r="F198" s="3">
        <v>28</v>
      </c>
      <c r="G198" s="43">
        <f t="shared" si="116"/>
        <v>0.99987661968603181</v>
      </c>
      <c r="H198" s="43">
        <f t="shared" si="116"/>
        <v>0.9999548324701113</v>
      </c>
      <c r="I198" s="43">
        <f t="shared" si="116"/>
        <v>0.99957560332105044</v>
      </c>
      <c r="J198" s="43">
        <f t="shared" si="116"/>
        <v>0.99995706493364744</v>
      </c>
      <c r="K198" s="43">
        <f t="shared" si="116"/>
        <v>0</v>
      </c>
      <c r="L198" s="44">
        <f t="shared" si="113"/>
        <v>0.98008555060378666</v>
      </c>
      <c r="M198" s="45">
        <f t="shared" si="117"/>
        <v>0.84785120759781396</v>
      </c>
      <c r="N198" s="46"/>
      <c r="O198" s="46"/>
      <c r="P198" s="47"/>
      <c r="Q198" s="47"/>
      <c r="R198" s="47"/>
      <c r="S198" s="48"/>
      <c r="T198" s="48"/>
      <c r="U198" s="49">
        <f t="shared" si="118"/>
        <v>0.99837835671477637</v>
      </c>
      <c r="V198" s="49">
        <f t="shared" si="118"/>
        <v>0.99604624846062506</v>
      </c>
      <c r="W198" s="50">
        <f t="shared" si="118"/>
        <v>0.99999755017994196</v>
      </c>
      <c r="X198" s="50">
        <f t="shared" si="118"/>
        <v>0.9994297030160797</v>
      </c>
      <c r="AD198"/>
      <c r="AG198" s="3">
        <f t="shared" si="114"/>
        <v>20.276635590369683</v>
      </c>
      <c r="AH198" s="43">
        <f t="shared" si="119"/>
        <v>0.99169395307238284</v>
      </c>
      <c r="AI198" s="43">
        <f t="shared" si="119"/>
        <v>0.99913859185621767</v>
      </c>
      <c r="AJ198" s="43">
        <f t="shared" si="119"/>
        <v>0.97975375386357</v>
      </c>
      <c r="AK198" s="43">
        <f t="shared" si="119"/>
        <v>0.99913565559226403</v>
      </c>
      <c r="AL198" s="43">
        <f t="shared" si="119"/>
        <v>0</v>
      </c>
      <c r="AM198" s="44">
        <f t="shared" si="115"/>
        <v>0.92181964654663107</v>
      </c>
      <c r="AN198" s="45">
        <f t="shared" si="111"/>
        <v>0.51722388036815636</v>
      </c>
      <c r="AO198" s="46"/>
      <c r="AP198" s="46"/>
      <c r="AQ198" s="47"/>
      <c r="AR198" s="47"/>
      <c r="AS198" s="47"/>
      <c r="AT198" s="48"/>
      <c r="AU198" s="48"/>
      <c r="AV198" s="49">
        <f t="shared" si="120"/>
        <v>0.9862166069065601</v>
      </c>
      <c r="AW198" s="49">
        <f t="shared" si="120"/>
        <v>0.97474339528231924</v>
      </c>
      <c r="AX198" s="50">
        <f t="shared" si="120"/>
        <v>0.99996313831314165</v>
      </c>
      <c r="AY198" s="50">
        <f t="shared" si="120"/>
        <v>0.99571714119643262</v>
      </c>
    </row>
    <row r="199" spans="6:51" x14ac:dyDescent="0.25">
      <c r="F199" s="3">
        <v>29</v>
      </c>
      <c r="G199" s="43">
        <f t="shared" si="116"/>
        <v>0.99992651877746941</v>
      </c>
      <c r="H199" s="43">
        <f t="shared" si="116"/>
        <v>0.99996841135835968</v>
      </c>
      <c r="I199" s="43">
        <f t="shared" si="116"/>
        <v>0.99974135089447758</v>
      </c>
      <c r="J199" s="43">
        <f t="shared" si="116"/>
        <v>0.99997010616223103</v>
      </c>
      <c r="K199" s="43">
        <f t="shared" si="116"/>
        <v>0</v>
      </c>
      <c r="L199" s="44">
        <f t="shared" si="113"/>
        <v>0.98264657073360884</v>
      </c>
      <c r="M199" s="45">
        <f t="shared" si="117"/>
        <v>0.86857983711486675</v>
      </c>
      <c r="N199" s="46"/>
      <c r="O199" s="46"/>
      <c r="P199" s="47"/>
      <c r="Q199" s="47"/>
      <c r="R199" s="47"/>
      <c r="S199" s="48"/>
      <c r="T199" s="48"/>
      <c r="U199" s="49">
        <f t="shared" si="118"/>
        <v>0.99875079891900675</v>
      </c>
      <c r="V199" s="49">
        <f t="shared" si="118"/>
        <v>0.99684261182937994</v>
      </c>
      <c r="W199" s="50">
        <f t="shared" si="118"/>
        <v>0.99999816083180759</v>
      </c>
      <c r="X199" s="50">
        <f t="shared" si="118"/>
        <v>0.99954637393409151</v>
      </c>
      <c r="AD199"/>
      <c r="AG199" s="3">
        <f t="shared" si="114"/>
        <v>21.324555883177815</v>
      </c>
      <c r="AH199" s="43">
        <f t="shared" si="119"/>
        <v>0.99530206538401689</v>
      </c>
      <c r="AI199" s="43">
        <f t="shared" si="119"/>
        <v>0.99943249261663403</v>
      </c>
      <c r="AJ199" s="43">
        <f t="shared" si="119"/>
        <v>0.98790431976243265</v>
      </c>
      <c r="AK199" s="43">
        <f t="shared" si="119"/>
        <v>0.99943593470428405</v>
      </c>
      <c r="AL199" s="43">
        <f t="shared" si="119"/>
        <v>0</v>
      </c>
      <c r="AM199" s="44">
        <f t="shared" si="115"/>
        <v>0.93711614270528099</v>
      </c>
      <c r="AN199" s="45">
        <f t="shared" si="111"/>
        <v>0.58736967874248136</v>
      </c>
      <c r="AO199" s="46"/>
      <c r="AP199" s="46"/>
      <c r="AQ199" s="47"/>
      <c r="AR199" s="47"/>
      <c r="AS199" s="47"/>
      <c r="AT199" s="48"/>
      <c r="AU199" s="48"/>
      <c r="AV199" s="49">
        <f t="shared" si="120"/>
        <v>0.98980637561817442</v>
      </c>
      <c r="AW199" s="49">
        <f t="shared" si="120"/>
        <v>0.98057433429514007</v>
      </c>
      <c r="AX199" s="50">
        <f t="shared" si="120"/>
        <v>0.99997588392605452</v>
      </c>
      <c r="AY199" s="50">
        <f t="shared" si="120"/>
        <v>0.99682581411643556</v>
      </c>
    </row>
    <row r="200" spans="6:51" x14ac:dyDescent="0.25">
      <c r="F200" s="3">
        <v>30</v>
      </c>
      <c r="G200" s="43">
        <f t="shared" si="116"/>
        <v>0.9999556943009601</v>
      </c>
      <c r="H200" s="43">
        <f t="shared" si="116"/>
        <v>0.99997777398928389</v>
      </c>
      <c r="I200" s="43">
        <f t="shared" si="116"/>
        <v>0.99984154508484402</v>
      </c>
      <c r="J200" s="43">
        <f t="shared" si="116"/>
        <v>0.99997904871146137</v>
      </c>
      <c r="K200" s="43">
        <f t="shared" si="116"/>
        <v>0</v>
      </c>
      <c r="L200" s="44">
        <f t="shared" si="113"/>
        <v>0.98475151344860545</v>
      </c>
      <c r="M200" s="45">
        <f t="shared" si="117"/>
        <v>0.88633469536715714</v>
      </c>
      <c r="N200" s="46"/>
      <c r="O200" s="46"/>
      <c r="P200" s="47"/>
      <c r="Q200" s="47"/>
      <c r="R200" s="47"/>
      <c r="S200" s="48"/>
      <c r="T200" s="48"/>
      <c r="U200" s="49">
        <f t="shared" si="118"/>
        <v>0.99903373451630495</v>
      </c>
      <c r="V200" s="49">
        <f t="shared" si="118"/>
        <v>0.99746896402116292</v>
      </c>
      <c r="W200" s="50">
        <f t="shared" si="118"/>
        <v>0.9999986012449581</v>
      </c>
      <c r="X200" s="50">
        <f t="shared" si="118"/>
        <v>0.999636591183513</v>
      </c>
      <c r="AD200"/>
      <c r="AG200" s="3">
        <f t="shared" si="114"/>
        <v>22.426633924947051</v>
      </c>
      <c r="AH200" s="43">
        <f t="shared" si="119"/>
        <v>0.9974382647946306</v>
      </c>
      <c r="AI200" s="43">
        <f t="shared" si="119"/>
        <v>0.99963218451837554</v>
      </c>
      <c r="AJ200" s="43">
        <f t="shared" si="119"/>
        <v>0.99301225791935477</v>
      </c>
      <c r="AK200" s="43">
        <f t="shared" si="119"/>
        <v>0.99963777422079525</v>
      </c>
      <c r="AL200" s="43">
        <f t="shared" si="119"/>
        <v>0</v>
      </c>
      <c r="AM200" s="44">
        <f t="shared" si="115"/>
        <v>0.9494479477270944</v>
      </c>
      <c r="AN200" s="45">
        <f t="shared" si="111"/>
        <v>0.6503455736842314</v>
      </c>
      <c r="AO200" s="46"/>
      <c r="AP200" s="46"/>
      <c r="AQ200" s="47"/>
      <c r="AR200" s="47"/>
      <c r="AS200" s="47"/>
      <c r="AT200" s="48"/>
      <c r="AU200" s="48"/>
      <c r="AV200" s="49">
        <f t="shared" si="120"/>
        <v>0.99255301073369873</v>
      </c>
      <c r="AW200" s="49">
        <f t="shared" si="120"/>
        <v>0.98521203626344855</v>
      </c>
      <c r="AX200" s="50">
        <f t="shared" si="120"/>
        <v>0.99998424866633351</v>
      </c>
      <c r="AY200" s="50">
        <f t="shared" si="120"/>
        <v>0.99766326686873807</v>
      </c>
    </row>
    <row r="201" spans="6:51" x14ac:dyDescent="0.25">
      <c r="F201" s="3">
        <v>31</v>
      </c>
      <c r="G201" s="43">
        <f t="shared" si="116"/>
        <v>0.99997292246053449</v>
      </c>
      <c r="H201" s="43">
        <f t="shared" si="116"/>
        <v>0.99998426542103147</v>
      </c>
      <c r="I201" s="43">
        <f t="shared" si="116"/>
        <v>0.99990233188973543</v>
      </c>
      <c r="J201" s="43">
        <f t="shared" si="116"/>
        <v>0.99998521813469887</v>
      </c>
      <c r="K201" s="43">
        <f t="shared" si="116"/>
        <v>0</v>
      </c>
      <c r="L201" s="44">
        <f t="shared" si="113"/>
        <v>0.98649325549760747</v>
      </c>
      <c r="M201" s="45">
        <f t="shared" si="117"/>
        <v>0.90154715582569889</v>
      </c>
      <c r="N201" s="46"/>
      <c r="O201" s="46"/>
      <c r="P201" s="47"/>
      <c r="Q201" s="47"/>
      <c r="R201" s="47"/>
      <c r="S201" s="48"/>
      <c r="T201" s="48"/>
      <c r="U201" s="49">
        <f t="shared" si="118"/>
        <v>0.99924944931592985</v>
      </c>
      <c r="V201" s="49">
        <f t="shared" si="118"/>
        <v>0.99796322187776143</v>
      </c>
      <c r="W201" s="50">
        <f t="shared" si="118"/>
        <v>0.99999892288498349</v>
      </c>
      <c r="X201" s="50">
        <f t="shared" si="118"/>
        <v>0.99970681445348442</v>
      </c>
      <c r="AD201"/>
      <c r="AG201" s="3">
        <f t="shared" si="114"/>
        <v>23.585668651620018</v>
      </c>
      <c r="AH201" s="43">
        <f t="shared" si="119"/>
        <v>0.99865028375264864</v>
      </c>
      <c r="AI201" s="43">
        <f t="shared" si="119"/>
        <v>0.99976542955997549</v>
      </c>
      <c r="AJ201" s="43">
        <f t="shared" si="119"/>
        <v>0.99609548467269127</v>
      </c>
      <c r="AK201" s="43">
        <f t="shared" si="119"/>
        <v>0.99977103899955599</v>
      </c>
      <c r="AL201" s="43">
        <f t="shared" si="119"/>
        <v>0</v>
      </c>
      <c r="AM201" s="44">
        <f t="shared" si="115"/>
        <v>0.95932623445222198</v>
      </c>
      <c r="AN201" s="45">
        <f t="shared" si="111"/>
        <v>0.70626677197614018</v>
      </c>
      <c r="AO201" s="46"/>
      <c r="AP201" s="46"/>
      <c r="AQ201" s="47"/>
      <c r="AR201" s="47"/>
      <c r="AS201" s="47"/>
      <c r="AT201" s="48"/>
      <c r="AU201" s="48"/>
      <c r="AV201" s="49">
        <f t="shared" si="120"/>
        <v>0.99462527905109011</v>
      </c>
      <c r="AW201" s="49">
        <f t="shared" si="120"/>
        <v>0.98885632986082217</v>
      </c>
      <c r="AX201" s="50">
        <f t="shared" si="120"/>
        <v>0.99998971538196235</v>
      </c>
      <c r="AY201" s="50">
        <f t="shared" si="120"/>
        <v>0.9982901605981982</v>
      </c>
    </row>
    <row r="202" spans="6:51" x14ac:dyDescent="0.25">
      <c r="F202" s="3">
        <v>32</v>
      </c>
      <c r="G202" s="43">
        <f t="shared" ref="G202:K217" si="121">IF(1-EXP(-0.23*(G118-G$165))&lt;0, 0, 1-EXP(-0.23*(G118-G$165)))</f>
        <v>0.99998321044986949</v>
      </c>
      <c r="H202" s="43">
        <f t="shared" si="121"/>
        <v>0.99998879169650634</v>
      </c>
      <c r="I202" s="43">
        <f t="shared" si="121"/>
        <v>0.99993938181380093</v>
      </c>
      <c r="J202" s="43">
        <f t="shared" si="121"/>
        <v>0.99998950075830995</v>
      </c>
      <c r="K202" s="43">
        <f t="shared" si="121"/>
        <v>0</v>
      </c>
      <c r="L202" s="44">
        <f t="shared" si="113"/>
        <v>0.98794388436441616</v>
      </c>
      <c r="M202" s="45">
        <f t="shared" si="117"/>
        <v>0.9145880785630498</v>
      </c>
      <c r="N202" s="46"/>
      <c r="O202" s="46"/>
      <c r="P202" s="47"/>
      <c r="Q202" s="47"/>
      <c r="R202" s="47"/>
      <c r="S202" s="48"/>
      <c r="T202" s="48"/>
      <c r="U202" s="49">
        <f t="shared" ref="U202:X217" si="122">IF(1-EXP(-0.23*(U118-U$165))&lt;0, 0, 1-EXP(-0.23*(U118-U$165)))</f>
        <v>0.99941452441867185</v>
      </c>
      <c r="V202" s="49">
        <f t="shared" si="122"/>
        <v>0.99835456069580453</v>
      </c>
      <c r="W202" s="50">
        <f t="shared" si="122"/>
        <v>0.99999916062727523</v>
      </c>
      <c r="X202" s="50">
        <f t="shared" si="122"/>
        <v>0.99976183174473843</v>
      </c>
      <c r="AD202"/>
      <c r="AG202" s="3">
        <f t="shared" si="114"/>
        <v>24.804603651429346</v>
      </c>
      <c r="AH202" s="43">
        <f t="shared" ref="AH202:AL217" si="123">IF(1-EXP(-0.23*(AH118-AH$165))&lt;0, 0, 1-EXP(-0.23*(AH118-AH$165)))</f>
        <v>0.9993108101895366</v>
      </c>
      <c r="AI202" s="43">
        <f t="shared" si="123"/>
        <v>0.9998527554948593</v>
      </c>
      <c r="AJ202" s="43">
        <f t="shared" si="123"/>
        <v>0.99788845255984626</v>
      </c>
      <c r="AK202" s="43">
        <f t="shared" si="123"/>
        <v>0.99985748778614192</v>
      </c>
      <c r="AL202" s="43">
        <f t="shared" si="123"/>
        <v>0</v>
      </c>
      <c r="AM202" s="44">
        <f t="shared" si="115"/>
        <v>0.96719814637314339</v>
      </c>
      <c r="AN202" s="45">
        <f t="shared" si="111"/>
        <v>0.75537401512385527</v>
      </c>
      <c r="AO202" s="46"/>
      <c r="AP202" s="46"/>
      <c r="AQ202" s="47"/>
      <c r="AR202" s="47"/>
      <c r="AS202" s="47"/>
      <c r="AT202" s="48"/>
      <c r="AU202" s="48"/>
      <c r="AV202" s="49">
        <f t="shared" ref="AV202:AY217" si="124">IF(1-EXP(-0.23*(AV118-AV$165))&lt;0, 0, 1-EXP(-0.23*(AV118-AV$165)))</f>
        <v>0.99616705792546023</v>
      </c>
      <c r="AW202" s="49">
        <f t="shared" si="124"/>
        <v>0.99168576742988046</v>
      </c>
      <c r="AX202" s="50">
        <f t="shared" si="124"/>
        <v>0.99999327760028911</v>
      </c>
      <c r="AY202" s="50">
        <f t="shared" si="124"/>
        <v>0.99875548657902868</v>
      </c>
    </row>
    <row r="203" spans="6:51" x14ac:dyDescent="0.25">
      <c r="F203" s="3">
        <v>33</v>
      </c>
      <c r="G203" s="43">
        <f t="shared" si="121"/>
        <v>0.99998943007140506</v>
      </c>
      <c r="H203" s="43">
        <f t="shared" si="121"/>
        <v>0.99999196592575434</v>
      </c>
      <c r="I203" s="43">
        <f t="shared" si="121"/>
        <v>0.99996208912415319</v>
      </c>
      <c r="J203" s="43">
        <f t="shared" si="121"/>
        <v>0.99999249225728415</v>
      </c>
      <c r="K203" s="43">
        <f t="shared" si="121"/>
        <v>0</v>
      </c>
      <c r="L203" s="44">
        <f t="shared" si="113"/>
        <v>0.98915967266389182</v>
      </c>
      <c r="M203" s="45">
        <f t="shared" si="117"/>
        <v>0.92577538196363196</v>
      </c>
      <c r="N203" s="46"/>
      <c r="O203" s="46"/>
      <c r="P203" s="47"/>
      <c r="Q203" s="47"/>
      <c r="R203" s="47"/>
      <c r="S203" s="48"/>
      <c r="T203" s="48"/>
      <c r="U203" s="49">
        <f t="shared" si="122"/>
        <v>0.99954132764314452</v>
      </c>
      <c r="V203" s="49">
        <f t="shared" si="122"/>
        <v>0.99866547913066228</v>
      </c>
      <c r="W203" s="50">
        <f t="shared" si="122"/>
        <v>0.99999933839657196</v>
      </c>
      <c r="X203" s="50">
        <f t="shared" si="122"/>
        <v>0.99980521285336255</v>
      </c>
      <c r="AD203"/>
      <c r="AG203" s="3">
        <f t="shared" si="114"/>
        <v>26.08653464069765</v>
      </c>
      <c r="AH203" s="43">
        <f t="shared" si="123"/>
        <v>0.99965764984462824</v>
      </c>
      <c r="AI203" s="43">
        <f t="shared" si="123"/>
        <v>0.99990898396341643</v>
      </c>
      <c r="AJ203" s="43">
        <f t="shared" si="123"/>
        <v>0.99889360453068943</v>
      </c>
      <c r="AK203" s="43">
        <f t="shared" si="123"/>
        <v>0.99991260584381758</v>
      </c>
      <c r="AL203" s="43">
        <f t="shared" si="123"/>
        <v>0</v>
      </c>
      <c r="AM203" s="44">
        <f t="shared" si="115"/>
        <v>0.97344630810447841</v>
      </c>
      <c r="AN203" s="45">
        <f t="shared" si="111"/>
        <v>0.79801665796385735</v>
      </c>
      <c r="AO203" s="46"/>
      <c r="AP203" s="46"/>
      <c r="AQ203" s="47"/>
      <c r="AR203" s="47"/>
      <c r="AS203" s="47"/>
      <c r="AT203" s="48"/>
      <c r="AU203" s="48"/>
      <c r="AV203" s="49">
        <f t="shared" si="124"/>
        <v>0.99729837370342989</v>
      </c>
      <c r="AW203" s="49">
        <f t="shared" si="124"/>
        <v>0.9938565836973634</v>
      </c>
      <c r="AX203" s="50">
        <f t="shared" si="124"/>
        <v>0.99999559496091184</v>
      </c>
      <c r="AY203" s="50">
        <f t="shared" si="124"/>
        <v>0.99909820553293727</v>
      </c>
    </row>
    <row r="204" spans="6:51" x14ac:dyDescent="0.25">
      <c r="F204" s="3">
        <v>34</v>
      </c>
      <c r="G204" s="43">
        <f t="shared" si="121"/>
        <v>0.99999323996650746</v>
      </c>
      <c r="H204" s="43">
        <f t="shared" si="121"/>
        <v>0.99999420496820179</v>
      </c>
      <c r="I204" s="43">
        <f t="shared" si="121"/>
        <v>0.9999760942294228</v>
      </c>
      <c r="J204" s="43">
        <f t="shared" si="121"/>
        <v>0.99999459508545507</v>
      </c>
      <c r="K204" s="43">
        <f t="shared" si="121"/>
        <v>0</v>
      </c>
      <c r="L204" s="44">
        <f t="shared" si="113"/>
        <v>0.99018480549871823</v>
      </c>
      <c r="M204" s="45">
        <f t="shared" si="117"/>
        <v>0.93538096774176249</v>
      </c>
      <c r="N204" s="46"/>
      <c r="O204" s="46"/>
      <c r="P204" s="47"/>
      <c r="Q204" s="47"/>
      <c r="R204" s="47"/>
      <c r="S204" s="48"/>
      <c r="T204" s="48"/>
      <c r="U204" s="49">
        <f t="shared" si="122"/>
        <v>0.99963910918566456</v>
      </c>
      <c r="V204" s="49">
        <f t="shared" si="122"/>
        <v>0.99891336849177303</v>
      </c>
      <c r="W204" s="50">
        <f t="shared" si="122"/>
        <v>0.99999947280090062</v>
      </c>
      <c r="X204" s="50">
        <f t="shared" si="122"/>
        <v>0.99983963495126582</v>
      </c>
      <c r="AD204"/>
      <c r="AG204" s="3">
        <f t="shared" si="114"/>
        <v>27.434717325995447</v>
      </c>
      <c r="AH204" s="43">
        <f t="shared" si="123"/>
        <v>0.99983380756253004</v>
      </c>
      <c r="AI204" s="43">
        <f t="shared" si="123"/>
        <v>0.99994456851299029</v>
      </c>
      <c r="AJ204" s="43">
        <f t="shared" si="123"/>
        <v>0.99943743349793512</v>
      </c>
      <c r="AK204" s="43">
        <f t="shared" si="123"/>
        <v>0.99994716251241755</v>
      </c>
      <c r="AL204" s="43">
        <f t="shared" si="123"/>
        <v>0</v>
      </c>
      <c r="AM204" s="44">
        <f t="shared" si="115"/>
        <v>0.97839192771260197</v>
      </c>
      <c r="AN204" s="45">
        <f t="shared" si="111"/>
        <v>0.83463195261343182</v>
      </c>
      <c r="AO204" s="46"/>
      <c r="AP204" s="46"/>
      <c r="AQ204" s="47"/>
      <c r="AR204" s="47"/>
      <c r="AS204" s="47"/>
      <c r="AT204" s="48"/>
      <c r="AU204" s="48"/>
      <c r="AV204" s="49">
        <f t="shared" si="124"/>
        <v>0.9981172580790485</v>
      </c>
      <c r="AW204" s="49">
        <f t="shared" si="124"/>
        <v>0.99550275234351959</v>
      </c>
      <c r="AX204" s="50">
        <f t="shared" si="124"/>
        <v>0.99999710198506164</v>
      </c>
      <c r="AY204" s="50">
        <f t="shared" si="124"/>
        <v>0.99934884997155982</v>
      </c>
    </row>
    <row r="205" spans="6:51" x14ac:dyDescent="0.25">
      <c r="F205" s="3">
        <v>35</v>
      </c>
      <c r="G205" s="43">
        <f t="shared" si="121"/>
        <v>0.99999560623817685</v>
      </c>
      <c r="H205" s="43">
        <f t="shared" si="121"/>
        <v>0.99999579364273983</v>
      </c>
      <c r="I205" s="43">
        <f t="shared" si="121"/>
        <v>0.99998479279205066</v>
      </c>
      <c r="J205" s="43">
        <f t="shared" si="121"/>
        <v>0.99999608262637507</v>
      </c>
      <c r="K205" s="43">
        <f t="shared" si="121"/>
        <v>0</v>
      </c>
      <c r="L205" s="44">
        <f t="shared" si="113"/>
        <v>0.99105418284554081</v>
      </c>
      <c r="M205" s="45">
        <f t="shared" si="117"/>
        <v>0.94363695412345017</v>
      </c>
      <c r="N205" s="46"/>
      <c r="O205" s="46"/>
      <c r="P205" s="47"/>
      <c r="Q205" s="47"/>
      <c r="R205" s="47"/>
      <c r="S205" s="48"/>
      <c r="T205" s="48"/>
      <c r="U205" s="49">
        <f t="shared" si="122"/>
        <v>0.99971480743059415</v>
      </c>
      <c r="V205" s="49">
        <f t="shared" si="122"/>
        <v>0.9991117062250765</v>
      </c>
      <c r="W205" s="50">
        <f t="shared" si="122"/>
        <v>0.99999957550164942</v>
      </c>
      <c r="X205" s="50">
        <f t="shared" si="122"/>
        <v>0.99986711752651347</v>
      </c>
      <c r="AD205"/>
      <c r="AG205" s="3">
        <f t="shared" si="114"/>
        <v>28.852575672624699</v>
      </c>
      <c r="AH205" s="43">
        <f t="shared" si="123"/>
        <v>0.9999207435884655</v>
      </c>
      <c r="AI205" s="43">
        <f t="shared" si="123"/>
        <v>0.99996671402707826</v>
      </c>
      <c r="AJ205" s="43">
        <f t="shared" si="123"/>
        <v>0.99972184646186779</v>
      </c>
      <c r="AK205" s="43">
        <f t="shared" si="123"/>
        <v>0.99996848027594731</v>
      </c>
      <c r="AL205" s="43">
        <f t="shared" si="123"/>
        <v>0</v>
      </c>
      <c r="AM205" s="44">
        <f t="shared" si="115"/>
        <v>0.98230022613425527</v>
      </c>
      <c r="AN205" s="45">
        <f t="shared" si="111"/>
        <v>0.86572203452959284</v>
      </c>
      <c r="AO205" s="46"/>
      <c r="AP205" s="46"/>
      <c r="AQ205" s="47"/>
      <c r="AR205" s="47"/>
      <c r="AS205" s="47"/>
      <c r="AT205" s="48"/>
      <c r="AU205" s="48"/>
      <c r="AV205" s="49">
        <f t="shared" si="124"/>
        <v>0.99870214111883959</v>
      </c>
      <c r="AW205" s="49">
        <f t="shared" si="124"/>
        <v>0.9967369372435344</v>
      </c>
      <c r="AX205" s="50">
        <f t="shared" si="124"/>
        <v>0.99999808301816151</v>
      </c>
      <c r="AY205" s="50">
        <f t="shared" si="124"/>
        <v>0.99953101773264996</v>
      </c>
    </row>
    <row r="206" spans="6:51" x14ac:dyDescent="0.25">
      <c r="F206" s="3">
        <v>36</v>
      </c>
      <c r="G206" s="43">
        <f t="shared" si="121"/>
        <v>0.99999709706846085</v>
      </c>
      <c r="H206" s="43">
        <f t="shared" si="121"/>
        <v>0.99999692753220992</v>
      </c>
      <c r="I206" s="43">
        <f t="shared" si="121"/>
        <v>0.99999023664805875</v>
      </c>
      <c r="J206" s="43">
        <f t="shared" si="121"/>
        <v>0.99999714161485165</v>
      </c>
      <c r="K206" s="43">
        <f t="shared" si="121"/>
        <v>0</v>
      </c>
      <c r="L206" s="44">
        <f t="shared" si="113"/>
        <v>0.99179553479171922</v>
      </c>
      <c r="M206" s="45">
        <f t="shared" si="117"/>
        <v>0.9507412162816713</v>
      </c>
      <c r="N206" s="46"/>
      <c r="O206" s="46"/>
      <c r="P206" s="47"/>
      <c r="Q206" s="47"/>
      <c r="R206" s="47"/>
      <c r="S206" s="48"/>
      <c r="T206" s="48"/>
      <c r="U206" s="49">
        <f t="shared" si="122"/>
        <v>0.99977364244823397</v>
      </c>
      <c r="V206" s="49">
        <f t="shared" si="122"/>
        <v>0.99927096453015074</v>
      </c>
      <c r="W206" s="50">
        <f t="shared" si="122"/>
        <v>0.99999965477757713</v>
      </c>
      <c r="X206" s="50">
        <f t="shared" si="122"/>
        <v>0.9998891927946757</v>
      </c>
      <c r="AD206"/>
      <c r="AG206" s="3">
        <f t="shared" si="114"/>
        <v>30.343710600427304</v>
      </c>
      <c r="AH206" s="43">
        <f t="shared" si="123"/>
        <v>0.99996265156703146</v>
      </c>
      <c r="AI206" s="43">
        <f t="shared" si="123"/>
        <v>0.99998027573730153</v>
      </c>
      <c r="AJ206" s="43">
        <f t="shared" si="123"/>
        <v>0.99986592243146155</v>
      </c>
      <c r="AK206" s="43">
        <f t="shared" si="123"/>
        <v>0.99998142974697812</v>
      </c>
      <c r="AL206" s="43">
        <f t="shared" si="123"/>
        <v>0</v>
      </c>
      <c r="AM206" s="44">
        <f t="shared" si="115"/>
        <v>0.98538711139384028</v>
      </c>
      <c r="AN206" s="45">
        <f t="shared" si="111"/>
        <v>0.89183020431815652</v>
      </c>
      <c r="AO206" s="46"/>
      <c r="AP206" s="46"/>
      <c r="AQ206" s="47"/>
      <c r="AR206" s="47"/>
      <c r="AS206" s="47"/>
      <c r="AT206" s="48"/>
      <c r="AU206" s="48"/>
      <c r="AV206" s="49">
        <f t="shared" si="124"/>
        <v>0.99911451925742267</v>
      </c>
      <c r="AW206" s="49">
        <f t="shared" si="124"/>
        <v>0.99765211017760891</v>
      </c>
      <c r="AX206" s="50">
        <f t="shared" si="124"/>
        <v>0.99999872314941973</v>
      </c>
      <c r="AY206" s="50">
        <f t="shared" si="124"/>
        <v>0.9996627109808115</v>
      </c>
    </row>
    <row r="207" spans="6:51" x14ac:dyDescent="0.25">
      <c r="F207" s="3">
        <v>37</v>
      </c>
      <c r="G207" s="43">
        <f t="shared" si="121"/>
        <v>0.99999805018239973</v>
      </c>
      <c r="H207" s="43">
        <f t="shared" si="121"/>
        <v>0.99999774163233279</v>
      </c>
      <c r="I207" s="43">
        <f t="shared" si="121"/>
        <v>0.99999367130971106</v>
      </c>
      <c r="J207" s="43">
        <f t="shared" si="121"/>
        <v>0.99999790031684876</v>
      </c>
      <c r="K207" s="43">
        <f t="shared" si="121"/>
        <v>0</v>
      </c>
      <c r="L207" s="44">
        <f t="shared" si="113"/>
        <v>0.99243102504932634</v>
      </c>
      <c r="M207" s="45">
        <f t="shared" si="117"/>
        <v>0.95686226180321632</v>
      </c>
      <c r="N207" s="46"/>
      <c r="O207" s="46"/>
      <c r="P207" s="47"/>
      <c r="Q207" s="47"/>
      <c r="R207" s="47"/>
      <c r="S207" s="48"/>
      <c r="T207" s="48"/>
      <c r="U207" s="49">
        <f t="shared" si="122"/>
        <v>0.99981955388037269</v>
      </c>
      <c r="V207" s="49">
        <f t="shared" si="122"/>
        <v>0.99939930302854962</v>
      </c>
      <c r="W207" s="50">
        <f t="shared" si="122"/>
        <v>0.99999971656870401</v>
      </c>
      <c r="X207" s="50">
        <f t="shared" si="122"/>
        <v>0.99990702995184055</v>
      </c>
      <c r="AD207"/>
      <c r="AG207" s="3">
        <f t="shared" si="114"/>
        <v>31.911909129003085</v>
      </c>
      <c r="AH207" s="43">
        <f t="shared" si="123"/>
        <v>0.99998249899528124</v>
      </c>
      <c r="AI207" s="43">
        <f t="shared" si="123"/>
        <v>0.99998845461677155</v>
      </c>
      <c r="AJ207" s="43">
        <f t="shared" si="123"/>
        <v>0.99993679925991685</v>
      </c>
      <c r="AK207" s="43">
        <f t="shared" si="123"/>
        <v>0.99998918246161284</v>
      </c>
      <c r="AL207" s="43">
        <f t="shared" si="123"/>
        <v>0</v>
      </c>
      <c r="AM207" s="44">
        <f t="shared" si="115"/>
        <v>0.98782625592145124</v>
      </c>
      <c r="AN207" s="45">
        <f t="shared" si="111"/>
        <v>0.91351803555152433</v>
      </c>
      <c r="AO207" s="46"/>
      <c r="AP207" s="46"/>
      <c r="AQ207" s="47"/>
      <c r="AR207" s="47"/>
      <c r="AS207" s="47"/>
      <c r="AT207" s="48"/>
      <c r="AU207" s="48"/>
      <c r="AV207" s="49">
        <f t="shared" si="124"/>
        <v>0.99940167575932248</v>
      </c>
      <c r="AW207" s="49">
        <f t="shared" si="124"/>
        <v>0.99832360566452727</v>
      </c>
      <c r="AX207" s="50">
        <f t="shared" si="124"/>
        <v>0.99999914238234888</v>
      </c>
      <c r="AY207" s="50">
        <f t="shared" si="124"/>
        <v>0.99975749758528076</v>
      </c>
    </row>
    <row r="208" spans="6:51" x14ac:dyDescent="0.25">
      <c r="F208" s="3">
        <v>38</v>
      </c>
      <c r="G208" s="43">
        <f t="shared" si="121"/>
        <v>0.99999866861920528</v>
      </c>
      <c r="H208" s="43">
        <f t="shared" si="121"/>
        <v>0.99999832960692814</v>
      </c>
      <c r="I208" s="43">
        <f t="shared" si="121"/>
        <v>0.9999958568824725</v>
      </c>
      <c r="J208" s="43">
        <f t="shared" si="121"/>
        <v>0.99999844733739374</v>
      </c>
      <c r="K208" s="43">
        <f t="shared" si="121"/>
        <v>0</v>
      </c>
      <c r="L208" s="44">
        <f t="shared" si="113"/>
        <v>0.99297847219514446</v>
      </c>
      <c r="M208" s="45">
        <f t="shared" si="117"/>
        <v>0.96214348627838198</v>
      </c>
      <c r="N208" s="46"/>
      <c r="O208" s="46"/>
      <c r="P208" s="47"/>
      <c r="Q208" s="47"/>
      <c r="R208" s="47"/>
      <c r="S208" s="48"/>
      <c r="T208" s="48"/>
      <c r="U208" s="49">
        <f t="shared" si="122"/>
        <v>0.99985552465729799</v>
      </c>
      <c r="V208" s="49">
        <f t="shared" si="122"/>
        <v>0.99950309764406209</v>
      </c>
      <c r="W208" s="50">
        <f t="shared" si="122"/>
        <v>0.9999997651807655</v>
      </c>
      <c r="X208" s="50">
        <f t="shared" si="122"/>
        <v>0.99992152624924413</v>
      </c>
      <c r="AD208"/>
      <c r="AG208" s="3">
        <f t="shared" si="114"/>
        <v>33.561153995563402</v>
      </c>
      <c r="AH208" s="43">
        <f t="shared" si="123"/>
        <v>0.99999179111708247</v>
      </c>
      <c r="AI208" s="43">
        <f t="shared" si="123"/>
        <v>0.99999331681711068</v>
      </c>
      <c r="AJ208" s="43">
        <f t="shared" si="123"/>
        <v>0.99997076316227207</v>
      </c>
      <c r="AK208" s="43">
        <f t="shared" si="123"/>
        <v>0.99999376178138721</v>
      </c>
      <c r="AL208" s="43">
        <f t="shared" si="123"/>
        <v>0</v>
      </c>
      <c r="AM208" s="44">
        <f t="shared" si="115"/>
        <v>0.98975598303712875</v>
      </c>
      <c r="AN208" s="45">
        <f t="shared" si="111"/>
        <v>0.93134463060518269</v>
      </c>
      <c r="AO208" s="46"/>
      <c r="AP208" s="46"/>
      <c r="AQ208" s="47"/>
      <c r="AR208" s="47"/>
      <c r="AS208" s="47"/>
      <c r="AT208" s="48"/>
      <c r="AU208" s="48"/>
      <c r="AV208" s="49">
        <f t="shared" si="124"/>
        <v>0.99959928159682243</v>
      </c>
      <c r="AW208" s="49">
        <f t="shared" si="124"/>
        <v>0.99881140214170649</v>
      </c>
      <c r="AX208" s="50">
        <f t="shared" si="124"/>
        <v>0.99999941831791239</v>
      </c>
      <c r="AY208" s="50">
        <f t="shared" si="124"/>
        <v>0.99982548978766295</v>
      </c>
    </row>
    <row r="209" spans="6:51" x14ac:dyDescent="0.25">
      <c r="F209" s="3">
        <v>39</v>
      </c>
      <c r="G209" s="43">
        <f t="shared" si="121"/>
        <v>0.99999907591344961</v>
      </c>
      <c r="H209" s="43">
        <f t="shared" si="121"/>
        <v>0.9999987567861196</v>
      </c>
      <c r="I209" s="43">
        <f t="shared" si="121"/>
        <v>0.9999972600347049</v>
      </c>
      <c r="J209" s="43">
        <f t="shared" si="121"/>
        <v>0.99999884423463081</v>
      </c>
      <c r="K209" s="43">
        <f t="shared" si="121"/>
        <v>0</v>
      </c>
      <c r="L209" s="44">
        <f t="shared" si="113"/>
        <v>0.99345228429633869</v>
      </c>
      <c r="M209" s="45">
        <f t="shared" si="117"/>
        <v>0.96670686330370548</v>
      </c>
      <c r="N209" s="46"/>
      <c r="O209" s="46"/>
      <c r="P209" s="47"/>
      <c r="Q209" s="47"/>
      <c r="R209" s="47"/>
      <c r="S209" s="48"/>
      <c r="T209" s="48"/>
      <c r="U209" s="49">
        <f t="shared" si="122"/>
        <v>0.99988382084090643</v>
      </c>
      <c r="V209" s="49">
        <f t="shared" si="122"/>
        <v>0.99958734515043834</v>
      </c>
      <c r="W209" s="50">
        <f t="shared" si="122"/>
        <v>0.99999980376569431</v>
      </c>
      <c r="X209" s="50">
        <f t="shared" si="122"/>
        <v>0.99993337410139749</v>
      </c>
      <c r="AD209"/>
      <c r="AG209" s="3">
        <f t="shared" si="114"/>
        <v>35.295633769846724</v>
      </c>
      <c r="AH209" s="43">
        <f t="shared" si="123"/>
        <v>0.99999611957812407</v>
      </c>
      <c r="AI209" s="43">
        <f t="shared" si="123"/>
        <v>0.99999616917832868</v>
      </c>
      <c r="AJ209" s="43">
        <f t="shared" si="123"/>
        <v>0.99998667307532707</v>
      </c>
      <c r="AK209" s="43">
        <f t="shared" si="123"/>
        <v>0.99999643362649038</v>
      </c>
      <c r="AL209" s="43">
        <f t="shared" si="123"/>
        <v>0</v>
      </c>
      <c r="AM209" s="44">
        <f t="shared" si="115"/>
        <v>0.99128558995879013</v>
      </c>
      <c r="AN209" s="45">
        <f t="shared" si="111"/>
        <v>0.94584902827904271</v>
      </c>
      <c r="AO209" s="46"/>
      <c r="AP209" s="46"/>
      <c r="AQ209" s="47"/>
      <c r="AR209" s="47"/>
      <c r="AS209" s="47"/>
      <c r="AT209" s="48"/>
      <c r="AU209" s="48"/>
      <c r="AV209" s="49">
        <f t="shared" si="124"/>
        <v>0.99973375835442146</v>
      </c>
      <c r="AW209" s="49">
        <f t="shared" si="124"/>
        <v>0.99916245120524827</v>
      </c>
      <c r="AX209" s="50">
        <f t="shared" si="124"/>
        <v>0.99999960107259345</v>
      </c>
      <c r="AY209" s="50">
        <f t="shared" si="124"/>
        <v>0.99987414809854935</v>
      </c>
    </row>
    <row r="210" spans="6:51" x14ac:dyDescent="0.25">
      <c r="F210" s="3">
        <v>40</v>
      </c>
      <c r="G210" s="43">
        <f t="shared" si="121"/>
        <v>0.99999934816291247</v>
      </c>
      <c r="H210" s="43">
        <f t="shared" si="121"/>
        <v>0.99999906898037261</v>
      </c>
      <c r="I210" s="43">
        <f t="shared" si="121"/>
        <v>0.9999981691687716</v>
      </c>
      <c r="J210" s="43">
        <f t="shared" si="121"/>
        <v>0.99999913402209373</v>
      </c>
      <c r="K210" s="43">
        <f t="shared" si="121"/>
        <v>0</v>
      </c>
      <c r="L210" s="44">
        <f t="shared" si="113"/>
        <v>0.99386417777374059</v>
      </c>
      <c r="M210" s="45">
        <f t="shared" si="117"/>
        <v>0.97065612676631752</v>
      </c>
      <c r="N210" s="46"/>
      <c r="O210" s="46"/>
      <c r="P210" s="47"/>
      <c r="Q210" s="47"/>
      <c r="R210" s="47"/>
      <c r="S210" s="48"/>
      <c r="T210" s="48"/>
      <c r="U210" s="49">
        <f t="shared" si="122"/>
        <v>0.99990616975019475</v>
      </c>
      <c r="V210" s="49">
        <f t="shared" si="122"/>
        <v>0.9996559732288326</v>
      </c>
      <c r="W210" s="50">
        <f t="shared" si="122"/>
        <v>0.99999983465273512</v>
      </c>
      <c r="X210" s="50">
        <f t="shared" si="122"/>
        <v>0.99994311079533005</v>
      </c>
      <c r="AD210"/>
      <c r="AG210" s="3">
        <f t="shared" si="114"/>
        <v>37.119753491784877</v>
      </c>
      <c r="AH210" s="43">
        <f t="shared" si="123"/>
        <v>0.9999981388751451</v>
      </c>
      <c r="AI210" s="43">
        <f t="shared" si="123"/>
        <v>0.99999782245639746</v>
      </c>
      <c r="AJ210" s="43">
        <f t="shared" si="123"/>
        <v>0.99999398754384239</v>
      </c>
      <c r="AK210" s="43">
        <f t="shared" si="123"/>
        <v>0.99999797555997594</v>
      </c>
      <c r="AL210" s="43">
        <f t="shared" si="123"/>
        <v>0</v>
      </c>
      <c r="AM210" s="44">
        <f t="shared" si="115"/>
        <v>0.9925009123730999</v>
      </c>
      <c r="AN210" s="45">
        <f t="shared" si="111"/>
        <v>0.9575363864689771</v>
      </c>
      <c r="AO210" s="46"/>
      <c r="AP210" s="46"/>
      <c r="AQ210" s="47"/>
      <c r="AR210" s="47"/>
      <c r="AS210" s="47"/>
      <c r="AT210" s="48"/>
      <c r="AU210" s="48"/>
      <c r="AV210" s="49">
        <f t="shared" si="124"/>
        <v>0.99982433503176216</v>
      </c>
      <c r="AW210" s="49">
        <f t="shared" si="124"/>
        <v>0.99941291673174359</v>
      </c>
      <c r="AX210" s="50">
        <f t="shared" si="124"/>
        <v>0.99999972301364115</v>
      </c>
      <c r="AY210" s="50">
        <f t="shared" si="124"/>
        <v>0.99990892672560328</v>
      </c>
    </row>
    <row r="211" spans="6:51" x14ac:dyDescent="0.25">
      <c r="F211" s="3">
        <v>41</v>
      </c>
      <c r="G211" s="43">
        <f t="shared" si="121"/>
        <v>0.99999953284142284</v>
      </c>
      <c r="H211" s="43">
        <f t="shared" si="121"/>
        <v>0.99999929848495617</v>
      </c>
      <c r="I211" s="43">
        <f t="shared" si="121"/>
        <v>0.99999876378097519</v>
      </c>
      <c r="J211" s="43">
        <f t="shared" si="121"/>
        <v>0.99999934692872983</v>
      </c>
      <c r="K211" s="43">
        <f t="shared" si="121"/>
        <v>0</v>
      </c>
      <c r="L211" s="44">
        <f t="shared" si="113"/>
        <v>0.99422373313427737</v>
      </c>
      <c r="M211" s="45">
        <f t="shared" si="117"/>
        <v>0.97407950310366664</v>
      </c>
      <c r="N211" s="46"/>
      <c r="O211" s="46"/>
      <c r="P211" s="47"/>
      <c r="Q211" s="47"/>
      <c r="R211" s="47"/>
      <c r="S211" s="48"/>
      <c r="T211" s="48"/>
      <c r="U211" s="49">
        <f t="shared" si="122"/>
        <v>0.99992389258793712</v>
      </c>
      <c r="V211" s="49">
        <f t="shared" si="122"/>
        <v>0.99971207861348821</v>
      </c>
      <c r="W211" s="50">
        <f t="shared" si="122"/>
        <v>0.99999985957890847</v>
      </c>
      <c r="X211" s="50">
        <f t="shared" si="122"/>
        <v>0.99995115550526648</v>
      </c>
      <c r="AD211"/>
      <c r="AG211" s="3">
        <f t="shared" si="114"/>
        <v>38.85778775562828</v>
      </c>
      <c r="AH211" s="43">
        <f t="shared" si="123"/>
        <v>0.99999902762061821</v>
      </c>
      <c r="AI211" s="43">
        <f t="shared" si="123"/>
        <v>0.99999870394462098</v>
      </c>
      <c r="AJ211" s="43">
        <f t="shared" si="123"/>
        <v>0.9999970958978277</v>
      </c>
      <c r="AK211" s="43">
        <f t="shared" si="123"/>
        <v>0.99999879516318024</v>
      </c>
      <c r="AL211" s="43">
        <f t="shared" si="123"/>
        <v>0</v>
      </c>
      <c r="AM211" s="44">
        <f t="shared" si="115"/>
        <v>0.99338892586356331</v>
      </c>
      <c r="AN211" s="45">
        <f t="shared" si="111"/>
        <v>0.96609758245014676</v>
      </c>
      <c r="AO211" s="46"/>
      <c r="AP211" s="46"/>
      <c r="AQ211" s="47"/>
      <c r="AR211" s="47"/>
      <c r="AS211" s="47"/>
      <c r="AT211" s="48"/>
      <c r="AU211" s="48"/>
      <c r="AV211" s="49">
        <f t="shared" si="124"/>
        <v>0.99988019472880296</v>
      </c>
      <c r="AW211" s="49">
        <f t="shared" si="124"/>
        <v>0.99957639809803223</v>
      </c>
      <c r="AX211" s="50">
        <f t="shared" si="124"/>
        <v>0.99999979879478484</v>
      </c>
      <c r="AY211" s="50">
        <f t="shared" si="124"/>
        <v>0.99993182901524147</v>
      </c>
    </row>
    <row r="212" spans="6:51" x14ac:dyDescent="0.25">
      <c r="F212" s="3">
        <v>42</v>
      </c>
      <c r="G212" s="43">
        <f t="shared" si="121"/>
        <v>0.99999965994809592</v>
      </c>
      <c r="H212" s="43">
        <f t="shared" si="121"/>
        <v>0.99999946818975671</v>
      </c>
      <c r="I212" s="43">
        <f t="shared" si="121"/>
        <v>0.99999915642383919</v>
      </c>
      <c r="J212" s="43">
        <f t="shared" si="121"/>
        <v>0.99999950432133522</v>
      </c>
      <c r="K212" s="43">
        <f t="shared" si="121"/>
        <v>0</v>
      </c>
      <c r="L212" s="44">
        <f t="shared" si="113"/>
        <v>0.99453882680331818</v>
      </c>
      <c r="M212" s="45">
        <f t="shared" si="117"/>
        <v>0.97705204867382978</v>
      </c>
      <c r="N212" s="46"/>
      <c r="O212" s="46"/>
      <c r="P212" s="47"/>
      <c r="Q212" s="47"/>
      <c r="R212" s="47"/>
      <c r="S212" s="48"/>
      <c r="T212" s="48"/>
      <c r="U212" s="49">
        <f t="shared" si="122"/>
        <v>0.99993800345559836</v>
      </c>
      <c r="V212" s="49">
        <f t="shared" si="122"/>
        <v>0.99975811042010942</v>
      </c>
      <c r="W212" s="50">
        <f t="shared" si="122"/>
        <v>0.99999987985097216</v>
      </c>
      <c r="X212" s="50">
        <f t="shared" si="122"/>
        <v>0.9999578369983938</v>
      </c>
      <c r="AD212"/>
      <c r="AG212" s="3">
        <f t="shared" si="114"/>
        <v>40.467341024247702</v>
      </c>
      <c r="AH212" s="43">
        <f t="shared" si="123"/>
        <v>0.99999944322962586</v>
      </c>
      <c r="AI212" s="43">
        <f t="shared" si="123"/>
        <v>0.999999184954109</v>
      </c>
      <c r="AJ212" s="43">
        <f t="shared" si="123"/>
        <v>0.99999847814376563</v>
      </c>
      <c r="AK212" s="43">
        <f t="shared" si="123"/>
        <v>0.99999924161949039</v>
      </c>
      <c r="AL212" s="43">
        <f t="shared" si="123"/>
        <v>0</v>
      </c>
      <c r="AM212" s="44">
        <f t="shared" si="115"/>
        <v>0.99403821212476351</v>
      </c>
      <c r="AN212" s="45">
        <f t="shared" si="111"/>
        <v>0.97231661438530737</v>
      </c>
      <c r="AO212" s="46"/>
      <c r="AP212" s="46"/>
      <c r="AQ212" s="47"/>
      <c r="AR212" s="47"/>
      <c r="AS212" s="47"/>
      <c r="AT212" s="48"/>
      <c r="AU212" s="48"/>
      <c r="AV212" s="49">
        <f t="shared" si="124"/>
        <v>0.99991496020743931</v>
      </c>
      <c r="AW212" s="49">
        <f t="shared" si="124"/>
        <v>0.99968358983555639</v>
      </c>
      <c r="AX212" s="50">
        <f t="shared" si="124"/>
        <v>0.99999984695560862</v>
      </c>
      <c r="AY212" s="50">
        <f t="shared" si="124"/>
        <v>0.99994705915868876</v>
      </c>
    </row>
    <row r="213" spans="6:51" x14ac:dyDescent="0.25">
      <c r="F213" s="3">
        <v>43</v>
      </c>
      <c r="G213" s="43">
        <f t="shared" si="121"/>
        <v>0.9999997486857144</v>
      </c>
      <c r="H213" s="43">
        <f t="shared" si="121"/>
        <v>0.99999959440580188</v>
      </c>
      <c r="I213" s="43">
        <f t="shared" si="121"/>
        <v>0.99999941822601224</v>
      </c>
      <c r="J213" s="43">
        <f t="shared" si="121"/>
        <v>0.9999996213896174</v>
      </c>
      <c r="K213" s="43">
        <f t="shared" si="121"/>
        <v>0</v>
      </c>
      <c r="L213" s="44">
        <f t="shared" si="113"/>
        <v>0.99481596841030839</v>
      </c>
      <c r="M213" s="45">
        <f t="shared" si="117"/>
        <v>0.97963764341188964</v>
      </c>
      <c r="N213" s="46"/>
      <c r="O213" s="46"/>
      <c r="P213" s="47"/>
      <c r="Q213" s="47"/>
      <c r="R213" s="47"/>
      <c r="S213" s="48"/>
      <c r="T213" s="48"/>
      <c r="U213" s="49">
        <f t="shared" si="122"/>
        <v>0.99994928348186296</v>
      </c>
      <c r="V213" s="49">
        <f t="shared" si="122"/>
        <v>0.99979601161203979</v>
      </c>
      <c r="W213" s="50">
        <f t="shared" si="122"/>
        <v>0.99999989646030407</v>
      </c>
      <c r="X213" s="50">
        <f t="shared" si="122"/>
        <v>0.99996341448005011</v>
      </c>
      <c r="AD213"/>
      <c r="AG213" s="3">
        <f t="shared" si="114"/>
        <v>41.95047391357199</v>
      </c>
      <c r="AH213" s="43">
        <f t="shared" si="123"/>
        <v>0.99999965468197927</v>
      </c>
      <c r="AI213" s="43">
        <f t="shared" si="123"/>
        <v>0.99999946092160275</v>
      </c>
      <c r="AJ213" s="43">
        <f t="shared" si="123"/>
        <v>0.99999914051956884</v>
      </c>
      <c r="AK213" s="43">
        <f t="shared" si="123"/>
        <v>0.99999949758058104</v>
      </c>
      <c r="AL213" s="43">
        <f t="shared" si="123"/>
        <v>0</v>
      </c>
      <c r="AM213" s="44">
        <f t="shared" si="115"/>
        <v>0.99452416350131634</v>
      </c>
      <c r="AN213" s="45">
        <f t="shared" si="111"/>
        <v>0.9769144230017075</v>
      </c>
      <c r="AO213" s="46"/>
      <c r="AP213" s="46"/>
      <c r="AQ213" s="47"/>
      <c r="AR213" s="47"/>
      <c r="AS213" s="47"/>
      <c r="AT213" s="48"/>
      <c r="AU213" s="48"/>
      <c r="AV213" s="49">
        <f t="shared" si="124"/>
        <v>0.99993737686890172</v>
      </c>
      <c r="AW213" s="49">
        <f t="shared" si="124"/>
        <v>0.99975603625986686</v>
      </c>
      <c r="AX213" s="50">
        <f t="shared" si="124"/>
        <v>0.99999987894029752</v>
      </c>
      <c r="AY213" s="50">
        <f t="shared" si="124"/>
        <v>0.99995753397071763</v>
      </c>
    </row>
    <row r="214" spans="6:51" x14ac:dyDescent="0.25">
      <c r="F214" s="3">
        <v>44</v>
      </c>
      <c r="G214" s="43">
        <f t="shared" si="121"/>
        <v>0.9999998115055615</v>
      </c>
      <c r="H214" s="43">
        <f t="shared" si="121"/>
        <v>0.99999968881865742</v>
      </c>
      <c r="I214" s="43">
        <f t="shared" si="121"/>
        <v>0.99999959450257425</v>
      </c>
      <c r="J214" s="43">
        <f t="shared" si="121"/>
        <v>0.9999997089939241</v>
      </c>
      <c r="K214" s="43">
        <f t="shared" si="121"/>
        <v>0</v>
      </c>
      <c r="L214" s="44">
        <f t="shared" si="113"/>
        <v>0.99506056558042633</v>
      </c>
      <c r="M214" s="45">
        <f t="shared" si="117"/>
        <v>0.9818906872747849</v>
      </c>
      <c r="N214" s="46"/>
      <c r="O214" s="46"/>
      <c r="P214" s="47"/>
      <c r="Q214" s="47"/>
      <c r="R214" s="47"/>
      <c r="S214" s="48"/>
      <c r="T214" s="48"/>
      <c r="U214" s="49">
        <f t="shared" si="122"/>
        <v>0.99995833648063404</v>
      </c>
      <c r="V214" s="49">
        <f t="shared" si="122"/>
        <v>0.99982732843456434</v>
      </c>
      <c r="W214" s="50">
        <f t="shared" si="122"/>
        <v>0.99999991016512535</v>
      </c>
      <c r="X214" s="50">
        <f t="shared" si="122"/>
        <v>0.99996809335737225</v>
      </c>
      <c r="AD214"/>
      <c r="AG214" s="3">
        <f t="shared" si="114"/>
        <v>43.317115956604354</v>
      </c>
      <c r="AH214" s="43">
        <f t="shared" si="123"/>
        <v>0.99999977095620363</v>
      </c>
      <c r="AI214" s="43">
        <f t="shared" si="123"/>
        <v>0.99999962733386161</v>
      </c>
      <c r="AJ214" s="43">
        <f t="shared" si="123"/>
        <v>0.99999948174553555</v>
      </c>
      <c r="AK214" s="43">
        <f t="shared" si="123"/>
        <v>0.99999965193791851</v>
      </c>
      <c r="AL214" s="43">
        <f t="shared" si="123"/>
        <v>0</v>
      </c>
      <c r="AM214" s="44">
        <f t="shared" si="115"/>
        <v>0.99489682710134086</v>
      </c>
      <c r="AN214" s="45">
        <f t="shared" si="111"/>
        <v>0.98038577458513476</v>
      </c>
      <c r="AO214" s="46"/>
      <c r="AP214" s="46"/>
      <c r="AQ214" s="47"/>
      <c r="AR214" s="47"/>
      <c r="AS214" s="47"/>
      <c r="AT214" s="48"/>
      <c r="AU214" s="48"/>
      <c r="AV214" s="49">
        <f t="shared" si="124"/>
        <v>0.9999523708223127</v>
      </c>
      <c r="AW214" s="49">
        <f t="shared" si="124"/>
        <v>0.99980659137297667</v>
      </c>
      <c r="AX214" s="50">
        <f t="shared" si="124"/>
        <v>0.99999990109001102</v>
      </c>
      <c r="AY214" s="50">
        <f t="shared" si="124"/>
        <v>0.99996498700657444</v>
      </c>
    </row>
    <row r="215" spans="6:51" x14ac:dyDescent="0.25">
      <c r="F215" s="3">
        <v>45</v>
      </c>
      <c r="G215" s="43">
        <f t="shared" si="121"/>
        <v>0.99999985658512425</v>
      </c>
      <c r="H215" s="43">
        <f t="shared" si="121"/>
        <v>0.99999975984503842</v>
      </c>
      <c r="I215" s="43">
        <f t="shared" si="121"/>
        <v>0.99999971436368029</v>
      </c>
      <c r="J215" s="43">
        <f t="shared" si="121"/>
        <v>0.99999977494350223</v>
      </c>
      <c r="K215" s="43">
        <f t="shared" si="121"/>
        <v>0</v>
      </c>
      <c r="L215" s="44">
        <f t="shared" si="113"/>
        <v>0.99527713287139408</v>
      </c>
      <c r="M215" s="45">
        <f t="shared" si="117"/>
        <v>0.98385754105821066</v>
      </c>
      <c r="N215" s="46"/>
      <c r="O215" s="46"/>
      <c r="P215" s="47"/>
      <c r="Q215" s="47"/>
      <c r="R215" s="47"/>
      <c r="S215" s="48"/>
      <c r="T215" s="48"/>
      <c r="U215" s="49">
        <f t="shared" si="122"/>
        <v>0.99996563086539125</v>
      </c>
      <c r="V215" s="49">
        <f t="shared" si="122"/>
        <v>0.99985329528750877</v>
      </c>
      <c r="W215" s="50">
        <f t="shared" si="122"/>
        <v>0.99999992154986239</v>
      </c>
      <c r="X215" s="50">
        <f t="shared" si="122"/>
        <v>0.99997203722036543</v>
      </c>
      <c r="AD215"/>
      <c r="AG215" s="3">
        <f t="shared" si="114"/>
        <v>44.576416783406593</v>
      </c>
      <c r="AH215" s="43">
        <f t="shared" si="123"/>
        <v>0.99999983925787872</v>
      </c>
      <c r="AI215" s="43">
        <f t="shared" si="123"/>
        <v>0.99999973217940796</v>
      </c>
      <c r="AJ215" s="43">
        <f t="shared" si="123"/>
        <v>0.99999966908771654</v>
      </c>
      <c r="AK215" s="43">
        <f t="shared" si="123"/>
        <v>0.99999974924870649</v>
      </c>
      <c r="AL215" s="43">
        <f t="shared" si="123"/>
        <v>0</v>
      </c>
      <c r="AM215" s="44">
        <f t="shared" si="115"/>
        <v>0.99518856263610578</v>
      </c>
      <c r="AN215" s="45">
        <f t="shared" si="111"/>
        <v>0.98305667360022442</v>
      </c>
      <c r="AO215" s="46"/>
      <c r="AP215" s="46"/>
      <c r="AQ215" s="47"/>
      <c r="AR215" s="47"/>
      <c r="AS215" s="47"/>
      <c r="AT215" s="48"/>
      <c r="AU215" s="48"/>
      <c r="AV215" s="49">
        <f t="shared" si="124"/>
        <v>0.99996273032969896</v>
      </c>
      <c r="AW215" s="49">
        <f t="shared" si="124"/>
        <v>0.99984288092723261</v>
      </c>
      <c r="AX215" s="50">
        <f t="shared" si="124"/>
        <v>0.99999991697903867</v>
      </c>
      <c r="AY215" s="50">
        <f t="shared" si="124"/>
        <v>0.99997044734369234</v>
      </c>
    </row>
    <row r="216" spans="6:51" x14ac:dyDescent="0.25">
      <c r="F216" s="3">
        <v>46</v>
      </c>
      <c r="G216" s="43">
        <f t="shared" si="121"/>
        <v>0.99999988936337825</v>
      </c>
      <c r="H216" s="43">
        <f t="shared" si="121"/>
        <v>0.99999981357961165</v>
      </c>
      <c r="I216" s="43">
        <f t="shared" si="121"/>
        <v>0.99999979666849925</v>
      </c>
      <c r="J216" s="43">
        <f t="shared" si="121"/>
        <v>0.99999982488549599</v>
      </c>
      <c r="K216" s="43">
        <f t="shared" si="121"/>
        <v>0</v>
      </c>
      <c r="L216" s="44">
        <f t="shared" si="113"/>
        <v>0.9954694574657813</v>
      </c>
      <c r="M216" s="45">
        <f t="shared" si="117"/>
        <v>0.98557774831052714</v>
      </c>
      <c r="N216" s="46"/>
      <c r="O216" s="46"/>
      <c r="P216" s="47"/>
      <c r="Q216" s="47"/>
      <c r="R216" s="47"/>
      <c r="S216" s="48"/>
      <c r="T216" s="48"/>
      <c r="U216" s="49">
        <f t="shared" si="122"/>
        <v>0.99997153130989258</v>
      </c>
      <c r="V216" s="49">
        <f t="shared" si="122"/>
        <v>0.99987490072221574</v>
      </c>
      <c r="W216" s="50">
        <f t="shared" si="122"/>
        <v>0.9999999310683626</v>
      </c>
      <c r="X216" s="50">
        <f t="shared" si="122"/>
        <v>0.99997537699340078</v>
      </c>
      <c r="AD216"/>
      <c r="AG216" s="3">
        <f t="shared" si="114"/>
        <v>45.736807377615186</v>
      </c>
      <c r="AH216" s="43">
        <f t="shared" si="123"/>
        <v>0.99999988169893372</v>
      </c>
      <c r="AI216" s="43">
        <f t="shared" si="123"/>
        <v>0.99999980084038587</v>
      </c>
      <c r="AJ216" s="43">
        <f t="shared" si="123"/>
        <v>0.99999977786684047</v>
      </c>
      <c r="AK216" s="43">
        <f t="shared" si="123"/>
        <v>0.99999981304020258</v>
      </c>
      <c r="AL216" s="43">
        <f t="shared" si="123"/>
        <v>0</v>
      </c>
      <c r="AM216" s="44">
        <f t="shared" si="115"/>
        <v>0.99542100103500863</v>
      </c>
      <c r="AN216" s="45">
        <f t="shared" si="111"/>
        <v>0.98514692894025668</v>
      </c>
      <c r="AO216" s="46"/>
      <c r="AP216" s="46"/>
      <c r="AQ216" s="47"/>
      <c r="AR216" s="47"/>
      <c r="AS216" s="47"/>
      <c r="AT216" s="48"/>
      <c r="AU216" s="48"/>
      <c r="AV216" s="49">
        <f t="shared" si="124"/>
        <v>0.99997009630161693</v>
      </c>
      <c r="AW216" s="49">
        <f t="shared" si="124"/>
        <v>0.99986958961962258</v>
      </c>
      <c r="AX216" s="50">
        <f t="shared" si="124"/>
        <v>0.99999992872268939</v>
      </c>
      <c r="AY216" s="50">
        <f t="shared" si="124"/>
        <v>0.99997455025608883</v>
      </c>
    </row>
    <row r="217" spans="6:51" x14ac:dyDescent="0.25">
      <c r="F217" s="3">
        <v>47</v>
      </c>
      <c r="G217" s="43">
        <f t="shared" si="121"/>
        <v>0.99999991350318029</v>
      </c>
      <c r="H217" s="43">
        <f t="shared" si="121"/>
        <v>0.99999985445906292</v>
      </c>
      <c r="I217" s="43">
        <f t="shared" si="121"/>
        <v>0.99999985374040712</v>
      </c>
      <c r="J217" s="43">
        <f t="shared" si="121"/>
        <v>0.99999986292651311</v>
      </c>
      <c r="K217" s="43">
        <f t="shared" si="121"/>
        <v>0</v>
      </c>
      <c r="L217" s="44">
        <f t="shared" si="113"/>
        <v>0.99564073121929475</v>
      </c>
      <c r="M217" s="45">
        <f t="shared" si="117"/>
        <v>0.98708507045989968</v>
      </c>
      <c r="N217" s="46"/>
      <c r="O217" s="46"/>
      <c r="P217" s="47"/>
      <c r="Q217" s="47"/>
      <c r="R217" s="47"/>
      <c r="S217" s="48"/>
      <c r="T217" s="48"/>
      <c r="U217" s="49">
        <f t="shared" si="122"/>
        <v>0.99997632273787684</v>
      </c>
      <c r="V217" s="49">
        <f t="shared" si="122"/>
        <v>0.99989293889886943</v>
      </c>
      <c r="W217" s="50">
        <f t="shared" si="122"/>
        <v>0.99999993907561113</v>
      </c>
      <c r="X217" s="50">
        <f t="shared" si="122"/>
        <v>0.99997821795969366</v>
      </c>
      <c r="AD217"/>
      <c r="AG217" s="3">
        <f t="shared" si="114"/>
        <v>46.806056521639796</v>
      </c>
      <c r="AH217" s="43">
        <f t="shared" si="123"/>
        <v>0.99999990936633332</v>
      </c>
      <c r="AI217" s="43">
        <f t="shared" si="123"/>
        <v>0.9999998473690147</v>
      </c>
      <c r="AJ217" s="43">
        <f t="shared" si="123"/>
        <v>0.9999998442163035</v>
      </c>
      <c r="AK217" s="43">
        <f t="shared" si="123"/>
        <v>0.99999985632486477</v>
      </c>
      <c r="AL217" s="43">
        <f t="shared" si="123"/>
        <v>0</v>
      </c>
      <c r="AM217" s="44">
        <f t="shared" si="115"/>
        <v>0.99560902591076572</v>
      </c>
      <c r="AN217" s="45">
        <f t="shared" si="111"/>
        <v>0.98680795470779115</v>
      </c>
      <c r="AO217" s="46"/>
      <c r="AP217" s="46"/>
      <c r="AQ217" s="47"/>
      <c r="AR217" s="47"/>
      <c r="AS217" s="47"/>
      <c r="AT217" s="48"/>
      <c r="AU217" s="48"/>
      <c r="AV217" s="49">
        <f t="shared" si="124"/>
        <v>0.99997546890097166</v>
      </c>
      <c r="AW217" s="49">
        <f t="shared" si="124"/>
        <v>0.99988968733459338</v>
      </c>
      <c r="AX217" s="50">
        <f t="shared" si="124"/>
        <v>0.9999999376267209</v>
      </c>
      <c r="AY217" s="50">
        <f t="shared" si="124"/>
        <v>0.99997770171131084</v>
      </c>
    </row>
    <row r="218" spans="6:51" x14ac:dyDescent="0.25">
      <c r="F218" s="3">
        <v>48</v>
      </c>
      <c r="G218" s="43">
        <f t="shared" ref="G218:K233" si="125">IF(1-EXP(-0.23*(G134-G$165))&lt;0, 0, 1-EXP(-0.23*(G134-G$165)))</f>
        <v>0.99999993150157007</v>
      </c>
      <c r="H218" s="43">
        <f t="shared" si="125"/>
        <v>0.99999988573016974</v>
      </c>
      <c r="I218" s="43">
        <f t="shared" si="125"/>
        <v>0.99999989370211906</v>
      </c>
      <c r="J218" s="43">
        <f t="shared" si="125"/>
        <v>0.99999989206951334</v>
      </c>
      <c r="K218" s="43">
        <f t="shared" si="125"/>
        <v>0</v>
      </c>
      <c r="L218" s="44">
        <f t="shared" si="113"/>
        <v>0.99579365640776363</v>
      </c>
      <c r="M218" s="45">
        <f t="shared" si="117"/>
        <v>0.98840836301971857</v>
      </c>
      <c r="N218" s="46"/>
      <c r="O218" s="46"/>
      <c r="P218" s="47"/>
      <c r="Q218" s="47"/>
      <c r="R218" s="47"/>
      <c r="S218" s="48"/>
      <c r="T218" s="48"/>
      <c r="U218" s="49">
        <f t="shared" ref="U218:X233" si="126">IF(1-EXP(-0.23*(U134-U$165))&lt;0, 0, 1-EXP(-0.23*(U134-U$165)))</f>
        <v>0.99998022855761592</v>
      </c>
      <c r="V218" s="49">
        <f t="shared" si="126"/>
        <v>0.9999080498170938</v>
      </c>
      <c r="W218" s="50">
        <f t="shared" si="126"/>
        <v>0.99999994585119123</v>
      </c>
      <c r="X218" s="50">
        <f t="shared" si="126"/>
        <v>0.99998064517915586</v>
      </c>
      <c r="AD218"/>
      <c r="AG218" s="3">
        <f t="shared" si="114"/>
        <v>47.791322808443105</v>
      </c>
      <c r="AH218" s="43">
        <f t="shared" ref="AH218:AL233" si="127">IF(1-EXP(-0.23*(AH134-AH$165))&lt;0, 0, 1-EXP(-0.23*(AH134-AH$165)))</f>
        <v>0.99999992815875416</v>
      </c>
      <c r="AI218" s="43">
        <f t="shared" si="127"/>
        <v>0.99999987986958472</v>
      </c>
      <c r="AJ218" s="43">
        <f t="shared" si="127"/>
        <v>0.99999988647801863</v>
      </c>
      <c r="AK218" s="43">
        <f t="shared" si="127"/>
        <v>0.99999988660405115</v>
      </c>
      <c r="AL218" s="43">
        <f t="shared" si="127"/>
        <v>0</v>
      </c>
      <c r="AM218" s="44">
        <f t="shared" si="115"/>
        <v>0.99576314067572713</v>
      </c>
      <c r="AN218" s="45">
        <f t="shared" si="111"/>
        <v>0.98814614276079227</v>
      </c>
      <c r="AO218" s="46"/>
      <c r="AP218" s="46"/>
      <c r="AQ218" s="47"/>
      <c r="AR218" s="47"/>
      <c r="AS218" s="47"/>
      <c r="AT218" s="48"/>
      <c r="AU218" s="48"/>
      <c r="AV218" s="49">
        <f t="shared" ref="AV218:AY233" si="128">IF(1-EXP(-0.23*(AV134-AV$165))&lt;0, 0, 1-EXP(-0.23*(AV134-AV$165)))</f>
        <v>0.99997947734366355</v>
      </c>
      <c r="AW218" s="49">
        <f t="shared" si="128"/>
        <v>0.9999051110940842</v>
      </c>
      <c r="AX218" s="50">
        <f t="shared" si="128"/>
        <v>0.9999999445273049</v>
      </c>
      <c r="AY218" s="50">
        <f t="shared" si="128"/>
        <v>0.99998016922247501</v>
      </c>
    </row>
    <row r="219" spans="6:51" x14ac:dyDescent="0.25">
      <c r="F219" s="3">
        <v>49</v>
      </c>
      <c r="G219" s="43">
        <f t="shared" si="125"/>
        <v>0.99999994508127354</v>
      </c>
      <c r="H219" s="43">
        <f t="shared" si="125"/>
        <v>0.99999990978136588</v>
      </c>
      <c r="I219" s="43">
        <f t="shared" si="125"/>
        <v>0.99999992195441612</v>
      </c>
      <c r="J219" s="43">
        <f t="shared" si="125"/>
        <v>0.99999991452251769</v>
      </c>
      <c r="K219" s="43">
        <f t="shared" si="125"/>
        <v>4.6548573182760844E-3</v>
      </c>
      <c r="L219" s="44">
        <f t="shared" si="113"/>
        <v>0.99593053081474125</v>
      </c>
      <c r="M219" s="45">
        <f t="shared" si="117"/>
        <v>0.98957231689505454</v>
      </c>
      <c r="N219" s="46"/>
      <c r="O219" s="46"/>
      <c r="P219" s="47"/>
      <c r="Q219" s="47"/>
      <c r="R219" s="47"/>
      <c r="S219" s="48"/>
      <c r="T219" s="48"/>
      <c r="U219" s="49">
        <f t="shared" si="126"/>
        <v>0.99998342456612366</v>
      </c>
      <c r="V219" s="49">
        <f t="shared" si="126"/>
        <v>0.9999207508563569</v>
      </c>
      <c r="W219" s="50">
        <f t="shared" si="126"/>
        <v>0.99999995161676725</v>
      </c>
      <c r="X219" s="50">
        <f t="shared" si="126"/>
        <v>0.9999827276869091</v>
      </c>
      <c r="AD219"/>
      <c r="AG219" s="3">
        <f t="shared" si="114"/>
        <v>48.699202568119411</v>
      </c>
      <c r="AH219" s="43">
        <f t="shared" si="127"/>
        <v>0.9999999413815156</v>
      </c>
      <c r="AI219" s="43">
        <f t="shared" si="127"/>
        <v>0.99999990319080678</v>
      </c>
      <c r="AJ219" s="43">
        <f t="shared" si="127"/>
        <v>0.99999991444472824</v>
      </c>
      <c r="AK219" s="43">
        <f t="shared" si="127"/>
        <v>0.99999990836569219</v>
      </c>
      <c r="AL219" s="43">
        <f t="shared" si="127"/>
        <v>0</v>
      </c>
      <c r="AM219" s="44">
        <f t="shared" si="115"/>
        <v>0.99589092449310879</v>
      </c>
      <c r="AN219" s="45">
        <f t="shared" si="111"/>
        <v>0.98923763592086311</v>
      </c>
      <c r="AO219" s="46"/>
      <c r="AP219" s="46"/>
      <c r="AQ219" s="47"/>
      <c r="AR219" s="47"/>
      <c r="AS219" s="47"/>
      <c r="AT219" s="48"/>
      <c r="AU219" s="48"/>
      <c r="AV219" s="49">
        <f t="shared" si="128"/>
        <v>0.99998252896725071</v>
      </c>
      <c r="AW219" s="49">
        <f t="shared" si="128"/>
        <v>0.99991715717549434</v>
      </c>
      <c r="AX219" s="50">
        <f t="shared" si="128"/>
        <v>0.99999994997742014</v>
      </c>
      <c r="AY219" s="50">
        <f t="shared" si="128"/>
        <v>0.9999821339535343</v>
      </c>
    </row>
    <row r="220" spans="6:51" x14ac:dyDescent="0.25">
      <c r="F220" s="3">
        <v>50</v>
      </c>
      <c r="G220" s="43">
        <f t="shared" si="125"/>
        <v>0.99999995544473375</v>
      </c>
      <c r="H220" s="43">
        <f t="shared" si="125"/>
        <v>0.99999992837876839</v>
      </c>
      <c r="I220" s="43">
        <f t="shared" si="125"/>
        <v>0.99999994211973919</v>
      </c>
      <c r="J220" s="43">
        <f t="shared" si="125"/>
        <v>0.99999993191788983</v>
      </c>
      <c r="K220" s="43">
        <f t="shared" si="125"/>
        <v>5.9791019131608558E-2</v>
      </c>
      <c r="L220" s="44">
        <f t="shared" si="113"/>
        <v>0.99605331651489115</v>
      </c>
      <c r="M220" s="45">
        <f t="shared" si="117"/>
        <v>0.99059808539318472</v>
      </c>
      <c r="N220" s="46"/>
      <c r="O220" s="46"/>
      <c r="P220" s="47"/>
      <c r="Q220" s="47"/>
      <c r="R220" s="47"/>
      <c r="S220" s="48"/>
      <c r="T220" s="48"/>
      <c r="U220" s="49">
        <f t="shared" si="126"/>
        <v>0.99998604958543369</v>
      </c>
      <c r="V220" s="49">
        <f t="shared" si="126"/>
        <v>0.99993146157252111</v>
      </c>
      <c r="W220" s="50">
        <f t="shared" si="126"/>
        <v>0.99999995654920915</v>
      </c>
      <c r="X220" s="50">
        <f t="shared" si="126"/>
        <v>0.999984521762043</v>
      </c>
      <c r="AD220"/>
      <c r="AG220" s="3">
        <f t="shared" si="114"/>
        <v>49.535774030139265</v>
      </c>
      <c r="AH220" s="43">
        <f t="shared" si="127"/>
        <v>0.99999995097295979</v>
      </c>
      <c r="AI220" s="43">
        <f t="shared" si="127"/>
        <v>0.99999992033109664</v>
      </c>
      <c r="AJ220" s="43">
        <f t="shared" si="127"/>
        <v>0.99999993358629358</v>
      </c>
      <c r="AK220" s="43">
        <f t="shared" si="127"/>
        <v>0.99999992438597263</v>
      </c>
      <c r="AL220" s="43">
        <f t="shared" si="127"/>
        <v>3.50153931168109E-2</v>
      </c>
      <c r="AM220" s="44">
        <f t="shared" si="115"/>
        <v>0.995997955243067</v>
      </c>
      <c r="AN220" s="45">
        <f t="shared" si="111"/>
        <v>0.99013786211817634</v>
      </c>
      <c r="AO220" s="46"/>
      <c r="AP220" s="46"/>
      <c r="AQ220" s="47"/>
      <c r="AR220" s="47"/>
      <c r="AS220" s="47"/>
      <c r="AT220" s="48"/>
      <c r="AU220" s="48"/>
      <c r="AV220" s="49">
        <f t="shared" si="128"/>
        <v>0.99998489439873917</v>
      </c>
      <c r="AW220" s="49">
        <f t="shared" si="128"/>
        <v>0.99992671354569251</v>
      </c>
      <c r="AX220" s="50">
        <f t="shared" si="128"/>
        <v>0.99999995435329658</v>
      </c>
      <c r="AY220" s="50">
        <f t="shared" si="128"/>
        <v>0.99998372163008598</v>
      </c>
    </row>
    <row r="221" spans="6:51" x14ac:dyDescent="0.25">
      <c r="F221" s="3">
        <v>51</v>
      </c>
      <c r="G221" s="43">
        <f t="shared" si="125"/>
        <v>0.9999999634408071</v>
      </c>
      <c r="H221" s="43">
        <f t="shared" si="125"/>
        <v>0.99999994283502713</v>
      </c>
      <c r="I221" s="43">
        <f t="shared" si="125"/>
        <v>0.99999995664900421</v>
      </c>
      <c r="J221" s="43">
        <f t="shared" si="125"/>
        <v>0.99999994546891413</v>
      </c>
      <c r="K221" s="43">
        <f t="shared" si="125"/>
        <v>0.10877347206717269</v>
      </c>
      <c r="L221" s="44">
        <f t="shared" si="113"/>
        <v>0.99616369573055141</v>
      </c>
      <c r="M221" s="45">
        <f t="shared" si="117"/>
        <v>0.99150381453372105</v>
      </c>
      <c r="N221" s="46"/>
      <c r="O221" s="46"/>
      <c r="P221" s="47"/>
      <c r="Q221" s="47"/>
      <c r="R221" s="47"/>
      <c r="S221" s="48"/>
      <c r="T221" s="48"/>
      <c r="U221" s="49">
        <f t="shared" si="126"/>
        <v>0.99998821362528445</v>
      </c>
      <c r="V221" s="49">
        <f t="shared" si="126"/>
        <v>0.99994052324740346</v>
      </c>
      <c r="W221" s="50">
        <f t="shared" si="126"/>
        <v>0.99999996079051379</v>
      </c>
      <c r="X221" s="50">
        <f t="shared" si="126"/>
        <v>0.99998607348414337</v>
      </c>
      <c r="AD221"/>
      <c r="AG221" s="3">
        <f t="shared" si="114"/>
        <v>50.306638016924872</v>
      </c>
      <c r="AH221" s="43">
        <f t="shared" si="127"/>
        <v>0.99999995811627473</v>
      </c>
      <c r="AI221" s="43">
        <f t="shared" si="127"/>
        <v>0.99999993320083136</v>
      </c>
      <c r="AJ221" s="43">
        <f t="shared" si="127"/>
        <v>0.99999994708417106</v>
      </c>
      <c r="AK221" s="43">
        <f t="shared" si="127"/>
        <v>0.99999993643467733</v>
      </c>
      <c r="AL221" s="43">
        <f t="shared" si="127"/>
        <v>7.542466588775476E-2</v>
      </c>
      <c r="AM221" s="44">
        <f t="shared" si="115"/>
        <v>0.99608841059164643</v>
      </c>
      <c r="AN221" s="45">
        <f t="shared" si="111"/>
        <v>0.99088780906225216</v>
      </c>
      <c r="AO221" s="46"/>
      <c r="AP221" s="46"/>
      <c r="AQ221" s="47"/>
      <c r="AR221" s="47"/>
      <c r="AS221" s="47"/>
      <c r="AT221" s="48"/>
      <c r="AU221" s="48"/>
      <c r="AV221" s="49">
        <f t="shared" si="128"/>
        <v>0.99998675772390555</v>
      </c>
      <c r="AW221" s="49">
        <f t="shared" si="128"/>
        <v>0.99993440152668911</v>
      </c>
      <c r="AX221" s="50">
        <f t="shared" si="128"/>
        <v>0.99999995791743956</v>
      </c>
      <c r="AY221" s="50">
        <f t="shared" si="128"/>
        <v>0.99998502144352519</v>
      </c>
    </row>
    <row r="222" spans="6:51" x14ac:dyDescent="0.25">
      <c r="F222" s="3">
        <v>52</v>
      </c>
      <c r="G222" s="43">
        <f t="shared" si="125"/>
        <v>0.99999996967536775</v>
      </c>
      <c r="H222" s="43">
        <f t="shared" si="125"/>
        <v>0.99999995413070786</v>
      </c>
      <c r="I222" s="43">
        <f t="shared" si="125"/>
        <v>0.99999996721491935</v>
      </c>
      <c r="J222" s="43">
        <f t="shared" si="125"/>
        <v>0.99999995608217707</v>
      </c>
      <c r="K222" s="43">
        <f t="shared" si="125"/>
        <v>0.15241680243355882</v>
      </c>
      <c r="L222" s="44">
        <f t="shared" si="113"/>
        <v>0.99626311639258791</v>
      </c>
      <c r="M222" s="45">
        <f t="shared" si="117"/>
        <v>0.99230509163372138</v>
      </c>
      <c r="N222" s="46"/>
      <c r="O222" s="46"/>
      <c r="P222" s="47"/>
      <c r="Q222" s="47"/>
      <c r="R222" s="47"/>
      <c r="S222" s="48"/>
      <c r="T222" s="48"/>
      <c r="U222" s="49">
        <f t="shared" si="126"/>
        <v>0.99999000416777051</v>
      </c>
      <c r="V222" s="49">
        <f t="shared" si="126"/>
        <v>0.99994821434523529</v>
      </c>
      <c r="W222" s="50">
        <f t="shared" si="126"/>
        <v>0.99999996445535633</v>
      </c>
      <c r="X222" s="50">
        <f t="shared" si="126"/>
        <v>0.9999874207417444</v>
      </c>
      <c r="AD222"/>
      <c r="AG222" s="3">
        <f t="shared" si="114"/>
        <v>51.016955441198782</v>
      </c>
      <c r="AH222" s="43">
        <f t="shared" si="127"/>
        <v>0.99999996355975995</v>
      </c>
      <c r="AI222" s="43">
        <f t="shared" si="127"/>
        <v>0.99999994305051021</v>
      </c>
      <c r="AJ222" s="43">
        <f t="shared" si="127"/>
        <v>0.99999995685731702</v>
      </c>
      <c r="AK222" s="43">
        <f t="shared" si="127"/>
        <v>0.99999994567114869</v>
      </c>
      <c r="AL222" s="43">
        <f t="shared" si="127"/>
        <v>0.10955584933943874</v>
      </c>
      <c r="AM222" s="44">
        <f t="shared" si="115"/>
        <v>0.9961654689891527</v>
      </c>
      <c r="AN222" s="45">
        <f t="shared" si="111"/>
        <v>0.99151823030667419</v>
      </c>
      <c r="AO222" s="46"/>
      <c r="AP222" s="46"/>
      <c r="AQ222" s="47"/>
      <c r="AR222" s="47"/>
      <c r="AS222" s="47"/>
      <c r="AT222" s="48"/>
      <c r="AU222" s="48"/>
      <c r="AV222" s="49">
        <f t="shared" si="128"/>
        <v>0.99998824687786847</v>
      </c>
      <c r="AW222" s="49">
        <f t="shared" si="128"/>
        <v>0.99994066436719542</v>
      </c>
      <c r="AX222" s="50">
        <f t="shared" si="128"/>
        <v>0.99999996085716658</v>
      </c>
      <c r="AY222" s="50">
        <f t="shared" si="128"/>
        <v>0.99998609793465687</v>
      </c>
    </row>
    <row r="223" spans="6:51" x14ac:dyDescent="0.25">
      <c r="F223" s="3">
        <v>53</v>
      </c>
      <c r="G223" s="43">
        <f t="shared" si="125"/>
        <v>0.99999997458549916</v>
      </c>
      <c r="H223" s="43">
        <f t="shared" si="125"/>
        <v>0.99999996300197869</v>
      </c>
      <c r="I223" s="43">
        <f t="shared" si="125"/>
        <v>0.9999999749689461</v>
      </c>
      <c r="J223" s="43">
        <f t="shared" si="125"/>
        <v>0.99999996443864581</v>
      </c>
      <c r="K223" s="43">
        <f t="shared" si="125"/>
        <v>0.19141115930193198</v>
      </c>
      <c r="L223" s="44">
        <f t="shared" si="113"/>
        <v>0.99635282946453585</v>
      </c>
      <c r="M223" s="45">
        <f t="shared" si="117"/>
        <v>0.99301532487764266</v>
      </c>
      <c r="N223" s="46"/>
      <c r="O223" s="46"/>
      <c r="P223" s="47"/>
      <c r="Q223" s="47"/>
      <c r="R223" s="47"/>
      <c r="S223" s="48"/>
      <c r="T223" s="48"/>
      <c r="U223" s="49">
        <f t="shared" si="126"/>
        <v>0.99999149102175144</v>
      </c>
      <c r="V223" s="49">
        <f t="shared" si="126"/>
        <v>0.9999547627676646</v>
      </c>
      <c r="W223" s="50">
        <f t="shared" si="126"/>
        <v>0.99999996763687427</v>
      </c>
      <c r="X223" s="50">
        <f t="shared" si="126"/>
        <v>0.99998859481713498</v>
      </c>
      <c r="AD223"/>
      <c r="AG223" s="3">
        <f t="shared" si="114"/>
        <v>51.671481858149477</v>
      </c>
      <c r="AH223" s="43">
        <f t="shared" si="127"/>
        <v>0.99999996779181433</v>
      </c>
      <c r="AI223" s="43">
        <f t="shared" si="127"/>
        <v>0.99999995071902459</v>
      </c>
      <c r="AJ223" s="43">
        <f t="shared" si="127"/>
        <v>0.999999964101706</v>
      </c>
      <c r="AK223" s="43">
        <f t="shared" si="127"/>
        <v>0.99999995287382071</v>
      </c>
      <c r="AL223" s="43">
        <f t="shared" si="127"/>
        <v>0.13862336408442533</v>
      </c>
      <c r="AM223" s="44">
        <f t="shared" si="115"/>
        <v>0.99623158306080872</v>
      </c>
      <c r="AN223" s="45">
        <f t="shared" si="111"/>
        <v>0.99205251359198166</v>
      </c>
      <c r="AO223" s="46"/>
      <c r="AP223" s="46"/>
      <c r="AQ223" s="47"/>
      <c r="AR223" s="47"/>
      <c r="AS223" s="47"/>
      <c r="AT223" s="48"/>
      <c r="AU223" s="48"/>
      <c r="AV223" s="49">
        <f t="shared" si="128"/>
        <v>0.99998945253203819</v>
      </c>
      <c r="AW223" s="49">
        <f t="shared" si="128"/>
        <v>0.99994582392888554</v>
      </c>
      <c r="AX223" s="50">
        <f t="shared" si="128"/>
        <v>0.99999996330886132</v>
      </c>
      <c r="AY223" s="50">
        <f t="shared" si="128"/>
        <v>0.99998699865267726</v>
      </c>
    </row>
    <row r="224" spans="6:51" x14ac:dyDescent="0.25">
      <c r="F224" s="3">
        <v>54</v>
      </c>
      <c r="G224" s="43">
        <f t="shared" si="125"/>
        <v>0.99999997848978928</v>
      </c>
      <c r="H224" s="43">
        <f t="shared" si="125"/>
        <v>0.99999997000426066</v>
      </c>
      <c r="I224" s="43">
        <f t="shared" si="125"/>
        <v>0.99999998071051366</v>
      </c>
      <c r="J224" s="43">
        <f t="shared" si="125"/>
        <v>0.99999997105245853</v>
      </c>
      <c r="K224" s="43">
        <f t="shared" si="125"/>
        <v>0.22634348216059264</v>
      </c>
      <c r="L224" s="44">
        <f t="shared" si="113"/>
        <v>0.99643391964849148</v>
      </c>
      <c r="M224" s="45">
        <f t="shared" si="117"/>
        <v>0.99364606463502714</v>
      </c>
      <c r="N224" s="46"/>
      <c r="O224" s="46"/>
      <c r="P224" s="47"/>
      <c r="Q224" s="47"/>
      <c r="R224" s="47"/>
      <c r="S224" s="48"/>
      <c r="T224" s="48"/>
      <c r="U224" s="49">
        <f t="shared" si="126"/>
        <v>0.99999273008467071</v>
      </c>
      <c r="V224" s="49">
        <f t="shared" si="126"/>
        <v>0.9999603555979949</v>
      </c>
      <c r="W224" s="50">
        <f t="shared" si="126"/>
        <v>0.99999997041112787</v>
      </c>
      <c r="X224" s="50">
        <f t="shared" si="126"/>
        <v>0.99998962164226146</v>
      </c>
      <c r="AD224"/>
      <c r="AG224" s="3">
        <f t="shared" si="114"/>
        <v>52.274599303739727</v>
      </c>
      <c r="AH224" s="43">
        <f t="shared" si="127"/>
        <v>0.99999997114028671</v>
      </c>
      <c r="AI224" s="43">
        <f t="shared" si="127"/>
        <v>0.99999995678185583</v>
      </c>
      <c r="AJ224" s="43">
        <f t="shared" si="127"/>
        <v>0.99999996958507753</v>
      </c>
      <c r="AK224" s="43">
        <f t="shared" si="127"/>
        <v>0.99999995857723378</v>
      </c>
      <c r="AL224" s="43">
        <f t="shared" si="127"/>
        <v>0.16356108705757</v>
      </c>
      <c r="AM224" s="44">
        <f t="shared" si="115"/>
        <v>0.99628866968338436</v>
      </c>
      <c r="AN224" s="45">
        <f t="shared" si="111"/>
        <v>0.99250866866717391</v>
      </c>
      <c r="AO224" s="46"/>
      <c r="AP224" s="46"/>
      <c r="AQ224" s="47"/>
      <c r="AR224" s="47"/>
      <c r="AS224" s="47"/>
      <c r="AT224" s="48"/>
      <c r="AU224" s="48"/>
      <c r="AV224" s="49">
        <f t="shared" si="128"/>
        <v>0.99999044011118643</v>
      </c>
      <c r="AW224" s="49">
        <f t="shared" si="128"/>
        <v>0.99995011775438003</v>
      </c>
      <c r="AX224" s="50">
        <f t="shared" si="128"/>
        <v>0.99999996537363844</v>
      </c>
      <c r="AY224" s="50">
        <f t="shared" si="128"/>
        <v>0.99998775920467653</v>
      </c>
    </row>
    <row r="225" spans="6:51" x14ac:dyDescent="0.25">
      <c r="F225" s="3">
        <v>55</v>
      </c>
      <c r="G225" s="43">
        <f t="shared" si="125"/>
        <v>0.99999998162278492</v>
      </c>
      <c r="H225" s="43">
        <f t="shared" si="125"/>
        <v>0.99999997555865283</v>
      </c>
      <c r="I225" s="43">
        <f t="shared" si="125"/>
        <v>0.99999998499933995</v>
      </c>
      <c r="J225" s="43">
        <f t="shared" si="125"/>
        <v>0.99999997631377036</v>
      </c>
      <c r="K225" s="43">
        <f t="shared" si="125"/>
        <v>0.25771478629107325</v>
      </c>
      <c r="L225" s="44">
        <f t="shared" si="113"/>
        <v>0.99650733075051479</v>
      </c>
      <c r="M225" s="45">
        <f t="shared" si="117"/>
        <v>0.99420727562387734</v>
      </c>
      <c r="N225" s="46"/>
      <c r="O225" s="46"/>
      <c r="P225" s="47"/>
      <c r="Q225" s="47"/>
      <c r="R225" s="47"/>
      <c r="S225" s="48"/>
      <c r="T225" s="48"/>
      <c r="U225" s="49">
        <f t="shared" si="126"/>
        <v>0.99999376626713654</v>
      </c>
      <c r="V225" s="49">
        <f t="shared" si="126"/>
        <v>0.99996514687102611</v>
      </c>
      <c r="W225" s="50">
        <f t="shared" si="126"/>
        <v>0.99999997284055808</v>
      </c>
      <c r="X225" s="50">
        <f t="shared" si="126"/>
        <v>0.99999052279818024</v>
      </c>
      <c r="AD225"/>
      <c r="AG225" s="3">
        <f t="shared" si="114"/>
        <v>52.830345632314121</v>
      </c>
      <c r="AH225" s="43">
        <f t="shared" si="127"/>
        <v>0.99999997383085848</v>
      </c>
      <c r="AI225" s="43">
        <f t="shared" si="127"/>
        <v>0.99999996164192118</v>
      </c>
      <c r="AJ225" s="43">
        <f t="shared" si="127"/>
        <v>0.99999997381363392</v>
      </c>
      <c r="AK225" s="43">
        <f t="shared" si="127"/>
        <v>0.99999996315604134</v>
      </c>
      <c r="AL225" s="43">
        <f t="shared" si="127"/>
        <v>0.18509666269389113</v>
      </c>
      <c r="AM225" s="44">
        <f t="shared" si="115"/>
        <v>0.99633824450206032</v>
      </c>
      <c r="AN225" s="45">
        <f t="shared" si="111"/>
        <v>0.9929007257996415</v>
      </c>
      <c r="AO225" s="46"/>
      <c r="AP225" s="46"/>
      <c r="AQ225" s="47"/>
      <c r="AR225" s="47"/>
      <c r="AS225" s="47"/>
      <c r="AT225" s="48"/>
      <c r="AU225" s="48"/>
      <c r="AV225" s="49">
        <f t="shared" si="128"/>
        <v>0.999991257606752</v>
      </c>
      <c r="AW225" s="49">
        <f t="shared" si="128"/>
        <v>0.9999537237916013</v>
      </c>
      <c r="AX225" s="50">
        <f t="shared" si="128"/>
        <v>0.99999996712770289</v>
      </c>
      <c r="AY225" s="50">
        <f t="shared" si="128"/>
        <v>0.99998840665440847</v>
      </c>
    </row>
    <row r="226" spans="6:51" x14ac:dyDescent="0.25">
      <c r="F226" s="3">
        <v>56</v>
      </c>
      <c r="G226" s="43">
        <f t="shared" si="125"/>
        <v>0.99999998415883329</v>
      </c>
      <c r="H226" s="43">
        <f t="shared" si="125"/>
        <v>0.99999997998595436</v>
      </c>
      <c r="I226" s="43">
        <f t="shared" si="125"/>
        <v>0.99999998823058067</v>
      </c>
      <c r="J226" s="43">
        <f t="shared" si="125"/>
        <v>0.99999998052013395</v>
      </c>
      <c r="K226" s="43">
        <f t="shared" si="125"/>
        <v>0.28595428904282771</v>
      </c>
      <c r="L226" s="44">
        <f>IF(1-EXP(-0.23*(Z142-L$165))&lt;0, 0, 1-EXP(-0.23*(Z142-L$165)))</f>
        <v>0.99657388671865932</v>
      </c>
      <c r="M226" s="45">
        <f t="shared" si="117"/>
        <v>0.99470756759964096</v>
      </c>
      <c r="N226" s="46"/>
      <c r="O226" s="46"/>
      <c r="P226" s="47"/>
      <c r="Q226" s="47"/>
      <c r="R226" s="47"/>
      <c r="S226" s="48"/>
      <c r="T226" s="48"/>
      <c r="U226" s="49">
        <f t="shared" si="126"/>
        <v>0.99999463577394121</v>
      </c>
      <c r="V226" s="49">
        <f t="shared" si="126"/>
        <v>0.99996926378608064</v>
      </c>
      <c r="W226" s="50">
        <f t="shared" si="126"/>
        <v>0.99999997497668602</v>
      </c>
      <c r="X226" s="50">
        <f t="shared" si="126"/>
        <v>0.99999131631370575</v>
      </c>
      <c r="AD226"/>
      <c r="AG226" s="3">
        <f t="shared" si="114"/>
        <v>53.342441549920437</v>
      </c>
      <c r="AH226" s="43">
        <f t="shared" si="127"/>
        <v>0.99999997602243518</v>
      </c>
      <c r="AI226" s="43">
        <f t="shared" si="127"/>
        <v>0.99999996558663484</v>
      </c>
      <c r="AJ226" s="43">
        <f t="shared" si="127"/>
        <v>0.99999997712933653</v>
      </c>
      <c r="AK226" s="43">
        <f t="shared" si="127"/>
        <v>0.99999996687779591</v>
      </c>
      <c r="AL226" s="43">
        <f t="shared" si="127"/>
        <v>0.20380388804453231</v>
      </c>
      <c r="AM226" s="44">
        <f>IF(1-EXP(-0.23*(BA142-AM$165))&lt;0, 0, 1-EXP(-0.23*(BA142-AM$165)))</f>
        <v>0.99638151867511415</v>
      </c>
      <c r="AN226" s="45">
        <f t="shared" si="111"/>
        <v>0.99323973365109897</v>
      </c>
      <c r="AO226" s="46"/>
      <c r="AP226" s="46"/>
      <c r="AQ226" s="47"/>
      <c r="AR226" s="47"/>
      <c r="AS226" s="47"/>
      <c r="AT226" s="48"/>
      <c r="AU226" s="48"/>
      <c r="AV226" s="49">
        <f t="shared" si="128"/>
        <v>0.99999194075934406</v>
      </c>
      <c r="AW226" s="49">
        <f t="shared" si="128"/>
        <v>0.99995677718944187</v>
      </c>
      <c r="AX226" s="50">
        <f t="shared" si="128"/>
        <v>0.99999996862934604</v>
      </c>
      <c r="AY226" s="50">
        <f t="shared" si="128"/>
        <v>0.99998896185376329</v>
      </c>
    </row>
    <row r="227" spans="6:51" x14ac:dyDescent="0.25">
      <c r="F227" s="3">
        <v>57</v>
      </c>
      <c r="G227" s="43">
        <f t="shared" si="125"/>
        <v>0.99999998622874298</v>
      </c>
      <c r="H227" s="43">
        <f t="shared" si="125"/>
        <v>0.99999998353171515</v>
      </c>
      <c r="I227" s="43">
        <f t="shared" si="125"/>
        <v>0.99999999068550449</v>
      </c>
      <c r="J227" s="43">
        <f t="shared" si="125"/>
        <v>0.99999998389959677</v>
      </c>
      <c r="K227" s="43">
        <f t="shared" si="125"/>
        <v>0.3114309958783994</v>
      </c>
      <c r="L227" s="44">
        <f t="shared" ref="L227:L240" si="129">IF(1-EXP(-0.23*(Z143-L$165))&lt;0, 0, 1-EXP(-0.23*(Z143-L$165)))</f>
        <v>0.99663430916029927</v>
      </c>
      <c r="M227" s="45">
        <f t="shared" si="117"/>
        <v>0.99515439104595016</v>
      </c>
      <c r="N227" s="46"/>
      <c r="O227" s="46"/>
      <c r="P227" s="47"/>
      <c r="Q227" s="47"/>
      <c r="R227" s="47"/>
      <c r="S227" s="48"/>
      <c r="T227" s="48"/>
      <c r="U227" s="49">
        <f t="shared" si="126"/>
        <v>0.99999536788885446</v>
      </c>
      <c r="V227" s="49">
        <f t="shared" si="126"/>
        <v>0.99997281168914531</v>
      </c>
      <c r="W227" s="50">
        <f t="shared" si="126"/>
        <v>0.99999997686222986</v>
      </c>
      <c r="X227" s="50">
        <f t="shared" si="126"/>
        <v>0.99999201730617393</v>
      </c>
      <c r="AD227"/>
      <c r="AG227" s="3">
        <f t="shared" si="114"/>
        <v>53.814315524332059</v>
      </c>
      <c r="AH227" s="43">
        <f t="shared" si="127"/>
        <v>0.99999997782920991</v>
      </c>
      <c r="AI227" s="43">
        <f t="shared" si="127"/>
        <v>0.99999996882456055</v>
      </c>
      <c r="AJ227" s="43">
        <f t="shared" si="127"/>
        <v>0.99999997976835497</v>
      </c>
      <c r="AK227" s="43">
        <f t="shared" si="127"/>
        <v>0.99999996993687257</v>
      </c>
      <c r="AL227" s="43">
        <f t="shared" si="127"/>
        <v>0.22014023687038309</v>
      </c>
      <c r="AM227" s="44">
        <f t="shared" ref="AM227:AM240" si="130">IF(1-EXP(-0.23*(BA143-AM$165))&lt;0, 0, 1-EXP(-0.23*(BA143-AM$165)))</f>
        <v>0.9964194694837718</v>
      </c>
      <c r="AN227" s="45">
        <f t="shared" si="111"/>
        <v>0.99353448075243911</v>
      </c>
      <c r="AO227" s="46"/>
      <c r="AP227" s="46"/>
      <c r="AQ227" s="47"/>
      <c r="AR227" s="47"/>
      <c r="AS227" s="47"/>
      <c r="AT227" s="48"/>
      <c r="AU227" s="48"/>
      <c r="AV227" s="49">
        <f t="shared" si="128"/>
        <v>0.99999251656025079</v>
      </c>
      <c r="AW227" s="49">
        <f t="shared" si="128"/>
        <v>0.99995938190215472</v>
      </c>
      <c r="AX227" s="50">
        <f t="shared" si="128"/>
        <v>0.99999996992376528</v>
      </c>
      <c r="AY227" s="50">
        <f t="shared" si="128"/>
        <v>0.99998944107019094</v>
      </c>
    </row>
    <row r="228" spans="6:51" x14ac:dyDescent="0.25">
      <c r="F228" s="3">
        <v>58</v>
      </c>
      <c r="G228" s="43">
        <f t="shared" si="125"/>
        <v>0.99999998793153988</v>
      </c>
      <c r="H228" s="43">
        <f t="shared" si="125"/>
        <v>0.9999999863847655</v>
      </c>
      <c r="I228" s="43">
        <f t="shared" si="125"/>
        <v>0.99999999256593475</v>
      </c>
      <c r="J228" s="43">
        <f t="shared" si="125"/>
        <v>0.99999998662778289</v>
      </c>
      <c r="K228" s="43">
        <f t="shared" si="125"/>
        <v>0.3344632367765914</v>
      </c>
      <c r="L228" s="44">
        <f t="shared" si="129"/>
        <v>0.99668923198369819</v>
      </c>
      <c r="M228" s="45">
        <f t="shared" si="117"/>
        <v>0.99555420332406419</v>
      </c>
      <c r="N228" s="46"/>
      <c r="O228" s="46"/>
      <c r="P228" s="47"/>
      <c r="Q228" s="47"/>
      <c r="R228" s="47"/>
      <c r="S228" s="48"/>
      <c r="T228" s="48"/>
      <c r="U228" s="49">
        <f t="shared" si="126"/>
        <v>0.99999598637560505</v>
      </c>
      <c r="V228" s="49">
        <f t="shared" si="126"/>
        <v>0.9999758780791852</v>
      </c>
      <c r="W228" s="50">
        <f t="shared" si="126"/>
        <v>0.99999997853277567</v>
      </c>
      <c r="X228" s="50">
        <f t="shared" si="126"/>
        <v>0.99999263849756115</v>
      </c>
      <c r="AD228"/>
      <c r="AG228" s="3">
        <f t="shared" si="114"/>
        <v>54.249126738543261</v>
      </c>
      <c r="AH228" s="43">
        <f t="shared" si="127"/>
        <v>0.99999997933477502</v>
      </c>
      <c r="AI228" s="43">
        <f t="shared" si="127"/>
        <v>0.99999997150944731</v>
      </c>
      <c r="AJ228" s="43">
        <f t="shared" si="127"/>
        <v>0.99999998189711603</v>
      </c>
      <c r="AK228" s="43">
        <f t="shared" si="127"/>
        <v>0.99999997247672856</v>
      </c>
      <c r="AL228" s="43">
        <f t="shared" si="127"/>
        <v>0.2344741370364849</v>
      </c>
      <c r="AM228" s="44">
        <f t="shared" si="130"/>
        <v>0.996452892565866</v>
      </c>
      <c r="AN228" s="45">
        <f t="shared" si="111"/>
        <v>0.99379202363154973</v>
      </c>
      <c r="AO228" s="46"/>
      <c r="AP228" s="46"/>
      <c r="AQ228" s="47"/>
      <c r="AR228" s="47"/>
      <c r="AS228" s="47"/>
      <c r="AT228" s="48"/>
      <c r="AU228" s="48"/>
      <c r="AV228" s="49">
        <f t="shared" si="128"/>
        <v>0.99999300565795668</v>
      </c>
      <c r="AW228" s="49">
        <f t="shared" si="128"/>
        <v>0.99996161883386148</v>
      </c>
      <c r="AX228" s="50">
        <f t="shared" si="128"/>
        <v>0.99999997104644112</v>
      </c>
      <c r="AY228" s="50">
        <f t="shared" si="128"/>
        <v>0.99998985714103861</v>
      </c>
    </row>
    <row r="229" spans="6:51" x14ac:dyDescent="0.25">
      <c r="F229" s="3">
        <v>59</v>
      </c>
      <c r="G229" s="43">
        <f t="shared" si="125"/>
        <v>0.99999998934283874</v>
      </c>
      <c r="H229" s="43">
        <f t="shared" si="125"/>
        <v>0.99999998869098661</v>
      </c>
      <c r="I229" s="43">
        <f t="shared" si="125"/>
        <v>0.99999999401783801</v>
      </c>
      <c r="J229" s="43">
        <f t="shared" si="125"/>
        <v>0.99999998884058849</v>
      </c>
      <c r="K229" s="43">
        <f t="shared" si="125"/>
        <v>0.35532654314288326</v>
      </c>
      <c r="L229" s="44">
        <f t="shared" si="129"/>
        <v>0.9967392136815395</v>
      </c>
      <c r="M229" s="45">
        <f t="shared" si="117"/>
        <v>0.99591260987690011</v>
      </c>
      <c r="N229" s="46"/>
      <c r="O229" s="46"/>
      <c r="P229" s="47"/>
      <c r="Q229" s="47"/>
      <c r="R229" s="47"/>
      <c r="S229" s="48"/>
      <c r="T229" s="48"/>
      <c r="U229" s="49">
        <f t="shared" si="126"/>
        <v>0.99999651058108097</v>
      </c>
      <c r="V229" s="49">
        <f t="shared" si="126"/>
        <v>0.99997853583873586</v>
      </c>
      <c r="W229" s="50">
        <f t="shared" si="126"/>
        <v>0.99999998001810242</v>
      </c>
      <c r="X229" s="50">
        <f t="shared" si="126"/>
        <v>0.99999319063180903</v>
      </c>
      <c r="AD229"/>
      <c r="AG229" s="3">
        <f t="shared" si="114"/>
        <v>54.649786241410681</v>
      </c>
      <c r="AH229" s="43">
        <f t="shared" si="127"/>
        <v>0.99999998060135731</v>
      </c>
      <c r="AI229" s="43">
        <f t="shared" si="127"/>
        <v>0.9999999737562939</v>
      </c>
      <c r="AJ229" s="43">
        <f t="shared" si="127"/>
        <v>0.9999999836350808</v>
      </c>
      <c r="AK229" s="43">
        <f t="shared" si="127"/>
        <v>0.9999999746047914</v>
      </c>
      <c r="AL229" s="43">
        <f t="shared" si="127"/>
        <v>0.24710507006740134</v>
      </c>
      <c r="AM229" s="44">
        <f t="shared" si="130"/>
        <v>0.99648244103641426</v>
      </c>
      <c r="AN229" s="45">
        <f t="shared" si="111"/>
        <v>0.99401807792137964</v>
      </c>
      <c r="AO229" s="46"/>
      <c r="AP229" s="46"/>
      <c r="AQ229" s="47"/>
      <c r="AR229" s="47"/>
      <c r="AS229" s="47"/>
      <c r="AT229" s="48"/>
      <c r="AU229" s="48"/>
      <c r="AV229" s="49">
        <f t="shared" si="128"/>
        <v>0.99999342403851488</v>
      </c>
      <c r="AW229" s="49">
        <f t="shared" si="128"/>
        <v>0.99996355163871609</v>
      </c>
      <c r="AX229" s="50">
        <f t="shared" si="128"/>
        <v>0.99999997202554436</v>
      </c>
      <c r="AY229" s="50">
        <f t="shared" si="128"/>
        <v>0.99999022030453089</v>
      </c>
    </row>
    <row r="230" spans="6:51" x14ac:dyDescent="0.25">
      <c r="F230" s="3">
        <v>60</v>
      </c>
      <c r="G230" s="43">
        <f t="shared" si="125"/>
        <v>0.99999999052085964</v>
      </c>
      <c r="H230" s="43">
        <f t="shared" si="125"/>
        <v>0.99999999056358935</v>
      </c>
      <c r="I230" s="43">
        <f t="shared" si="125"/>
        <v>0.99999999514760496</v>
      </c>
      <c r="J230" s="43">
        <f t="shared" si="125"/>
        <v>0.9999999906436603</v>
      </c>
      <c r="K230" s="43">
        <f t="shared" si="125"/>
        <v>0.37426017651215615</v>
      </c>
      <c r="L230" s="44">
        <f t="shared" si="129"/>
        <v>0.99678474767364644</v>
      </c>
      <c r="M230" s="45">
        <f t="shared" si="117"/>
        <v>0.99623448435728568</v>
      </c>
      <c r="N230" s="46"/>
      <c r="O230" s="46"/>
      <c r="P230" s="47"/>
      <c r="Q230" s="47"/>
      <c r="R230" s="47"/>
      <c r="S230" s="48"/>
      <c r="T230" s="48"/>
      <c r="U230" s="49">
        <f t="shared" si="126"/>
        <v>0.99999695630677954</v>
      </c>
      <c r="V230" s="49">
        <f t="shared" si="126"/>
        <v>0.99998084584618119</v>
      </c>
      <c r="W230" s="50">
        <f t="shared" si="126"/>
        <v>0.99999998134323853</v>
      </c>
      <c r="X230" s="50">
        <f t="shared" si="126"/>
        <v>0.99999368281353895</v>
      </c>
      <c r="AD230"/>
      <c r="AG230" s="3">
        <f t="shared" si="114"/>
        <v>55.01897643704347</v>
      </c>
      <c r="AH230" s="43">
        <f t="shared" si="127"/>
        <v>0.99999998167599358</v>
      </c>
      <c r="AI230" s="43">
        <f t="shared" si="127"/>
        <v>0.99999997565227772</v>
      </c>
      <c r="AJ230" s="43">
        <f t="shared" si="127"/>
        <v>0.99999998506945997</v>
      </c>
      <c r="AK230" s="43">
        <f t="shared" si="127"/>
        <v>0.9999999764025943</v>
      </c>
      <c r="AL230" s="43">
        <f t="shared" si="127"/>
        <v>0.25827856845084651</v>
      </c>
      <c r="AM230" s="44">
        <f t="shared" si="130"/>
        <v>0.99650865512278131</v>
      </c>
      <c r="AN230" s="45">
        <f t="shared" si="111"/>
        <v>0.99421731117035239</v>
      </c>
      <c r="AO230" s="46"/>
      <c r="AP230" s="46"/>
      <c r="AQ230" s="47"/>
      <c r="AR230" s="47"/>
      <c r="AS230" s="47"/>
      <c r="AT230" s="48"/>
      <c r="AU230" s="48"/>
      <c r="AV230" s="49">
        <f t="shared" si="128"/>
        <v>0.99999378421629503</v>
      </c>
      <c r="AW230" s="49">
        <f t="shared" si="128"/>
        <v>0.99996523090797063</v>
      </c>
      <c r="AX230" s="50">
        <f t="shared" si="128"/>
        <v>0.99999997288367659</v>
      </c>
      <c r="AY230" s="50">
        <f t="shared" si="128"/>
        <v>0.99999053880622002</v>
      </c>
    </row>
    <row r="231" spans="6:51" x14ac:dyDescent="0.25">
      <c r="F231" s="3">
        <v>61</v>
      </c>
      <c r="G231" s="43">
        <f t="shared" si="125"/>
        <v>0.99999999151078889</v>
      </c>
      <c r="H231" s="43">
        <f t="shared" si="125"/>
        <v>0.99999999209082258</v>
      </c>
      <c r="I231" s="43">
        <f t="shared" si="125"/>
        <v>0.99999999603337153</v>
      </c>
      <c r="J231" s="43">
        <f t="shared" si="125"/>
        <v>0.99999999211950652</v>
      </c>
      <c r="K231" s="43">
        <f t="shared" si="125"/>
        <v>0.39147255822017057</v>
      </c>
      <c r="L231" s="44">
        <f t="shared" si="129"/>
        <v>0.99682627104643129</v>
      </c>
      <c r="M231" s="45">
        <f t="shared" si="117"/>
        <v>0.99652407093834128</v>
      </c>
      <c r="N231" s="46"/>
      <c r="O231" s="46"/>
      <c r="P231" s="47"/>
      <c r="Q231" s="47"/>
      <c r="R231" s="47"/>
      <c r="S231" s="48"/>
      <c r="T231" s="48"/>
      <c r="U231" s="49">
        <f t="shared" si="126"/>
        <v>0.99999733649934219</v>
      </c>
      <c r="V231" s="49">
        <f t="shared" si="126"/>
        <v>0.9999828590938562</v>
      </c>
      <c r="W231" s="50">
        <f t="shared" si="126"/>
        <v>0.99999998252930777</v>
      </c>
      <c r="X231" s="50">
        <f t="shared" si="126"/>
        <v>0.9999941227839757</v>
      </c>
      <c r="AD231"/>
      <c r="AG231" s="3">
        <f t="shared" si="114"/>
        <v>55.359169043423464</v>
      </c>
      <c r="AH231" s="43">
        <f t="shared" si="127"/>
        <v>0.99999998259473888</v>
      </c>
      <c r="AI231" s="43">
        <f t="shared" si="127"/>
        <v>0.99999997726431122</v>
      </c>
      <c r="AJ231" s="43">
        <f t="shared" si="127"/>
        <v>0.99999998626491715</v>
      </c>
      <c r="AK231" s="43">
        <f t="shared" si="127"/>
        <v>0.99999997793279116</v>
      </c>
      <c r="AL231" s="43">
        <f t="shared" si="127"/>
        <v>0.26819753654013423</v>
      </c>
      <c r="AM231" s="44">
        <f t="shared" si="130"/>
        <v>0.9965319848519093</v>
      </c>
      <c r="AN231" s="45">
        <f t="shared" si="111"/>
        <v>0.99439356431704662</v>
      </c>
      <c r="AO231" s="46"/>
      <c r="AP231" s="46"/>
      <c r="AQ231" s="47"/>
      <c r="AR231" s="47"/>
      <c r="AS231" s="47"/>
      <c r="AT231" s="48"/>
      <c r="AU231" s="48"/>
      <c r="AV231" s="49">
        <f t="shared" si="128"/>
        <v>0.99999409608943024</v>
      </c>
      <c r="AW231" s="49">
        <f t="shared" si="128"/>
        <v>0.99996669723105847</v>
      </c>
      <c r="AX231" s="50">
        <f t="shared" si="128"/>
        <v>0.99999997363914639</v>
      </c>
      <c r="AY231" s="50">
        <f t="shared" si="128"/>
        <v>0.99999081934723044</v>
      </c>
    </row>
    <row r="232" spans="6:51" x14ac:dyDescent="0.25">
      <c r="F232" s="3">
        <v>62</v>
      </c>
      <c r="G232" s="43">
        <f t="shared" si="125"/>
        <v>0.9999999923479671</v>
      </c>
      <c r="H232" s="43">
        <f t="shared" si="125"/>
        <v>0.99999999334177836</v>
      </c>
      <c r="I232" s="43">
        <f t="shared" si="125"/>
        <v>0.99999999673295104</v>
      </c>
      <c r="J232" s="43">
        <f t="shared" si="125"/>
        <v>0.99999999333285461</v>
      </c>
      <c r="K232" s="43">
        <f t="shared" si="125"/>
        <v>0.40714580015811042</v>
      </c>
      <c r="L232" s="44">
        <f t="shared" si="129"/>
        <v>0.99686417196315935</v>
      </c>
      <c r="M232" s="45">
        <f t="shared" si="117"/>
        <v>0.99678507154913687</v>
      </c>
      <c r="N232" s="46"/>
      <c r="O232" s="46"/>
      <c r="P232" s="47"/>
      <c r="Q232" s="47"/>
      <c r="R232" s="47"/>
      <c r="S232" s="48"/>
      <c r="T232" s="48"/>
      <c r="U232" s="49">
        <f t="shared" si="126"/>
        <v>0.99999766179942984</v>
      </c>
      <c r="V232" s="49">
        <f t="shared" si="126"/>
        <v>0.99998461841013231</v>
      </c>
      <c r="W232" s="50">
        <f t="shared" si="126"/>
        <v>0.99999998359421094</v>
      </c>
      <c r="X232" s="50">
        <f t="shared" si="126"/>
        <v>0.99999451714653198</v>
      </c>
      <c r="AD232"/>
      <c r="AG232" s="3">
        <f t="shared" si="114"/>
        <v>55.672641640487548</v>
      </c>
      <c r="AH232" s="43">
        <f t="shared" si="127"/>
        <v>0.99999998338558738</v>
      </c>
      <c r="AI232" s="43">
        <f t="shared" si="127"/>
        <v>0.99999997864434909</v>
      </c>
      <c r="AJ232" s="43">
        <f t="shared" si="127"/>
        <v>0.99999998727008865</v>
      </c>
      <c r="AK232" s="43">
        <f t="shared" si="127"/>
        <v>0.99999997924408568</v>
      </c>
      <c r="AL232" s="43">
        <f t="shared" si="127"/>
        <v>0.27703088885673866</v>
      </c>
      <c r="AM232" s="44">
        <f t="shared" si="130"/>
        <v>0.99655280758888387</v>
      </c>
      <c r="AN232" s="45">
        <f t="shared" si="111"/>
        <v>0.99455002083052657</v>
      </c>
      <c r="AO232" s="46"/>
      <c r="AP232" s="46"/>
      <c r="AQ232" s="47"/>
      <c r="AR232" s="47"/>
      <c r="AS232" s="47"/>
      <c r="AT232" s="48"/>
      <c r="AU232" s="48"/>
      <c r="AV232" s="49">
        <f t="shared" si="128"/>
        <v>0.99999436756229609</v>
      </c>
      <c r="AW232" s="49">
        <f t="shared" si="128"/>
        <v>0.9999679834600983</v>
      </c>
      <c r="AX232" s="50">
        <f t="shared" si="128"/>
        <v>0.99999997430691678</v>
      </c>
      <c r="AY232" s="50">
        <f t="shared" si="128"/>
        <v>0.99999106741950217</v>
      </c>
    </row>
    <row r="233" spans="6:51" x14ac:dyDescent="0.25">
      <c r="F233" s="3">
        <v>63</v>
      </c>
      <c r="G233" s="43">
        <f t="shared" si="125"/>
        <v>0.99999999306023957</v>
      </c>
      <c r="H233" s="43">
        <f t="shared" si="125"/>
        <v>0.99999999437078335</v>
      </c>
      <c r="I233" s="43">
        <f t="shared" si="125"/>
        <v>0.99999999728943212</v>
      </c>
      <c r="J233" s="43">
        <f t="shared" si="125"/>
        <v>0.99999999433470854</v>
      </c>
      <c r="K233" s="43">
        <f t="shared" si="125"/>
        <v>0.42143949784883317</v>
      </c>
      <c r="L233" s="44">
        <f t="shared" si="129"/>
        <v>0.99689879596841136</v>
      </c>
      <c r="M233" s="45">
        <f t="shared" si="117"/>
        <v>0.99702072034591294</v>
      </c>
      <c r="N233" s="46"/>
      <c r="O233" s="46"/>
      <c r="P233" s="47"/>
      <c r="Q233" s="47"/>
      <c r="R233" s="47"/>
      <c r="S233" s="48"/>
      <c r="T233" s="48"/>
      <c r="U233" s="49">
        <f t="shared" si="126"/>
        <v>0.99999794097933425</v>
      </c>
      <c r="V233" s="49">
        <f t="shared" si="126"/>
        <v>0.99998615986330008</v>
      </c>
      <c r="W233" s="50">
        <f t="shared" si="126"/>
        <v>0.99999998455317662</v>
      </c>
      <c r="X233" s="50">
        <f t="shared" si="126"/>
        <v>0.99999487155188382</v>
      </c>
      <c r="AD233"/>
      <c r="AG233" s="3">
        <f t="shared" si="114"/>
        <v>55.961492918461353</v>
      </c>
      <c r="AH233" s="43">
        <f t="shared" si="127"/>
        <v>0.99999998407053259</v>
      </c>
      <c r="AI233" s="43">
        <f t="shared" si="127"/>
        <v>0.99999997983316613</v>
      </c>
      <c r="AJ233" s="43">
        <f t="shared" si="127"/>
        <v>0.99999998812204294</v>
      </c>
      <c r="AK233" s="43">
        <f t="shared" si="127"/>
        <v>0.9999999803747448</v>
      </c>
      <c r="AL233" s="43">
        <f t="shared" si="127"/>
        <v>0.28492020787041938</v>
      </c>
      <c r="AM233" s="44">
        <f t="shared" si="130"/>
        <v>0.99657144171885348</v>
      </c>
      <c r="AN233" s="45">
        <f t="shared" si="111"/>
        <v>0.99468933706116791</v>
      </c>
      <c r="AO233" s="46"/>
      <c r="AP233" s="46"/>
      <c r="AQ233" s="47"/>
      <c r="AR233" s="47"/>
      <c r="AS233" s="47"/>
      <c r="AT233" s="48"/>
      <c r="AU233" s="48"/>
      <c r="AV233" s="49">
        <f t="shared" si="128"/>
        <v>0.99999460500391757</v>
      </c>
      <c r="AW233" s="49">
        <f t="shared" si="128"/>
        <v>0.99996911640374253</v>
      </c>
      <c r="AX233" s="50">
        <f t="shared" si="128"/>
        <v>0.99999997489931824</v>
      </c>
      <c r="AY233" s="50">
        <f t="shared" si="128"/>
        <v>0.99999128755929578</v>
      </c>
    </row>
    <row r="234" spans="6:51" x14ac:dyDescent="0.25">
      <c r="F234" s="3">
        <v>64</v>
      </c>
      <c r="G234" s="43">
        <f t="shared" ref="G234:K240" si="131">IF(1-EXP(-0.23*(G150-G$165))&lt;0, 0, 1-EXP(-0.23*(G150-G$165)))</f>
        <v>0.99999999366970227</v>
      </c>
      <c r="H234" s="43">
        <f t="shared" si="131"/>
        <v>0.99999999522073468</v>
      </c>
      <c r="I234" s="43">
        <f t="shared" si="131"/>
        <v>0.99999999773515746</v>
      </c>
      <c r="J234" s="43">
        <f t="shared" si="131"/>
        <v>0.99999999516543248</v>
      </c>
      <c r="K234" s="43">
        <f t="shared" si="131"/>
        <v>0.43449391618312128</v>
      </c>
      <c r="L234" s="44">
        <f t="shared" si="129"/>
        <v>0.99693045136944392</v>
      </c>
      <c r="M234" s="45">
        <f t="shared" si="117"/>
        <v>0.99723384736534759</v>
      </c>
      <c r="N234" s="46"/>
      <c r="O234" s="46"/>
      <c r="P234" s="47"/>
      <c r="Q234" s="47"/>
      <c r="R234" s="47"/>
      <c r="S234" s="48"/>
      <c r="T234" s="48"/>
      <c r="U234" s="49">
        <f t="shared" ref="U234:X240" si="132">IF(1-EXP(-0.23*(U150-U$165))&lt;0, 0, 1-EXP(-0.23*(U150-U$165)))</f>
        <v>0.99999818129294293</v>
      </c>
      <c r="V234" s="49">
        <f t="shared" si="132"/>
        <v>0.99998751390910245</v>
      </c>
      <c r="W234" s="50">
        <f t="shared" si="132"/>
        <v>0.99999998541920909</v>
      </c>
      <c r="X234" s="50">
        <f t="shared" si="132"/>
        <v>0.99999519085033484</v>
      </c>
      <c r="AD234"/>
      <c r="AG234" s="3">
        <f t="shared" si="114"/>
        <v>56.227656728531329</v>
      </c>
      <c r="AH234" s="43">
        <f t="shared" ref="AH234:AL240" si="133">IF(1-EXP(-0.23*(AH150-AH$165))&lt;0, 0, 1-EXP(-0.23*(AH150-AH$165)))</f>
        <v>0.9999999846670421</v>
      </c>
      <c r="AI234" s="43">
        <f t="shared" si="133"/>
        <v>0.9999999808630845</v>
      </c>
      <c r="AJ234" s="43">
        <f t="shared" si="133"/>
        <v>0.99999998884937957</v>
      </c>
      <c r="AK234" s="43">
        <f t="shared" si="133"/>
        <v>0.99999998135513657</v>
      </c>
      <c r="AL234" s="43">
        <f t="shared" si="133"/>
        <v>0.29198492352642602</v>
      </c>
      <c r="AM234" s="44">
        <f t="shared" si="130"/>
        <v>0.99658815741103401</v>
      </c>
      <c r="AN234" s="45">
        <f t="shared" ref="AN234:AN240" si="134">IF(1-EXP(-0.23*(AN150-AN$165))&lt;0, 0, 1-EXP(-0.23*(AN150-AN$165)))</f>
        <v>0.99481374356190899</v>
      </c>
      <c r="AO234" s="46"/>
      <c r="AP234" s="46"/>
      <c r="AQ234" s="47"/>
      <c r="AR234" s="47"/>
      <c r="AS234" s="47"/>
      <c r="AT234" s="48"/>
      <c r="AU234" s="48"/>
      <c r="AV234" s="49">
        <f t="shared" ref="AV234:AY240" si="135">IF(1-EXP(-0.23*(AV150-AV$165))&lt;0, 0, 1-EXP(-0.23*(AV150-AV$165)))</f>
        <v>0.99999481358935249</v>
      </c>
      <c r="AW234" s="49">
        <f t="shared" si="135"/>
        <v>0.99997011810737335</v>
      </c>
      <c r="AX234" s="50">
        <f t="shared" si="135"/>
        <v>0.99999997542658914</v>
      </c>
      <c r="AY234" s="50">
        <f t="shared" si="135"/>
        <v>0.99999148354086342</v>
      </c>
    </row>
    <row r="235" spans="6:51" x14ac:dyDescent="0.25">
      <c r="F235" s="3">
        <v>65</v>
      </c>
      <c r="G235" s="43">
        <f t="shared" si="131"/>
        <v>0.99999999419400876</v>
      </c>
      <c r="H235" s="43">
        <f t="shared" si="131"/>
        <v>0.99999999592564581</v>
      </c>
      <c r="I235" s="43">
        <f t="shared" si="131"/>
        <v>0.99999999809457296</v>
      </c>
      <c r="J235" s="43">
        <f t="shared" si="131"/>
        <v>0.99999999585710642</v>
      </c>
      <c r="K235" s="43">
        <f t="shared" si="131"/>
        <v>0.44643267351598859</v>
      </c>
      <c r="L235" s="44">
        <f t="shared" si="129"/>
        <v>0.9969594138443979</v>
      </c>
      <c r="M235" s="45">
        <f t="shared" si="117"/>
        <v>0.99742693300064811</v>
      </c>
      <c r="N235" s="46"/>
      <c r="O235" s="46"/>
      <c r="P235" s="47"/>
      <c r="Q235" s="47"/>
      <c r="R235" s="47"/>
      <c r="S235" s="48"/>
      <c r="T235" s="48"/>
      <c r="U235" s="49">
        <f t="shared" si="132"/>
        <v>0.99999838875644875</v>
      </c>
      <c r="V235" s="49">
        <f t="shared" si="132"/>
        <v>0.9999887063311993</v>
      </c>
      <c r="W235" s="50">
        <f t="shared" si="132"/>
        <v>0.99999998620345354</v>
      </c>
      <c r="X235" s="50">
        <f t="shared" si="132"/>
        <v>0.99999547921767074</v>
      </c>
      <c r="AD235"/>
      <c r="AG235" s="3">
        <f t="shared" ref="AG235:AG240" si="136">AE79</f>
        <v>56.472915029924017</v>
      </c>
      <c r="AH235" s="43">
        <f t="shared" si="133"/>
        <v>0.99999998518912936</v>
      </c>
      <c r="AI235" s="43">
        <f t="shared" si="133"/>
        <v>0.99999998175996607</v>
      </c>
      <c r="AJ235" s="43">
        <f t="shared" si="133"/>
        <v>0.99999998947441537</v>
      </c>
      <c r="AK235" s="43">
        <f t="shared" si="133"/>
        <v>0.99999998220958541</v>
      </c>
      <c r="AL235" s="43">
        <f t="shared" si="133"/>
        <v>0.29832637809668194</v>
      </c>
      <c r="AM235" s="44">
        <f t="shared" si="130"/>
        <v>0.99660318515433666</v>
      </c>
      <c r="AN235" s="45">
        <f t="shared" si="134"/>
        <v>0.99492512448474613</v>
      </c>
      <c r="AO235" s="46"/>
      <c r="AP235" s="46"/>
      <c r="AQ235" s="47"/>
      <c r="AR235" s="47"/>
      <c r="AS235" s="47"/>
      <c r="AT235" s="48"/>
      <c r="AU235" s="48"/>
      <c r="AV235" s="49">
        <f t="shared" si="135"/>
        <v>0.99999499755660692</v>
      </c>
      <c r="AW235" s="49">
        <f t="shared" si="135"/>
        <v>0.99997100683012441</v>
      </c>
      <c r="AX235" s="50">
        <f t="shared" si="135"/>
        <v>0.99999997589729173</v>
      </c>
      <c r="AY235" s="50">
        <f t="shared" si="135"/>
        <v>0.99999165852583982</v>
      </c>
    </row>
    <row r="236" spans="6:51" x14ac:dyDescent="0.25">
      <c r="F236" s="3">
        <v>66</v>
      </c>
      <c r="G236" s="43">
        <f t="shared" si="131"/>
        <v>0.99999999464735578</v>
      </c>
      <c r="H236" s="43">
        <f t="shared" si="131"/>
        <v>0.99999999651259552</v>
      </c>
      <c r="I236" s="43">
        <f t="shared" si="131"/>
        <v>0.99999999838628084</v>
      </c>
      <c r="J236" s="43">
        <f t="shared" si="131"/>
        <v>0.99999999643533299</v>
      </c>
      <c r="K236" s="43">
        <f t="shared" si="131"/>
        <v>0.45736501011660802</v>
      </c>
      <c r="L236" s="44">
        <f t="shared" si="129"/>
        <v>0.99698593040083894</v>
      </c>
      <c r="M236" s="45">
        <f t="shared" si="117"/>
        <v>0.99760215468439106</v>
      </c>
      <c r="N236" s="46"/>
      <c r="O236" s="46"/>
      <c r="P236" s="47"/>
      <c r="Q236" s="47"/>
      <c r="R236" s="47"/>
      <c r="S236" s="48"/>
      <c r="T236" s="48"/>
      <c r="U236" s="49">
        <f t="shared" si="132"/>
        <v>0.99999856837417966</v>
      </c>
      <c r="V236" s="49">
        <f t="shared" si="132"/>
        <v>0.9999897590139436</v>
      </c>
      <c r="W236" s="50">
        <f t="shared" si="132"/>
        <v>0.99999998691549519</v>
      </c>
      <c r="X236" s="50">
        <f t="shared" si="132"/>
        <v>0.99999574025945848</v>
      </c>
      <c r="AD236"/>
      <c r="AG236" s="3">
        <f t="shared" si="136"/>
        <v>56.698909820073034</v>
      </c>
      <c r="AH236" s="43">
        <f t="shared" si="133"/>
        <v>0.99999998564814163</v>
      </c>
      <c r="AI236" s="43">
        <f t="shared" si="133"/>
        <v>0.99999998254468414</v>
      </c>
      <c r="AJ236" s="43">
        <f t="shared" si="133"/>
        <v>0.99999999001474926</v>
      </c>
      <c r="AK236" s="43">
        <f t="shared" si="133"/>
        <v>0.99999998295774506</v>
      </c>
      <c r="AL236" s="43">
        <f t="shared" si="133"/>
        <v>0.30403104244970913</v>
      </c>
      <c r="AM236" s="44">
        <f t="shared" si="130"/>
        <v>0.9966167225763074</v>
      </c>
      <c r="AN236" s="45">
        <f t="shared" si="134"/>
        <v>0.99502508027471337</v>
      </c>
      <c r="AO236" s="46"/>
      <c r="AP236" s="46"/>
      <c r="AQ236" s="47"/>
      <c r="AR236" s="47"/>
      <c r="AS236" s="47"/>
      <c r="AT236" s="48"/>
      <c r="AU236" s="48"/>
      <c r="AV236" s="49">
        <f t="shared" si="135"/>
        <v>0.99999516040190073</v>
      </c>
      <c r="AW236" s="49">
        <f t="shared" si="135"/>
        <v>0.99997179779737888</v>
      </c>
      <c r="AX236" s="50">
        <f t="shared" si="135"/>
        <v>0.99999997631863335</v>
      </c>
      <c r="AY236" s="50">
        <f t="shared" si="135"/>
        <v>0.99999181517951607</v>
      </c>
    </row>
    <row r="237" spans="6:51" x14ac:dyDescent="0.25">
      <c r="F237" s="3">
        <v>67</v>
      </c>
      <c r="G237" s="43">
        <f t="shared" si="131"/>
        <v>0.99999999504123305</v>
      </c>
      <c r="H237" s="43">
        <f t="shared" si="131"/>
        <v>0.99999999700322872</v>
      </c>
      <c r="I237" s="43">
        <f t="shared" si="131"/>
        <v>0.99999999862453059</v>
      </c>
      <c r="J237" s="43">
        <f t="shared" si="131"/>
        <v>0.99999999692062902</v>
      </c>
      <c r="K237" s="43">
        <f t="shared" si="131"/>
        <v>0.46738771115386712</v>
      </c>
      <c r="L237" s="44">
        <f t="shared" si="129"/>
        <v>0.99701022278665252</v>
      </c>
      <c r="M237" s="45">
        <f t="shared" si="117"/>
        <v>0.9977614269461994</v>
      </c>
      <c r="N237" s="46"/>
      <c r="O237" s="46"/>
      <c r="P237" s="47"/>
      <c r="Q237" s="47"/>
      <c r="R237" s="47"/>
      <c r="S237" s="48"/>
      <c r="T237" s="48"/>
      <c r="U237" s="49">
        <f t="shared" si="132"/>
        <v>0.99999872432081072</v>
      </c>
      <c r="V237" s="49">
        <f t="shared" si="132"/>
        <v>0.99999069057900369</v>
      </c>
      <c r="W237" s="50">
        <f t="shared" si="132"/>
        <v>0.99999998756360542</v>
      </c>
      <c r="X237" s="50">
        <f t="shared" si="132"/>
        <v>0.99999597709775645</v>
      </c>
      <c r="AD237"/>
      <c r="AG237" s="3">
        <f t="shared" si="136"/>
        <v>56.907154127745713</v>
      </c>
      <c r="AH237" s="43">
        <f t="shared" si="133"/>
        <v>0.99999998605334695</v>
      </c>
      <c r="AI237" s="43">
        <f t="shared" si="133"/>
        <v>0.99999998323422423</v>
      </c>
      <c r="AJ237" s="43">
        <f t="shared" si="133"/>
        <v>0.99999999048439658</v>
      </c>
      <c r="AK237" s="43">
        <f t="shared" si="133"/>
        <v>0.99999998361562481</v>
      </c>
      <c r="AL237" s="43">
        <f t="shared" si="133"/>
        <v>0.30917308050841086</v>
      </c>
      <c r="AM237" s="44">
        <f t="shared" si="130"/>
        <v>0.99662893992872859</v>
      </c>
      <c r="AN237" s="45">
        <f t="shared" si="134"/>
        <v>0.99511497753517264</v>
      </c>
      <c r="AO237" s="46"/>
      <c r="AP237" s="46"/>
      <c r="AQ237" s="47"/>
      <c r="AR237" s="47"/>
      <c r="AS237" s="47"/>
      <c r="AT237" s="48"/>
      <c r="AU237" s="48"/>
      <c r="AV237" s="49">
        <f t="shared" si="135"/>
        <v>0.9999953050294571</v>
      </c>
      <c r="AW237" s="49">
        <f t="shared" si="135"/>
        <v>0.99997250378535441</v>
      </c>
      <c r="AX237" s="50">
        <f t="shared" si="135"/>
        <v>0.99999997669671881</v>
      </c>
      <c r="AY237" s="50">
        <f t="shared" si="135"/>
        <v>0.99999195576210964</v>
      </c>
    </row>
    <row r="238" spans="6:51" x14ac:dyDescent="0.25">
      <c r="F238" s="3">
        <v>68</v>
      </c>
      <c r="G238" s="43">
        <f t="shared" si="131"/>
        <v>0.99999999538499496</v>
      </c>
      <c r="H238" s="43">
        <f t="shared" si="131"/>
        <v>0.99999999741491463</v>
      </c>
      <c r="I238" s="43">
        <f t="shared" si="131"/>
        <v>0.9999999988203071</v>
      </c>
      <c r="J238" s="43">
        <f t="shared" si="131"/>
        <v>0.99999999732950151</v>
      </c>
      <c r="K238" s="43">
        <f t="shared" si="131"/>
        <v>0.47658674167386106</v>
      </c>
      <c r="L238" s="44">
        <f t="shared" si="129"/>
        <v>0.99703249043786135</v>
      </c>
      <c r="M238" s="45">
        <f t="shared" si="117"/>
        <v>0.99790643583193928</v>
      </c>
      <c r="N238" s="46"/>
      <c r="O238" s="46"/>
      <c r="P238" s="47"/>
      <c r="Q238" s="47"/>
      <c r="R238" s="47"/>
      <c r="S238" s="48"/>
      <c r="T238" s="48"/>
      <c r="U238" s="49">
        <f t="shared" si="132"/>
        <v>0.99999886008880634</v>
      </c>
      <c r="V238" s="49">
        <f t="shared" si="132"/>
        <v>0.99999151691115651</v>
      </c>
      <c r="W238" s="50">
        <f t="shared" si="132"/>
        <v>0.99999998815494562</v>
      </c>
      <c r="X238" s="50">
        <f t="shared" si="132"/>
        <v>0.99999619244342963</v>
      </c>
      <c r="AD238"/>
      <c r="AG238" s="3">
        <f t="shared" si="136"/>
        <v>57.099042142728173</v>
      </c>
      <c r="AH238" s="43">
        <f t="shared" si="133"/>
        <v>0.99999998641237586</v>
      </c>
      <c r="AI238" s="43">
        <f t="shared" si="133"/>
        <v>0.99999998384251376</v>
      </c>
      <c r="AJ238" s="43">
        <f t="shared" si="133"/>
        <v>0.9999999908946211</v>
      </c>
      <c r="AK238" s="43">
        <f t="shared" si="133"/>
        <v>0.99999998419636527</v>
      </c>
      <c r="AL238" s="43">
        <f t="shared" si="133"/>
        <v>0.31381640881689499</v>
      </c>
      <c r="AM238" s="44">
        <f t="shared" si="130"/>
        <v>0.99663998452966418</v>
      </c>
      <c r="AN238" s="45">
        <f t="shared" si="134"/>
        <v>0.99519598896308115</v>
      </c>
      <c r="AO238" s="46"/>
      <c r="AP238" s="46"/>
      <c r="AQ238" s="47"/>
      <c r="AR238" s="47"/>
      <c r="AS238" s="47"/>
      <c r="AT238" s="48"/>
      <c r="AU238" s="48"/>
      <c r="AV238" s="49">
        <f t="shared" si="135"/>
        <v>0.99999543386741785</v>
      </c>
      <c r="AW238" s="49">
        <f t="shared" si="135"/>
        <v>0.99997313557894862</v>
      </c>
      <c r="AX238" s="50">
        <f t="shared" si="135"/>
        <v>0.9999999770367487</v>
      </c>
      <c r="AY238" s="50">
        <f t="shared" si="135"/>
        <v>0.99999208220097702</v>
      </c>
    </row>
    <row r="239" spans="6:51" x14ac:dyDescent="0.25">
      <c r="F239" s="3">
        <v>69</v>
      </c>
      <c r="G239" s="43">
        <f t="shared" si="131"/>
        <v>0.99999999568630249</v>
      </c>
      <c r="H239" s="43">
        <f t="shared" si="131"/>
        <v>0.99999999776164505</v>
      </c>
      <c r="I239" s="43">
        <f t="shared" si="131"/>
        <v>0.99999999898213243</v>
      </c>
      <c r="J239" s="43">
        <f t="shared" si="131"/>
        <v>0.99999999767528369</v>
      </c>
      <c r="K239" s="43">
        <f t="shared" si="131"/>
        <v>0.48503864075176906</v>
      </c>
      <c r="L239" s="44">
        <f t="shared" si="129"/>
        <v>0.9970529130336746</v>
      </c>
      <c r="M239" s="45">
        <f t="shared" si="117"/>
        <v>0.99803866851859291</v>
      </c>
      <c r="N239" s="46"/>
      <c r="O239" s="46"/>
      <c r="P239" s="47"/>
      <c r="Q239" s="47"/>
      <c r="R239" s="47"/>
      <c r="S239" s="48"/>
      <c r="T239" s="48"/>
      <c r="U239" s="49">
        <f t="shared" si="132"/>
        <v>0.99999897860807219</v>
      </c>
      <c r="V239" s="49">
        <f t="shared" si="132"/>
        <v>0.99999225159363958</v>
      </c>
      <c r="W239" s="50">
        <f t="shared" si="132"/>
        <v>0.99999998869573514</v>
      </c>
      <c r="X239" s="50">
        <f t="shared" si="132"/>
        <v>0.99999638865664109</v>
      </c>
      <c r="AD239"/>
      <c r="AG239" s="3">
        <f t="shared" si="136"/>
        <v>57.275858549886756</v>
      </c>
      <c r="AH239" s="43">
        <f t="shared" si="133"/>
        <v>0.99999998673155843</v>
      </c>
      <c r="AI239" s="43">
        <f t="shared" si="133"/>
        <v>0.99999998438105553</v>
      </c>
      <c r="AJ239" s="43">
        <f t="shared" si="133"/>
        <v>0.99999999125455319</v>
      </c>
      <c r="AK239" s="43">
        <f t="shared" si="133"/>
        <v>0.9999999847108294</v>
      </c>
      <c r="AL239" s="43">
        <f t="shared" si="133"/>
        <v>0.31801636192109695</v>
      </c>
      <c r="AM239" s="44">
        <f t="shared" si="130"/>
        <v>0.99664998438284258</v>
      </c>
      <c r="AN239" s="45">
        <f t="shared" si="134"/>
        <v>0.99526912554118607</v>
      </c>
      <c r="AO239" s="46"/>
      <c r="AP239" s="46"/>
      <c r="AQ239" s="47"/>
      <c r="AR239" s="47"/>
      <c r="AS239" s="47"/>
      <c r="AT239" s="48"/>
      <c r="AU239" s="48"/>
      <c r="AV239" s="49">
        <f t="shared" si="135"/>
        <v>0.99999554895828546</v>
      </c>
      <c r="AW239" s="49">
        <f t="shared" si="135"/>
        <v>0.99997370233308758</v>
      </c>
      <c r="AX239" s="50">
        <f t="shared" si="135"/>
        <v>0.99999997734317669</v>
      </c>
      <c r="AY239" s="50">
        <f t="shared" si="135"/>
        <v>0.99999219614817991</v>
      </c>
    </row>
    <row r="240" spans="6:51" x14ac:dyDescent="0.25">
      <c r="F240" s="3">
        <v>70</v>
      </c>
      <c r="G240" s="43">
        <f t="shared" si="131"/>
        <v>0.99999999595146449</v>
      </c>
      <c r="H240" s="43">
        <f t="shared" si="131"/>
        <v>0.99999999805473361</v>
      </c>
      <c r="I240" s="43">
        <f t="shared" si="131"/>
        <v>0.99999999911665782</v>
      </c>
      <c r="J240" s="43">
        <f t="shared" si="131"/>
        <v>0.99999999796878658</v>
      </c>
      <c r="K240" s="43">
        <f t="shared" si="131"/>
        <v>0.49281171368072707</v>
      </c>
      <c r="L240" s="44">
        <f t="shared" si="129"/>
        <v>0.99707165271741338</v>
      </c>
      <c r="M240" s="45">
        <f t="shared" si="117"/>
        <v>0.99815943883065594</v>
      </c>
      <c r="N240" s="46"/>
      <c r="O240" s="46"/>
      <c r="P240" s="47"/>
      <c r="Q240" s="47"/>
      <c r="R240" s="47"/>
      <c r="S240" s="48"/>
      <c r="T240" s="48"/>
      <c r="U240" s="49">
        <f t="shared" si="132"/>
        <v>0.9999990823433258</v>
      </c>
      <c r="V240" s="49">
        <f t="shared" si="132"/>
        <v>0.99999290626951132</v>
      </c>
      <c r="W240" s="50">
        <f t="shared" si="132"/>
        <v>0.99999998919139199</v>
      </c>
      <c r="X240" s="50">
        <f t="shared" si="132"/>
        <v>0.99999656779760593</v>
      </c>
      <c r="AD240"/>
      <c r="AG240" s="3">
        <f t="shared" si="136"/>
        <v>57.43878713009709</v>
      </c>
      <c r="AH240" s="43">
        <f t="shared" si="133"/>
        <v>0.99999998701618198</v>
      </c>
      <c r="AI240" s="43">
        <f t="shared" si="133"/>
        <v>0.99999998485941344</v>
      </c>
      <c r="AJ240" s="43">
        <f t="shared" si="133"/>
        <v>0.9999999915716532</v>
      </c>
      <c r="AK240" s="43">
        <f t="shared" si="133"/>
        <v>0.99999998516805844</v>
      </c>
      <c r="AL240" s="43">
        <f t="shared" si="133"/>
        <v>0.3218210476971578</v>
      </c>
      <c r="AM240" s="44">
        <f t="shared" si="130"/>
        <v>0.99665905114409403</v>
      </c>
      <c r="AN240" s="45">
        <f t="shared" si="134"/>
        <v>0.99533526265011851</v>
      </c>
      <c r="AO240" s="46"/>
      <c r="AP240" s="46"/>
      <c r="AQ240" s="47"/>
      <c r="AR240" s="47"/>
      <c r="AS240" s="47"/>
      <c r="AT240" s="48"/>
      <c r="AU240" s="48"/>
      <c r="AV240" s="49">
        <f t="shared" si="135"/>
        <v>0.99999565203004259</v>
      </c>
      <c r="AW240" s="49">
        <f t="shared" si="135"/>
        <v>0.99997421185999258</v>
      </c>
      <c r="AX240" s="50">
        <f t="shared" si="135"/>
        <v>0.9999999776198365</v>
      </c>
      <c r="AY240" s="50">
        <f t="shared" si="135"/>
        <v>0.99999229902670161</v>
      </c>
    </row>
    <row r="241" spans="5:51" x14ac:dyDescent="0.25">
      <c r="AD241"/>
    </row>
    <row r="242" spans="5:51" x14ac:dyDescent="0.25">
      <c r="E242" s="3" t="s">
        <v>141</v>
      </c>
      <c r="F242" s="3">
        <v>0</v>
      </c>
      <c r="G242" s="43">
        <f>G170*G$163</f>
        <v>0</v>
      </c>
      <c r="H242" s="43">
        <f t="shared" ref="H242:X242" si="137">H170*H$163</f>
        <v>0</v>
      </c>
      <c r="I242" s="43">
        <f t="shared" si="137"/>
        <v>0</v>
      </c>
      <c r="J242" s="43">
        <f t="shared" si="137"/>
        <v>0</v>
      </c>
      <c r="K242" s="43">
        <f t="shared" si="137"/>
        <v>0</v>
      </c>
      <c r="L242" s="44">
        <f t="shared" si="137"/>
        <v>0</v>
      </c>
      <c r="M242" s="45">
        <f t="shared" si="137"/>
        <v>0</v>
      </c>
      <c r="N242" s="46">
        <f t="shared" si="137"/>
        <v>0</v>
      </c>
      <c r="O242" s="46">
        <f t="shared" si="137"/>
        <v>0</v>
      </c>
      <c r="P242" s="47">
        <f t="shared" si="137"/>
        <v>0</v>
      </c>
      <c r="Q242" s="47">
        <f t="shared" si="137"/>
        <v>0</v>
      </c>
      <c r="R242" s="47">
        <f t="shared" si="137"/>
        <v>0</v>
      </c>
      <c r="S242" s="48">
        <f t="shared" si="137"/>
        <v>0</v>
      </c>
      <c r="T242" s="48">
        <f t="shared" si="137"/>
        <v>0</v>
      </c>
      <c r="U242" s="49">
        <f t="shared" ref="U242:V257" si="138">$C$5/100*U$163*U170</f>
        <v>0</v>
      </c>
      <c r="V242" s="49">
        <f t="shared" si="138"/>
        <v>0</v>
      </c>
      <c r="W242" s="50">
        <f t="shared" si="137"/>
        <v>0</v>
      </c>
      <c r="X242" s="50">
        <f t="shared" si="137"/>
        <v>0</v>
      </c>
      <c r="AD242"/>
      <c r="AF242" s="3" t="s">
        <v>141</v>
      </c>
      <c r="AG242" s="3">
        <f>AE14</f>
        <v>4.9458521066739074</v>
      </c>
      <c r="AH242" s="43">
        <f>AH170*AH$163</f>
        <v>0</v>
      </c>
      <c r="AI242" s="43">
        <f t="shared" ref="AI242:AU242" si="139">AI170*AI$163</f>
        <v>0.49006175642200794</v>
      </c>
      <c r="AJ242" s="43">
        <f t="shared" si="139"/>
        <v>0</v>
      </c>
      <c r="AK242" s="43">
        <f t="shared" si="139"/>
        <v>0.62663866283374769</v>
      </c>
      <c r="AL242" s="43">
        <f t="shared" si="139"/>
        <v>0</v>
      </c>
      <c r="AM242" s="44">
        <f t="shared" si="139"/>
        <v>0</v>
      </c>
      <c r="AN242" s="45">
        <f t="shared" si="139"/>
        <v>0</v>
      </c>
      <c r="AO242" s="46">
        <f t="shared" si="139"/>
        <v>0</v>
      </c>
      <c r="AP242" s="46">
        <f t="shared" si="139"/>
        <v>0</v>
      </c>
      <c r="AQ242" s="47">
        <f t="shared" si="139"/>
        <v>0</v>
      </c>
      <c r="AR242" s="47">
        <f t="shared" si="139"/>
        <v>0</v>
      </c>
      <c r="AS242" s="47">
        <f t="shared" si="139"/>
        <v>0</v>
      </c>
      <c r="AT242" s="48">
        <f t="shared" si="139"/>
        <v>0</v>
      </c>
      <c r="AU242" s="48">
        <f t="shared" si="139"/>
        <v>0</v>
      </c>
      <c r="AV242" s="49">
        <f t="shared" ref="AV242:AW257" si="140">$C$5/100*AV$163*AV170</f>
        <v>0</v>
      </c>
      <c r="AW242" s="49">
        <f t="shared" si="140"/>
        <v>0</v>
      </c>
      <c r="AX242" s="50">
        <f t="shared" ref="AX242:AY257" si="141">AX170*AX$163</f>
        <v>0.67327930477047804</v>
      </c>
      <c r="AY242" s="50">
        <f t="shared" si="141"/>
        <v>0.29757656470968641</v>
      </c>
    </row>
    <row r="243" spans="5:51" x14ac:dyDescent="0.25">
      <c r="F243" s="3">
        <v>1</v>
      </c>
      <c r="G243" s="43">
        <f t="shared" ref="G243:X258" si="142">G171*G$163</f>
        <v>0</v>
      </c>
      <c r="H243" s="43">
        <f t="shared" si="142"/>
        <v>0</v>
      </c>
      <c r="I243" s="43">
        <f t="shared" si="142"/>
        <v>0</v>
      </c>
      <c r="J243" s="43">
        <f t="shared" si="142"/>
        <v>0</v>
      </c>
      <c r="K243" s="43">
        <f t="shared" si="142"/>
        <v>0</v>
      </c>
      <c r="L243" s="44">
        <f t="shared" si="142"/>
        <v>0</v>
      </c>
      <c r="M243" s="45">
        <f t="shared" si="142"/>
        <v>0</v>
      </c>
      <c r="N243" s="46">
        <f t="shared" si="142"/>
        <v>0</v>
      </c>
      <c r="O243" s="46">
        <f t="shared" si="142"/>
        <v>0</v>
      </c>
      <c r="P243" s="47">
        <f t="shared" si="142"/>
        <v>0</v>
      </c>
      <c r="Q243" s="47">
        <f t="shared" si="142"/>
        <v>0</v>
      </c>
      <c r="R243" s="47">
        <f t="shared" si="142"/>
        <v>0</v>
      </c>
      <c r="S243" s="48">
        <f t="shared" si="142"/>
        <v>0</v>
      </c>
      <c r="T243" s="48">
        <f t="shared" si="142"/>
        <v>0</v>
      </c>
      <c r="U243" s="49">
        <f t="shared" si="138"/>
        <v>0</v>
      </c>
      <c r="V243" s="49">
        <f t="shared" si="138"/>
        <v>0</v>
      </c>
      <c r="W243" s="50">
        <f t="shared" si="142"/>
        <v>0</v>
      </c>
      <c r="X243" s="50">
        <f t="shared" si="142"/>
        <v>0</v>
      </c>
      <c r="AD243"/>
      <c r="AG243" s="3">
        <f t="shared" ref="AG243:AG306" si="143">AE15</f>
        <v>5.2014595403979236</v>
      </c>
      <c r="AH243" s="43">
        <f t="shared" ref="AH243:AU258" si="144">AH171*AH$163</f>
        <v>0</v>
      </c>
      <c r="AI243" s="43">
        <f t="shared" si="144"/>
        <v>0.51586719653966173</v>
      </c>
      <c r="AJ243" s="43">
        <f t="shared" si="144"/>
        <v>0</v>
      </c>
      <c r="AK243" s="43">
        <f t="shared" si="144"/>
        <v>0.67640751215108808</v>
      </c>
      <c r="AL243" s="43">
        <f t="shared" si="144"/>
        <v>0</v>
      </c>
      <c r="AM243" s="44">
        <f t="shared" si="144"/>
        <v>0</v>
      </c>
      <c r="AN243" s="45">
        <f t="shared" si="144"/>
        <v>0</v>
      </c>
      <c r="AO243" s="46">
        <f t="shared" si="144"/>
        <v>0</v>
      </c>
      <c r="AP243" s="46">
        <f t="shared" si="144"/>
        <v>0</v>
      </c>
      <c r="AQ243" s="47">
        <f t="shared" si="144"/>
        <v>0</v>
      </c>
      <c r="AR243" s="47">
        <f t="shared" si="144"/>
        <v>0</v>
      </c>
      <c r="AS243" s="47">
        <f t="shared" si="144"/>
        <v>0</v>
      </c>
      <c r="AT243" s="48">
        <f t="shared" si="144"/>
        <v>0</v>
      </c>
      <c r="AU243" s="48">
        <f t="shared" si="144"/>
        <v>0</v>
      </c>
      <c r="AV243" s="49">
        <f t="shared" si="140"/>
        <v>0</v>
      </c>
      <c r="AW243" s="49">
        <f t="shared" si="140"/>
        <v>0</v>
      </c>
      <c r="AX243" s="50">
        <f t="shared" si="141"/>
        <v>0.69205405809192833</v>
      </c>
      <c r="AY243" s="50">
        <f t="shared" si="141"/>
        <v>0.33645730144553476</v>
      </c>
    </row>
    <row r="244" spans="5:51" x14ac:dyDescent="0.25">
      <c r="F244" s="3">
        <v>2</v>
      </c>
      <c r="G244" s="43">
        <f t="shared" si="142"/>
        <v>0</v>
      </c>
      <c r="H244" s="43">
        <f t="shared" si="142"/>
        <v>6.2285702575170993E-2</v>
      </c>
      <c r="I244" s="43">
        <f t="shared" si="142"/>
        <v>0</v>
      </c>
      <c r="J244" s="43">
        <f t="shared" si="142"/>
        <v>0</v>
      </c>
      <c r="K244" s="43">
        <f t="shared" si="142"/>
        <v>0</v>
      </c>
      <c r="L244" s="44">
        <f t="shared" si="142"/>
        <v>0</v>
      </c>
      <c r="M244" s="45">
        <f t="shared" si="142"/>
        <v>0</v>
      </c>
      <c r="N244" s="46">
        <f t="shared" si="142"/>
        <v>0</v>
      </c>
      <c r="O244" s="46">
        <f t="shared" si="142"/>
        <v>0</v>
      </c>
      <c r="P244" s="47">
        <f t="shared" si="142"/>
        <v>0</v>
      </c>
      <c r="Q244" s="47">
        <f t="shared" si="142"/>
        <v>0</v>
      </c>
      <c r="R244" s="47">
        <f t="shared" si="142"/>
        <v>0</v>
      </c>
      <c r="S244" s="48">
        <f t="shared" si="142"/>
        <v>0</v>
      </c>
      <c r="T244" s="48">
        <f t="shared" si="142"/>
        <v>0</v>
      </c>
      <c r="U244" s="49">
        <f t="shared" si="138"/>
        <v>0</v>
      </c>
      <c r="V244" s="49">
        <f t="shared" si="138"/>
        <v>0</v>
      </c>
      <c r="W244" s="50">
        <f t="shared" si="142"/>
        <v>7.6847443379384928E-2</v>
      </c>
      <c r="X244" s="50">
        <f t="shared" si="142"/>
        <v>0</v>
      </c>
      <c r="AD244"/>
      <c r="AG244" s="3">
        <f t="shared" si="143"/>
        <v>5.4702770658848543</v>
      </c>
      <c r="AH244" s="43">
        <f t="shared" si="144"/>
        <v>0</v>
      </c>
      <c r="AI244" s="43">
        <f t="shared" si="144"/>
        <v>0.54107369534838956</v>
      </c>
      <c r="AJ244" s="43">
        <f t="shared" si="144"/>
        <v>0</v>
      </c>
      <c r="AK244" s="43">
        <f t="shared" si="144"/>
        <v>0.72481071410238962</v>
      </c>
      <c r="AL244" s="43">
        <f t="shared" si="144"/>
        <v>0</v>
      </c>
      <c r="AM244" s="44">
        <f t="shared" si="144"/>
        <v>0</v>
      </c>
      <c r="AN244" s="45">
        <f t="shared" si="144"/>
        <v>0</v>
      </c>
      <c r="AO244" s="46">
        <f t="shared" si="144"/>
        <v>0</v>
      </c>
      <c r="AP244" s="46">
        <f t="shared" si="144"/>
        <v>0</v>
      </c>
      <c r="AQ244" s="47">
        <f t="shared" si="144"/>
        <v>0</v>
      </c>
      <c r="AR244" s="47">
        <f t="shared" si="144"/>
        <v>0</v>
      </c>
      <c r="AS244" s="47">
        <f t="shared" si="144"/>
        <v>0</v>
      </c>
      <c r="AT244" s="48">
        <f t="shared" si="144"/>
        <v>0</v>
      </c>
      <c r="AU244" s="48">
        <f t="shared" si="144"/>
        <v>0</v>
      </c>
      <c r="AV244" s="49">
        <f t="shared" si="140"/>
        <v>2.1599113156490775E-2</v>
      </c>
      <c r="AW244" s="49">
        <f t="shared" si="140"/>
        <v>0</v>
      </c>
      <c r="AX244" s="50">
        <f t="shared" si="141"/>
        <v>0.70885432754055611</v>
      </c>
      <c r="AY244" s="50">
        <f t="shared" si="141"/>
        <v>0.37450968173804616</v>
      </c>
    </row>
    <row r="245" spans="5:51" x14ac:dyDescent="0.25">
      <c r="F245" s="3">
        <v>3</v>
      </c>
      <c r="G245" s="43">
        <f t="shared" si="142"/>
        <v>0</v>
      </c>
      <c r="H245" s="43">
        <f t="shared" si="142"/>
        <v>0.23161165446488907</v>
      </c>
      <c r="I245" s="43">
        <f t="shared" si="142"/>
        <v>0</v>
      </c>
      <c r="J245" s="43">
        <f t="shared" si="142"/>
        <v>0.11874291865502763</v>
      </c>
      <c r="K245" s="43">
        <f t="shared" si="142"/>
        <v>0</v>
      </c>
      <c r="L245" s="44">
        <f t="shared" si="142"/>
        <v>0</v>
      </c>
      <c r="M245" s="45">
        <f t="shared" si="142"/>
        <v>0</v>
      </c>
      <c r="N245" s="46">
        <f t="shared" si="142"/>
        <v>0</v>
      </c>
      <c r="O245" s="46">
        <f t="shared" si="142"/>
        <v>0</v>
      </c>
      <c r="P245" s="47">
        <f t="shared" si="142"/>
        <v>0</v>
      </c>
      <c r="Q245" s="47">
        <f t="shared" si="142"/>
        <v>0</v>
      </c>
      <c r="R245" s="47">
        <f t="shared" si="142"/>
        <v>0</v>
      </c>
      <c r="S245" s="48">
        <f t="shared" si="142"/>
        <v>0</v>
      </c>
      <c r="T245" s="48">
        <f t="shared" si="142"/>
        <v>0</v>
      </c>
      <c r="U245" s="49">
        <f t="shared" si="138"/>
        <v>0</v>
      </c>
      <c r="V245" s="49">
        <f t="shared" si="138"/>
        <v>0</v>
      </c>
      <c r="W245" s="50">
        <f t="shared" si="142"/>
        <v>0.38577562640004298</v>
      </c>
      <c r="X245" s="50">
        <f t="shared" si="142"/>
        <v>0</v>
      </c>
      <c r="AD245"/>
      <c r="AG245" s="3">
        <f t="shared" si="143"/>
        <v>5.7529873961600746</v>
      </c>
      <c r="AH245" s="43">
        <f t="shared" si="144"/>
        <v>0</v>
      </c>
      <c r="AI245" s="43">
        <f t="shared" si="144"/>
        <v>0.56553281554382961</v>
      </c>
      <c r="AJ245" s="43">
        <f t="shared" si="144"/>
        <v>0</v>
      </c>
      <c r="AK245" s="43">
        <f t="shared" si="144"/>
        <v>0.77156349728195506</v>
      </c>
      <c r="AL245" s="43">
        <f t="shared" si="144"/>
        <v>0</v>
      </c>
      <c r="AM245" s="44">
        <f t="shared" si="144"/>
        <v>0</v>
      </c>
      <c r="AN245" s="45">
        <f t="shared" si="144"/>
        <v>0</v>
      </c>
      <c r="AO245" s="46">
        <f t="shared" si="144"/>
        <v>0</v>
      </c>
      <c r="AP245" s="46">
        <f t="shared" si="144"/>
        <v>0</v>
      </c>
      <c r="AQ245" s="47">
        <f t="shared" si="144"/>
        <v>0</v>
      </c>
      <c r="AR245" s="47">
        <f t="shared" si="144"/>
        <v>0</v>
      </c>
      <c r="AS245" s="47">
        <f t="shared" si="144"/>
        <v>0</v>
      </c>
      <c r="AT245" s="48">
        <f t="shared" si="144"/>
        <v>0</v>
      </c>
      <c r="AU245" s="48">
        <f t="shared" si="144"/>
        <v>0</v>
      </c>
      <c r="AV245" s="49">
        <f t="shared" si="140"/>
        <v>5.2587293190565328E-2</v>
      </c>
      <c r="AW245" s="49">
        <f t="shared" si="140"/>
        <v>5.6296861285717445E-3</v>
      </c>
      <c r="AX245" s="50">
        <f t="shared" si="141"/>
        <v>0.7237404678592293</v>
      </c>
      <c r="AY245" s="50">
        <f t="shared" si="141"/>
        <v>0.4115319591851419</v>
      </c>
    </row>
    <row r="246" spans="5:51" x14ac:dyDescent="0.25">
      <c r="F246" s="3">
        <v>4</v>
      </c>
      <c r="G246" s="43">
        <f t="shared" si="142"/>
        <v>0</v>
      </c>
      <c r="H246" s="43">
        <f t="shared" si="142"/>
        <v>0.37815463692489137</v>
      </c>
      <c r="I246" s="43">
        <f t="shared" si="142"/>
        <v>0</v>
      </c>
      <c r="J246" s="43">
        <f t="shared" si="142"/>
        <v>0.40862612735321191</v>
      </c>
      <c r="K246" s="43">
        <f t="shared" si="142"/>
        <v>0</v>
      </c>
      <c r="L246" s="44">
        <f t="shared" si="142"/>
        <v>0</v>
      </c>
      <c r="M246" s="45">
        <f t="shared" si="142"/>
        <v>0</v>
      </c>
      <c r="N246" s="46">
        <f t="shared" si="142"/>
        <v>0</v>
      </c>
      <c r="O246" s="46">
        <f t="shared" si="142"/>
        <v>0</v>
      </c>
      <c r="P246" s="47">
        <f t="shared" si="142"/>
        <v>0</v>
      </c>
      <c r="Q246" s="47">
        <f t="shared" si="142"/>
        <v>0</v>
      </c>
      <c r="R246" s="47">
        <f t="shared" si="142"/>
        <v>0</v>
      </c>
      <c r="S246" s="48">
        <f t="shared" si="142"/>
        <v>0</v>
      </c>
      <c r="T246" s="48">
        <f t="shared" si="142"/>
        <v>0</v>
      </c>
      <c r="U246" s="49">
        <f t="shared" si="138"/>
        <v>0</v>
      </c>
      <c r="V246" s="49">
        <f t="shared" si="138"/>
        <v>0</v>
      </c>
      <c r="W246" s="50">
        <f t="shared" si="142"/>
        <v>0.57225362670824653</v>
      </c>
      <c r="X246" s="50">
        <f t="shared" si="142"/>
        <v>0.12931115701036999</v>
      </c>
      <c r="AD246"/>
      <c r="AG246" s="3">
        <f t="shared" si="143"/>
        <v>6.0503085276582826</v>
      </c>
      <c r="AH246" s="43">
        <f t="shared" si="144"/>
        <v>0</v>
      </c>
      <c r="AI246" s="43">
        <f t="shared" si="144"/>
        <v>0.5891009409545398</v>
      </c>
      <c r="AJ246" s="43">
        <f t="shared" si="144"/>
        <v>0</v>
      </c>
      <c r="AK246" s="43">
        <f t="shared" si="144"/>
        <v>0.81639487632903662</v>
      </c>
      <c r="AL246" s="43">
        <f t="shared" si="144"/>
        <v>0</v>
      </c>
      <c r="AM246" s="44">
        <f t="shared" si="144"/>
        <v>0</v>
      </c>
      <c r="AN246" s="45">
        <f t="shared" si="144"/>
        <v>0</v>
      </c>
      <c r="AO246" s="46">
        <f t="shared" si="144"/>
        <v>0</v>
      </c>
      <c r="AP246" s="46">
        <f t="shared" si="144"/>
        <v>0</v>
      </c>
      <c r="AQ246" s="47">
        <f t="shared" si="144"/>
        <v>0</v>
      </c>
      <c r="AR246" s="47">
        <f t="shared" si="144"/>
        <v>0</v>
      </c>
      <c r="AS246" s="47">
        <f t="shared" si="144"/>
        <v>0</v>
      </c>
      <c r="AT246" s="48">
        <f t="shared" si="144"/>
        <v>0</v>
      </c>
      <c r="AU246" s="48">
        <f t="shared" si="144"/>
        <v>0</v>
      </c>
      <c r="AV246" s="49">
        <f t="shared" si="140"/>
        <v>8.3382879070811197E-2</v>
      </c>
      <c r="AW246" s="49">
        <f t="shared" si="140"/>
        <v>3.6208831758498247E-2</v>
      </c>
      <c r="AX246" s="50">
        <f t="shared" si="141"/>
        <v>0.73679652421506459</v>
      </c>
      <c r="AY246" s="50">
        <f t="shared" si="141"/>
        <v>0.44732907993480836</v>
      </c>
    </row>
    <row r="247" spans="5:51" x14ac:dyDescent="0.25">
      <c r="F247" s="3">
        <v>5</v>
      </c>
      <c r="G247" s="43">
        <f t="shared" si="142"/>
        <v>0</v>
      </c>
      <c r="H247" s="43">
        <f t="shared" si="142"/>
        <v>0.49568115720251127</v>
      </c>
      <c r="I247" s="43">
        <f t="shared" si="142"/>
        <v>0</v>
      </c>
      <c r="J247" s="43">
        <f t="shared" si="142"/>
        <v>0.63749409974713167</v>
      </c>
      <c r="K247" s="43">
        <f t="shared" si="142"/>
        <v>0</v>
      </c>
      <c r="L247" s="44">
        <f t="shared" si="142"/>
        <v>0</v>
      </c>
      <c r="M247" s="45">
        <f t="shared" si="142"/>
        <v>0</v>
      </c>
      <c r="N247" s="46">
        <f t="shared" si="142"/>
        <v>0</v>
      </c>
      <c r="O247" s="46">
        <f t="shared" si="142"/>
        <v>0</v>
      </c>
      <c r="P247" s="47">
        <f t="shared" si="142"/>
        <v>0</v>
      </c>
      <c r="Q247" s="47">
        <f t="shared" si="142"/>
        <v>0</v>
      </c>
      <c r="R247" s="47">
        <f t="shared" si="142"/>
        <v>0</v>
      </c>
      <c r="S247" s="48">
        <f t="shared" si="142"/>
        <v>0</v>
      </c>
      <c r="T247" s="48">
        <f t="shared" si="142"/>
        <v>0</v>
      </c>
      <c r="U247" s="49">
        <f t="shared" si="138"/>
        <v>0</v>
      </c>
      <c r="V247" s="49">
        <f t="shared" si="138"/>
        <v>0</v>
      </c>
      <c r="W247" s="50">
        <f t="shared" si="142"/>
        <v>0.6775056649401483</v>
      </c>
      <c r="X247" s="50">
        <f t="shared" si="142"/>
        <v>0.3060380735461114</v>
      </c>
      <c r="AD247"/>
      <c r="AG247" s="3">
        <f t="shared" si="143"/>
        <v>6.3629955637114666</v>
      </c>
      <c r="AH247" s="43">
        <f t="shared" si="144"/>
        <v>0</v>
      </c>
      <c r="AI247" s="43">
        <f t="shared" si="144"/>
        <v>0.61164263784826911</v>
      </c>
      <c r="AJ247" s="43">
        <f t="shared" si="144"/>
        <v>0</v>
      </c>
      <c r="AK247" s="43">
        <f t="shared" si="144"/>
        <v>0.85905430446232878</v>
      </c>
      <c r="AL247" s="43">
        <f t="shared" si="144"/>
        <v>0</v>
      </c>
      <c r="AM247" s="44">
        <f t="shared" si="144"/>
        <v>0</v>
      </c>
      <c r="AN247" s="45">
        <f t="shared" si="144"/>
        <v>0</v>
      </c>
      <c r="AO247" s="46">
        <f t="shared" si="144"/>
        <v>0</v>
      </c>
      <c r="AP247" s="46">
        <f t="shared" si="144"/>
        <v>0</v>
      </c>
      <c r="AQ247" s="47">
        <f t="shared" si="144"/>
        <v>0</v>
      </c>
      <c r="AR247" s="47">
        <f t="shared" si="144"/>
        <v>0</v>
      </c>
      <c r="AS247" s="47">
        <f t="shared" si="144"/>
        <v>0</v>
      </c>
      <c r="AT247" s="48">
        <f t="shared" si="144"/>
        <v>0</v>
      </c>
      <c r="AU247" s="48">
        <f t="shared" si="144"/>
        <v>0</v>
      </c>
      <c r="AV247" s="49">
        <f t="shared" si="140"/>
        <v>0.11382121077750797</v>
      </c>
      <c r="AW247" s="49">
        <f t="shared" si="140"/>
        <v>6.6667483633948948E-2</v>
      </c>
      <c r="AX247" s="50">
        <f t="shared" si="141"/>
        <v>0.74812701926048142</v>
      </c>
      <c r="AY247" s="50">
        <f t="shared" si="141"/>
        <v>0.48171679995670891</v>
      </c>
    </row>
    <row r="248" spans="5:51" x14ac:dyDescent="0.25">
      <c r="F248" s="3">
        <v>6</v>
      </c>
      <c r="G248" s="43">
        <f t="shared" si="142"/>
        <v>0</v>
      </c>
      <c r="H248" s="43">
        <f t="shared" si="142"/>
        <v>0.58526305755674657</v>
      </c>
      <c r="I248" s="43">
        <f t="shared" si="142"/>
        <v>0</v>
      </c>
      <c r="J248" s="43">
        <f t="shared" si="142"/>
        <v>0.80910986158949072</v>
      </c>
      <c r="K248" s="43">
        <f t="shared" si="142"/>
        <v>0</v>
      </c>
      <c r="L248" s="44">
        <f t="shared" si="142"/>
        <v>0</v>
      </c>
      <c r="M248" s="45">
        <f t="shared" si="142"/>
        <v>0</v>
      </c>
      <c r="N248" s="46">
        <f t="shared" si="142"/>
        <v>0</v>
      </c>
      <c r="O248" s="46">
        <f t="shared" si="142"/>
        <v>0</v>
      </c>
      <c r="P248" s="47">
        <f t="shared" si="142"/>
        <v>0</v>
      </c>
      <c r="Q248" s="47">
        <f t="shared" si="142"/>
        <v>0</v>
      </c>
      <c r="R248" s="47">
        <f t="shared" si="142"/>
        <v>0</v>
      </c>
      <c r="S248" s="48">
        <f t="shared" si="142"/>
        <v>0</v>
      </c>
      <c r="T248" s="48">
        <f t="shared" si="142"/>
        <v>0</v>
      </c>
      <c r="U248" s="49">
        <f t="shared" si="138"/>
        <v>7.8300154519729312E-2</v>
      </c>
      <c r="V248" s="49">
        <f t="shared" si="138"/>
        <v>3.1146009443347056E-2</v>
      </c>
      <c r="W248" s="50">
        <f t="shared" si="142"/>
        <v>0.73475540043812715</v>
      </c>
      <c r="X248" s="50">
        <f t="shared" si="142"/>
        <v>0.44149000822172546</v>
      </c>
      <c r="AD248"/>
      <c r="AG248" s="3">
        <f t="shared" si="143"/>
        <v>6.6918426322768392</v>
      </c>
      <c r="AH248" s="43">
        <f t="shared" si="144"/>
        <v>0</v>
      </c>
      <c r="AI248" s="43">
        <f t="shared" si="144"/>
        <v>0.63303405897101572</v>
      </c>
      <c r="AJ248" s="43">
        <f t="shared" si="144"/>
        <v>0</v>
      </c>
      <c r="AK248" s="43">
        <f t="shared" si="144"/>
        <v>0.89931822937017358</v>
      </c>
      <c r="AL248" s="43">
        <f t="shared" si="144"/>
        <v>0</v>
      </c>
      <c r="AM248" s="44">
        <f t="shared" si="144"/>
        <v>0</v>
      </c>
      <c r="AN248" s="45">
        <f t="shared" si="144"/>
        <v>0</v>
      </c>
      <c r="AO248" s="46">
        <f t="shared" si="144"/>
        <v>0</v>
      </c>
      <c r="AP248" s="46">
        <f t="shared" si="144"/>
        <v>0</v>
      </c>
      <c r="AQ248" s="47">
        <f t="shared" si="144"/>
        <v>0</v>
      </c>
      <c r="AR248" s="47">
        <f t="shared" si="144"/>
        <v>0</v>
      </c>
      <c r="AS248" s="47">
        <f t="shared" si="144"/>
        <v>0</v>
      </c>
      <c r="AT248" s="48">
        <f t="shared" si="144"/>
        <v>0</v>
      </c>
      <c r="AU248" s="48">
        <f t="shared" si="144"/>
        <v>0</v>
      </c>
      <c r="AV248" s="49">
        <f t="shared" si="140"/>
        <v>0.14373387763019416</v>
      </c>
      <c r="AW248" s="49">
        <f t="shared" si="140"/>
        <v>9.6850504327255477E-2</v>
      </c>
      <c r="AX248" s="50">
        <f t="shared" si="141"/>
        <v>0.75785313988435954</v>
      </c>
      <c r="AY248" s="50">
        <f t="shared" si="141"/>
        <v>0.51452580244067736</v>
      </c>
    </row>
    <row r="249" spans="5:51" x14ac:dyDescent="0.25">
      <c r="F249" s="3">
        <v>7</v>
      </c>
      <c r="G249" s="43">
        <f t="shared" si="142"/>
        <v>0</v>
      </c>
      <c r="H249" s="43">
        <f t="shared" si="142"/>
        <v>0.65108397422700659</v>
      </c>
      <c r="I249" s="43">
        <f t="shared" si="142"/>
        <v>0</v>
      </c>
      <c r="J249" s="43">
        <f t="shared" si="142"/>
        <v>0.93310960554312483</v>
      </c>
      <c r="K249" s="43">
        <f t="shared" si="142"/>
        <v>0</v>
      </c>
      <c r="L249" s="44">
        <f t="shared" si="142"/>
        <v>0</v>
      </c>
      <c r="M249" s="45">
        <f t="shared" si="142"/>
        <v>0</v>
      </c>
      <c r="N249" s="46">
        <f t="shared" si="142"/>
        <v>0</v>
      </c>
      <c r="O249" s="46">
        <f t="shared" si="142"/>
        <v>0</v>
      </c>
      <c r="P249" s="47">
        <f t="shared" si="142"/>
        <v>0</v>
      </c>
      <c r="Q249" s="47">
        <f t="shared" si="142"/>
        <v>0</v>
      </c>
      <c r="R249" s="47">
        <f t="shared" si="142"/>
        <v>0</v>
      </c>
      <c r="S249" s="48">
        <f t="shared" si="142"/>
        <v>0</v>
      </c>
      <c r="T249" s="48">
        <f t="shared" si="142"/>
        <v>0</v>
      </c>
      <c r="U249" s="49">
        <f t="shared" si="138"/>
        <v>0.16987661110109903</v>
      </c>
      <c r="V249" s="49">
        <f t="shared" si="138"/>
        <v>0.12345422949999135</v>
      </c>
      <c r="W249" s="50">
        <f t="shared" si="142"/>
        <v>0.76529468858726812</v>
      </c>
      <c r="X249" s="50">
        <f t="shared" si="142"/>
        <v>0.54238041009427185</v>
      </c>
      <c r="AD249"/>
      <c r="AG249" s="3">
        <f t="shared" si="143"/>
        <v>7.0376849027752071</v>
      </c>
      <c r="AH249" s="43">
        <f t="shared" si="144"/>
        <v>0</v>
      </c>
      <c r="AI249" s="43">
        <f t="shared" si="144"/>
        <v>0.65316624951998115</v>
      </c>
      <c r="AJ249" s="43">
        <f t="shared" si="144"/>
        <v>0</v>
      </c>
      <c r="AK249" s="43">
        <f t="shared" si="144"/>
        <v>0.93699625647472329</v>
      </c>
      <c r="AL249" s="43">
        <f t="shared" si="144"/>
        <v>0</v>
      </c>
      <c r="AM249" s="44">
        <f t="shared" si="144"/>
        <v>0</v>
      </c>
      <c r="AN249" s="45">
        <f t="shared" si="144"/>
        <v>0</v>
      </c>
      <c r="AO249" s="46">
        <f t="shared" si="144"/>
        <v>0</v>
      </c>
      <c r="AP249" s="46">
        <f t="shared" si="144"/>
        <v>0</v>
      </c>
      <c r="AQ249" s="47">
        <f t="shared" si="144"/>
        <v>0</v>
      </c>
      <c r="AR249" s="47">
        <f t="shared" si="144"/>
        <v>0</v>
      </c>
      <c r="AS249" s="47">
        <f t="shared" si="144"/>
        <v>0</v>
      </c>
      <c r="AT249" s="48">
        <f t="shared" si="144"/>
        <v>0</v>
      </c>
      <c r="AU249" s="48">
        <f t="shared" si="144"/>
        <v>0</v>
      </c>
      <c r="AV249" s="49">
        <f t="shared" si="140"/>
        <v>0.17295168573147016</v>
      </c>
      <c r="AW249" s="49">
        <f t="shared" si="140"/>
        <v>0.12659833817080934</v>
      </c>
      <c r="AX249" s="50">
        <f t="shared" si="141"/>
        <v>0.76610851286965298</v>
      </c>
      <c r="AY249" s="50">
        <f t="shared" si="141"/>
        <v>0.54560565567091523</v>
      </c>
    </row>
    <row r="250" spans="5:51" x14ac:dyDescent="0.25">
      <c r="F250" s="3">
        <v>8</v>
      </c>
      <c r="G250" s="43">
        <f t="shared" si="142"/>
        <v>7.4314195904550601E-2</v>
      </c>
      <c r="H250" s="43">
        <f t="shared" si="142"/>
        <v>0.69813000831717764</v>
      </c>
      <c r="I250" s="43">
        <f t="shared" si="142"/>
        <v>0</v>
      </c>
      <c r="J250" s="43">
        <f t="shared" si="142"/>
        <v>1.0202527963503918</v>
      </c>
      <c r="K250" s="43">
        <f t="shared" si="142"/>
        <v>0</v>
      </c>
      <c r="L250" s="44">
        <f t="shared" si="142"/>
        <v>0</v>
      </c>
      <c r="M250" s="45">
        <f t="shared" si="142"/>
        <v>0</v>
      </c>
      <c r="N250" s="46">
        <f t="shared" si="142"/>
        <v>0</v>
      </c>
      <c r="O250" s="46">
        <f t="shared" si="142"/>
        <v>0</v>
      </c>
      <c r="P250" s="47">
        <f t="shared" si="142"/>
        <v>0</v>
      </c>
      <c r="Q250" s="47">
        <f t="shared" si="142"/>
        <v>0</v>
      </c>
      <c r="R250" s="47">
        <f t="shared" si="142"/>
        <v>0</v>
      </c>
      <c r="S250" s="48">
        <f t="shared" si="142"/>
        <v>0</v>
      </c>
      <c r="T250" s="48">
        <f t="shared" si="142"/>
        <v>0</v>
      </c>
      <c r="U250" s="49">
        <f t="shared" si="138"/>
        <v>0.24301281736529945</v>
      </c>
      <c r="V250" s="49">
        <f t="shared" si="138"/>
        <v>0.19920097473269069</v>
      </c>
      <c r="W250" s="50">
        <f t="shared" si="142"/>
        <v>0.78145284044062202</v>
      </c>
      <c r="X250" s="50">
        <f t="shared" si="142"/>
        <v>0.61605778915368981</v>
      </c>
      <c r="AD250"/>
      <c r="AG250" s="3">
        <f t="shared" si="143"/>
        <v>7.4014007071619208</v>
      </c>
      <c r="AH250" s="43">
        <f t="shared" si="144"/>
        <v>1.5722655613360781E-2</v>
      </c>
      <c r="AI250" s="43">
        <f t="shared" si="144"/>
        <v>0.67194819928138028</v>
      </c>
      <c r="AJ250" s="43">
        <f t="shared" si="144"/>
        <v>0</v>
      </c>
      <c r="AK250" s="43">
        <f t="shared" si="144"/>
        <v>0.9719366048478828</v>
      </c>
      <c r="AL250" s="43">
        <f t="shared" si="144"/>
        <v>0</v>
      </c>
      <c r="AM250" s="44">
        <f t="shared" si="144"/>
        <v>0</v>
      </c>
      <c r="AN250" s="45">
        <f t="shared" si="144"/>
        <v>0</v>
      </c>
      <c r="AO250" s="46">
        <f t="shared" si="144"/>
        <v>0</v>
      </c>
      <c r="AP250" s="46">
        <f t="shared" si="144"/>
        <v>0</v>
      </c>
      <c r="AQ250" s="47">
        <f t="shared" si="144"/>
        <v>0</v>
      </c>
      <c r="AR250" s="47">
        <f t="shared" si="144"/>
        <v>0</v>
      </c>
      <c r="AS250" s="47">
        <f t="shared" si="144"/>
        <v>0</v>
      </c>
      <c r="AT250" s="48">
        <f t="shared" si="144"/>
        <v>0</v>
      </c>
      <c r="AU250" s="48">
        <f t="shared" si="144"/>
        <v>0</v>
      </c>
      <c r="AV250" s="49">
        <f t="shared" si="140"/>
        <v>0.2013079552684251</v>
      </c>
      <c r="AW250" s="49">
        <f t="shared" si="140"/>
        <v>0.15574963606254852</v>
      </c>
      <c r="AX250" s="50">
        <f t="shared" si="141"/>
        <v>0.77303478305426188</v>
      </c>
      <c r="AY250" s="50">
        <f t="shared" si="141"/>
        <v>0.57482844037656144</v>
      </c>
    </row>
    <row r="251" spans="5:51" x14ac:dyDescent="0.25">
      <c r="F251" s="3">
        <v>9</v>
      </c>
      <c r="G251" s="43">
        <f t="shared" si="142"/>
        <v>0.18083989158194913</v>
      </c>
      <c r="H251" s="43">
        <f t="shared" si="142"/>
        <v>0.73105125625838163</v>
      </c>
      <c r="I251" s="43">
        <f t="shared" si="142"/>
        <v>0</v>
      </c>
      <c r="J251" s="43">
        <f t="shared" si="142"/>
        <v>1.0802114805469851</v>
      </c>
      <c r="K251" s="43">
        <f t="shared" si="142"/>
        <v>0</v>
      </c>
      <c r="L251" s="44">
        <f t="shared" si="142"/>
        <v>0</v>
      </c>
      <c r="M251" s="45">
        <f t="shared" si="142"/>
        <v>0</v>
      </c>
      <c r="N251" s="46">
        <f t="shared" si="142"/>
        <v>0</v>
      </c>
      <c r="O251" s="46">
        <f t="shared" si="142"/>
        <v>0</v>
      </c>
      <c r="P251" s="47">
        <f t="shared" si="142"/>
        <v>0</v>
      </c>
      <c r="Q251" s="47">
        <f t="shared" si="142"/>
        <v>0</v>
      </c>
      <c r="R251" s="47">
        <f t="shared" si="142"/>
        <v>0</v>
      </c>
      <c r="S251" s="48">
        <f t="shared" si="142"/>
        <v>0</v>
      </c>
      <c r="T251" s="48">
        <f t="shared" si="142"/>
        <v>0</v>
      </c>
      <c r="U251" s="49">
        <f t="shared" si="138"/>
        <v>0.30036095028249038</v>
      </c>
      <c r="V251" s="49">
        <f t="shared" si="138"/>
        <v>0.26033193747928163</v>
      </c>
      <c r="W251" s="50">
        <f t="shared" si="142"/>
        <v>0.7899981533106174</v>
      </c>
      <c r="X251" s="50">
        <f t="shared" si="142"/>
        <v>0.66913350255781645</v>
      </c>
      <c r="AD251"/>
      <c r="AG251" s="3">
        <f t="shared" si="143"/>
        <v>7.7839137706172403</v>
      </c>
      <c r="AH251" s="43">
        <f t="shared" si="144"/>
        <v>5.2579257328649154E-2</v>
      </c>
      <c r="AI251" s="43">
        <f t="shared" si="144"/>
        <v>0.68930947858501934</v>
      </c>
      <c r="AJ251" s="43">
        <f t="shared" si="144"/>
        <v>0</v>
      </c>
      <c r="AK251" s="43">
        <f t="shared" si="144"/>
        <v>1.0040305417204625</v>
      </c>
      <c r="AL251" s="43">
        <f t="shared" si="144"/>
        <v>0</v>
      </c>
      <c r="AM251" s="44">
        <f t="shared" si="144"/>
        <v>0</v>
      </c>
      <c r="AN251" s="45">
        <f t="shared" si="144"/>
        <v>0</v>
      </c>
      <c r="AO251" s="46">
        <f t="shared" si="144"/>
        <v>0</v>
      </c>
      <c r="AP251" s="46">
        <f t="shared" si="144"/>
        <v>0</v>
      </c>
      <c r="AQ251" s="47">
        <f t="shared" si="144"/>
        <v>0</v>
      </c>
      <c r="AR251" s="47">
        <f t="shared" si="144"/>
        <v>0</v>
      </c>
      <c r="AS251" s="47">
        <f t="shared" si="144"/>
        <v>0</v>
      </c>
      <c r="AT251" s="48">
        <f t="shared" si="144"/>
        <v>0</v>
      </c>
      <c r="AU251" s="48">
        <f t="shared" si="144"/>
        <v>0</v>
      </c>
      <c r="AV251" s="49">
        <f t="shared" si="140"/>
        <v>0.22864206303363876</v>
      </c>
      <c r="AW251" s="49">
        <f t="shared" si="140"/>
        <v>0.18414419661728385</v>
      </c>
      <c r="AX251" s="50">
        <f t="shared" si="141"/>
        <v>0.77877721617357942</v>
      </c>
      <c r="AY251" s="50">
        <f t="shared" si="141"/>
        <v>0.60209187346467774</v>
      </c>
    </row>
    <row r="252" spans="5:51" x14ac:dyDescent="0.25">
      <c r="F252" s="3">
        <v>10</v>
      </c>
      <c r="G252" s="43">
        <f t="shared" si="142"/>
        <v>0.2905312094447845</v>
      </c>
      <c r="H252" s="43">
        <f t="shared" si="142"/>
        <v>0.75371295104648572</v>
      </c>
      <c r="I252" s="43">
        <f t="shared" si="142"/>
        <v>0</v>
      </c>
      <c r="J252" s="43">
        <f t="shared" si="142"/>
        <v>1.1208003232394843</v>
      </c>
      <c r="K252" s="43">
        <f t="shared" si="142"/>
        <v>0</v>
      </c>
      <c r="L252" s="44">
        <f t="shared" si="142"/>
        <v>0.1946951144726255</v>
      </c>
      <c r="M252" s="45">
        <f t="shared" si="142"/>
        <v>0</v>
      </c>
      <c r="N252" s="46">
        <f t="shared" si="142"/>
        <v>0</v>
      </c>
      <c r="O252" s="46">
        <f t="shared" si="142"/>
        <v>0</v>
      </c>
      <c r="P252" s="47">
        <f t="shared" si="142"/>
        <v>0</v>
      </c>
      <c r="Q252" s="47">
        <f t="shared" si="142"/>
        <v>0</v>
      </c>
      <c r="R252" s="47">
        <f t="shared" si="142"/>
        <v>0</v>
      </c>
      <c r="S252" s="48">
        <f t="shared" si="142"/>
        <v>0</v>
      </c>
      <c r="T252" s="48">
        <f t="shared" si="142"/>
        <v>0</v>
      </c>
      <c r="U252" s="49">
        <f t="shared" si="138"/>
        <v>0.34468955919170369</v>
      </c>
      <c r="V252" s="49">
        <f t="shared" si="138"/>
        <v>0.30903500533364303</v>
      </c>
      <c r="W252" s="50">
        <f t="shared" si="142"/>
        <v>0.79454010163559641</v>
      </c>
      <c r="X252" s="50">
        <f t="shared" si="142"/>
        <v>0.70701924534455007</v>
      </c>
      <c r="AD252"/>
      <c r="AG252" s="3">
        <f t="shared" si="143"/>
        <v>8.1861955575214029</v>
      </c>
      <c r="AH252" s="43">
        <f t="shared" si="144"/>
        <v>9.3495632998995881E-2</v>
      </c>
      <c r="AI252" s="43">
        <f t="shared" si="144"/>
        <v>0.70520229979136406</v>
      </c>
      <c r="AJ252" s="43">
        <f t="shared" si="144"/>
        <v>0</v>
      </c>
      <c r="AK252" s="43">
        <f t="shared" si="144"/>
        <v>1.0332155052710716</v>
      </c>
      <c r="AL252" s="43">
        <f t="shared" si="144"/>
        <v>0</v>
      </c>
      <c r="AM252" s="44">
        <f t="shared" si="144"/>
        <v>0</v>
      </c>
      <c r="AN252" s="45">
        <f t="shared" si="144"/>
        <v>0</v>
      </c>
      <c r="AO252" s="46">
        <f t="shared" si="144"/>
        <v>0</v>
      </c>
      <c r="AP252" s="46">
        <f t="shared" si="144"/>
        <v>0</v>
      </c>
      <c r="AQ252" s="47">
        <f t="shared" si="144"/>
        <v>0</v>
      </c>
      <c r="AR252" s="47">
        <f t="shared" si="144"/>
        <v>0</v>
      </c>
      <c r="AS252" s="47">
        <f t="shared" si="144"/>
        <v>0</v>
      </c>
      <c r="AT252" s="48">
        <f t="shared" si="144"/>
        <v>0</v>
      </c>
      <c r="AU252" s="48">
        <f t="shared" si="144"/>
        <v>0</v>
      </c>
      <c r="AV252" s="49">
        <f t="shared" si="140"/>
        <v>0.25480311961784141</v>
      </c>
      <c r="AW252" s="49">
        <f t="shared" si="140"/>
        <v>0.21162615476576996</v>
      </c>
      <c r="AX252" s="50">
        <f t="shared" si="141"/>
        <v>0.7834805401487247</v>
      </c>
      <c r="AY252" s="50">
        <f t="shared" si="141"/>
        <v>0.6273217639080666</v>
      </c>
    </row>
    <row r="253" spans="5:51" x14ac:dyDescent="0.25">
      <c r="F253" s="3">
        <v>11</v>
      </c>
      <c r="G253" s="43">
        <f t="shared" si="142"/>
        <v>0.3947630504589108</v>
      </c>
      <c r="H253" s="43">
        <f t="shared" si="142"/>
        <v>0.76911488269292638</v>
      </c>
      <c r="I253" s="43">
        <f t="shared" si="142"/>
        <v>3.1457377220130894E-2</v>
      </c>
      <c r="J253" s="43">
        <f t="shared" si="142"/>
        <v>1.1479365615139376</v>
      </c>
      <c r="K253" s="43">
        <f t="shared" si="142"/>
        <v>0</v>
      </c>
      <c r="L253" s="44">
        <f t="shared" si="142"/>
        <v>0.52791897200004134</v>
      </c>
      <c r="M253" s="45">
        <f t="shared" si="142"/>
        <v>0</v>
      </c>
      <c r="N253" s="46">
        <f t="shared" si="142"/>
        <v>0</v>
      </c>
      <c r="O253" s="46">
        <f t="shared" si="142"/>
        <v>0</v>
      </c>
      <c r="P253" s="47">
        <f t="shared" si="142"/>
        <v>0</v>
      </c>
      <c r="Q253" s="47">
        <f t="shared" si="142"/>
        <v>0</v>
      </c>
      <c r="R253" s="47">
        <f t="shared" si="142"/>
        <v>0</v>
      </c>
      <c r="S253" s="48">
        <f t="shared" si="142"/>
        <v>0</v>
      </c>
      <c r="T253" s="48">
        <f t="shared" si="142"/>
        <v>0</v>
      </c>
      <c r="U253" s="49">
        <f t="shared" si="138"/>
        <v>0.37857066373456028</v>
      </c>
      <c r="V253" s="49">
        <f t="shared" si="138"/>
        <v>0.34744845852369699</v>
      </c>
      <c r="W253" s="50">
        <f t="shared" si="142"/>
        <v>0.79697591465912887</v>
      </c>
      <c r="X253" s="50">
        <f t="shared" si="142"/>
        <v>0.73390631067382905</v>
      </c>
      <c r="AD253"/>
      <c r="AG253" s="3">
        <f t="shared" si="143"/>
        <v>8.6092677386724414</v>
      </c>
      <c r="AH253" s="43">
        <f t="shared" si="144"/>
        <v>0.13833956238671308</v>
      </c>
      <c r="AI253" s="43">
        <f t="shared" si="144"/>
        <v>0.71960286238496318</v>
      </c>
      <c r="AJ253" s="43">
        <f t="shared" si="144"/>
        <v>0</v>
      </c>
      <c r="AK253" s="43">
        <f t="shared" si="144"/>
        <v>1.05947667424546</v>
      </c>
      <c r="AL253" s="43">
        <f t="shared" si="144"/>
        <v>0</v>
      </c>
      <c r="AM253" s="44">
        <f t="shared" si="144"/>
        <v>0</v>
      </c>
      <c r="AN253" s="45">
        <f t="shared" si="144"/>
        <v>0</v>
      </c>
      <c r="AO253" s="46">
        <f t="shared" si="144"/>
        <v>0</v>
      </c>
      <c r="AP253" s="46">
        <f t="shared" si="144"/>
        <v>0</v>
      </c>
      <c r="AQ253" s="47">
        <f t="shared" si="144"/>
        <v>0</v>
      </c>
      <c r="AR253" s="47">
        <f t="shared" si="144"/>
        <v>0</v>
      </c>
      <c r="AS253" s="47">
        <f t="shared" si="144"/>
        <v>0</v>
      </c>
      <c r="AT253" s="48">
        <f t="shared" si="144"/>
        <v>0</v>
      </c>
      <c r="AU253" s="48">
        <f t="shared" si="144"/>
        <v>0</v>
      </c>
      <c r="AV253" s="49">
        <f t="shared" si="140"/>
        <v>0.27965364706840551</v>
      </c>
      <c r="AW253" s="49">
        <f t="shared" si="140"/>
        <v>0.2380473261557727</v>
      </c>
      <c r="AX253" s="50">
        <f t="shared" si="141"/>
        <v>0.78728521378863814</v>
      </c>
      <c r="AY253" s="50">
        <f t="shared" si="141"/>
        <v>0.6504736573841069</v>
      </c>
    </row>
    <row r="254" spans="5:51" x14ac:dyDescent="0.25">
      <c r="F254" s="3">
        <v>12</v>
      </c>
      <c r="G254" s="43">
        <f t="shared" si="142"/>
        <v>0.4868020723859417</v>
      </c>
      <c r="H254" s="43">
        <f t="shared" si="142"/>
        <v>0.77948074061124228</v>
      </c>
      <c r="I254" s="43">
        <f t="shared" si="142"/>
        <v>0.34324140437389505</v>
      </c>
      <c r="J254" s="43">
        <f t="shared" si="142"/>
        <v>1.165908718357431</v>
      </c>
      <c r="K254" s="43">
        <f t="shared" si="142"/>
        <v>0</v>
      </c>
      <c r="L254" s="44">
        <f t="shared" si="142"/>
        <v>0.79995784733326847</v>
      </c>
      <c r="M254" s="45">
        <f t="shared" si="142"/>
        <v>0</v>
      </c>
      <c r="N254" s="46">
        <f t="shared" si="142"/>
        <v>0</v>
      </c>
      <c r="O254" s="46">
        <f t="shared" si="142"/>
        <v>0</v>
      </c>
      <c r="P254" s="47">
        <f t="shared" si="142"/>
        <v>0</v>
      </c>
      <c r="Q254" s="47">
        <f t="shared" si="142"/>
        <v>0</v>
      </c>
      <c r="R254" s="47">
        <f t="shared" si="142"/>
        <v>0</v>
      </c>
      <c r="S254" s="48">
        <f t="shared" si="142"/>
        <v>0</v>
      </c>
      <c r="T254" s="48">
        <f t="shared" si="142"/>
        <v>0</v>
      </c>
      <c r="U254" s="49">
        <f t="shared" si="138"/>
        <v>0.40423858664833429</v>
      </c>
      <c r="V254" s="49">
        <f t="shared" si="138"/>
        <v>0.37750999442595834</v>
      </c>
      <c r="W254" s="50">
        <f t="shared" si="142"/>
        <v>0.79829773201717469</v>
      </c>
      <c r="X254" s="50">
        <f t="shared" si="142"/>
        <v>0.75292755552797352</v>
      </c>
      <c r="AD254"/>
      <c r="AG254" s="3">
        <f t="shared" si="143"/>
        <v>9.0542047860126846</v>
      </c>
      <c r="AH254" s="43">
        <f t="shared" si="144"/>
        <v>0.18678629709181593</v>
      </c>
      <c r="AI254" s="43">
        <f t="shared" si="144"/>
        <v>0.73251186909469113</v>
      </c>
      <c r="AJ254" s="43">
        <f t="shared" si="144"/>
        <v>0</v>
      </c>
      <c r="AK254" s="43">
        <f t="shared" si="144"/>
        <v>1.082846816680882</v>
      </c>
      <c r="AL254" s="43">
        <f t="shared" si="144"/>
        <v>0</v>
      </c>
      <c r="AM254" s="44">
        <f t="shared" si="144"/>
        <v>0</v>
      </c>
      <c r="AN254" s="45">
        <f t="shared" si="144"/>
        <v>0</v>
      </c>
      <c r="AO254" s="46">
        <f t="shared" si="144"/>
        <v>0</v>
      </c>
      <c r="AP254" s="46">
        <f t="shared" si="144"/>
        <v>0</v>
      </c>
      <c r="AQ254" s="47">
        <f t="shared" si="144"/>
        <v>0</v>
      </c>
      <c r="AR254" s="47">
        <f t="shared" si="144"/>
        <v>0</v>
      </c>
      <c r="AS254" s="47">
        <f t="shared" si="144"/>
        <v>0</v>
      </c>
      <c r="AT254" s="48">
        <f t="shared" si="144"/>
        <v>0</v>
      </c>
      <c r="AU254" s="48">
        <f t="shared" si="144"/>
        <v>0</v>
      </c>
      <c r="AV254" s="49">
        <f t="shared" si="140"/>
        <v>0.30307310375091645</v>
      </c>
      <c r="AW254" s="49">
        <f t="shared" si="140"/>
        <v>0.26327059447143075</v>
      </c>
      <c r="AX254" s="50">
        <f t="shared" si="141"/>
        <v>0.79032427313669995</v>
      </c>
      <c r="AY254" s="50">
        <f t="shared" si="141"/>
        <v>0.67153355906718792</v>
      </c>
    </row>
    <row r="255" spans="5:51" x14ac:dyDescent="0.25">
      <c r="F255" s="3">
        <v>13</v>
      </c>
      <c r="G255" s="43">
        <f t="shared" si="142"/>
        <v>0.5628107386993717</v>
      </c>
      <c r="H255" s="43">
        <f t="shared" si="142"/>
        <v>0.78640586161554948</v>
      </c>
      <c r="I255" s="43">
        <f t="shared" si="142"/>
        <v>0.58411981366625099</v>
      </c>
      <c r="J255" s="43">
        <f t="shared" si="142"/>
        <v>1.1777291636392508</v>
      </c>
      <c r="K255" s="43">
        <f t="shared" si="142"/>
        <v>0</v>
      </c>
      <c r="L255" s="44">
        <f t="shared" si="142"/>
        <v>1.0175259947008466</v>
      </c>
      <c r="M255" s="45">
        <f t="shared" si="142"/>
        <v>0</v>
      </c>
      <c r="N255" s="46">
        <f t="shared" si="142"/>
        <v>0</v>
      </c>
      <c r="O255" s="46">
        <f t="shared" si="142"/>
        <v>0</v>
      </c>
      <c r="P255" s="47">
        <f t="shared" si="142"/>
        <v>0</v>
      </c>
      <c r="Q255" s="47">
        <f t="shared" si="142"/>
        <v>0</v>
      </c>
      <c r="R255" s="47">
        <f t="shared" si="142"/>
        <v>0</v>
      </c>
      <c r="S255" s="48">
        <f t="shared" si="142"/>
        <v>0</v>
      </c>
      <c r="T255" s="48">
        <f t="shared" si="142"/>
        <v>0</v>
      </c>
      <c r="U255" s="49">
        <f t="shared" si="138"/>
        <v>0.42355088906157551</v>
      </c>
      <c r="V255" s="49">
        <f t="shared" si="138"/>
        <v>0.40089401488535248</v>
      </c>
      <c r="W255" s="50">
        <f t="shared" si="142"/>
        <v>0.79902503861063312</v>
      </c>
      <c r="X255" s="50">
        <f t="shared" si="142"/>
        <v>0.76636952153525828</v>
      </c>
      <c r="AD255"/>
      <c r="AG255" s="3">
        <f t="shared" si="143"/>
        <v>9.5221367014538032</v>
      </c>
      <c r="AH255" s="43">
        <f t="shared" si="144"/>
        <v>0.23829079422085983</v>
      </c>
      <c r="AI255" s="43">
        <f t="shared" si="144"/>
        <v>0.74395414221450418</v>
      </c>
      <c r="AJ255" s="43">
        <f t="shared" si="144"/>
        <v>0</v>
      </c>
      <c r="AK255" s="43">
        <f t="shared" si="144"/>
        <v>1.1034043455392735</v>
      </c>
      <c r="AL255" s="43">
        <f t="shared" si="144"/>
        <v>0</v>
      </c>
      <c r="AM255" s="44">
        <f t="shared" si="144"/>
        <v>1.2792118522299445E-2</v>
      </c>
      <c r="AN255" s="45">
        <f t="shared" si="144"/>
        <v>0</v>
      </c>
      <c r="AO255" s="46">
        <f t="shared" si="144"/>
        <v>0</v>
      </c>
      <c r="AP255" s="46">
        <f t="shared" si="144"/>
        <v>0</v>
      </c>
      <c r="AQ255" s="47">
        <f t="shared" si="144"/>
        <v>0</v>
      </c>
      <c r="AR255" s="47">
        <f t="shared" si="144"/>
        <v>0</v>
      </c>
      <c r="AS255" s="47">
        <f t="shared" si="144"/>
        <v>0</v>
      </c>
      <c r="AT255" s="48">
        <f t="shared" si="144"/>
        <v>0</v>
      </c>
      <c r="AU255" s="48">
        <f t="shared" si="144"/>
        <v>0</v>
      </c>
      <c r="AV255" s="49">
        <f t="shared" si="140"/>
        <v>0.32496109117038008</v>
      </c>
      <c r="AW255" s="49">
        <f t="shared" si="140"/>
        <v>0.2871732109821572</v>
      </c>
      <c r="AX255" s="50">
        <f t="shared" si="141"/>
        <v>0.79272085702130968</v>
      </c>
      <c r="AY255" s="50">
        <f t="shared" si="141"/>
        <v>0.69051766762650013</v>
      </c>
    </row>
    <row r="256" spans="5:51" x14ac:dyDescent="0.25">
      <c r="F256" s="3">
        <v>14</v>
      </c>
      <c r="G256" s="43">
        <f t="shared" si="142"/>
        <v>0.62187741409919906</v>
      </c>
      <c r="H256" s="43">
        <f t="shared" si="142"/>
        <v>0.79100745254278926</v>
      </c>
      <c r="I256" s="43">
        <f t="shared" si="142"/>
        <v>0.76306298946499851</v>
      </c>
      <c r="J256" s="43">
        <f t="shared" si="142"/>
        <v>1.1854656059202331</v>
      </c>
      <c r="K256" s="43">
        <f t="shared" si="142"/>
        <v>0</v>
      </c>
      <c r="L256" s="44">
        <f t="shared" si="142"/>
        <v>1.1889071118819177</v>
      </c>
      <c r="M256" s="45">
        <f t="shared" si="142"/>
        <v>0</v>
      </c>
      <c r="N256" s="46">
        <f t="shared" si="142"/>
        <v>0</v>
      </c>
      <c r="O256" s="46">
        <f t="shared" si="142"/>
        <v>0</v>
      </c>
      <c r="P256" s="47">
        <f t="shared" si="142"/>
        <v>0</v>
      </c>
      <c r="Q256" s="47">
        <f t="shared" si="142"/>
        <v>0</v>
      </c>
      <c r="R256" s="47">
        <f t="shared" si="142"/>
        <v>0</v>
      </c>
      <c r="S256" s="48">
        <f t="shared" si="142"/>
        <v>0</v>
      </c>
      <c r="T256" s="48">
        <f t="shared" si="142"/>
        <v>0</v>
      </c>
      <c r="U256" s="49">
        <f t="shared" si="138"/>
        <v>0.43800490087235955</v>
      </c>
      <c r="V256" s="49">
        <f t="shared" si="138"/>
        <v>0.41900100418578434</v>
      </c>
      <c r="W256" s="50">
        <f t="shared" si="142"/>
        <v>0.7994314032317994</v>
      </c>
      <c r="X256" s="50">
        <f t="shared" si="142"/>
        <v>0.77587413295787622</v>
      </c>
      <c r="AD256"/>
      <c r="AG256" s="3">
        <f t="shared" si="143"/>
        <v>10.014251886730682</v>
      </c>
      <c r="AH256" s="43">
        <f t="shared" si="144"/>
        <v>0.29207399268464451</v>
      </c>
      <c r="AI256" s="43">
        <f t="shared" si="144"/>
        <v>0.75397732138630724</v>
      </c>
      <c r="AJ256" s="43">
        <f t="shared" si="144"/>
        <v>0</v>
      </c>
      <c r="AK256" s="43">
        <f t="shared" si="144"/>
        <v>1.1212696203318457</v>
      </c>
      <c r="AL256" s="43">
        <f t="shared" si="144"/>
        <v>0</v>
      </c>
      <c r="AM256" s="44">
        <f t="shared" si="144"/>
        <v>0.19989385551637653</v>
      </c>
      <c r="AN256" s="45">
        <f t="shared" si="144"/>
        <v>0</v>
      </c>
      <c r="AO256" s="46">
        <f t="shared" si="144"/>
        <v>0</v>
      </c>
      <c r="AP256" s="46">
        <f t="shared" si="144"/>
        <v>0</v>
      </c>
      <c r="AQ256" s="47">
        <f t="shared" si="144"/>
        <v>0</v>
      </c>
      <c r="AR256" s="47">
        <f t="shared" si="144"/>
        <v>0</v>
      </c>
      <c r="AS256" s="47">
        <f t="shared" si="144"/>
        <v>0</v>
      </c>
      <c r="AT256" s="48">
        <f t="shared" si="144"/>
        <v>0</v>
      </c>
      <c r="AU256" s="48">
        <f t="shared" si="144"/>
        <v>0</v>
      </c>
      <c r="AV256" s="49">
        <f t="shared" si="140"/>
        <v>0.34524007495935166</v>
      </c>
      <c r="AW256" s="49">
        <f t="shared" si="140"/>
        <v>0.30964986331773808</v>
      </c>
      <c r="AX256" s="50">
        <f t="shared" si="141"/>
        <v>0.79458645983811982</v>
      </c>
      <c r="AY256" s="50">
        <f t="shared" si="141"/>
        <v>0.7074711055867311</v>
      </c>
    </row>
    <row r="257" spans="6:51" x14ac:dyDescent="0.25">
      <c r="F257" s="3">
        <v>15</v>
      </c>
      <c r="G257" s="43">
        <f t="shared" si="142"/>
        <v>0.66533192251066187</v>
      </c>
      <c r="H257" s="43">
        <f t="shared" si="142"/>
        <v>0.79405376702310748</v>
      </c>
      <c r="I257" s="43">
        <f t="shared" si="142"/>
        <v>0.89143161487553357</v>
      </c>
      <c r="J257" s="43">
        <f t="shared" si="142"/>
        <v>1.1905130217613786</v>
      </c>
      <c r="K257" s="43">
        <f t="shared" si="142"/>
        <v>0</v>
      </c>
      <c r="L257" s="44">
        <f t="shared" si="142"/>
        <v>1.3224698199867793</v>
      </c>
      <c r="M257" s="45">
        <f t="shared" si="142"/>
        <v>0</v>
      </c>
      <c r="N257" s="46">
        <f t="shared" si="142"/>
        <v>0</v>
      </c>
      <c r="O257" s="46">
        <f t="shared" si="142"/>
        <v>0</v>
      </c>
      <c r="P257" s="47">
        <f t="shared" si="142"/>
        <v>0</v>
      </c>
      <c r="Q257" s="47">
        <f t="shared" si="142"/>
        <v>0</v>
      </c>
      <c r="R257" s="47">
        <f t="shared" si="142"/>
        <v>0</v>
      </c>
      <c r="S257" s="48">
        <f t="shared" si="142"/>
        <v>0</v>
      </c>
      <c r="T257" s="48">
        <f t="shared" si="142"/>
        <v>0</v>
      </c>
      <c r="U257" s="49">
        <f t="shared" si="138"/>
        <v>0.44878045464413713</v>
      </c>
      <c r="V257" s="49">
        <f t="shared" si="138"/>
        <v>0.43297509557408614</v>
      </c>
      <c r="W257" s="50">
        <f t="shared" si="142"/>
        <v>0.79966218554583834</v>
      </c>
      <c r="X257" s="50">
        <f t="shared" si="142"/>
        <v>0.78260750867424955</v>
      </c>
      <c r="AD257"/>
      <c r="AG257" s="3">
        <f t="shared" si="143"/>
        <v>10.531800161572754</v>
      </c>
      <c r="AH257" s="43">
        <f t="shared" si="144"/>
        <v>0.34713031645464132</v>
      </c>
      <c r="AI257" s="43">
        <f t="shared" si="144"/>
        <v>0.76264968292339441</v>
      </c>
      <c r="AJ257" s="43">
        <f t="shared" si="144"/>
        <v>0</v>
      </c>
      <c r="AK257" s="43">
        <f t="shared" si="144"/>
        <v>1.13659965199067</v>
      </c>
      <c r="AL257" s="43">
        <f t="shared" si="144"/>
        <v>0</v>
      </c>
      <c r="AM257" s="44">
        <f t="shared" si="144"/>
        <v>0.3798171971017274</v>
      </c>
      <c r="AN257" s="45">
        <f t="shared" si="144"/>
        <v>0</v>
      </c>
      <c r="AO257" s="46">
        <f t="shared" si="144"/>
        <v>0</v>
      </c>
      <c r="AP257" s="46">
        <f t="shared" si="144"/>
        <v>0</v>
      </c>
      <c r="AQ257" s="47">
        <f t="shared" si="144"/>
        <v>0</v>
      </c>
      <c r="AR257" s="47">
        <f t="shared" si="144"/>
        <v>0</v>
      </c>
      <c r="AS257" s="47">
        <f t="shared" si="144"/>
        <v>0</v>
      </c>
      <c r="AT257" s="48">
        <f t="shared" si="144"/>
        <v>0</v>
      </c>
      <c r="AU257" s="48">
        <f t="shared" si="144"/>
        <v>0</v>
      </c>
      <c r="AV257" s="49">
        <f t="shared" si="140"/>
        <v>0.36385746105466421</v>
      </c>
      <c r="AW257" s="49">
        <f t="shared" si="140"/>
        <v>0.33061536564501492</v>
      </c>
      <c r="AX257" s="50">
        <f t="shared" si="141"/>
        <v>0.79601990666218303</v>
      </c>
      <c r="AY257" s="50">
        <f t="shared" si="141"/>
        <v>0.72246568820959278</v>
      </c>
    </row>
    <row r="258" spans="6:51" x14ac:dyDescent="0.25">
      <c r="F258" s="3">
        <v>16</v>
      </c>
      <c r="G258" s="43">
        <f t="shared" si="142"/>
        <v>0.69577835038681224</v>
      </c>
      <c r="H258" s="43">
        <f t="shared" si="142"/>
        <v>0.79606584259857527</v>
      </c>
      <c r="I258" s="43">
        <f t="shared" si="142"/>
        <v>0.98071097010871267</v>
      </c>
      <c r="J258" s="43">
        <f t="shared" si="142"/>
        <v>1.1938003914502191</v>
      </c>
      <c r="K258" s="43">
        <f t="shared" si="142"/>
        <v>0</v>
      </c>
      <c r="L258" s="44">
        <f t="shared" si="142"/>
        <v>1.425838587209413</v>
      </c>
      <c r="M258" s="45">
        <f t="shared" si="142"/>
        <v>4.7999961850402728E-2</v>
      </c>
      <c r="N258" s="46">
        <f t="shared" si="142"/>
        <v>0</v>
      </c>
      <c r="O258" s="46">
        <f t="shared" si="142"/>
        <v>0</v>
      </c>
      <c r="P258" s="47">
        <f t="shared" si="142"/>
        <v>0</v>
      </c>
      <c r="Q258" s="47">
        <f t="shared" si="142"/>
        <v>0</v>
      </c>
      <c r="R258" s="47">
        <f t="shared" si="142"/>
        <v>0</v>
      </c>
      <c r="S258" s="48">
        <f t="shared" si="142"/>
        <v>0</v>
      </c>
      <c r="T258" s="48">
        <f t="shared" si="142"/>
        <v>0</v>
      </c>
      <c r="U258" s="49">
        <f t="shared" ref="U258:V273" si="145">$C$5/100*U$163*U186</f>
        <v>0.45679138032737865</v>
      </c>
      <c r="V258" s="49">
        <f t="shared" si="145"/>
        <v>0.44373473933575963</v>
      </c>
      <c r="W258" s="50">
        <f t="shared" si="142"/>
        <v>0.79979549490456181</v>
      </c>
      <c r="X258" s="50">
        <f t="shared" ref="X258" si="146">X186*X$163</f>
        <v>0.78739189818314703</v>
      </c>
      <c r="AD258"/>
      <c r="AG258" s="3">
        <f t="shared" si="143"/>
        <v>11.076095937857938</v>
      </c>
      <c r="AH258" s="43">
        <f t="shared" si="144"/>
        <v>0.40226262317758343</v>
      </c>
      <c r="AI258" s="43">
        <f t="shared" si="144"/>
        <v>0.77005718134130918</v>
      </c>
      <c r="AJ258" s="43">
        <f t="shared" si="144"/>
        <v>5.7800245784517194E-2</v>
      </c>
      <c r="AK258" s="43">
        <f t="shared" si="144"/>
        <v>1.1495814823361963</v>
      </c>
      <c r="AL258" s="43">
        <f t="shared" si="144"/>
        <v>0</v>
      </c>
      <c r="AM258" s="44">
        <f t="shared" si="144"/>
        <v>0.55070273808441383</v>
      </c>
      <c r="AN258" s="45">
        <f t="shared" si="144"/>
        <v>0</v>
      </c>
      <c r="AO258" s="46">
        <f t="shared" si="144"/>
        <v>0</v>
      </c>
      <c r="AP258" s="46">
        <f t="shared" si="144"/>
        <v>0</v>
      </c>
      <c r="AQ258" s="47">
        <f t="shared" si="144"/>
        <v>0</v>
      </c>
      <c r="AR258" s="47">
        <f t="shared" si="144"/>
        <v>0</v>
      </c>
      <c r="AS258" s="47">
        <f t="shared" si="144"/>
        <v>0</v>
      </c>
      <c r="AT258" s="48">
        <f t="shared" si="144"/>
        <v>0</v>
      </c>
      <c r="AU258" s="48">
        <f t="shared" si="144"/>
        <v>0</v>
      </c>
      <c r="AV258" s="49">
        <f t="shared" ref="AV258:AW273" si="147">$C$5/100*AV$163*AV186</f>
        <v>0.38078688944152572</v>
      </c>
      <c r="AW258" s="49">
        <f t="shared" si="147"/>
        <v>0.3500068268063275</v>
      </c>
      <c r="AX258" s="50">
        <f t="shared" ref="AX258:AY273" si="148">AX186*AX$163</f>
        <v>0.79710699857685996</v>
      </c>
      <c r="AY258" s="50">
        <f t="shared" si="148"/>
        <v>0.7355968304547158</v>
      </c>
    </row>
    <row r="259" spans="6:51" x14ac:dyDescent="0.25">
      <c r="F259" s="3">
        <v>17</v>
      </c>
      <c r="G259" s="43">
        <f t="shared" ref="G259:X274" si="149">G187*G$163</f>
        <v>0.71621483275522724</v>
      </c>
      <c r="H259" s="43">
        <f t="shared" si="149"/>
        <v>0.79739336934629224</v>
      </c>
      <c r="I259" s="43">
        <f t="shared" si="149"/>
        <v>1.041133612712853</v>
      </c>
      <c r="J259" s="43">
        <f t="shared" si="149"/>
        <v>1.1959404082458354</v>
      </c>
      <c r="K259" s="43">
        <f t="shared" si="149"/>
        <v>0</v>
      </c>
      <c r="L259" s="44">
        <f t="shared" si="149"/>
        <v>1.5055325352752496</v>
      </c>
      <c r="M259" s="45">
        <f t="shared" si="149"/>
        <v>0.10853649966996948</v>
      </c>
      <c r="N259" s="46">
        <f t="shared" si="149"/>
        <v>0</v>
      </c>
      <c r="O259" s="46">
        <f t="shared" si="149"/>
        <v>0</v>
      </c>
      <c r="P259" s="47">
        <f t="shared" si="149"/>
        <v>0</v>
      </c>
      <c r="Q259" s="47">
        <f t="shared" si="149"/>
        <v>0</v>
      </c>
      <c r="R259" s="47">
        <f t="shared" si="149"/>
        <v>0</v>
      </c>
      <c r="S259" s="48">
        <f t="shared" si="149"/>
        <v>0</v>
      </c>
      <c r="T259" s="48">
        <f t="shared" si="149"/>
        <v>0</v>
      </c>
      <c r="U259" s="49">
        <f t="shared" si="145"/>
        <v>0.46273621390249192</v>
      </c>
      <c r="V259" s="49">
        <f t="shared" si="145"/>
        <v>0.45200745519472857</v>
      </c>
      <c r="W259" s="50">
        <f t="shared" si="149"/>
        <v>0.79987384769460457</v>
      </c>
      <c r="X259" s="50">
        <f t="shared" si="149"/>
        <v>0.79080456980895142</v>
      </c>
      <c r="AD259"/>
      <c r="AG259" s="3">
        <f t="shared" si="143"/>
        <v>11.648521557810575</v>
      </c>
      <c r="AH259" s="43">
        <f t="shared" ref="AH259:AU274" si="150">AH187*AH$163</f>
        <v>0.45614788961355396</v>
      </c>
      <c r="AI259" s="43">
        <f t="shared" si="150"/>
        <v>0.77629987024685243</v>
      </c>
      <c r="AJ259" s="43">
        <f t="shared" si="150"/>
        <v>0.24206738699680982</v>
      </c>
      <c r="AK259" s="43">
        <f t="shared" si="150"/>
        <v>1.1604246075688818</v>
      </c>
      <c r="AL259" s="43">
        <f t="shared" si="150"/>
        <v>0</v>
      </c>
      <c r="AM259" s="44">
        <f t="shared" si="150"/>
        <v>0.71094703525329861</v>
      </c>
      <c r="AN259" s="45">
        <f t="shared" si="150"/>
        <v>0</v>
      </c>
      <c r="AO259" s="46">
        <f t="shared" si="150"/>
        <v>0</v>
      </c>
      <c r="AP259" s="46">
        <f t="shared" si="150"/>
        <v>0</v>
      </c>
      <c r="AQ259" s="47">
        <f t="shared" si="150"/>
        <v>0</v>
      </c>
      <c r="AR259" s="47">
        <f t="shared" si="150"/>
        <v>0</v>
      </c>
      <c r="AS259" s="47">
        <f t="shared" si="150"/>
        <v>0</v>
      </c>
      <c r="AT259" s="48">
        <f t="shared" si="150"/>
        <v>0</v>
      </c>
      <c r="AU259" s="48">
        <f t="shared" si="150"/>
        <v>0</v>
      </c>
      <c r="AV259" s="49">
        <f t="shared" si="147"/>
        <v>0.39602864185452874</v>
      </c>
      <c r="AW259" s="49">
        <f t="shared" si="147"/>
        <v>0.36778516773179853</v>
      </c>
      <c r="AX259" s="50">
        <f t="shared" si="148"/>
        <v>0.79792073871137259</v>
      </c>
      <c r="AY259" s="50">
        <f t="shared" si="148"/>
        <v>0.74697974436722581</v>
      </c>
    </row>
    <row r="260" spans="6:51" x14ac:dyDescent="0.25">
      <c r="F260" s="3">
        <v>18</v>
      </c>
      <c r="G260" s="43">
        <f t="shared" si="149"/>
        <v>0.72943222531653285</v>
      </c>
      <c r="H260" s="43">
        <f t="shared" si="149"/>
        <v>0.79826920742058816</v>
      </c>
      <c r="I260" s="43">
        <f t="shared" si="149"/>
        <v>1.0810645539871822</v>
      </c>
      <c r="J260" s="43">
        <f t="shared" si="149"/>
        <v>1.1973343188389023</v>
      </c>
      <c r="K260" s="43">
        <f t="shared" si="149"/>
        <v>0</v>
      </c>
      <c r="L260" s="44">
        <f t="shared" si="149"/>
        <v>1.5668952944984391</v>
      </c>
      <c r="M260" s="45">
        <f t="shared" si="149"/>
        <v>0.16167245454358958</v>
      </c>
      <c r="N260" s="46">
        <f t="shared" si="149"/>
        <v>0</v>
      </c>
      <c r="O260" s="46">
        <f t="shared" si="149"/>
        <v>0</v>
      </c>
      <c r="P260" s="47">
        <f t="shared" si="149"/>
        <v>0</v>
      </c>
      <c r="Q260" s="47">
        <f t="shared" si="149"/>
        <v>0</v>
      </c>
      <c r="R260" s="47">
        <f t="shared" si="149"/>
        <v>0</v>
      </c>
      <c r="S260" s="48">
        <f t="shared" si="149"/>
        <v>0</v>
      </c>
      <c r="T260" s="48">
        <f t="shared" si="149"/>
        <v>0</v>
      </c>
      <c r="U260" s="49">
        <f t="shared" si="145"/>
        <v>0.46714351460569326</v>
      </c>
      <c r="V260" s="49">
        <f t="shared" si="145"/>
        <v>0.45836365912099908</v>
      </c>
      <c r="W260" s="50">
        <f t="shared" si="149"/>
        <v>0.79992071339300741</v>
      </c>
      <c r="X260" s="50">
        <f t="shared" si="149"/>
        <v>0.79324993176720271</v>
      </c>
      <c r="AD260"/>
      <c r="AG260" s="3">
        <f t="shared" si="143"/>
        <v>12.250530804721352</v>
      </c>
      <c r="AH260" s="43">
        <f t="shared" si="150"/>
        <v>0.50743188676369522</v>
      </c>
      <c r="AI260" s="43">
        <f t="shared" si="150"/>
        <v>0.78148790598717732</v>
      </c>
      <c r="AJ260" s="43">
        <f t="shared" si="150"/>
        <v>0.40996195381720074</v>
      </c>
      <c r="AK260" s="43">
        <f t="shared" si="150"/>
        <v>1.1693528859123157</v>
      </c>
      <c r="AL260" s="43">
        <f t="shared" si="150"/>
        <v>0</v>
      </c>
      <c r="AM260" s="44">
        <f t="shared" si="150"/>
        <v>0.85926783399065565</v>
      </c>
      <c r="AN260" s="45">
        <f t="shared" si="150"/>
        <v>0</v>
      </c>
      <c r="AO260" s="46">
        <f t="shared" si="150"/>
        <v>0</v>
      </c>
      <c r="AP260" s="46">
        <f t="shared" si="150"/>
        <v>0</v>
      </c>
      <c r="AQ260" s="47">
        <f t="shared" si="150"/>
        <v>0</v>
      </c>
      <c r="AR260" s="47">
        <f t="shared" si="150"/>
        <v>0</v>
      </c>
      <c r="AS260" s="47">
        <f t="shared" si="150"/>
        <v>0</v>
      </c>
      <c r="AT260" s="48">
        <f t="shared" si="150"/>
        <v>0</v>
      </c>
      <c r="AU260" s="48">
        <f t="shared" si="150"/>
        <v>0</v>
      </c>
      <c r="AV260" s="49">
        <f t="shared" si="147"/>
        <v>0.40960910528809774</v>
      </c>
      <c r="AW260" s="49">
        <f t="shared" si="147"/>
        <v>0.38393588490971048</v>
      </c>
      <c r="AX260" s="50">
        <f t="shared" si="148"/>
        <v>0.79852202449415699</v>
      </c>
      <c r="AY260" s="50">
        <f t="shared" si="148"/>
        <v>0.75674512243627112</v>
      </c>
    </row>
    <row r="261" spans="6:51" x14ac:dyDescent="0.25">
      <c r="F261" s="3">
        <v>19</v>
      </c>
      <c r="G261" s="43">
        <f t="shared" si="149"/>
        <v>0.73771498786020606</v>
      </c>
      <c r="H261" s="43">
        <f t="shared" si="149"/>
        <v>0.79884753729321145</v>
      </c>
      <c r="I261" s="43">
        <f t="shared" si="149"/>
        <v>1.1069161939638199</v>
      </c>
      <c r="J261" s="43">
        <f t="shared" si="149"/>
        <v>1.1982435968209708</v>
      </c>
      <c r="K261" s="43">
        <f t="shared" si="149"/>
        <v>0</v>
      </c>
      <c r="L261" s="44">
        <f t="shared" si="149"/>
        <v>1.6141815071510008</v>
      </c>
      <c r="M261" s="45">
        <f t="shared" si="149"/>
        <v>0.20807679173440813</v>
      </c>
      <c r="N261" s="46">
        <f t="shared" si="149"/>
        <v>0</v>
      </c>
      <c r="O261" s="46">
        <f t="shared" si="149"/>
        <v>0</v>
      </c>
      <c r="P261" s="47">
        <f t="shared" si="149"/>
        <v>0</v>
      </c>
      <c r="Q261" s="47">
        <f t="shared" si="149"/>
        <v>0</v>
      </c>
      <c r="R261" s="47">
        <f t="shared" si="149"/>
        <v>0</v>
      </c>
      <c r="S261" s="48">
        <f t="shared" si="149"/>
        <v>0</v>
      </c>
      <c r="T261" s="48">
        <f t="shared" si="149"/>
        <v>0</v>
      </c>
      <c r="U261" s="49">
        <f t="shared" si="145"/>
        <v>0.4704100994177618</v>
      </c>
      <c r="V261" s="49">
        <f t="shared" si="145"/>
        <v>0.46324708734069359</v>
      </c>
      <c r="W261" s="50">
        <f t="shared" si="149"/>
        <v>0.79994924068600948</v>
      </c>
      <c r="X261" s="50">
        <f t="shared" si="149"/>
        <v>0.79501117349230044</v>
      </c>
      <c r="AD261"/>
      <c r="AG261" s="3">
        <f t="shared" si="143"/>
        <v>12.883652595105344</v>
      </c>
      <c r="AH261" s="43">
        <f t="shared" si="150"/>
        <v>0.55484447906101941</v>
      </c>
      <c r="AI261" s="43">
        <f t="shared" si="150"/>
        <v>0.78573736792850513</v>
      </c>
      <c r="AJ261" s="43">
        <f t="shared" si="150"/>
        <v>0.55948155212117068</v>
      </c>
      <c r="AK261" s="43">
        <f t="shared" si="150"/>
        <v>1.1765964037547496</v>
      </c>
      <c r="AL261" s="43">
        <f t="shared" si="150"/>
        <v>0</v>
      </c>
      <c r="AM261" s="44">
        <f t="shared" si="150"/>
        <v>0.99475030256656105</v>
      </c>
      <c r="AN261" s="45">
        <f t="shared" si="150"/>
        <v>0</v>
      </c>
      <c r="AO261" s="46">
        <f t="shared" si="150"/>
        <v>0</v>
      </c>
      <c r="AP261" s="46">
        <f t="shared" si="150"/>
        <v>0</v>
      </c>
      <c r="AQ261" s="47">
        <f t="shared" si="150"/>
        <v>0</v>
      </c>
      <c r="AR261" s="47">
        <f t="shared" si="150"/>
        <v>0</v>
      </c>
      <c r="AS261" s="47">
        <f t="shared" si="150"/>
        <v>0</v>
      </c>
      <c r="AT261" s="48">
        <f t="shared" si="150"/>
        <v>0</v>
      </c>
      <c r="AU261" s="48">
        <f t="shared" si="150"/>
        <v>0</v>
      </c>
      <c r="AV261" s="49">
        <f t="shared" si="147"/>
        <v>0.42157928745493117</v>
      </c>
      <c r="AW261" s="49">
        <f t="shared" si="147"/>
        <v>0.39846899222698084</v>
      </c>
      <c r="AX261" s="50">
        <f t="shared" si="148"/>
        <v>0.7989606799189235</v>
      </c>
      <c r="AY261" s="50">
        <f t="shared" si="148"/>
        <v>0.76503453174578839</v>
      </c>
    </row>
    <row r="262" spans="6:51" x14ac:dyDescent="0.25">
      <c r="F262" s="3">
        <v>20</v>
      </c>
      <c r="G262" s="43">
        <f t="shared" si="149"/>
        <v>0.74277101501211629</v>
      </c>
      <c r="H262" s="43">
        <f t="shared" si="149"/>
        <v>0.79923004091990768</v>
      </c>
      <c r="I262" s="43">
        <f t="shared" si="149"/>
        <v>1.1233618079361829</v>
      </c>
      <c r="J262" s="43">
        <f t="shared" si="149"/>
        <v>1.1988380837477366</v>
      </c>
      <c r="K262" s="43">
        <f t="shared" si="149"/>
        <v>0</v>
      </c>
      <c r="L262" s="44">
        <f t="shared" si="149"/>
        <v>1.6507110938038518</v>
      </c>
      <c r="M262" s="45">
        <f t="shared" si="149"/>
        <v>0.24842848494533271</v>
      </c>
      <c r="N262" s="46">
        <f t="shared" si="149"/>
        <v>0</v>
      </c>
      <c r="O262" s="46">
        <f t="shared" si="149"/>
        <v>0</v>
      </c>
      <c r="P262" s="47">
        <f t="shared" si="149"/>
        <v>0</v>
      </c>
      <c r="Q262" s="47">
        <f t="shared" si="149"/>
        <v>0</v>
      </c>
      <c r="R262" s="47">
        <f t="shared" si="149"/>
        <v>0</v>
      </c>
      <c r="S262" s="48">
        <f t="shared" si="149"/>
        <v>0</v>
      </c>
      <c r="T262" s="48">
        <f t="shared" si="149"/>
        <v>0</v>
      </c>
      <c r="U262" s="49">
        <f t="shared" si="145"/>
        <v>0.47283209777126906</v>
      </c>
      <c r="V262" s="49">
        <f t="shared" si="145"/>
        <v>0.46700086385422551</v>
      </c>
      <c r="W262" s="50">
        <f t="shared" si="149"/>
        <v>0.79996690967383388</v>
      </c>
      <c r="X262" s="50">
        <f t="shared" si="149"/>
        <v>0.79628678565447286</v>
      </c>
      <c r="AD262"/>
      <c r="AG262" s="3">
        <f t="shared" si="143"/>
        <v>13.549494861675118</v>
      </c>
      <c r="AH262" s="43">
        <f t="shared" si="150"/>
        <v>0.59732038290893574</v>
      </c>
      <c r="AI262" s="43">
        <f t="shared" si="150"/>
        <v>0.78916613981476125</v>
      </c>
      <c r="AJ262" s="43">
        <f t="shared" si="150"/>
        <v>0.68941222616384779</v>
      </c>
      <c r="AK262" s="43">
        <f t="shared" si="150"/>
        <v>1.1823837671191528</v>
      </c>
      <c r="AL262" s="43">
        <f t="shared" si="150"/>
        <v>0</v>
      </c>
      <c r="AM262" s="44">
        <f t="shared" si="150"/>
        <v>1.1168702869516924</v>
      </c>
      <c r="AN262" s="45">
        <f t="shared" si="150"/>
        <v>0</v>
      </c>
      <c r="AO262" s="46">
        <f t="shared" si="150"/>
        <v>0</v>
      </c>
      <c r="AP262" s="46">
        <f t="shared" si="150"/>
        <v>0</v>
      </c>
      <c r="AQ262" s="47">
        <f t="shared" si="150"/>
        <v>0</v>
      </c>
      <c r="AR262" s="47">
        <f t="shared" si="150"/>
        <v>0</v>
      </c>
      <c r="AS262" s="47">
        <f t="shared" si="150"/>
        <v>0</v>
      </c>
      <c r="AT262" s="48">
        <f t="shared" si="150"/>
        <v>0</v>
      </c>
      <c r="AU262" s="48">
        <f t="shared" si="150"/>
        <v>0</v>
      </c>
      <c r="AV262" s="49">
        <f t="shared" si="147"/>
        <v>0.43201243944998807</v>
      </c>
      <c r="AW262" s="49">
        <f t="shared" si="147"/>
        <v>0.41141811727346272</v>
      </c>
      <c r="AX262" s="50">
        <f t="shared" si="148"/>
        <v>0.79927670238190673</v>
      </c>
      <c r="AY262" s="50">
        <f t="shared" si="148"/>
        <v>0.77199575601799175</v>
      </c>
    </row>
    <row r="263" spans="6:51" x14ac:dyDescent="0.25">
      <c r="F263" s="3">
        <v>21</v>
      </c>
      <c r="G263" s="43">
        <f t="shared" si="149"/>
        <v>0.74579262357408993</v>
      </c>
      <c r="H263" s="43">
        <f t="shared" si="149"/>
        <v>0.79948360941301444</v>
      </c>
      <c r="I263" s="43">
        <f t="shared" si="149"/>
        <v>1.1336709048803315</v>
      </c>
      <c r="J263" s="43">
        <f t="shared" si="149"/>
        <v>1.1992279041952654</v>
      </c>
      <c r="K263" s="43">
        <f t="shared" si="149"/>
        <v>0</v>
      </c>
      <c r="L263" s="44">
        <f t="shared" si="149"/>
        <v>1.6790390507505173</v>
      </c>
      <c r="M263" s="45">
        <f t="shared" si="149"/>
        <v>0.28339034465040447</v>
      </c>
      <c r="N263" s="46">
        <f t="shared" si="149"/>
        <v>0</v>
      </c>
      <c r="O263" s="46">
        <f t="shared" si="149"/>
        <v>0</v>
      </c>
      <c r="P263" s="47">
        <f t="shared" si="149"/>
        <v>0</v>
      </c>
      <c r="Q263" s="47">
        <f t="shared" si="149"/>
        <v>0</v>
      </c>
      <c r="R263" s="47">
        <f t="shared" si="149"/>
        <v>0</v>
      </c>
      <c r="S263" s="48">
        <f t="shared" si="149"/>
        <v>0</v>
      </c>
      <c r="T263" s="48">
        <f t="shared" si="149"/>
        <v>0</v>
      </c>
      <c r="U263" s="49">
        <f t="shared" si="145"/>
        <v>0.47462950765498113</v>
      </c>
      <c r="V263" s="49">
        <f t="shared" si="145"/>
        <v>0.46988911807206579</v>
      </c>
      <c r="W263" s="50">
        <f t="shared" si="149"/>
        <v>0.79997804247711179</v>
      </c>
      <c r="X263" s="50">
        <f t="shared" si="149"/>
        <v>0.79721617409360801</v>
      </c>
      <c r="AD263"/>
      <c r="AG263" s="3">
        <f t="shared" si="143"/>
        <v>14.249748636990411</v>
      </c>
      <c r="AH263" s="43">
        <f t="shared" si="150"/>
        <v>0.63410537077952878</v>
      </c>
      <c r="AI263" s="43">
        <f t="shared" si="150"/>
        <v>0.79189008544995965</v>
      </c>
      <c r="AJ263" s="43">
        <f t="shared" si="150"/>
        <v>0.79940129264206661</v>
      </c>
      <c r="AK263" s="43">
        <f t="shared" si="150"/>
        <v>1.186935235762322</v>
      </c>
      <c r="AL263" s="43">
        <f t="shared" si="150"/>
        <v>0</v>
      </c>
      <c r="AM263" s="44">
        <f t="shared" si="150"/>
        <v>1.225492927206929</v>
      </c>
      <c r="AN263" s="45">
        <f t="shared" si="150"/>
        <v>0</v>
      </c>
      <c r="AO263" s="46">
        <f t="shared" si="150"/>
        <v>0</v>
      </c>
      <c r="AP263" s="46">
        <f t="shared" si="150"/>
        <v>0</v>
      </c>
      <c r="AQ263" s="47">
        <f t="shared" si="150"/>
        <v>0</v>
      </c>
      <c r="AR263" s="47">
        <f t="shared" si="150"/>
        <v>0</v>
      </c>
      <c r="AS263" s="47">
        <f t="shared" si="150"/>
        <v>0</v>
      </c>
      <c r="AT263" s="48">
        <f t="shared" si="150"/>
        <v>0</v>
      </c>
      <c r="AU263" s="48">
        <f t="shared" si="150"/>
        <v>0</v>
      </c>
      <c r="AV263" s="49">
        <f t="shared" si="147"/>
        <v>0.44100089975994833</v>
      </c>
      <c r="AW263" s="49">
        <f t="shared" si="147"/>
        <v>0.42283877731442004</v>
      </c>
      <c r="AX263" s="50">
        <f t="shared" si="148"/>
        <v>0.79950160972915629</v>
      </c>
      <c r="AY263" s="50">
        <f t="shared" si="148"/>
        <v>0.77777831657959207</v>
      </c>
    </row>
    <row r="264" spans="6:51" x14ac:dyDescent="0.25">
      <c r="F264" s="3">
        <v>22</v>
      </c>
      <c r="G264" s="43">
        <f t="shared" si="149"/>
        <v>0.74756889943226534</v>
      </c>
      <c r="H264" s="43">
        <f t="shared" si="149"/>
        <v>0.79965218999608001</v>
      </c>
      <c r="I264" s="43">
        <f t="shared" si="149"/>
        <v>1.140055567396526</v>
      </c>
      <c r="J264" s="43">
        <f t="shared" si="149"/>
        <v>1.1994844210219826</v>
      </c>
      <c r="K264" s="43">
        <f t="shared" si="149"/>
        <v>0</v>
      </c>
      <c r="L264" s="44">
        <f t="shared" si="149"/>
        <v>1.7011138723322847</v>
      </c>
      <c r="M264" s="45">
        <f t="shared" si="149"/>
        <v>0.31359133347873025</v>
      </c>
      <c r="N264" s="46">
        <f t="shared" si="149"/>
        <v>0</v>
      </c>
      <c r="O264" s="46">
        <f t="shared" si="149"/>
        <v>0</v>
      </c>
      <c r="P264" s="47">
        <f t="shared" si="149"/>
        <v>0</v>
      </c>
      <c r="Q264" s="47">
        <f t="shared" si="149"/>
        <v>0</v>
      </c>
      <c r="R264" s="47">
        <f t="shared" si="149"/>
        <v>0</v>
      </c>
      <c r="S264" s="48">
        <f t="shared" si="149"/>
        <v>0</v>
      </c>
      <c r="T264" s="48">
        <f t="shared" si="149"/>
        <v>0</v>
      </c>
      <c r="U264" s="49">
        <f t="shared" si="145"/>
        <v>0.47596523533463486</v>
      </c>
      <c r="V264" s="49">
        <f t="shared" si="145"/>
        <v>0.47211450102223074</v>
      </c>
      <c r="W264" s="50">
        <f t="shared" si="149"/>
        <v>0.79998517594395691</v>
      </c>
      <c r="X264" s="50">
        <f t="shared" si="149"/>
        <v>0.79789753125744367</v>
      </c>
      <c r="AD264"/>
      <c r="AG264" s="3">
        <f t="shared" si="143"/>
        <v>14.986192348155662</v>
      </c>
      <c r="AH264" s="43">
        <f t="shared" si="150"/>
        <v>0.66482727560848032</v>
      </c>
      <c r="AI264" s="43">
        <f t="shared" si="150"/>
        <v>0.79401971973291707</v>
      </c>
      <c r="AJ264" s="43">
        <f t="shared" si="150"/>
        <v>0.88995071791585234</v>
      </c>
      <c r="AK264" s="43">
        <f t="shared" si="150"/>
        <v>1.1904570307777702</v>
      </c>
      <c r="AL264" s="43">
        <f t="shared" si="150"/>
        <v>0</v>
      </c>
      <c r="AM264" s="44">
        <f t="shared" si="150"/>
        <v>1.320847571809203</v>
      </c>
      <c r="AN264" s="45">
        <f t="shared" si="150"/>
        <v>0</v>
      </c>
      <c r="AO264" s="46">
        <f t="shared" si="150"/>
        <v>0</v>
      </c>
      <c r="AP264" s="46">
        <f t="shared" si="150"/>
        <v>0</v>
      </c>
      <c r="AQ264" s="47">
        <f t="shared" si="150"/>
        <v>0</v>
      </c>
      <c r="AR264" s="47">
        <f t="shared" si="150"/>
        <v>0</v>
      </c>
      <c r="AS264" s="47">
        <f t="shared" si="150"/>
        <v>0</v>
      </c>
      <c r="AT264" s="48">
        <f t="shared" si="150"/>
        <v>0</v>
      </c>
      <c r="AU264" s="48">
        <f t="shared" si="150"/>
        <v>0</v>
      </c>
      <c r="AV264" s="49">
        <f t="shared" si="147"/>
        <v>0.44865232675159517</v>
      </c>
      <c r="AW264" s="49">
        <f t="shared" si="147"/>
        <v>0.43280591070126229</v>
      </c>
      <c r="AX264" s="50">
        <f t="shared" si="148"/>
        <v>0.79965979153761402</v>
      </c>
      <c r="AY264" s="50">
        <f t="shared" si="148"/>
        <v>0.78252937949505119</v>
      </c>
    </row>
    <row r="265" spans="6:51" x14ac:dyDescent="0.25">
      <c r="F265" s="3">
        <v>23</v>
      </c>
      <c r="G265" s="43">
        <f t="shared" si="149"/>
        <v>0.7486005257184557</v>
      </c>
      <c r="H265" s="43">
        <f t="shared" si="149"/>
        <v>0.79976464823522009</v>
      </c>
      <c r="I265" s="43">
        <f t="shared" si="149"/>
        <v>1.1439716888683693</v>
      </c>
      <c r="J265" s="43">
        <f t="shared" si="149"/>
        <v>1.199653898956337</v>
      </c>
      <c r="K265" s="43">
        <f t="shared" si="149"/>
        <v>0</v>
      </c>
      <c r="L265" s="44">
        <f t="shared" si="149"/>
        <v>1.7184133429963417</v>
      </c>
      <c r="M265" s="45">
        <f t="shared" si="149"/>
        <v>0.33961557381034624</v>
      </c>
      <c r="N265" s="46">
        <f t="shared" si="149"/>
        <v>0</v>
      </c>
      <c r="O265" s="46">
        <f t="shared" si="149"/>
        <v>0</v>
      </c>
      <c r="P265" s="47">
        <f t="shared" si="149"/>
        <v>0</v>
      </c>
      <c r="Q265" s="47">
        <f t="shared" si="149"/>
        <v>0</v>
      </c>
      <c r="R265" s="47">
        <f t="shared" si="149"/>
        <v>0</v>
      </c>
      <c r="S265" s="48">
        <f t="shared" si="149"/>
        <v>0</v>
      </c>
      <c r="T265" s="48">
        <f t="shared" si="149"/>
        <v>0</v>
      </c>
      <c r="U265" s="49">
        <f t="shared" si="145"/>
        <v>0.47695964181141309</v>
      </c>
      <c r="V265" s="49">
        <f t="shared" si="145"/>
        <v>0.47383213799493668</v>
      </c>
      <c r="W265" s="50">
        <f t="shared" si="149"/>
        <v>0.79998982254074302</v>
      </c>
      <c r="X265" s="50">
        <f t="shared" si="149"/>
        <v>0.7984002692976504</v>
      </c>
      <c r="AD265"/>
      <c r="AG265" s="3">
        <f t="shared" si="143"/>
        <v>15.760696333472486</v>
      </c>
      <c r="AH265" s="43">
        <f t="shared" si="150"/>
        <v>0.68951616263078597</v>
      </c>
      <c r="AI265" s="43">
        <f t="shared" si="150"/>
        <v>0.79565752637252984</v>
      </c>
      <c r="AJ265" s="43">
        <f t="shared" si="150"/>
        <v>0.96232878469500627</v>
      </c>
      <c r="AK265" s="43">
        <f t="shared" si="150"/>
        <v>1.1931370332839852</v>
      </c>
      <c r="AL265" s="43">
        <f t="shared" si="150"/>
        <v>0</v>
      </c>
      <c r="AM265" s="44">
        <f t="shared" si="150"/>
        <v>1.4034823865988058</v>
      </c>
      <c r="AN265" s="45">
        <f t="shared" si="150"/>
        <v>3.2345468786087794E-2</v>
      </c>
      <c r="AO265" s="46">
        <f t="shared" si="150"/>
        <v>0</v>
      </c>
      <c r="AP265" s="46">
        <f t="shared" si="150"/>
        <v>0</v>
      </c>
      <c r="AQ265" s="47">
        <f t="shared" si="150"/>
        <v>0</v>
      </c>
      <c r="AR265" s="47">
        <f t="shared" si="150"/>
        <v>0</v>
      </c>
      <c r="AS265" s="47">
        <f t="shared" si="150"/>
        <v>0</v>
      </c>
      <c r="AT265" s="48">
        <f t="shared" si="150"/>
        <v>0</v>
      </c>
      <c r="AU265" s="48">
        <f t="shared" si="150"/>
        <v>0</v>
      </c>
      <c r="AV265" s="49">
        <f t="shared" si="147"/>
        <v>0.45508552831310128</v>
      </c>
      <c r="AW265" s="49">
        <f t="shared" si="147"/>
        <v>0.44141078703132153</v>
      </c>
      <c r="AX265" s="50">
        <f t="shared" si="148"/>
        <v>0.79976979102142864</v>
      </c>
      <c r="AY265" s="50">
        <f t="shared" si="148"/>
        <v>0.78639021721315627</v>
      </c>
    </row>
    <row r="266" spans="6:51" x14ac:dyDescent="0.25">
      <c r="F266" s="3">
        <v>24</v>
      </c>
      <c r="G266" s="43">
        <f t="shared" si="149"/>
        <v>0.74919483319443103</v>
      </c>
      <c r="H266" s="43">
        <f t="shared" si="149"/>
        <v>0.7998399553343235</v>
      </c>
      <c r="I266" s="43">
        <f t="shared" si="149"/>
        <v>1.1463559178620419</v>
      </c>
      <c r="J266" s="43">
        <f t="shared" si="149"/>
        <v>1.1997663705947674</v>
      </c>
      <c r="K266" s="43">
        <f t="shared" si="149"/>
        <v>0</v>
      </c>
      <c r="L266" s="44">
        <f t="shared" si="149"/>
        <v>1.7320551667534898</v>
      </c>
      <c r="M266" s="45">
        <f t="shared" si="149"/>
        <v>0.36199645435213518</v>
      </c>
      <c r="N266" s="46">
        <f t="shared" si="149"/>
        <v>0</v>
      </c>
      <c r="O266" s="46">
        <f t="shared" si="149"/>
        <v>0</v>
      </c>
      <c r="P266" s="47">
        <f t="shared" si="149"/>
        <v>0</v>
      </c>
      <c r="Q266" s="47">
        <f t="shared" si="149"/>
        <v>0</v>
      </c>
      <c r="R266" s="47">
        <f t="shared" si="149"/>
        <v>0</v>
      </c>
      <c r="S266" s="48">
        <f t="shared" si="149"/>
        <v>0</v>
      </c>
      <c r="T266" s="48">
        <f t="shared" si="149"/>
        <v>0</v>
      </c>
      <c r="U266" s="49">
        <f t="shared" si="145"/>
        <v>0.47770153242128283</v>
      </c>
      <c r="V266" s="49">
        <f t="shared" si="145"/>
        <v>0.47516060088630335</v>
      </c>
      <c r="W266" s="50">
        <f t="shared" si="149"/>
        <v>0.79999289808928653</v>
      </c>
      <c r="X266" s="50">
        <f t="shared" si="149"/>
        <v>0.79877365987853177</v>
      </c>
      <c r="AD266"/>
      <c r="AG266" s="3">
        <f t="shared" si="143"/>
        <v>16.575227592518086</v>
      </c>
      <c r="AH266" s="43">
        <f t="shared" si="150"/>
        <v>0.70856829565586121</v>
      </c>
      <c r="AI266" s="43">
        <f t="shared" si="150"/>
        <v>0.79689601229056484</v>
      </c>
      <c r="AJ266" s="43">
        <f t="shared" si="150"/>
        <v>1.0184109832347004</v>
      </c>
      <c r="AK266" s="43">
        <f t="shared" si="150"/>
        <v>1.1951419651899646</v>
      </c>
      <c r="AL266" s="43">
        <f t="shared" si="150"/>
        <v>0</v>
      </c>
      <c r="AM266" s="44">
        <f t="shared" si="150"/>
        <v>1.4742039938990019</v>
      </c>
      <c r="AN266" s="45">
        <f t="shared" si="150"/>
        <v>8.3764035958711902E-2</v>
      </c>
      <c r="AO266" s="46">
        <f t="shared" si="150"/>
        <v>0</v>
      </c>
      <c r="AP266" s="46">
        <f t="shared" si="150"/>
        <v>0</v>
      </c>
      <c r="AQ266" s="47">
        <f t="shared" si="150"/>
        <v>0</v>
      </c>
      <c r="AR266" s="47">
        <f t="shared" si="150"/>
        <v>0</v>
      </c>
      <c r="AS266" s="47">
        <f t="shared" si="150"/>
        <v>0</v>
      </c>
      <c r="AT266" s="48">
        <f t="shared" si="150"/>
        <v>0</v>
      </c>
      <c r="AU266" s="48">
        <f t="shared" si="150"/>
        <v>0</v>
      </c>
      <c r="AV266" s="49">
        <f t="shared" si="147"/>
        <v>0.46042612269399152</v>
      </c>
      <c r="AW266" s="49">
        <f t="shared" si="147"/>
        <v>0.44875745928379762</v>
      </c>
      <c r="AX266" s="50">
        <f t="shared" si="148"/>
        <v>0.79984546718712002</v>
      </c>
      <c r="AY266" s="50">
        <f t="shared" si="148"/>
        <v>0.78949334332200594</v>
      </c>
    </row>
    <row r="267" spans="6:51" x14ac:dyDescent="0.25">
      <c r="F267" s="3">
        <v>25</v>
      </c>
      <c r="G267" s="43">
        <f t="shared" si="149"/>
        <v>0.74953567400236376</v>
      </c>
      <c r="H267" s="43">
        <f t="shared" si="149"/>
        <v>0.79989059665859719</v>
      </c>
      <c r="I267" s="43">
        <f t="shared" si="149"/>
        <v>1.147799719917648</v>
      </c>
      <c r="J267" s="43">
        <f t="shared" si="149"/>
        <v>1.1998413712594882</v>
      </c>
      <c r="K267" s="43">
        <f t="shared" si="149"/>
        <v>0</v>
      </c>
      <c r="L267" s="44">
        <f t="shared" si="149"/>
        <v>1.7428841943669617</v>
      </c>
      <c r="M267" s="45">
        <f t="shared" si="149"/>
        <v>0.38121448477704623</v>
      </c>
      <c r="N267" s="46">
        <f t="shared" si="149"/>
        <v>0</v>
      </c>
      <c r="O267" s="46">
        <f t="shared" si="149"/>
        <v>0</v>
      </c>
      <c r="P267" s="47">
        <f t="shared" si="149"/>
        <v>0</v>
      </c>
      <c r="Q267" s="47">
        <f t="shared" si="149"/>
        <v>0</v>
      </c>
      <c r="R267" s="47">
        <f t="shared" si="149"/>
        <v>0</v>
      </c>
      <c r="S267" s="48">
        <f t="shared" si="149"/>
        <v>0</v>
      </c>
      <c r="T267" s="48">
        <f t="shared" si="149"/>
        <v>0</v>
      </c>
      <c r="U267" s="49">
        <f t="shared" si="145"/>
        <v>0.4782563884114992</v>
      </c>
      <c r="V267" s="49">
        <f t="shared" si="145"/>
        <v>0.47619045307094493</v>
      </c>
      <c r="W267" s="50">
        <f t="shared" si="149"/>
        <v>0.7999949656765698</v>
      </c>
      <c r="X267" s="50">
        <f t="shared" si="149"/>
        <v>0.79905283947891137</v>
      </c>
      <c r="AD267"/>
      <c r="AG267" s="3">
        <f t="shared" si="143"/>
        <v>17.431854781713245</v>
      </c>
      <c r="AH267" s="43">
        <f t="shared" si="150"/>
        <v>0.7226614224631901</v>
      </c>
      <c r="AI267" s="43">
        <f t="shared" si="150"/>
        <v>0.79781652314212348</v>
      </c>
      <c r="AJ267" s="43">
        <f t="shared" si="150"/>
        <v>1.0604730218359693</v>
      </c>
      <c r="AK267" s="43">
        <f t="shared" si="150"/>
        <v>1.1966160182014025</v>
      </c>
      <c r="AL267" s="43">
        <f t="shared" si="150"/>
        <v>0</v>
      </c>
      <c r="AM267" s="44">
        <f t="shared" si="150"/>
        <v>1.5340086082164721</v>
      </c>
      <c r="AN267" s="45">
        <f t="shared" si="150"/>
        <v>0.1323528423840209</v>
      </c>
      <c r="AO267" s="46">
        <f t="shared" si="150"/>
        <v>0</v>
      </c>
      <c r="AP267" s="46">
        <f t="shared" si="150"/>
        <v>0</v>
      </c>
      <c r="AQ267" s="47">
        <f t="shared" si="150"/>
        <v>0</v>
      </c>
      <c r="AR267" s="47">
        <f t="shared" si="150"/>
        <v>0</v>
      </c>
      <c r="AS267" s="47">
        <f t="shared" si="150"/>
        <v>0</v>
      </c>
      <c r="AT267" s="48">
        <f t="shared" si="150"/>
        <v>0</v>
      </c>
      <c r="AU267" s="48">
        <f t="shared" si="150"/>
        <v>0</v>
      </c>
      <c r="AV267" s="49">
        <f t="shared" si="147"/>
        <v>0.46480227065479085</v>
      </c>
      <c r="AW267" s="49">
        <f t="shared" si="147"/>
        <v>0.45495894930862946</v>
      </c>
      <c r="AX267" s="50">
        <f t="shared" si="148"/>
        <v>0.79989700842738154</v>
      </c>
      <c r="AY267" s="50">
        <f t="shared" si="148"/>
        <v>0.79196038375123412</v>
      </c>
    </row>
    <row r="268" spans="6:51" x14ac:dyDescent="0.25">
      <c r="F268" s="3">
        <v>26</v>
      </c>
      <c r="G268" s="43">
        <f t="shared" si="149"/>
        <v>0.74973090856009195</v>
      </c>
      <c r="H268" s="43">
        <f t="shared" si="149"/>
        <v>0.79992480558888146</v>
      </c>
      <c r="I268" s="43">
        <f t="shared" si="149"/>
        <v>1.1486709927918475</v>
      </c>
      <c r="J268" s="43">
        <f t="shared" si="149"/>
        <v>1.1998916420284189</v>
      </c>
      <c r="K268" s="43">
        <f t="shared" si="149"/>
        <v>0</v>
      </c>
      <c r="L268" s="44">
        <f t="shared" si="149"/>
        <v>1.7515397174831207</v>
      </c>
      <c r="M268" s="45">
        <f t="shared" si="149"/>
        <v>0.39769779490107249</v>
      </c>
      <c r="N268" s="46">
        <f t="shared" si="149"/>
        <v>0</v>
      </c>
      <c r="O268" s="46">
        <f t="shared" si="149"/>
        <v>0</v>
      </c>
      <c r="P268" s="47">
        <f t="shared" si="149"/>
        <v>0</v>
      </c>
      <c r="Q268" s="47">
        <f t="shared" si="149"/>
        <v>0</v>
      </c>
      <c r="R268" s="47">
        <f t="shared" si="149"/>
        <v>0</v>
      </c>
      <c r="S268" s="48">
        <f t="shared" si="149"/>
        <v>0</v>
      </c>
      <c r="T268" s="48">
        <f t="shared" si="149"/>
        <v>0</v>
      </c>
      <c r="U268" s="49">
        <f t="shared" si="145"/>
        <v>0.47867249254083627</v>
      </c>
      <c r="V268" s="49">
        <f t="shared" si="145"/>
        <v>0.47699085453492135</v>
      </c>
      <c r="W268" s="50">
        <f t="shared" si="149"/>
        <v>0.79999637674772806</v>
      </c>
      <c r="X268" s="50">
        <f t="shared" si="149"/>
        <v>0.79926298910622862</v>
      </c>
      <c r="AD268"/>
      <c r="AG268" s="3">
        <f t="shared" si="143"/>
        <v>18.332753468067196</v>
      </c>
      <c r="AH268" s="43">
        <f t="shared" si="150"/>
        <v>0.73264029068053316</v>
      </c>
      <c r="AI268" s="43">
        <f t="shared" si="150"/>
        <v>0.79848878228205755</v>
      </c>
      <c r="AJ268" s="43">
        <f t="shared" si="150"/>
        <v>1.090966533632924</v>
      </c>
      <c r="AK268" s="43">
        <f t="shared" si="150"/>
        <v>1.1976807883452227</v>
      </c>
      <c r="AL268" s="43">
        <f t="shared" si="150"/>
        <v>0</v>
      </c>
      <c r="AM268" s="44">
        <f t="shared" si="150"/>
        <v>1.5840113321035867</v>
      </c>
      <c r="AN268" s="45">
        <f t="shared" si="150"/>
        <v>0.17782739305160283</v>
      </c>
      <c r="AO268" s="46">
        <f t="shared" si="150"/>
        <v>0</v>
      </c>
      <c r="AP268" s="46">
        <f t="shared" si="150"/>
        <v>0</v>
      </c>
      <c r="AQ268" s="47">
        <f t="shared" si="150"/>
        <v>0</v>
      </c>
      <c r="AR268" s="47">
        <f t="shared" si="150"/>
        <v>0</v>
      </c>
      <c r="AS268" s="47">
        <f t="shared" si="150"/>
        <v>0</v>
      </c>
      <c r="AT268" s="48">
        <f t="shared" si="150"/>
        <v>0</v>
      </c>
      <c r="AU268" s="48">
        <f t="shared" si="150"/>
        <v>0</v>
      </c>
      <c r="AV268" s="49">
        <f t="shared" si="147"/>
        <v>0.46834070479989026</v>
      </c>
      <c r="AW268" s="49">
        <f t="shared" si="147"/>
        <v>0.46013337132533505</v>
      </c>
      <c r="AX268" s="50">
        <f t="shared" si="148"/>
        <v>0.79993178691461264</v>
      </c>
      <c r="AY268" s="50">
        <f t="shared" si="148"/>
        <v>0.79390069270438435</v>
      </c>
    </row>
    <row r="269" spans="6:51" x14ac:dyDescent="0.25">
      <c r="F269" s="3">
        <v>27</v>
      </c>
      <c r="G269" s="43">
        <f t="shared" si="149"/>
        <v>0.74984292490290172</v>
      </c>
      <c r="H269" s="43">
        <f t="shared" si="149"/>
        <v>0.79994802546604293</v>
      </c>
      <c r="I269" s="43">
        <f t="shared" si="149"/>
        <v>1.1491958419767103</v>
      </c>
      <c r="J269" s="43">
        <f t="shared" si="149"/>
        <v>1.1999255193886624</v>
      </c>
      <c r="K269" s="43">
        <f t="shared" si="149"/>
        <v>0</v>
      </c>
      <c r="L269" s="44">
        <f t="shared" si="149"/>
        <v>1.7585066352947283</v>
      </c>
      <c r="M269" s="45">
        <f t="shared" si="149"/>
        <v>0.41182440583396918</v>
      </c>
      <c r="N269" s="46">
        <f t="shared" si="149"/>
        <v>0</v>
      </c>
      <c r="O269" s="46">
        <f t="shared" si="149"/>
        <v>0</v>
      </c>
      <c r="P269" s="47">
        <f t="shared" si="149"/>
        <v>0</v>
      </c>
      <c r="Q269" s="47">
        <f t="shared" si="149"/>
        <v>0</v>
      </c>
      <c r="R269" s="47">
        <f t="shared" si="149"/>
        <v>0</v>
      </c>
      <c r="S269" s="48">
        <f t="shared" si="149"/>
        <v>0</v>
      </c>
      <c r="T269" s="48">
        <f t="shared" si="149"/>
        <v>0</v>
      </c>
      <c r="U269" s="49">
        <f t="shared" si="145"/>
        <v>0.47898546517115198</v>
      </c>
      <c r="V269" s="49">
        <f t="shared" si="145"/>
        <v>0.47761463887334166</v>
      </c>
      <c r="W269" s="50">
        <f t="shared" si="149"/>
        <v>0.79999735389754645</v>
      </c>
      <c r="X269" s="50">
        <f t="shared" si="149"/>
        <v>0.79942224982953314</v>
      </c>
      <c r="AD269"/>
      <c r="AG269" s="3">
        <f t="shared" si="143"/>
        <v>19.280211654442091</v>
      </c>
      <c r="AH269" s="43">
        <f t="shared" si="150"/>
        <v>0.7393971649447777</v>
      </c>
      <c r="AI269" s="43">
        <f t="shared" si="150"/>
        <v>0.79897106375718296</v>
      </c>
      <c r="AJ269" s="43">
        <f t="shared" si="150"/>
        <v>1.1123093548466083</v>
      </c>
      <c r="AK269" s="43">
        <f t="shared" si="150"/>
        <v>1.1984362914538806</v>
      </c>
      <c r="AL269" s="43">
        <f t="shared" si="150"/>
        <v>0</v>
      </c>
      <c r="AM269" s="44">
        <f t="shared" si="150"/>
        <v>1.6253795944191944</v>
      </c>
      <c r="AN269" s="45">
        <f t="shared" si="150"/>
        <v>0.21996519323611158</v>
      </c>
      <c r="AO269" s="46">
        <f t="shared" si="150"/>
        <v>0</v>
      </c>
      <c r="AP269" s="46">
        <f t="shared" si="150"/>
        <v>0</v>
      </c>
      <c r="AQ269" s="47">
        <f t="shared" si="150"/>
        <v>0</v>
      </c>
      <c r="AR269" s="47">
        <f t="shared" si="150"/>
        <v>0</v>
      </c>
      <c r="AS269" s="47">
        <f t="shared" si="150"/>
        <v>0</v>
      </c>
      <c r="AT269" s="48">
        <f t="shared" si="150"/>
        <v>0</v>
      </c>
      <c r="AU269" s="48">
        <f t="shared" si="150"/>
        <v>0</v>
      </c>
      <c r="AV269" s="49">
        <f t="shared" si="147"/>
        <v>0.47116324884632982</v>
      </c>
      <c r="AW269" s="49">
        <f t="shared" si="147"/>
        <v>0.46440019492669571</v>
      </c>
      <c r="AX269" s="50">
        <f t="shared" si="148"/>
        <v>0.79995505704521919</v>
      </c>
      <c r="AY269" s="50">
        <f t="shared" si="148"/>
        <v>0.79541067204072646</v>
      </c>
    </row>
    <row r="270" spans="6:51" x14ac:dyDescent="0.25">
      <c r="F270" s="3">
        <v>28</v>
      </c>
      <c r="G270" s="43">
        <f t="shared" si="149"/>
        <v>0.74990746476452386</v>
      </c>
      <c r="H270" s="43">
        <f t="shared" si="149"/>
        <v>0.79996386597608904</v>
      </c>
      <c r="I270" s="43">
        <f t="shared" si="149"/>
        <v>1.1495119438192078</v>
      </c>
      <c r="J270" s="43">
        <f t="shared" si="149"/>
        <v>1.1999484779203768</v>
      </c>
      <c r="K270" s="43">
        <f t="shared" si="149"/>
        <v>0</v>
      </c>
      <c r="L270" s="44">
        <f t="shared" si="149"/>
        <v>1.764153991086816</v>
      </c>
      <c r="M270" s="45">
        <f t="shared" si="149"/>
        <v>0.42392560379890698</v>
      </c>
      <c r="N270" s="46">
        <f t="shared" si="149"/>
        <v>0</v>
      </c>
      <c r="O270" s="46">
        <f t="shared" si="149"/>
        <v>0</v>
      </c>
      <c r="P270" s="47">
        <f t="shared" si="149"/>
        <v>0</v>
      </c>
      <c r="Q270" s="47">
        <f t="shared" si="149"/>
        <v>0</v>
      </c>
      <c r="R270" s="47">
        <f t="shared" si="149"/>
        <v>0</v>
      </c>
      <c r="S270" s="48">
        <f t="shared" si="149"/>
        <v>0</v>
      </c>
      <c r="T270" s="48">
        <f t="shared" si="149"/>
        <v>0</v>
      </c>
      <c r="U270" s="49">
        <f t="shared" si="145"/>
        <v>0.47922161122309265</v>
      </c>
      <c r="V270" s="49">
        <f t="shared" si="145"/>
        <v>0.47810219926110004</v>
      </c>
      <c r="W270" s="50">
        <f t="shared" si="149"/>
        <v>0.79999804014395359</v>
      </c>
      <c r="X270" s="50">
        <f t="shared" si="149"/>
        <v>0.79954376241286385</v>
      </c>
      <c r="AD270"/>
      <c r="AG270" s="3">
        <f t="shared" si="143"/>
        <v>20.276635590369683</v>
      </c>
      <c r="AH270" s="43">
        <f t="shared" si="150"/>
        <v>0.7437704648042871</v>
      </c>
      <c r="AI270" s="43">
        <f t="shared" si="150"/>
        <v>0.7993108734849742</v>
      </c>
      <c r="AJ270" s="43">
        <f t="shared" si="150"/>
        <v>1.1267168169431054</v>
      </c>
      <c r="AK270" s="43">
        <f t="shared" si="150"/>
        <v>1.1989627867107169</v>
      </c>
      <c r="AL270" s="43">
        <f t="shared" si="150"/>
        <v>0</v>
      </c>
      <c r="AM270" s="44">
        <f t="shared" si="150"/>
        <v>1.6592753637839359</v>
      </c>
      <c r="AN270" s="45">
        <f t="shared" si="150"/>
        <v>0.25861194018407818</v>
      </c>
      <c r="AO270" s="46">
        <f t="shared" si="150"/>
        <v>0</v>
      </c>
      <c r="AP270" s="46">
        <f t="shared" si="150"/>
        <v>0</v>
      </c>
      <c r="AQ270" s="47">
        <f t="shared" si="150"/>
        <v>0</v>
      </c>
      <c r="AR270" s="47">
        <f t="shared" si="150"/>
        <v>0</v>
      </c>
      <c r="AS270" s="47">
        <f t="shared" si="150"/>
        <v>0</v>
      </c>
      <c r="AT270" s="48">
        <f t="shared" si="150"/>
        <v>0</v>
      </c>
      <c r="AU270" s="48">
        <f t="shared" si="150"/>
        <v>0</v>
      </c>
      <c r="AV270" s="49">
        <f t="shared" si="147"/>
        <v>0.47338397131514881</v>
      </c>
      <c r="AW270" s="49">
        <f t="shared" si="147"/>
        <v>0.4678768297355132</v>
      </c>
      <c r="AX270" s="50">
        <f t="shared" si="148"/>
        <v>0.79997051065051339</v>
      </c>
      <c r="AY270" s="50">
        <f t="shared" si="148"/>
        <v>0.79657371295714618</v>
      </c>
    </row>
    <row r="271" spans="6:51" x14ac:dyDescent="0.25">
      <c r="F271" s="3">
        <v>29</v>
      </c>
      <c r="G271" s="43">
        <f t="shared" si="149"/>
        <v>0.74994488908310208</v>
      </c>
      <c r="H271" s="43">
        <f t="shared" si="149"/>
        <v>0.79997472908668776</v>
      </c>
      <c r="I271" s="43">
        <f t="shared" si="149"/>
        <v>1.1497025535286491</v>
      </c>
      <c r="J271" s="43">
        <f t="shared" si="149"/>
        <v>1.1999641273946773</v>
      </c>
      <c r="K271" s="43">
        <f t="shared" si="149"/>
        <v>0</v>
      </c>
      <c r="L271" s="44">
        <f t="shared" si="149"/>
        <v>1.768763827320496</v>
      </c>
      <c r="M271" s="45">
        <f t="shared" si="149"/>
        <v>0.43428991855743337</v>
      </c>
      <c r="N271" s="46">
        <f t="shared" si="149"/>
        <v>0</v>
      </c>
      <c r="O271" s="46">
        <f t="shared" si="149"/>
        <v>0</v>
      </c>
      <c r="P271" s="47">
        <f t="shared" si="149"/>
        <v>0</v>
      </c>
      <c r="Q271" s="47">
        <f t="shared" si="149"/>
        <v>0</v>
      </c>
      <c r="R271" s="47">
        <f t="shared" si="149"/>
        <v>0</v>
      </c>
      <c r="S271" s="48">
        <f t="shared" si="149"/>
        <v>0</v>
      </c>
      <c r="T271" s="48">
        <f t="shared" si="149"/>
        <v>0</v>
      </c>
      <c r="U271" s="49">
        <f t="shared" si="145"/>
        <v>0.47940038348112324</v>
      </c>
      <c r="V271" s="49">
        <f t="shared" si="145"/>
        <v>0.47848445367810233</v>
      </c>
      <c r="W271" s="50">
        <f t="shared" si="149"/>
        <v>0.79999852866544607</v>
      </c>
      <c r="X271" s="50">
        <f t="shared" si="149"/>
        <v>0.79963709914727321</v>
      </c>
      <c r="AD271"/>
      <c r="AG271" s="3">
        <f t="shared" si="143"/>
        <v>21.324555883177815</v>
      </c>
      <c r="AH271" s="43">
        <f t="shared" si="150"/>
        <v>0.74647654903801264</v>
      </c>
      <c r="AI271" s="43">
        <f t="shared" si="150"/>
        <v>0.79954599409330729</v>
      </c>
      <c r="AJ271" s="43">
        <f t="shared" si="150"/>
        <v>1.1360899677267975</v>
      </c>
      <c r="AK271" s="43">
        <f t="shared" si="150"/>
        <v>1.1993231216451408</v>
      </c>
      <c r="AL271" s="43">
        <f t="shared" si="150"/>
        <v>0</v>
      </c>
      <c r="AM271" s="44">
        <f t="shared" si="150"/>
        <v>1.6868090568695058</v>
      </c>
      <c r="AN271" s="45">
        <f t="shared" si="150"/>
        <v>0.29368483937124068</v>
      </c>
      <c r="AO271" s="46">
        <f t="shared" si="150"/>
        <v>0</v>
      </c>
      <c r="AP271" s="46">
        <f t="shared" si="150"/>
        <v>0</v>
      </c>
      <c r="AQ271" s="47">
        <f t="shared" si="150"/>
        <v>0</v>
      </c>
      <c r="AR271" s="47">
        <f t="shared" si="150"/>
        <v>0</v>
      </c>
      <c r="AS271" s="47">
        <f t="shared" si="150"/>
        <v>0</v>
      </c>
      <c r="AT271" s="48">
        <f t="shared" si="150"/>
        <v>0</v>
      </c>
      <c r="AU271" s="48">
        <f t="shared" si="150"/>
        <v>0</v>
      </c>
      <c r="AV271" s="49">
        <f t="shared" si="147"/>
        <v>0.47510706029672373</v>
      </c>
      <c r="AW271" s="49">
        <f t="shared" si="147"/>
        <v>0.47067568046166719</v>
      </c>
      <c r="AX271" s="50">
        <f t="shared" si="148"/>
        <v>0.79998070714084368</v>
      </c>
      <c r="AY271" s="50">
        <f t="shared" si="148"/>
        <v>0.79746065129314847</v>
      </c>
    </row>
    <row r="272" spans="6:51" x14ac:dyDescent="0.25">
      <c r="F272" s="3">
        <v>30</v>
      </c>
      <c r="G272" s="43">
        <f t="shared" si="149"/>
        <v>0.74996677072572004</v>
      </c>
      <c r="H272" s="43">
        <f t="shared" si="149"/>
        <v>0.7999822191914272</v>
      </c>
      <c r="I272" s="43">
        <f t="shared" si="149"/>
        <v>1.1498177768475706</v>
      </c>
      <c r="J272" s="43">
        <f t="shared" si="149"/>
        <v>1.1999748584537535</v>
      </c>
      <c r="K272" s="43">
        <f t="shared" si="149"/>
        <v>0</v>
      </c>
      <c r="L272" s="44">
        <f t="shared" si="149"/>
        <v>1.7725527242074899</v>
      </c>
      <c r="M272" s="45">
        <f t="shared" si="149"/>
        <v>0.44316734768357857</v>
      </c>
      <c r="N272" s="46">
        <f t="shared" si="149"/>
        <v>0</v>
      </c>
      <c r="O272" s="46">
        <f t="shared" si="149"/>
        <v>0</v>
      </c>
      <c r="P272" s="47">
        <f t="shared" si="149"/>
        <v>0</v>
      </c>
      <c r="Q272" s="47">
        <f t="shared" si="149"/>
        <v>0</v>
      </c>
      <c r="R272" s="47">
        <f t="shared" si="149"/>
        <v>0</v>
      </c>
      <c r="S272" s="48">
        <f t="shared" si="149"/>
        <v>0</v>
      </c>
      <c r="T272" s="48">
        <f t="shared" si="149"/>
        <v>0</v>
      </c>
      <c r="U272" s="49">
        <f t="shared" si="145"/>
        <v>0.47953619256782637</v>
      </c>
      <c r="V272" s="49">
        <f t="shared" si="145"/>
        <v>0.47878510273015817</v>
      </c>
      <c r="W272" s="50">
        <f t="shared" si="149"/>
        <v>0.7999988809959665</v>
      </c>
      <c r="X272" s="50">
        <f t="shared" si="149"/>
        <v>0.79970927294681049</v>
      </c>
      <c r="AD272"/>
      <c r="AG272" s="3">
        <f t="shared" si="143"/>
        <v>22.426633924947051</v>
      </c>
      <c r="AH272" s="43">
        <f t="shared" si="150"/>
        <v>0.74807869859597298</v>
      </c>
      <c r="AI272" s="43">
        <f t="shared" si="150"/>
        <v>0.79970574761470048</v>
      </c>
      <c r="AJ272" s="43">
        <f t="shared" si="150"/>
        <v>1.141964096607258</v>
      </c>
      <c r="AK272" s="43">
        <f t="shared" si="150"/>
        <v>1.1995653290649542</v>
      </c>
      <c r="AL272" s="43">
        <f t="shared" si="150"/>
        <v>0</v>
      </c>
      <c r="AM272" s="44">
        <f t="shared" si="150"/>
        <v>1.7090063059087699</v>
      </c>
      <c r="AN272" s="45">
        <f t="shared" si="150"/>
        <v>0.3251727868421157</v>
      </c>
      <c r="AO272" s="46">
        <f t="shared" si="150"/>
        <v>0</v>
      </c>
      <c r="AP272" s="46">
        <f t="shared" si="150"/>
        <v>0</v>
      </c>
      <c r="AQ272" s="47">
        <f t="shared" si="150"/>
        <v>0</v>
      </c>
      <c r="AR272" s="47">
        <f t="shared" si="150"/>
        <v>0</v>
      </c>
      <c r="AS272" s="47">
        <f t="shared" si="150"/>
        <v>0</v>
      </c>
      <c r="AT272" s="48">
        <f t="shared" si="150"/>
        <v>0</v>
      </c>
      <c r="AU272" s="48">
        <f t="shared" si="150"/>
        <v>0</v>
      </c>
      <c r="AV272" s="49">
        <f t="shared" si="147"/>
        <v>0.47642544515217539</v>
      </c>
      <c r="AW272" s="49">
        <f t="shared" si="147"/>
        <v>0.47290177740645528</v>
      </c>
      <c r="AX272" s="50">
        <f t="shared" si="148"/>
        <v>0.79998739893306681</v>
      </c>
      <c r="AY272" s="50">
        <f t="shared" si="148"/>
        <v>0.79813061349499048</v>
      </c>
    </row>
    <row r="273" spans="6:51" x14ac:dyDescent="0.25">
      <c r="F273" s="3">
        <v>31</v>
      </c>
      <c r="G273" s="43">
        <f t="shared" si="149"/>
        <v>0.74997969184540092</v>
      </c>
      <c r="H273" s="43">
        <f t="shared" si="149"/>
        <v>0.79998741233682524</v>
      </c>
      <c r="I273" s="43">
        <f t="shared" si="149"/>
        <v>1.1498876816731955</v>
      </c>
      <c r="J273" s="43">
        <f t="shared" si="149"/>
        <v>1.1999822617616387</v>
      </c>
      <c r="K273" s="43">
        <f t="shared" si="149"/>
        <v>0</v>
      </c>
      <c r="L273" s="44">
        <f t="shared" si="149"/>
        <v>1.7756878598956936</v>
      </c>
      <c r="M273" s="45">
        <f t="shared" si="149"/>
        <v>0.45077357791284944</v>
      </c>
      <c r="N273" s="46">
        <f t="shared" si="149"/>
        <v>0</v>
      </c>
      <c r="O273" s="46">
        <f t="shared" si="149"/>
        <v>0</v>
      </c>
      <c r="P273" s="47">
        <f t="shared" si="149"/>
        <v>0</v>
      </c>
      <c r="Q273" s="47">
        <f t="shared" si="149"/>
        <v>0</v>
      </c>
      <c r="R273" s="47">
        <f t="shared" si="149"/>
        <v>0</v>
      </c>
      <c r="S273" s="48">
        <f t="shared" si="149"/>
        <v>0</v>
      </c>
      <c r="T273" s="48">
        <f t="shared" si="149"/>
        <v>0</v>
      </c>
      <c r="U273" s="49">
        <f t="shared" si="145"/>
        <v>0.47963973567164631</v>
      </c>
      <c r="V273" s="49">
        <f t="shared" si="145"/>
        <v>0.47902234650132547</v>
      </c>
      <c r="W273" s="50">
        <f t="shared" si="149"/>
        <v>0.79999913830798686</v>
      </c>
      <c r="X273" s="50">
        <f t="shared" si="149"/>
        <v>0.79976545156278755</v>
      </c>
      <c r="AD273"/>
      <c r="AG273" s="3">
        <f t="shared" si="143"/>
        <v>23.585668651620018</v>
      </c>
      <c r="AH273" s="43">
        <f t="shared" si="150"/>
        <v>0.74898771281448651</v>
      </c>
      <c r="AI273" s="43">
        <f t="shared" si="150"/>
        <v>0.79981234364798048</v>
      </c>
      <c r="AJ273" s="43">
        <f t="shared" si="150"/>
        <v>1.145509807373595</v>
      </c>
      <c r="AK273" s="43">
        <f t="shared" si="150"/>
        <v>1.1997252467994672</v>
      </c>
      <c r="AL273" s="43">
        <f t="shared" si="150"/>
        <v>0</v>
      </c>
      <c r="AM273" s="44">
        <f t="shared" si="150"/>
        <v>1.7267872220139997</v>
      </c>
      <c r="AN273" s="45">
        <f t="shared" si="150"/>
        <v>0.35313338598807009</v>
      </c>
      <c r="AO273" s="46">
        <f t="shared" si="150"/>
        <v>0</v>
      </c>
      <c r="AP273" s="46">
        <f t="shared" si="150"/>
        <v>0</v>
      </c>
      <c r="AQ273" s="47">
        <f t="shared" si="150"/>
        <v>0</v>
      </c>
      <c r="AR273" s="47">
        <f t="shared" si="150"/>
        <v>0</v>
      </c>
      <c r="AS273" s="47">
        <f t="shared" si="150"/>
        <v>0</v>
      </c>
      <c r="AT273" s="48">
        <f t="shared" si="150"/>
        <v>0</v>
      </c>
      <c r="AU273" s="48">
        <f t="shared" si="150"/>
        <v>0</v>
      </c>
      <c r="AV273" s="49">
        <f t="shared" si="147"/>
        <v>0.47742013394452321</v>
      </c>
      <c r="AW273" s="49">
        <f t="shared" si="147"/>
        <v>0.47465103833319461</v>
      </c>
      <c r="AX273" s="50">
        <f t="shared" si="148"/>
        <v>0.79999177230556995</v>
      </c>
      <c r="AY273" s="50">
        <f t="shared" si="148"/>
        <v>0.79863212847855858</v>
      </c>
    </row>
    <row r="274" spans="6:51" x14ac:dyDescent="0.25">
      <c r="F274" s="3">
        <v>32</v>
      </c>
      <c r="G274" s="43">
        <f t="shared" si="149"/>
        <v>0.74998740783740214</v>
      </c>
      <c r="H274" s="43">
        <f t="shared" si="149"/>
        <v>0.79999103335720512</v>
      </c>
      <c r="I274" s="43">
        <f t="shared" si="149"/>
        <v>1.1499302890858709</v>
      </c>
      <c r="J274" s="43">
        <f t="shared" si="149"/>
        <v>1.1999874009099718</v>
      </c>
      <c r="K274" s="43">
        <f t="shared" si="149"/>
        <v>0</v>
      </c>
      <c r="L274" s="44">
        <f t="shared" si="149"/>
        <v>1.7782989918559491</v>
      </c>
      <c r="M274" s="45">
        <f t="shared" si="149"/>
        <v>0.4572940392815249</v>
      </c>
      <c r="N274" s="46">
        <f t="shared" si="149"/>
        <v>0</v>
      </c>
      <c r="O274" s="46">
        <f t="shared" si="149"/>
        <v>0</v>
      </c>
      <c r="P274" s="47">
        <f t="shared" si="149"/>
        <v>0</v>
      </c>
      <c r="Q274" s="47">
        <f t="shared" si="149"/>
        <v>0</v>
      </c>
      <c r="R274" s="47">
        <f t="shared" si="149"/>
        <v>0</v>
      </c>
      <c r="S274" s="48">
        <f t="shared" si="149"/>
        <v>0</v>
      </c>
      <c r="T274" s="48">
        <f t="shared" si="149"/>
        <v>0</v>
      </c>
      <c r="U274" s="49">
        <f t="shared" ref="U274:V289" si="151">$C$5/100*U$163*U202</f>
        <v>0.47971897172096245</v>
      </c>
      <c r="V274" s="49">
        <f t="shared" si="151"/>
        <v>0.47921018913398616</v>
      </c>
      <c r="W274" s="50">
        <f t="shared" si="149"/>
        <v>0.79999932850182021</v>
      </c>
      <c r="X274" s="50">
        <f t="shared" ref="X274" si="152">X202*X$163</f>
        <v>0.79980946539579079</v>
      </c>
      <c r="AD274"/>
      <c r="AG274" s="3">
        <f t="shared" si="143"/>
        <v>24.804603651429346</v>
      </c>
      <c r="AH274" s="43">
        <f t="shared" si="150"/>
        <v>0.74948310764215242</v>
      </c>
      <c r="AI274" s="43">
        <f t="shared" si="150"/>
        <v>0.79988220439588753</v>
      </c>
      <c r="AJ274" s="43">
        <f t="shared" si="150"/>
        <v>1.1475717204438232</v>
      </c>
      <c r="AK274" s="43">
        <f t="shared" si="150"/>
        <v>1.1998289853433703</v>
      </c>
      <c r="AL274" s="43">
        <f t="shared" si="150"/>
        <v>0</v>
      </c>
      <c r="AM274" s="44">
        <f t="shared" si="150"/>
        <v>1.7409566634716582</v>
      </c>
      <c r="AN274" s="45">
        <f t="shared" si="150"/>
        <v>0.37768700756192763</v>
      </c>
      <c r="AO274" s="46">
        <f t="shared" si="150"/>
        <v>0</v>
      </c>
      <c r="AP274" s="46">
        <f t="shared" si="150"/>
        <v>0</v>
      </c>
      <c r="AQ274" s="47">
        <f t="shared" si="150"/>
        <v>0</v>
      </c>
      <c r="AR274" s="47">
        <f t="shared" si="150"/>
        <v>0</v>
      </c>
      <c r="AS274" s="47">
        <f t="shared" si="150"/>
        <v>0</v>
      </c>
      <c r="AT274" s="48">
        <f t="shared" si="150"/>
        <v>0</v>
      </c>
      <c r="AU274" s="48">
        <f t="shared" si="150"/>
        <v>0</v>
      </c>
      <c r="AV274" s="49">
        <f t="shared" ref="AV274:AW289" si="153">$C$5/100*AV$163*AV202</f>
        <v>0.47816018780422087</v>
      </c>
      <c r="AW274" s="49">
        <f t="shared" si="153"/>
        <v>0.47600916836634261</v>
      </c>
      <c r="AX274" s="50">
        <f t="shared" ref="AX274:AY289" si="154">AX202*AX$163</f>
        <v>0.79999462208023131</v>
      </c>
      <c r="AY274" s="50">
        <f t="shared" si="154"/>
        <v>0.79900438926322304</v>
      </c>
    </row>
    <row r="275" spans="6:51" x14ac:dyDescent="0.25">
      <c r="F275" s="3">
        <v>33</v>
      </c>
      <c r="G275" s="43">
        <f t="shared" ref="G275:X290" si="155">G203*G$163</f>
        <v>0.74999207255355382</v>
      </c>
      <c r="H275" s="43">
        <f t="shared" si="155"/>
        <v>0.79999357274060356</v>
      </c>
      <c r="I275" s="43">
        <f t="shared" si="155"/>
        <v>1.149956402492776</v>
      </c>
      <c r="J275" s="43">
        <f t="shared" si="155"/>
        <v>1.1999909907087409</v>
      </c>
      <c r="K275" s="43">
        <f t="shared" si="155"/>
        <v>0</v>
      </c>
      <c r="L275" s="44">
        <f t="shared" si="155"/>
        <v>1.7804874107950053</v>
      </c>
      <c r="M275" s="45">
        <f t="shared" si="155"/>
        <v>0.46288769098181598</v>
      </c>
      <c r="N275" s="46">
        <f t="shared" si="155"/>
        <v>0</v>
      </c>
      <c r="O275" s="46">
        <f t="shared" si="155"/>
        <v>0</v>
      </c>
      <c r="P275" s="47">
        <f t="shared" si="155"/>
        <v>0</v>
      </c>
      <c r="Q275" s="47">
        <f t="shared" si="155"/>
        <v>0</v>
      </c>
      <c r="R275" s="47">
        <f t="shared" si="155"/>
        <v>0</v>
      </c>
      <c r="S275" s="48">
        <f t="shared" si="155"/>
        <v>0</v>
      </c>
      <c r="T275" s="48">
        <f t="shared" si="155"/>
        <v>0</v>
      </c>
      <c r="U275" s="49">
        <f t="shared" si="151"/>
        <v>0.47977983726870937</v>
      </c>
      <c r="V275" s="49">
        <f t="shared" si="151"/>
        <v>0.47935942998271786</v>
      </c>
      <c r="W275" s="50">
        <f t="shared" si="155"/>
        <v>0.79999947071725763</v>
      </c>
      <c r="X275" s="50">
        <f t="shared" si="155"/>
        <v>0.79984417028269006</v>
      </c>
      <c r="AD275"/>
      <c r="AG275" s="3">
        <f t="shared" si="143"/>
        <v>26.08653464069765</v>
      </c>
      <c r="AH275" s="43">
        <f t="shared" ref="AH275:AU290" si="156">AH203*AH$163</f>
        <v>0.74974323738347115</v>
      </c>
      <c r="AI275" s="43">
        <f t="shared" si="156"/>
        <v>0.79992718717073319</v>
      </c>
      <c r="AJ275" s="43">
        <f t="shared" si="156"/>
        <v>1.1487276452102928</v>
      </c>
      <c r="AK275" s="43">
        <f t="shared" si="156"/>
        <v>1.1998951270125811</v>
      </c>
      <c r="AL275" s="43">
        <f t="shared" si="156"/>
        <v>0</v>
      </c>
      <c r="AM275" s="44">
        <f t="shared" si="156"/>
        <v>1.7522033545880611</v>
      </c>
      <c r="AN275" s="45">
        <f t="shared" si="156"/>
        <v>0.39900832898192867</v>
      </c>
      <c r="AO275" s="46">
        <f t="shared" si="156"/>
        <v>0</v>
      </c>
      <c r="AP275" s="46">
        <f t="shared" si="156"/>
        <v>0</v>
      </c>
      <c r="AQ275" s="47">
        <f t="shared" si="156"/>
        <v>0</v>
      </c>
      <c r="AR275" s="47">
        <f t="shared" si="156"/>
        <v>0</v>
      </c>
      <c r="AS275" s="47">
        <f t="shared" si="156"/>
        <v>0</v>
      </c>
      <c r="AT275" s="48">
        <f t="shared" si="156"/>
        <v>0</v>
      </c>
      <c r="AU275" s="48">
        <f t="shared" si="156"/>
        <v>0</v>
      </c>
      <c r="AV275" s="49">
        <f t="shared" si="153"/>
        <v>0.47870321937764632</v>
      </c>
      <c r="AW275" s="49">
        <f t="shared" si="153"/>
        <v>0.47705116017473442</v>
      </c>
      <c r="AX275" s="50">
        <f t="shared" si="154"/>
        <v>0.79999647596872947</v>
      </c>
      <c r="AY275" s="50">
        <f t="shared" si="154"/>
        <v>0.79927856442634981</v>
      </c>
    </row>
    <row r="276" spans="6:51" x14ac:dyDescent="0.25">
      <c r="F276" s="3">
        <v>34</v>
      </c>
      <c r="G276" s="43">
        <f t="shared" si="155"/>
        <v>0.7499949299748806</v>
      </c>
      <c r="H276" s="43">
        <f t="shared" si="155"/>
        <v>0.7999953639745615</v>
      </c>
      <c r="I276" s="43">
        <f t="shared" si="155"/>
        <v>1.1499725083638361</v>
      </c>
      <c r="J276" s="43">
        <f t="shared" si="155"/>
        <v>1.199993514102546</v>
      </c>
      <c r="K276" s="43">
        <f t="shared" si="155"/>
        <v>0</v>
      </c>
      <c r="L276" s="44">
        <f t="shared" si="155"/>
        <v>1.7823326498976928</v>
      </c>
      <c r="M276" s="45">
        <f t="shared" si="155"/>
        <v>0.46769048387088125</v>
      </c>
      <c r="N276" s="46">
        <f t="shared" si="155"/>
        <v>0</v>
      </c>
      <c r="O276" s="46">
        <f t="shared" si="155"/>
        <v>0</v>
      </c>
      <c r="P276" s="47">
        <f t="shared" si="155"/>
        <v>0</v>
      </c>
      <c r="Q276" s="47">
        <f t="shared" si="155"/>
        <v>0</v>
      </c>
      <c r="R276" s="47">
        <f t="shared" si="155"/>
        <v>0</v>
      </c>
      <c r="S276" s="48">
        <f t="shared" si="155"/>
        <v>0</v>
      </c>
      <c r="T276" s="48">
        <f t="shared" si="155"/>
        <v>0</v>
      </c>
      <c r="U276" s="49">
        <f t="shared" si="151"/>
        <v>0.47982677240911897</v>
      </c>
      <c r="V276" s="49">
        <f t="shared" si="151"/>
        <v>0.47947841687605103</v>
      </c>
      <c r="W276" s="50">
        <f t="shared" si="155"/>
        <v>0.79999957824072054</v>
      </c>
      <c r="X276" s="50">
        <f t="shared" si="155"/>
        <v>0.7998717079610127</v>
      </c>
      <c r="AD276"/>
      <c r="AG276" s="3">
        <f t="shared" si="143"/>
        <v>27.434717325995447</v>
      </c>
      <c r="AH276" s="43">
        <f t="shared" si="156"/>
        <v>0.74987535567189756</v>
      </c>
      <c r="AI276" s="43">
        <f t="shared" si="156"/>
        <v>0.79995565481039232</v>
      </c>
      <c r="AJ276" s="43">
        <f t="shared" si="156"/>
        <v>1.1493530485226253</v>
      </c>
      <c r="AK276" s="43">
        <f t="shared" si="156"/>
        <v>1.199936595014901</v>
      </c>
      <c r="AL276" s="43">
        <f t="shared" si="156"/>
        <v>0</v>
      </c>
      <c r="AM276" s="44">
        <f t="shared" si="156"/>
        <v>1.7611054698826836</v>
      </c>
      <c r="AN276" s="45">
        <f t="shared" si="156"/>
        <v>0.41731597630671591</v>
      </c>
      <c r="AO276" s="46">
        <f t="shared" si="156"/>
        <v>0</v>
      </c>
      <c r="AP276" s="46">
        <f t="shared" si="156"/>
        <v>0</v>
      </c>
      <c r="AQ276" s="47">
        <f t="shared" si="156"/>
        <v>0</v>
      </c>
      <c r="AR276" s="47">
        <f t="shared" si="156"/>
        <v>0</v>
      </c>
      <c r="AS276" s="47">
        <f t="shared" si="156"/>
        <v>0</v>
      </c>
      <c r="AT276" s="48">
        <f t="shared" si="156"/>
        <v>0</v>
      </c>
      <c r="AU276" s="48">
        <f t="shared" si="156"/>
        <v>0</v>
      </c>
      <c r="AV276" s="49">
        <f t="shared" si="153"/>
        <v>0.47909628387794329</v>
      </c>
      <c r="AW276" s="49">
        <f t="shared" si="153"/>
        <v>0.47784132112488936</v>
      </c>
      <c r="AX276" s="50">
        <f t="shared" si="154"/>
        <v>0.7999976815880494</v>
      </c>
      <c r="AY276" s="50">
        <f t="shared" si="154"/>
        <v>0.79947907997724788</v>
      </c>
    </row>
    <row r="277" spans="6:51" x14ac:dyDescent="0.25">
      <c r="F277" s="3">
        <v>35</v>
      </c>
      <c r="G277" s="43">
        <f t="shared" si="155"/>
        <v>0.74999670467863266</v>
      </c>
      <c r="H277" s="43">
        <f t="shared" si="155"/>
        <v>0.79999663491419193</v>
      </c>
      <c r="I277" s="43">
        <f t="shared" si="155"/>
        <v>1.1499825117108582</v>
      </c>
      <c r="J277" s="43">
        <f t="shared" si="155"/>
        <v>1.19999529915165</v>
      </c>
      <c r="K277" s="43">
        <f t="shared" si="155"/>
        <v>0</v>
      </c>
      <c r="L277" s="44">
        <f t="shared" si="155"/>
        <v>1.7838975291219734</v>
      </c>
      <c r="M277" s="45">
        <f t="shared" si="155"/>
        <v>0.47181847706172508</v>
      </c>
      <c r="N277" s="46">
        <f t="shared" si="155"/>
        <v>0</v>
      </c>
      <c r="O277" s="46">
        <f t="shared" si="155"/>
        <v>0</v>
      </c>
      <c r="P277" s="47">
        <f t="shared" si="155"/>
        <v>0</v>
      </c>
      <c r="Q277" s="47">
        <f t="shared" si="155"/>
        <v>0</v>
      </c>
      <c r="R277" s="47">
        <f t="shared" si="155"/>
        <v>0</v>
      </c>
      <c r="S277" s="48">
        <f t="shared" si="155"/>
        <v>0</v>
      </c>
      <c r="T277" s="48">
        <f t="shared" si="155"/>
        <v>0</v>
      </c>
      <c r="U277" s="49">
        <f t="shared" si="151"/>
        <v>0.47986310756668515</v>
      </c>
      <c r="V277" s="49">
        <f t="shared" si="151"/>
        <v>0.47957361898803669</v>
      </c>
      <c r="W277" s="50">
        <f t="shared" si="155"/>
        <v>0.79999966040131953</v>
      </c>
      <c r="X277" s="50">
        <f t="shared" si="155"/>
        <v>0.7998936940212108</v>
      </c>
      <c r="AD277"/>
      <c r="AG277" s="3">
        <f t="shared" si="143"/>
        <v>28.852575672624699</v>
      </c>
      <c r="AH277" s="43">
        <f t="shared" si="156"/>
        <v>0.74994055769134915</v>
      </c>
      <c r="AI277" s="43">
        <f t="shared" si="156"/>
        <v>0.79997337122166268</v>
      </c>
      <c r="AJ277" s="43">
        <f t="shared" si="156"/>
        <v>1.1496801234311478</v>
      </c>
      <c r="AK277" s="43">
        <f t="shared" si="156"/>
        <v>1.1999621763311368</v>
      </c>
      <c r="AL277" s="43">
        <f t="shared" si="156"/>
        <v>0</v>
      </c>
      <c r="AM277" s="44">
        <f t="shared" si="156"/>
        <v>1.7681404070416595</v>
      </c>
      <c r="AN277" s="45">
        <f t="shared" si="156"/>
        <v>0.43286101726479642</v>
      </c>
      <c r="AO277" s="46">
        <f t="shared" si="156"/>
        <v>0</v>
      </c>
      <c r="AP277" s="46">
        <f t="shared" si="156"/>
        <v>0</v>
      </c>
      <c r="AQ277" s="47">
        <f t="shared" si="156"/>
        <v>0</v>
      </c>
      <c r="AR277" s="47">
        <f t="shared" si="156"/>
        <v>0</v>
      </c>
      <c r="AS277" s="47">
        <f t="shared" si="156"/>
        <v>0</v>
      </c>
      <c r="AT277" s="48">
        <f t="shared" si="156"/>
        <v>0</v>
      </c>
      <c r="AU277" s="48">
        <f t="shared" si="156"/>
        <v>0</v>
      </c>
      <c r="AV277" s="49">
        <f t="shared" si="153"/>
        <v>0.47937702773704299</v>
      </c>
      <c r="AW277" s="49">
        <f t="shared" si="153"/>
        <v>0.47843372987689647</v>
      </c>
      <c r="AX277" s="50">
        <f t="shared" si="154"/>
        <v>0.79999846641452921</v>
      </c>
      <c r="AY277" s="50">
        <f t="shared" si="154"/>
        <v>0.79962481418611997</v>
      </c>
    </row>
    <row r="278" spans="6:51" x14ac:dyDescent="0.25">
      <c r="F278" s="3">
        <v>36</v>
      </c>
      <c r="G278" s="43">
        <f t="shared" si="155"/>
        <v>0.74999782280134564</v>
      </c>
      <c r="H278" s="43">
        <f t="shared" si="155"/>
        <v>0.799997542025768</v>
      </c>
      <c r="I278" s="43">
        <f t="shared" si="155"/>
        <v>1.1499887721452675</v>
      </c>
      <c r="J278" s="43">
        <f t="shared" si="155"/>
        <v>1.1999965699378219</v>
      </c>
      <c r="K278" s="43">
        <f t="shared" si="155"/>
        <v>0</v>
      </c>
      <c r="L278" s="44">
        <f t="shared" si="155"/>
        <v>1.7852319626250945</v>
      </c>
      <c r="M278" s="45">
        <f t="shared" si="155"/>
        <v>0.47537060814083565</v>
      </c>
      <c r="N278" s="46">
        <f t="shared" si="155"/>
        <v>0</v>
      </c>
      <c r="O278" s="46">
        <f t="shared" si="155"/>
        <v>0</v>
      </c>
      <c r="P278" s="47">
        <f t="shared" si="155"/>
        <v>0</v>
      </c>
      <c r="Q278" s="47">
        <f t="shared" si="155"/>
        <v>0</v>
      </c>
      <c r="R278" s="47">
        <f t="shared" si="155"/>
        <v>0</v>
      </c>
      <c r="S278" s="48">
        <f t="shared" si="155"/>
        <v>0</v>
      </c>
      <c r="T278" s="48">
        <f t="shared" si="155"/>
        <v>0</v>
      </c>
      <c r="U278" s="49">
        <f t="shared" si="151"/>
        <v>0.47989134837515229</v>
      </c>
      <c r="V278" s="49">
        <f t="shared" si="151"/>
        <v>0.47965006297447232</v>
      </c>
      <c r="W278" s="50">
        <f t="shared" si="155"/>
        <v>0.79999972382206175</v>
      </c>
      <c r="X278" s="50">
        <f t="shared" si="155"/>
        <v>0.79991135423574056</v>
      </c>
      <c r="AD278"/>
      <c r="AG278" s="3">
        <f t="shared" si="143"/>
        <v>30.343710600427304</v>
      </c>
      <c r="AH278" s="43">
        <f t="shared" si="156"/>
        <v>0.74997198867527359</v>
      </c>
      <c r="AI278" s="43">
        <f t="shared" si="156"/>
        <v>0.79998422058984131</v>
      </c>
      <c r="AJ278" s="43">
        <f t="shared" si="156"/>
        <v>1.1498458107961806</v>
      </c>
      <c r="AK278" s="43">
        <f t="shared" si="156"/>
        <v>1.1999777156963738</v>
      </c>
      <c r="AL278" s="43">
        <f t="shared" si="156"/>
        <v>0</v>
      </c>
      <c r="AM278" s="44">
        <f t="shared" si="156"/>
        <v>1.7736968005089124</v>
      </c>
      <c r="AN278" s="45">
        <f t="shared" si="156"/>
        <v>0.44591510215907826</v>
      </c>
      <c r="AO278" s="46">
        <f t="shared" si="156"/>
        <v>0</v>
      </c>
      <c r="AP278" s="46">
        <f t="shared" si="156"/>
        <v>0</v>
      </c>
      <c r="AQ278" s="47">
        <f t="shared" si="156"/>
        <v>0</v>
      </c>
      <c r="AR278" s="47">
        <f t="shared" si="156"/>
        <v>0</v>
      </c>
      <c r="AS278" s="47">
        <f t="shared" si="156"/>
        <v>0</v>
      </c>
      <c r="AT278" s="48">
        <f t="shared" si="156"/>
        <v>0</v>
      </c>
      <c r="AU278" s="48">
        <f t="shared" si="156"/>
        <v>0</v>
      </c>
      <c r="AV278" s="49">
        <f t="shared" si="153"/>
        <v>0.47957496924356285</v>
      </c>
      <c r="AW278" s="49">
        <f t="shared" si="153"/>
        <v>0.47887301288525225</v>
      </c>
      <c r="AX278" s="50">
        <f t="shared" si="154"/>
        <v>0.79999897851953583</v>
      </c>
      <c r="AY278" s="50">
        <f t="shared" si="154"/>
        <v>0.7997301687846492</v>
      </c>
    </row>
    <row r="279" spans="6:51" x14ac:dyDescent="0.25">
      <c r="F279" s="3">
        <v>37</v>
      </c>
      <c r="G279" s="43">
        <f t="shared" si="155"/>
        <v>0.7499985376367998</v>
      </c>
      <c r="H279" s="43">
        <f t="shared" si="155"/>
        <v>0.7999981933058663</v>
      </c>
      <c r="I279" s="43">
        <f t="shared" si="155"/>
        <v>1.1499927220061676</v>
      </c>
      <c r="J279" s="43">
        <f t="shared" si="155"/>
        <v>1.1999974803802185</v>
      </c>
      <c r="K279" s="43">
        <f t="shared" si="155"/>
        <v>0</v>
      </c>
      <c r="L279" s="44">
        <f t="shared" si="155"/>
        <v>1.7863758450887874</v>
      </c>
      <c r="M279" s="45">
        <f t="shared" si="155"/>
        <v>0.47843113090160816</v>
      </c>
      <c r="N279" s="46">
        <f t="shared" si="155"/>
        <v>0</v>
      </c>
      <c r="O279" s="46">
        <f t="shared" si="155"/>
        <v>0</v>
      </c>
      <c r="P279" s="47">
        <f t="shared" si="155"/>
        <v>0</v>
      </c>
      <c r="Q279" s="47">
        <f t="shared" si="155"/>
        <v>0</v>
      </c>
      <c r="R279" s="47">
        <f t="shared" si="155"/>
        <v>0</v>
      </c>
      <c r="S279" s="48">
        <f t="shared" si="155"/>
        <v>0</v>
      </c>
      <c r="T279" s="48">
        <f t="shared" si="155"/>
        <v>0</v>
      </c>
      <c r="U279" s="49">
        <f t="shared" si="151"/>
        <v>0.47991338586257887</v>
      </c>
      <c r="V279" s="49">
        <f t="shared" si="151"/>
        <v>0.47971166545370381</v>
      </c>
      <c r="W279" s="50">
        <f t="shared" si="155"/>
        <v>0.7999997732549633</v>
      </c>
      <c r="X279" s="50">
        <f t="shared" si="155"/>
        <v>0.79992562396147249</v>
      </c>
      <c r="AD279"/>
      <c r="AG279" s="3">
        <f t="shared" si="143"/>
        <v>31.911909129003085</v>
      </c>
      <c r="AH279" s="43">
        <f t="shared" si="156"/>
        <v>0.74998687424646093</v>
      </c>
      <c r="AI279" s="43">
        <f t="shared" si="156"/>
        <v>0.79999076369341726</v>
      </c>
      <c r="AJ279" s="43">
        <f t="shared" si="156"/>
        <v>1.1499273191489043</v>
      </c>
      <c r="AK279" s="43">
        <f t="shared" si="156"/>
        <v>1.1999870189539354</v>
      </c>
      <c r="AL279" s="43">
        <f t="shared" si="156"/>
        <v>0</v>
      </c>
      <c r="AM279" s="44">
        <f t="shared" si="156"/>
        <v>1.7780872606586122</v>
      </c>
      <c r="AN279" s="45">
        <f t="shared" si="156"/>
        <v>0.45675901777576217</v>
      </c>
      <c r="AO279" s="46">
        <f t="shared" si="156"/>
        <v>0</v>
      </c>
      <c r="AP279" s="46">
        <f t="shared" si="156"/>
        <v>0</v>
      </c>
      <c r="AQ279" s="47">
        <f t="shared" si="156"/>
        <v>0</v>
      </c>
      <c r="AR279" s="47">
        <f t="shared" si="156"/>
        <v>0</v>
      </c>
      <c r="AS279" s="47">
        <f t="shared" si="156"/>
        <v>0</v>
      </c>
      <c r="AT279" s="48">
        <f t="shared" si="156"/>
        <v>0</v>
      </c>
      <c r="AU279" s="48">
        <f t="shared" si="156"/>
        <v>0</v>
      </c>
      <c r="AV279" s="49">
        <f t="shared" si="153"/>
        <v>0.47971280436447478</v>
      </c>
      <c r="AW279" s="49">
        <f t="shared" si="153"/>
        <v>0.47919533071897308</v>
      </c>
      <c r="AX279" s="50">
        <f t="shared" si="154"/>
        <v>0.79999931390587919</v>
      </c>
      <c r="AY279" s="50">
        <f t="shared" si="154"/>
        <v>0.79980599806822461</v>
      </c>
    </row>
    <row r="280" spans="6:51" x14ac:dyDescent="0.25">
      <c r="F280" s="3">
        <v>38</v>
      </c>
      <c r="G280" s="43">
        <f t="shared" si="155"/>
        <v>0.74999900146440401</v>
      </c>
      <c r="H280" s="43">
        <f t="shared" si="155"/>
        <v>0.79999866368554251</v>
      </c>
      <c r="I280" s="43">
        <f t="shared" si="155"/>
        <v>1.1499952354148433</v>
      </c>
      <c r="J280" s="43">
        <f t="shared" si="155"/>
        <v>1.1999981368048724</v>
      </c>
      <c r="K280" s="43">
        <f t="shared" si="155"/>
        <v>0</v>
      </c>
      <c r="L280" s="44">
        <f t="shared" si="155"/>
        <v>1.7873612499512601</v>
      </c>
      <c r="M280" s="45">
        <f t="shared" si="155"/>
        <v>0.48107174313919099</v>
      </c>
      <c r="N280" s="46">
        <f t="shared" si="155"/>
        <v>0</v>
      </c>
      <c r="O280" s="46">
        <f t="shared" si="155"/>
        <v>0</v>
      </c>
      <c r="P280" s="47">
        <f t="shared" si="155"/>
        <v>0</v>
      </c>
      <c r="Q280" s="47">
        <f t="shared" si="155"/>
        <v>0</v>
      </c>
      <c r="R280" s="47">
        <f t="shared" si="155"/>
        <v>0</v>
      </c>
      <c r="S280" s="48">
        <f t="shared" si="155"/>
        <v>0</v>
      </c>
      <c r="T280" s="48">
        <f t="shared" si="155"/>
        <v>0</v>
      </c>
      <c r="U280" s="49">
        <f t="shared" si="151"/>
        <v>0.47993065183550304</v>
      </c>
      <c r="V280" s="49">
        <f t="shared" si="151"/>
        <v>0.47976148686914977</v>
      </c>
      <c r="W280" s="50">
        <f t="shared" si="155"/>
        <v>0.79999981214461247</v>
      </c>
      <c r="X280" s="50">
        <f t="shared" si="155"/>
        <v>0.79993722099939535</v>
      </c>
      <c r="AD280"/>
      <c r="AG280" s="3">
        <f t="shared" si="143"/>
        <v>33.561153995563402</v>
      </c>
      <c r="AH280" s="43">
        <f t="shared" si="156"/>
        <v>0.74999384333781183</v>
      </c>
      <c r="AI280" s="43">
        <f t="shared" si="156"/>
        <v>0.79999465345368859</v>
      </c>
      <c r="AJ280" s="43">
        <f t="shared" si="156"/>
        <v>1.1499663776366127</v>
      </c>
      <c r="AK280" s="43">
        <f t="shared" si="156"/>
        <v>1.1999925141376646</v>
      </c>
      <c r="AL280" s="43">
        <f t="shared" si="156"/>
        <v>0</v>
      </c>
      <c r="AM280" s="44">
        <f t="shared" si="156"/>
        <v>1.7815607694668318</v>
      </c>
      <c r="AN280" s="45">
        <f t="shared" si="156"/>
        <v>0.46567231530259134</v>
      </c>
      <c r="AO280" s="46">
        <f t="shared" si="156"/>
        <v>0</v>
      </c>
      <c r="AP280" s="46">
        <f t="shared" si="156"/>
        <v>0</v>
      </c>
      <c r="AQ280" s="47">
        <f t="shared" si="156"/>
        <v>0</v>
      </c>
      <c r="AR280" s="47">
        <f t="shared" si="156"/>
        <v>0</v>
      </c>
      <c r="AS280" s="47">
        <f t="shared" si="156"/>
        <v>0</v>
      </c>
      <c r="AT280" s="48">
        <f t="shared" si="156"/>
        <v>0</v>
      </c>
      <c r="AU280" s="48">
        <f t="shared" si="156"/>
        <v>0</v>
      </c>
      <c r="AV280" s="49">
        <f t="shared" si="153"/>
        <v>0.47980765516647472</v>
      </c>
      <c r="AW280" s="49">
        <f t="shared" si="153"/>
        <v>0.47942947302801908</v>
      </c>
      <c r="AX280" s="50">
        <f t="shared" si="154"/>
        <v>0.79999953465432994</v>
      </c>
      <c r="AY280" s="50">
        <f t="shared" si="154"/>
        <v>0.79986039183013036</v>
      </c>
    </row>
    <row r="281" spans="6:51" x14ac:dyDescent="0.25">
      <c r="F281" s="3">
        <v>39</v>
      </c>
      <c r="G281" s="43">
        <f t="shared" si="155"/>
        <v>0.74999930693508721</v>
      </c>
      <c r="H281" s="43">
        <f t="shared" si="155"/>
        <v>0.79999900542889568</v>
      </c>
      <c r="I281" s="43">
        <f t="shared" si="155"/>
        <v>1.1499968490399106</v>
      </c>
      <c r="J281" s="43">
        <f t="shared" si="155"/>
        <v>1.199998613081557</v>
      </c>
      <c r="K281" s="43">
        <f t="shared" si="155"/>
        <v>0</v>
      </c>
      <c r="L281" s="44">
        <f t="shared" si="155"/>
        <v>1.7882141117334096</v>
      </c>
      <c r="M281" s="45">
        <f t="shared" si="155"/>
        <v>0.48335343165185274</v>
      </c>
      <c r="N281" s="46">
        <f t="shared" si="155"/>
        <v>0</v>
      </c>
      <c r="O281" s="46">
        <f t="shared" si="155"/>
        <v>0</v>
      </c>
      <c r="P281" s="47">
        <f t="shared" si="155"/>
        <v>0</v>
      </c>
      <c r="Q281" s="47">
        <f t="shared" si="155"/>
        <v>0</v>
      </c>
      <c r="R281" s="47">
        <f t="shared" si="155"/>
        <v>0</v>
      </c>
      <c r="S281" s="48">
        <f t="shared" si="155"/>
        <v>0</v>
      </c>
      <c r="T281" s="48">
        <f t="shared" si="155"/>
        <v>0</v>
      </c>
      <c r="U281" s="49">
        <f t="shared" si="151"/>
        <v>0.47994423400363506</v>
      </c>
      <c r="V281" s="49">
        <f t="shared" si="151"/>
        <v>0.47980192567221036</v>
      </c>
      <c r="W281" s="50">
        <f t="shared" si="155"/>
        <v>0.79999984301255544</v>
      </c>
      <c r="X281" s="50">
        <f t="shared" si="155"/>
        <v>0.79994669928111806</v>
      </c>
      <c r="AD281"/>
      <c r="AG281" s="3">
        <f t="shared" si="143"/>
        <v>35.295633769846724</v>
      </c>
      <c r="AH281" s="43">
        <f t="shared" si="156"/>
        <v>0.74999708968359302</v>
      </c>
      <c r="AI281" s="43">
        <f t="shared" si="156"/>
        <v>0.79999693534266303</v>
      </c>
      <c r="AJ281" s="43">
        <f t="shared" si="156"/>
        <v>1.149984674036626</v>
      </c>
      <c r="AK281" s="43">
        <f t="shared" si="156"/>
        <v>1.1999957203517884</v>
      </c>
      <c r="AL281" s="43">
        <f t="shared" si="156"/>
        <v>0</v>
      </c>
      <c r="AM281" s="44">
        <f t="shared" si="156"/>
        <v>1.7843140619258222</v>
      </c>
      <c r="AN281" s="45">
        <f t="shared" si="156"/>
        <v>0.47292451413952136</v>
      </c>
      <c r="AO281" s="46">
        <f t="shared" si="156"/>
        <v>0</v>
      </c>
      <c r="AP281" s="46">
        <f t="shared" si="156"/>
        <v>0</v>
      </c>
      <c r="AQ281" s="47">
        <f t="shared" si="156"/>
        <v>0</v>
      </c>
      <c r="AR281" s="47">
        <f t="shared" si="156"/>
        <v>0</v>
      </c>
      <c r="AS281" s="47">
        <f t="shared" si="156"/>
        <v>0</v>
      </c>
      <c r="AT281" s="48">
        <f t="shared" si="156"/>
        <v>0</v>
      </c>
      <c r="AU281" s="48">
        <f t="shared" si="156"/>
        <v>0</v>
      </c>
      <c r="AV281" s="49">
        <f t="shared" si="153"/>
        <v>0.47987220401012226</v>
      </c>
      <c r="AW281" s="49">
        <f t="shared" si="153"/>
        <v>0.47959797657851916</v>
      </c>
      <c r="AX281" s="50">
        <f t="shared" si="154"/>
        <v>0.79999968085807482</v>
      </c>
      <c r="AY281" s="50">
        <f t="shared" si="154"/>
        <v>0.79989931847883955</v>
      </c>
    </row>
    <row r="282" spans="6:51" x14ac:dyDescent="0.25">
      <c r="F282" s="3">
        <v>40</v>
      </c>
      <c r="G282" s="43">
        <f t="shared" si="155"/>
        <v>0.74999951112218433</v>
      </c>
      <c r="H282" s="43">
        <f t="shared" si="155"/>
        <v>0.79999925518429815</v>
      </c>
      <c r="I282" s="43">
        <f t="shared" si="155"/>
        <v>1.1499978945440872</v>
      </c>
      <c r="J282" s="43">
        <f t="shared" si="155"/>
        <v>1.1999989608265125</v>
      </c>
      <c r="K282" s="43">
        <f t="shared" si="155"/>
        <v>0</v>
      </c>
      <c r="L282" s="44">
        <f t="shared" si="155"/>
        <v>1.7889555199927332</v>
      </c>
      <c r="M282" s="45">
        <f t="shared" si="155"/>
        <v>0.48532806338315876</v>
      </c>
      <c r="N282" s="46">
        <f t="shared" si="155"/>
        <v>0</v>
      </c>
      <c r="O282" s="46">
        <f t="shared" si="155"/>
        <v>0</v>
      </c>
      <c r="P282" s="47">
        <f t="shared" si="155"/>
        <v>0</v>
      </c>
      <c r="Q282" s="47">
        <f t="shared" si="155"/>
        <v>0</v>
      </c>
      <c r="R282" s="47">
        <f t="shared" si="155"/>
        <v>0</v>
      </c>
      <c r="S282" s="48">
        <f t="shared" si="155"/>
        <v>0</v>
      </c>
      <c r="T282" s="48">
        <f t="shared" si="155"/>
        <v>0</v>
      </c>
      <c r="U282" s="49">
        <f t="shared" si="151"/>
        <v>0.47995496148009348</v>
      </c>
      <c r="V282" s="49">
        <f t="shared" si="151"/>
        <v>0.47983486714983964</v>
      </c>
      <c r="W282" s="50">
        <f t="shared" si="155"/>
        <v>0.79999986772218812</v>
      </c>
      <c r="X282" s="50">
        <f t="shared" si="155"/>
        <v>0.79995448863626406</v>
      </c>
      <c r="AD282"/>
      <c r="AG282" s="3">
        <f t="shared" si="143"/>
        <v>37.119753491784877</v>
      </c>
      <c r="AH282" s="43">
        <f t="shared" si="156"/>
        <v>0.74999860415635888</v>
      </c>
      <c r="AI282" s="43">
        <f t="shared" si="156"/>
        <v>0.79999825796511803</v>
      </c>
      <c r="AJ282" s="43">
        <f t="shared" si="156"/>
        <v>1.1499930856754186</v>
      </c>
      <c r="AK282" s="43">
        <f t="shared" si="156"/>
        <v>1.199997570671971</v>
      </c>
      <c r="AL282" s="43">
        <f t="shared" si="156"/>
        <v>0</v>
      </c>
      <c r="AM282" s="44">
        <f t="shared" si="156"/>
        <v>1.7865016422715798</v>
      </c>
      <c r="AN282" s="45">
        <f t="shared" si="156"/>
        <v>0.47876819323448855</v>
      </c>
      <c r="AO282" s="46">
        <f t="shared" si="156"/>
        <v>0</v>
      </c>
      <c r="AP282" s="46">
        <f t="shared" si="156"/>
        <v>0</v>
      </c>
      <c r="AQ282" s="47">
        <f t="shared" si="156"/>
        <v>0</v>
      </c>
      <c r="AR282" s="47">
        <f t="shared" si="156"/>
        <v>0</v>
      </c>
      <c r="AS282" s="47">
        <f t="shared" si="156"/>
        <v>0</v>
      </c>
      <c r="AT282" s="48">
        <f t="shared" si="156"/>
        <v>0</v>
      </c>
      <c r="AU282" s="48">
        <f t="shared" si="156"/>
        <v>0</v>
      </c>
      <c r="AV282" s="49">
        <f t="shared" si="153"/>
        <v>0.47991568081524583</v>
      </c>
      <c r="AW282" s="49">
        <f t="shared" si="153"/>
        <v>0.47971820003123689</v>
      </c>
      <c r="AX282" s="50">
        <f t="shared" si="154"/>
        <v>0.79999977841091297</v>
      </c>
      <c r="AY282" s="50">
        <f t="shared" si="154"/>
        <v>0.79992714138048271</v>
      </c>
    </row>
    <row r="283" spans="6:51" x14ac:dyDescent="0.25">
      <c r="F283" s="3">
        <v>41</v>
      </c>
      <c r="G283" s="43">
        <f t="shared" si="155"/>
        <v>0.74999964963106713</v>
      </c>
      <c r="H283" s="43">
        <f t="shared" si="155"/>
        <v>0.79999943878796498</v>
      </c>
      <c r="I283" s="43">
        <f t="shared" si="155"/>
        <v>1.1499985783481215</v>
      </c>
      <c r="J283" s="43">
        <f t="shared" si="155"/>
        <v>1.1999992163144757</v>
      </c>
      <c r="K283" s="43">
        <f t="shared" si="155"/>
        <v>0</v>
      </c>
      <c r="L283" s="44">
        <f t="shared" si="155"/>
        <v>1.7896027196416993</v>
      </c>
      <c r="M283" s="45">
        <f t="shared" si="155"/>
        <v>0.48703975155183332</v>
      </c>
      <c r="N283" s="46">
        <f t="shared" si="155"/>
        <v>0</v>
      </c>
      <c r="O283" s="46">
        <f t="shared" si="155"/>
        <v>0</v>
      </c>
      <c r="P283" s="47">
        <f t="shared" si="155"/>
        <v>0</v>
      </c>
      <c r="Q283" s="47">
        <f t="shared" si="155"/>
        <v>0</v>
      </c>
      <c r="R283" s="47">
        <f t="shared" si="155"/>
        <v>0</v>
      </c>
      <c r="S283" s="48">
        <f t="shared" si="155"/>
        <v>0</v>
      </c>
      <c r="T283" s="48">
        <f t="shared" si="155"/>
        <v>0</v>
      </c>
      <c r="U283" s="49">
        <f t="shared" si="151"/>
        <v>0.47996346844220983</v>
      </c>
      <c r="V283" s="49">
        <f t="shared" si="151"/>
        <v>0.47986179773447435</v>
      </c>
      <c r="W283" s="50">
        <f t="shared" si="155"/>
        <v>0.7999998876631268</v>
      </c>
      <c r="X283" s="50">
        <f t="shared" si="155"/>
        <v>0.79996092440421318</v>
      </c>
      <c r="AD283"/>
      <c r="AG283" s="3">
        <f t="shared" si="143"/>
        <v>38.85778775562828</v>
      </c>
      <c r="AH283" s="43">
        <f t="shared" si="156"/>
        <v>0.74999927071546368</v>
      </c>
      <c r="AI283" s="43">
        <f t="shared" si="156"/>
        <v>0.79999896315569685</v>
      </c>
      <c r="AJ283" s="43">
        <f t="shared" si="156"/>
        <v>1.1499966602825018</v>
      </c>
      <c r="AK283" s="43">
        <f t="shared" si="156"/>
        <v>1.1999985541958162</v>
      </c>
      <c r="AL283" s="43">
        <f t="shared" si="156"/>
        <v>0</v>
      </c>
      <c r="AM283" s="44">
        <f t="shared" si="156"/>
        <v>1.788100066554414</v>
      </c>
      <c r="AN283" s="45">
        <f t="shared" si="156"/>
        <v>0.48304879122507338</v>
      </c>
      <c r="AO283" s="46">
        <f t="shared" si="156"/>
        <v>0</v>
      </c>
      <c r="AP283" s="46">
        <f t="shared" si="156"/>
        <v>0</v>
      </c>
      <c r="AQ283" s="47">
        <f t="shared" si="156"/>
        <v>0</v>
      </c>
      <c r="AR283" s="47">
        <f t="shared" si="156"/>
        <v>0</v>
      </c>
      <c r="AS283" s="47">
        <f t="shared" si="156"/>
        <v>0</v>
      </c>
      <c r="AT283" s="48">
        <f t="shared" si="156"/>
        <v>0</v>
      </c>
      <c r="AU283" s="48">
        <f t="shared" si="156"/>
        <v>0</v>
      </c>
      <c r="AV283" s="49">
        <f t="shared" si="153"/>
        <v>0.47994249346982543</v>
      </c>
      <c r="AW283" s="49">
        <f t="shared" si="153"/>
        <v>0.47979667108705543</v>
      </c>
      <c r="AX283" s="50">
        <f t="shared" si="154"/>
        <v>0.79999983903582794</v>
      </c>
      <c r="AY283" s="50">
        <f t="shared" si="154"/>
        <v>0.79994546321219318</v>
      </c>
    </row>
    <row r="284" spans="6:51" x14ac:dyDescent="0.25">
      <c r="F284" s="3">
        <v>42</v>
      </c>
      <c r="G284" s="43">
        <f t="shared" si="155"/>
        <v>0.74999974496107191</v>
      </c>
      <c r="H284" s="43">
        <f t="shared" si="155"/>
        <v>0.79999957455180537</v>
      </c>
      <c r="I284" s="43">
        <f t="shared" si="155"/>
        <v>1.149999029887415</v>
      </c>
      <c r="J284" s="43">
        <f t="shared" si="155"/>
        <v>1.1999994051856022</v>
      </c>
      <c r="K284" s="43">
        <f t="shared" si="155"/>
        <v>0</v>
      </c>
      <c r="L284" s="44">
        <f t="shared" si="155"/>
        <v>1.7901698882459727</v>
      </c>
      <c r="M284" s="45">
        <f t="shared" si="155"/>
        <v>0.48852602433691489</v>
      </c>
      <c r="N284" s="46">
        <f t="shared" si="155"/>
        <v>0</v>
      </c>
      <c r="O284" s="46">
        <f t="shared" si="155"/>
        <v>0</v>
      </c>
      <c r="P284" s="47">
        <f t="shared" si="155"/>
        <v>0</v>
      </c>
      <c r="Q284" s="47">
        <f t="shared" si="155"/>
        <v>0</v>
      </c>
      <c r="R284" s="47">
        <f t="shared" si="155"/>
        <v>0</v>
      </c>
      <c r="S284" s="48">
        <f t="shared" si="155"/>
        <v>0</v>
      </c>
      <c r="T284" s="48">
        <f t="shared" si="155"/>
        <v>0</v>
      </c>
      <c r="U284" s="49">
        <f t="shared" si="151"/>
        <v>0.47997024165868718</v>
      </c>
      <c r="V284" s="49">
        <f t="shared" si="151"/>
        <v>0.47988389300165252</v>
      </c>
      <c r="W284" s="50">
        <f t="shared" si="155"/>
        <v>0.7999999038807778</v>
      </c>
      <c r="X284" s="50">
        <f t="shared" si="155"/>
        <v>0.79996626959871509</v>
      </c>
      <c r="AD284"/>
      <c r="AG284" s="3">
        <f t="shared" si="143"/>
        <v>40.467341024247702</v>
      </c>
      <c r="AH284" s="43">
        <f t="shared" si="156"/>
        <v>0.74999958242221942</v>
      </c>
      <c r="AI284" s="43">
        <f t="shared" si="156"/>
        <v>0.7999993479632872</v>
      </c>
      <c r="AJ284" s="43">
        <f t="shared" si="156"/>
        <v>1.1499982498653303</v>
      </c>
      <c r="AK284" s="43">
        <f t="shared" si="156"/>
        <v>1.1999990899433883</v>
      </c>
      <c r="AL284" s="43">
        <f t="shared" si="156"/>
        <v>0</v>
      </c>
      <c r="AM284" s="44">
        <f t="shared" si="156"/>
        <v>1.7892687818245743</v>
      </c>
      <c r="AN284" s="45">
        <f t="shared" si="156"/>
        <v>0.48615830719265368</v>
      </c>
      <c r="AO284" s="46">
        <f t="shared" si="156"/>
        <v>0</v>
      </c>
      <c r="AP284" s="46">
        <f t="shared" si="156"/>
        <v>0</v>
      </c>
      <c r="AQ284" s="47">
        <f t="shared" si="156"/>
        <v>0</v>
      </c>
      <c r="AR284" s="47">
        <f t="shared" si="156"/>
        <v>0</v>
      </c>
      <c r="AS284" s="47">
        <f t="shared" si="156"/>
        <v>0</v>
      </c>
      <c r="AT284" s="48">
        <f t="shared" si="156"/>
        <v>0</v>
      </c>
      <c r="AU284" s="48">
        <f t="shared" si="156"/>
        <v>0</v>
      </c>
      <c r="AV284" s="49">
        <f t="shared" si="153"/>
        <v>0.47995918089957085</v>
      </c>
      <c r="AW284" s="49">
        <f t="shared" si="153"/>
        <v>0.47984812312106706</v>
      </c>
      <c r="AX284" s="50">
        <f t="shared" si="154"/>
        <v>0.79999987756448698</v>
      </c>
      <c r="AY284" s="50">
        <f t="shared" si="154"/>
        <v>0.79995764732695107</v>
      </c>
    </row>
    <row r="285" spans="6:51" x14ac:dyDescent="0.25">
      <c r="F285" s="3">
        <v>43</v>
      </c>
      <c r="G285" s="43">
        <f t="shared" si="155"/>
        <v>0.74999981151428585</v>
      </c>
      <c r="H285" s="43">
        <f t="shared" si="155"/>
        <v>0.79999967552464157</v>
      </c>
      <c r="I285" s="43">
        <f t="shared" si="155"/>
        <v>1.1499993309599139</v>
      </c>
      <c r="J285" s="43">
        <f t="shared" si="155"/>
        <v>1.1999995456675407</v>
      </c>
      <c r="K285" s="43">
        <f t="shared" si="155"/>
        <v>0</v>
      </c>
      <c r="L285" s="44">
        <f t="shared" si="155"/>
        <v>1.7906687431385551</v>
      </c>
      <c r="M285" s="45">
        <f t="shared" si="155"/>
        <v>0.48981882170594482</v>
      </c>
      <c r="N285" s="46">
        <f t="shared" si="155"/>
        <v>0</v>
      </c>
      <c r="O285" s="46">
        <f t="shared" si="155"/>
        <v>0</v>
      </c>
      <c r="P285" s="47">
        <f t="shared" si="155"/>
        <v>0</v>
      </c>
      <c r="Q285" s="47">
        <f t="shared" si="155"/>
        <v>0</v>
      </c>
      <c r="R285" s="47">
        <f t="shared" si="155"/>
        <v>0</v>
      </c>
      <c r="S285" s="48">
        <f t="shared" si="155"/>
        <v>0</v>
      </c>
      <c r="T285" s="48">
        <f t="shared" si="155"/>
        <v>0</v>
      </c>
      <c r="U285" s="49">
        <f t="shared" si="151"/>
        <v>0.47997565607129422</v>
      </c>
      <c r="V285" s="49">
        <f t="shared" si="151"/>
        <v>0.47990208557377906</v>
      </c>
      <c r="W285" s="50">
        <f t="shared" si="155"/>
        <v>0.79999991716824326</v>
      </c>
      <c r="X285" s="50">
        <f t="shared" si="155"/>
        <v>0.79997073158404008</v>
      </c>
      <c r="AD285"/>
      <c r="AG285" s="3">
        <f t="shared" si="143"/>
        <v>41.95047391357199</v>
      </c>
      <c r="AH285" s="43">
        <f t="shared" si="156"/>
        <v>0.74999974101148448</v>
      </c>
      <c r="AI285" s="43">
        <f t="shared" si="156"/>
        <v>0.79999956873728229</v>
      </c>
      <c r="AJ285" s="43">
        <f t="shared" si="156"/>
        <v>1.1499990115975041</v>
      </c>
      <c r="AK285" s="43">
        <f t="shared" si="156"/>
        <v>1.1999993970966971</v>
      </c>
      <c r="AL285" s="43">
        <f t="shared" si="156"/>
        <v>0</v>
      </c>
      <c r="AM285" s="44">
        <f t="shared" si="156"/>
        <v>1.7901434943023695</v>
      </c>
      <c r="AN285" s="45">
        <f t="shared" si="156"/>
        <v>0.48845721150085375</v>
      </c>
      <c r="AO285" s="46">
        <f t="shared" si="156"/>
        <v>0</v>
      </c>
      <c r="AP285" s="46">
        <f t="shared" si="156"/>
        <v>0</v>
      </c>
      <c r="AQ285" s="47">
        <f t="shared" si="156"/>
        <v>0</v>
      </c>
      <c r="AR285" s="47">
        <f t="shared" si="156"/>
        <v>0</v>
      </c>
      <c r="AS285" s="47">
        <f t="shared" si="156"/>
        <v>0</v>
      </c>
      <c r="AT285" s="48">
        <f t="shared" si="156"/>
        <v>0</v>
      </c>
      <c r="AU285" s="48">
        <f t="shared" si="156"/>
        <v>0</v>
      </c>
      <c r="AV285" s="49">
        <f t="shared" si="153"/>
        <v>0.47996994089707279</v>
      </c>
      <c r="AW285" s="49">
        <f t="shared" si="153"/>
        <v>0.47988289740473605</v>
      </c>
      <c r="AX285" s="50">
        <f t="shared" si="154"/>
        <v>0.79999990315223801</v>
      </c>
      <c r="AY285" s="50">
        <f t="shared" si="154"/>
        <v>0.79996602717657417</v>
      </c>
    </row>
    <row r="286" spans="6:51" x14ac:dyDescent="0.25">
      <c r="F286" s="3">
        <v>44</v>
      </c>
      <c r="G286" s="43">
        <f t="shared" si="155"/>
        <v>0.74999985862917118</v>
      </c>
      <c r="H286" s="43">
        <f t="shared" si="155"/>
        <v>0.79999975105492593</v>
      </c>
      <c r="I286" s="43">
        <f t="shared" si="155"/>
        <v>1.1499995336779603</v>
      </c>
      <c r="J286" s="43">
        <f t="shared" si="155"/>
        <v>1.1999996507927089</v>
      </c>
      <c r="K286" s="43">
        <f t="shared" si="155"/>
        <v>0</v>
      </c>
      <c r="L286" s="44">
        <f t="shared" si="155"/>
        <v>1.7911090180447675</v>
      </c>
      <c r="M286" s="45">
        <f t="shared" si="155"/>
        <v>0.49094534363739245</v>
      </c>
      <c r="N286" s="46">
        <f t="shared" si="155"/>
        <v>0</v>
      </c>
      <c r="O286" s="46">
        <f t="shared" si="155"/>
        <v>0</v>
      </c>
      <c r="P286" s="47">
        <f t="shared" si="155"/>
        <v>0</v>
      </c>
      <c r="Q286" s="47">
        <f t="shared" si="155"/>
        <v>0</v>
      </c>
      <c r="R286" s="47">
        <f t="shared" si="155"/>
        <v>0</v>
      </c>
      <c r="S286" s="48">
        <f t="shared" si="155"/>
        <v>0</v>
      </c>
      <c r="T286" s="48">
        <f t="shared" si="155"/>
        <v>0</v>
      </c>
      <c r="U286" s="49">
        <f t="shared" si="151"/>
        <v>0.4799800015107043</v>
      </c>
      <c r="V286" s="49">
        <f t="shared" si="151"/>
        <v>0.47991711764859085</v>
      </c>
      <c r="W286" s="50">
        <f t="shared" si="155"/>
        <v>0.7999999281321003</v>
      </c>
      <c r="X286" s="50">
        <f t="shared" si="155"/>
        <v>0.79997447468589788</v>
      </c>
      <c r="AD286"/>
      <c r="AG286" s="3">
        <f t="shared" si="143"/>
        <v>43.317115956604354</v>
      </c>
      <c r="AH286" s="43">
        <f t="shared" si="156"/>
        <v>0.74999982821715272</v>
      </c>
      <c r="AI286" s="43">
        <f t="shared" si="156"/>
        <v>0.79999970186708935</v>
      </c>
      <c r="AJ286" s="43">
        <f t="shared" si="156"/>
        <v>1.1499994040073658</v>
      </c>
      <c r="AK286" s="43">
        <f t="shared" si="156"/>
        <v>1.1999995823255021</v>
      </c>
      <c r="AL286" s="43">
        <f t="shared" si="156"/>
        <v>0</v>
      </c>
      <c r="AM286" s="44">
        <f t="shared" si="156"/>
        <v>1.7908142887824137</v>
      </c>
      <c r="AN286" s="45">
        <f t="shared" si="156"/>
        <v>0.49019288729256738</v>
      </c>
      <c r="AO286" s="46">
        <f t="shared" si="156"/>
        <v>0</v>
      </c>
      <c r="AP286" s="46">
        <f t="shared" si="156"/>
        <v>0</v>
      </c>
      <c r="AQ286" s="47">
        <f t="shared" si="156"/>
        <v>0</v>
      </c>
      <c r="AR286" s="47">
        <f t="shared" si="156"/>
        <v>0</v>
      </c>
      <c r="AS286" s="47">
        <f t="shared" si="156"/>
        <v>0</v>
      </c>
      <c r="AT286" s="48">
        <f t="shared" si="156"/>
        <v>0</v>
      </c>
      <c r="AU286" s="48">
        <f t="shared" si="156"/>
        <v>0</v>
      </c>
      <c r="AV286" s="49">
        <f t="shared" si="153"/>
        <v>0.47997713799471009</v>
      </c>
      <c r="AW286" s="49">
        <f t="shared" si="153"/>
        <v>0.47990716385902876</v>
      </c>
      <c r="AX286" s="50">
        <f t="shared" si="154"/>
        <v>0.79999992087200889</v>
      </c>
      <c r="AY286" s="50">
        <f t="shared" si="154"/>
        <v>0.79997198960525961</v>
      </c>
    </row>
    <row r="287" spans="6:51" x14ac:dyDescent="0.25">
      <c r="F287" s="3">
        <v>45</v>
      </c>
      <c r="G287" s="43">
        <f t="shared" si="155"/>
        <v>0.74999989243884313</v>
      </c>
      <c r="H287" s="43">
        <f t="shared" si="155"/>
        <v>0.79999980787603076</v>
      </c>
      <c r="I287" s="43">
        <f t="shared" si="155"/>
        <v>1.1499996715182323</v>
      </c>
      <c r="J287" s="43">
        <f t="shared" si="155"/>
        <v>1.1999997299322027</v>
      </c>
      <c r="K287" s="43">
        <f t="shared" si="155"/>
        <v>0</v>
      </c>
      <c r="L287" s="44">
        <f t="shared" si="155"/>
        <v>1.7914988391685094</v>
      </c>
      <c r="M287" s="45">
        <f t="shared" si="155"/>
        <v>0.49192877052910533</v>
      </c>
      <c r="N287" s="46">
        <f t="shared" si="155"/>
        <v>0</v>
      </c>
      <c r="O287" s="46">
        <f t="shared" si="155"/>
        <v>0</v>
      </c>
      <c r="P287" s="47">
        <f t="shared" si="155"/>
        <v>0</v>
      </c>
      <c r="Q287" s="47">
        <f t="shared" si="155"/>
        <v>0</v>
      </c>
      <c r="R287" s="47">
        <f t="shared" si="155"/>
        <v>0</v>
      </c>
      <c r="S287" s="48">
        <f t="shared" si="155"/>
        <v>0</v>
      </c>
      <c r="T287" s="48">
        <f t="shared" si="155"/>
        <v>0</v>
      </c>
      <c r="U287" s="49">
        <f t="shared" si="151"/>
        <v>0.47998350281538776</v>
      </c>
      <c r="V287" s="49">
        <f t="shared" si="151"/>
        <v>0.47992958173800421</v>
      </c>
      <c r="W287" s="50">
        <f t="shared" si="155"/>
        <v>0.79999993723988994</v>
      </c>
      <c r="X287" s="50">
        <f t="shared" si="155"/>
        <v>0.79997762977629239</v>
      </c>
      <c r="AD287"/>
      <c r="AG287" s="3">
        <f t="shared" si="143"/>
        <v>44.576416783406593</v>
      </c>
      <c r="AH287" s="43">
        <f t="shared" si="156"/>
        <v>0.74999987944340907</v>
      </c>
      <c r="AI287" s="43">
        <f t="shared" si="156"/>
        <v>0.79999978574352637</v>
      </c>
      <c r="AJ287" s="43">
        <f t="shared" si="156"/>
        <v>1.1499996194508739</v>
      </c>
      <c r="AK287" s="43">
        <f t="shared" si="156"/>
        <v>1.1999996990984478</v>
      </c>
      <c r="AL287" s="43">
        <f t="shared" si="156"/>
        <v>0</v>
      </c>
      <c r="AM287" s="44">
        <f t="shared" si="156"/>
        <v>1.7913394127449904</v>
      </c>
      <c r="AN287" s="45">
        <f t="shared" si="156"/>
        <v>0.49152833680011221</v>
      </c>
      <c r="AO287" s="46">
        <f t="shared" si="156"/>
        <v>0</v>
      </c>
      <c r="AP287" s="46">
        <f t="shared" si="156"/>
        <v>0</v>
      </c>
      <c r="AQ287" s="47">
        <f t="shared" si="156"/>
        <v>0</v>
      </c>
      <c r="AR287" s="47">
        <f t="shared" si="156"/>
        <v>0</v>
      </c>
      <c r="AS287" s="47">
        <f t="shared" si="156"/>
        <v>0</v>
      </c>
      <c r="AT287" s="48">
        <f t="shared" si="156"/>
        <v>0</v>
      </c>
      <c r="AU287" s="48">
        <f t="shared" si="156"/>
        <v>0</v>
      </c>
      <c r="AV287" s="49">
        <f t="shared" si="153"/>
        <v>0.47998211055825546</v>
      </c>
      <c r="AW287" s="49">
        <f t="shared" si="153"/>
        <v>0.47992458284507161</v>
      </c>
      <c r="AX287" s="50">
        <f t="shared" si="154"/>
        <v>0.79999993358323096</v>
      </c>
      <c r="AY287" s="50">
        <f t="shared" si="154"/>
        <v>0.79997635787495391</v>
      </c>
    </row>
    <row r="288" spans="6:51" x14ac:dyDescent="0.25">
      <c r="F288" s="3">
        <v>46</v>
      </c>
      <c r="G288" s="43">
        <f t="shared" si="155"/>
        <v>0.74999991702253366</v>
      </c>
      <c r="H288" s="43">
        <f t="shared" si="155"/>
        <v>0.79999985086368941</v>
      </c>
      <c r="I288" s="43">
        <f t="shared" si="155"/>
        <v>1.149999766168774</v>
      </c>
      <c r="J288" s="43">
        <f t="shared" si="155"/>
        <v>1.1999997898625951</v>
      </c>
      <c r="K288" s="43">
        <f t="shared" si="155"/>
        <v>0</v>
      </c>
      <c r="L288" s="44">
        <f t="shared" si="155"/>
        <v>1.7918450234384065</v>
      </c>
      <c r="M288" s="45">
        <f t="shared" si="155"/>
        <v>0.49278887415526357</v>
      </c>
      <c r="N288" s="46">
        <f t="shared" si="155"/>
        <v>0</v>
      </c>
      <c r="O288" s="46">
        <f t="shared" si="155"/>
        <v>0</v>
      </c>
      <c r="P288" s="47">
        <f t="shared" si="155"/>
        <v>0</v>
      </c>
      <c r="Q288" s="47">
        <f t="shared" si="155"/>
        <v>0</v>
      </c>
      <c r="R288" s="47">
        <f t="shared" si="155"/>
        <v>0</v>
      </c>
      <c r="S288" s="48">
        <f t="shared" si="155"/>
        <v>0</v>
      </c>
      <c r="T288" s="48">
        <f t="shared" si="155"/>
        <v>0</v>
      </c>
      <c r="U288" s="49">
        <f t="shared" si="151"/>
        <v>0.47998633502874843</v>
      </c>
      <c r="V288" s="49">
        <f t="shared" si="151"/>
        <v>0.47993995234666353</v>
      </c>
      <c r="W288" s="50">
        <f t="shared" si="155"/>
        <v>0.79999994485469017</v>
      </c>
      <c r="X288" s="50">
        <f t="shared" si="155"/>
        <v>0.79998030159472067</v>
      </c>
      <c r="AD288"/>
      <c r="AG288" s="3">
        <f t="shared" si="143"/>
        <v>45.736807377615186</v>
      </c>
      <c r="AH288" s="43">
        <f t="shared" si="156"/>
        <v>0.74999991127420029</v>
      </c>
      <c r="AI288" s="43">
        <f t="shared" si="156"/>
        <v>0.79999984067230878</v>
      </c>
      <c r="AJ288" s="43">
        <f t="shared" si="156"/>
        <v>1.1499997445468664</v>
      </c>
      <c r="AK288" s="43">
        <f t="shared" si="156"/>
        <v>1.199999775648243</v>
      </c>
      <c r="AL288" s="43">
        <f t="shared" si="156"/>
        <v>0</v>
      </c>
      <c r="AM288" s="44">
        <f t="shared" si="156"/>
        <v>1.7917578018630156</v>
      </c>
      <c r="AN288" s="45">
        <f t="shared" si="156"/>
        <v>0.49257346447012834</v>
      </c>
      <c r="AO288" s="46">
        <f t="shared" si="156"/>
        <v>0</v>
      </c>
      <c r="AP288" s="46">
        <f t="shared" si="156"/>
        <v>0</v>
      </c>
      <c r="AQ288" s="47">
        <f t="shared" si="156"/>
        <v>0</v>
      </c>
      <c r="AR288" s="47">
        <f t="shared" si="156"/>
        <v>0</v>
      </c>
      <c r="AS288" s="47">
        <f t="shared" si="156"/>
        <v>0</v>
      </c>
      <c r="AT288" s="48">
        <f t="shared" si="156"/>
        <v>0</v>
      </c>
      <c r="AU288" s="48">
        <f t="shared" si="156"/>
        <v>0</v>
      </c>
      <c r="AV288" s="49">
        <f t="shared" si="153"/>
        <v>0.47998564622477613</v>
      </c>
      <c r="AW288" s="49">
        <f t="shared" si="153"/>
        <v>0.47993740301741883</v>
      </c>
      <c r="AX288" s="50">
        <f t="shared" si="154"/>
        <v>0.79999994297815158</v>
      </c>
      <c r="AY288" s="50">
        <f t="shared" si="154"/>
        <v>0.79997964020487111</v>
      </c>
    </row>
    <row r="289" spans="6:51" x14ac:dyDescent="0.25">
      <c r="F289" s="3">
        <v>47</v>
      </c>
      <c r="G289" s="43">
        <f t="shared" si="155"/>
        <v>0.74999993512738516</v>
      </c>
      <c r="H289" s="43">
        <f t="shared" si="155"/>
        <v>0.79999988356725038</v>
      </c>
      <c r="I289" s="43">
        <f t="shared" si="155"/>
        <v>1.1499998318014681</v>
      </c>
      <c r="J289" s="43">
        <f t="shared" si="155"/>
        <v>1.1999998355118158</v>
      </c>
      <c r="K289" s="43">
        <f t="shared" si="155"/>
        <v>0</v>
      </c>
      <c r="L289" s="44">
        <f t="shared" si="155"/>
        <v>1.7921533161947305</v>
      </c>
      <c r="M289" s="45">
        <f t="shared" si="155"/>
        <v>0.49354253522994984</v>
      </c>
      <c r="N289" s="46">
        <f t="shared" si="155"/>
        <v>0</v>
      </c>
      <c r="O289" s="46">
        <f t="shared" si="155"/>
        <v>0</v>
      </c>
      <c r="P289" s="47">
        <f t="shared" si="155"/>
        <v>0</v>
      </c>
      <c r="Q289" s="47">
        <f t="shared" si="155"/>
        <v>0</v>
      </c>
      <c r="R289" s="47">
        <f t="shared" si="155"/>
        <v>0</v>
      </c>
      <c r="S289" s="48">
        <f t="shared" si="155"/>
        <v>0</v>
      </c>
      <c r="T289" s="48">
        <f t="shared" si="155"/>
        <v>0</v>
      </c>
      <c r="U289" s="49">
        <f t="shared" si="151"/>
        <v>0.47998863491418087</v>
      </c>
      <c r="V289" s="49">
        <f t="shared" si="151"/>
        <v>0.47994861067145733</v>
      </c>
      <c r="W289" s="50">
        <f t="shared" si="155"/>
        <v>0.79999995126048895</v>
      </c>
      <c r="X289" s="50">
        <f t="shared" si="155"/>
        <v>0.79998257436775499</v>
      </c>
      <c r="AD289"/>
      <c r="AG289" s="3">
        <f t="shared" si="143"/>
        <v>46.806056521639796</v>
      </c>
      <c r="AH289" s="43">
        <f t="shared" si="156"/>
        <v>0.74999993202475002</v>
      </c>
      <c r="AI289" s="43">
        <f t="shared" si="156"/>
        <v>0.79999987789521176</v>
      </c>
      <c r="AJ289" s="43">
        <f t="shared" si="156"/>
        <v>1.149999820848749</v>
      </c>
      <c r="AK289" s="43">
        <f t="shared" si="156"/>
        <v>1.1999998275898376</v>
      </c>
      <c r="AL289" s="43">
        <f t="shared" si="156"/>
        <v>0</v>
      </c>
      <c r="AM289" s="44">
        <f t="shared" si="156"/>
        <v>1.7920962466393784</v>
      </c>
      <c r="AN289" s="45">
        <f t="shared" si="156"/>
        <v>0.49340397735389557</v>
      </c>
      <c r="AO289" s="46">
        <f t="shared" si="156"/>
        <v>0</v>
      </c>
      <c r="AP289" s="46">
        <f t="shared" si="156"/>
        <v>0</v>
      </c>
      <c r="AQ289" s="47">
        <f t="shared" si="156"/>
        <v>0</v>
      </c>
      <c r="AR289" s="47">
        <f t="shared" si="156"/>
        <v>0</v>
      </c>
      <c r="AS289" s="47">
        <f t="shared" si="156"/>
        <v>0</v>
      </c>
      <c r="AT289" s="48">
        <f t="shared" si="156"/>
        <v>0</v>
      </c>
      <c r="AU289" s="48">
        <f t="shared" si="156"/>
        <v>0</v>
      </c>
      <c r="AV289" s="49">
        <f t="shared" si="153"/>
        <v>0.47998822507246636</v>
      </c>
      <c r="AW289" s="49">
        <f t="shared" si="153"/>
        <v>0.47994704992060483</v>
      </c>
      <c r="AX289" s="50">
        <f t="shared" si="154"/>
        <v>0.79999995010137681</v>
      </c>
      <c r="AY289" s="50">
        <f t="shared" si="154"/>
        <v>0.79998216136904876</v>
      </c>
    </row>
    <row r="290" spans="6:51" x14ac:dyDescent="0.25">
      <c r="F290" s="3">
        <v>48</v>
      </c>
      <c r="G290" s="43">
        <f t="shared" si="155"/>
        <v>0.74999994862617758</v>
      </c>
      <c r="H290" s="43">
        <f t="shared" si="155"/>
        <v>0.79999990858413583</v>
      </c>
      <c r="I290" s="43">
        <f t="shared" si="155"/>
        <v>1.1499998777574367</v>
      </c>
      <c r="J290" s="43">
        <f t="shared" si="155"/>
        <v>1.1999998704834161</v>
      </c>
      <c r="K290" s="43">
        <f t="shared" si="155"/>
        <v>0</v>
      </c>
      <c r="L290" s="44">
        <f t="shared" si="155"/>
        <v>1.7924285815339747</v>
      </c>
      <c r="M290" s="45">
        <f t="shared" si="155"/>
        <v>0.49420418150985929</v>
      </c>
      <c r="N290" s="46">
        <f t="shared" si="155"/>
        <v>0</v>
      </c>
      <c r="O290" s="46">
        <f t="shared" si="155"/>
        <v>0</v>
      </c>
      <c r="P290" s="47">
        <f t="shared" si="155"/>
        <v>0</v>
      </c>
      <c r="Q290" s="47">
        <f t="shared" si="155"/>
        <v>0</v>
      </c>
      <c r="R290" s="47">
        <f t="shared" si="155"/>
        <v>0</v>
      </c>
      <c r="S290" s="48">
        <f t="shared" si="155"/>
        <v>0</v>
      </c>
      <c r="T290" s="48">
        <f t="shared" si="155"/>
        <v>0</v>
      </c>
      <c r="U290" s="49">
        <f t="shared" ref="U290:V305" si="157">$C$5/100*U$163*U218</f>
        <v>0.47999050970765561</v>
      </c>
      <c r="V290" s="49">
        <f t="shared" si="157"/>
        <v>0.47995586391220502</v>
      </c>
      <c r="W290" s="50">
        <f t="shared" si="155"/>
        <v>0.79999995668095303</v>
      </c>
      <c r="X290" s="50">
        <f t="shared" ref="X290" si="158">X218*X$163</f>
        <v>0.79998451614332478</v>
      </c>
      <c r="AD290"/>
      <c r="AG290" s="3">
        <f t="shared" si="143"/>
        <v>47.791322808443105</v>
      </c>
      <c r="AH290" s="43">
        <f t="shared" si="156"/>
        <v>0.74999994611906562</v>
      </c>
      <c r="AI290" s="43">
        <f t="shared" si="156"/>
        <v>0.79999990389566777</v>
      </c>
      <c r="AJ290" s="43">
        <f t="shared" si="156"/>
        <v>1.1499998694497213</v>
      </c>
      <c r="AK290" s="43">
        <f t="shared" si="156"/>
        <v>1.1999998639248612</v>
      </c>
      <c r="AL290" s="43">
        <f t="shared" si="156"/>
        <v>0</v>
      </c>
      <c r="AM290" s="44">
        <f t="shared" si="156"/>
        <v>1.7923736532163088</v>
      </c>
      <c r="AN290" s="45">
        <f t="shared" si="156"/>
        <v>0.49407307138039613</v>
      </c>
      <c r="AO290" s="46">
        <f t="shared" si="156"/>
        <v>0</v>
      </c>
      <c r="AP290" s="46">
        <f t="shared" si="156"/>
        <v>0</v>
      </c>
      <c r="AQ290" s="47">
        <f t="shared" si="156"/>
        <v>0</v>
      </c>
      <c r="AR290" s="47">
        <f t="shared" si="156"/>
        <v>0</v>
      </c>
      <c r="AS290" s="47">
        <f t="shared" si="156"/>
        <v>0</v>
      </c>
      <c r="AT290" s="48">
        <f t="shared" si="156"/>
        <v>0</v>
      </c>
      <c r="AU290" s="48">
        <f t="shared" si="156"/>
        <v>0</v>
      </c>
      <c r="AV290" s="49">
        <f t="shared" ref="AV290:AW305" si="159">$C$5/100*AV$163*AV218</f>
        <v>0.47999014912495847</v>
      </c>
      <c r="AW290" s="49">
        <f t="shared" si="159"/>
        <v>0.4799544533251604</v>
      </c>
      <c r="AX290" s="50">
        <f t="shared" ref="AX290:AY305" si="160">AX218*AX$163</f>
        <v>0.79999995562184401</v>
      </c>
      <c r="AY290" s="50">
        <f t="shared" si="160"/>
        <v>0.79998413537798008</v>
      </c>
    </row>
    <row r="291" spans="6:51" x14ac:dyDescent="0.25">
      <c r="F291" s="3">
        <v>49</v>
      </c>
      <c r="G291" s="43">
        <f t="shared" ref="G291:X306" si="161">G219*G$163</f>
        <v>0.74999995881095516</v>
      </c>
      <c r="H291" s="43">
        <f t="shared" si="161"/>
        <v>0.79999992782509277</v>
      </c>
      <c r="I291" s="43">
        <f t="shared" si="161"/>
        <v>1.1499999102475784</v>
      </c>
      <c r="J291" s="43">
        <f t="shared" si="161"/>
        <v>1.1999998974270212</v>
      </c>
      <c r="K291" s="43">
        <f t="shared" si="161"/>
        <v>5.5858287819313011E-3</v>
      </c>
      <c r="L291" s="44">
        <f t="shared" si="161"/>
        <v>1.7926749554665342</v>
      </c>
      <c r="M291" s="45">
        <f t="shared" si="161"/>
        <v>0.49478615844752727</v>
      </c>
      <c r="N291" s="46">
        <f t="shared" si="161"/>
        <v>0</v>
      </c>
      <c r="O291" s="46">
        <f t="shared" si="161"/>
        <v>0</v>
      </c>
      <c r="P291" s="47">
        <f t="shared" si="161"/>
        <v>0</v>
      </c>
      <c r="Q291" s="47">
        <f t="shared" si="161"/>
        <v>0</v>
      </c>
      <c r="R291" s="47">
        <f t="shared" si="161"/>
        <v>0</v>
      </c>
      <c r="S291" s="48">
        <f t="shared" si="161"/>
        <v>0</v>
      </c>
      <c r="T291" s="48">
        <f t="shared" si="161"/>
        <v>0</v>
      </c>
      <c r="U291" s="49">
        <f t="shared" si="157"/>
        <v>0.47999204379173932</v>
      </c>
      <c r="V291" s="49">
        <f t="shared" si="157"/>
        <v>0.47996196041105127</v>
      </c>
      <c r="W291" s="50">
        <f t="shared" si="161"/>
        <v>0.79999996129341389</v>
      </c>
      <c r="X291" s="50">
        <f t="shared" si="161"/>
        <v>0.79998618214952733</v>
      </c>
      <c r="AD291"/>
      <c r="AG291" s="3">
        <f t="shared" si="143"/>
        <v>48.699202568119411</v>
      </c>
      <c r="AH291" s="43">
        <f t="shared" ref="AH291:AU306" si="162">AH219*AH$163</f>
        <v>0.74999995603613667</v>
      </c>
      <c r="AI291" s="43">
        <f t="shared" si="162"/>
        <v>0.79999992255264551</v>
      </c>
      <c r="AJ291" s="43">
        <f t="shared" si="162"/>
        <v>1.1499999016114373</v>
      </c>
      <c r="AK291" s="43">
        <f t="shared" si="162"/>
        <v>1.1999998900388307</v>
      </c>
      <c r="AL291" s="43">
        <f t="shared" si="162"/>
        <v>0</v>
      </c>
      <c r="AM291" s="44">
        <f t="shared" si="162"/>
        <v>1.7926036640875957</v>
      </c>
      <c r="AN291" s="45">
        <f t="shared" si="162"/>
        <v>0.49461881796043156</v>
      </c>
      <c r="AO291" s="46">
        <f t="shared" si="162"/>
        <v>0</v>
      </c>
      <c r="AP291" s="46">
        <f t="shared" si="162"/>
        <v>0</v>
      </c>
      <c r="AQ291" s="47">
        <f t="shared" si="162"/>
        <v>0</v>
      </c>
      <c r="AR291" s="47">
        <f t="shared" si="162"/>
        <v>0</v>
      </c>
      <c r="AS291" s="47">
        <f t="shared" si="162"/>
        <v>0</v>
      </c>
      <c r="AT291" s="48">
        <f t="shared" si="162"/>
        <v>0</v>
      </c>
      <c r="AU291" s="48">
        <f t="shared" si="162"/>
        <v>0</v>
      </c>
      <c r="AV291" s="49">
        <f t="shared" si="159"/>
        <v>0.4799916139042803</v>
      </c>
      <c r="AW291" s="49">
        <f t="shared" si="159"/>
        <v>0.47996023544423727</v>
      </c>
      <c r="AX291" s="50">
        <f t="shared" si="160"/>
        <v>0.79999995998193618</v>
      </c>
      <c r="AY291" s="50">
        <f t="shared" si="160"/>
        <v>0.79998570716282746</v>
      </c>
    </row>
    <row r="292" spans="6:51" x14ac:dyDescent="0.25">
      <c r="F292" s="3">
        <v>50</v>
      </c>
      <c r="G292" s="43">
        <f t="shared" si="161"/>
        <v>0.74999996658355028</v>
      </c>
      <c r="H292" s="43">
        <f t="shared" si="161"/>
        <v>0.79999994270301478</v>
      </c>
      <c r="I292" s="43">
        <f t="shared" si="161"/>
        <v>1.1499999334377</v>
      </c>
      <c r="J292" s="43">
        <f t="shared" si="161"/>
        <v>1.1999999183014678</v>
      </c>
      <c r="K292" s="43">
        <f t="shared" si="161"/>
        <v>7.1749222957930264E-2</v>
      </c>
      <c r="L292" s="44">
        <f t="shared" si="161"/>
        <v>1.7928959697268041</v>
      </c>
      <c r="M292" s="45">
        <f t="shared" si="161"/>
        <v>0.49529904269659236</v>
      </c>
      <c r="N292" s="46">
        <f t="shared" si="161"/>
        <v>0</v>
      </c>
      <c r="O292" s="46">
        <f t="shared" si="161"/>
        <v>0</v>
      </c>
      <c r="P292" s="47">
        <f t="shared" si="161"/>
        <v>0</v>
      </c>
      <c r="Q292" s="47">
        <f t="shared" si="161"/>
        <v>0</v>
      </c>
      <c r="R292" s="47">
        <f t="shared" si="161"/>
        <v>0</v>
      </c>
      <c r="S292" s="48">
        <f t="shared" si="161"/>
        <v>0</v>
      </c>
      <c r="T292" s="48">
        <f t="shared" si="161"/>
        <v>0</v>
      </c>
      <c r="U292" s="49">
        <f t="shared" si="157"/>
        <v>0.47999330380100813</v>
      </c>
      <c r="V292" s="49">
        <f t="shared" si="157"/>
        <v>0.47996710155481009</v>
      </c>
      <c r="W292" s="50">
        <f t="shared" si="161"/>
        <v>0.79999996523936734</v>
      </c>
      <c r="X292" s="50">
        <f t="shared" si="161"/>
        <v>0.79998761740963442</v>
      </c>
      <c r="AD292"/>
      <c r="AG292" s="3">
        <f t="shared" si="143"/>
        <v>49.535774030139265</v>
      </c>
      <c r="AH292" s="43">
        <f t="shared" si="162"/>
        <v>0.74999996322971985</v>
      </c>
      <c r="AI292" s="43">
        <f t="shared" si="162"/>
        <v>0.79999993626487731</v>
      </c>
      <c r="AJ292" s="43">
        <f t="shared" si="162"/>
        <v>1.1499999236242375</v>
      </c>
      <c r="AK292" s="43">
        <f t="shared" si="162"/>
        <v>1.199999909263167</v>
      </c>
      <c r="AL292" s="43">
        <f t="shared" si="162"/>
        <v>4.2018471740173077E-2</v>
      </c>
      <c r="AM292" s="44">
        <f t="shared" si="162"/>
        <v>1.7927963194375207</v>
      </c>
      <c r="AN292" s="45">
        <f t="shared" si="162"/>
        <v>0.49506893105908817</v>
      </c>
      <c r="AO292" s="46">
        <f t="shared" si="162"/>
        <v>0</v>
      </c>
      <c r="AP292" s="46">
        <f t="shared" si="162"/>
        <v>0</v>
      </c>
      <c r="AQ292" s="47">
        <f t="shared" si="162"/>
        <v>0</v>
      </c>
      <c r="AR292" s="47">
        <f t="shared" si="162"/>
        <v>0</v>
      </c>
      <c r="AS292" s="47">
        <f t="shared" si="162"/>
        <v>0</v>
      </c>
      <c r="AT292" s="48">
        <f t="shared" si="162"/>
        <v>0</v>
      </c>
      <c r="AU292" s="48">
        <f t="shared" si="162"/>
        <v>0</v>
      </c>
      <c r="AV292" s="49">
        <f t="shared" si="159"/>
        <v>0.4799927493113948</v>
      </c>
      <c r="AW292" s="49">
        <f t="shared" si="159"/>
        <v>0.4799648225019324</v>
      </c>
      <c r="AX292" s="50">
        <f t="shared" si="160"/>
        <v>0.79999996348263736</v>
      </c>
      <c r="AY292" s="50">
        <f t="shared" si="160"/>
        <v>0.79998697730406887</v>
      </c>
    </row>
    <row r="293" spans="6:51" x14ac:dyDescent="0.25">
      <c r="F293" s="3">
        <v>51</v>
      </c>
      <c r="G293" s="43">
        <f t="shared" si="161"/>
        <v>0.74999997258060536</v>
      </c>
      <c r="H293" s="43">
        <f t="shared" si="161"/>
        <v>0.79999995426802173</v>
      </c>
      <c r="I293" s="43">
        <f t="shared" si="161"/>
        <v>1.1499999501463547</v>
      </c>
      <c r="J293" s="43">
        <f t="shared" si="161"/>
        <v>1.1999999345626968</v>
      </c>
      <c r="K293" s="43">
        <f t="shared" si="161"/>
        <v>0.13052816648060722</v>
      </c>
      <c r="L293" s="44">
        <f t="shared" si="161"/>
        <v>1.7930946523149927</v>
      </c>
      <c r="M293" s="45">
        <f t="shared" si="161"/>
        <v>0.49575190726686053</v>
      </c>
      <c r="N293" s="46">
        <f t="shared" si="161"/>
        <v>0</v>
      </c>
      <c r="O293" s="46">
        <f t="shared" si="161"/>
        <v>0</v>
      </c>
      <c r="P293" s="47">
        <f t="shared" si="161"/>
        <v>0</v>
      </c>
      <c r="Q293" s="47">
        <f t="shared" si="161"/>
        <v>0</v>
      </c>
      <c r="R293" s="47">
        <f t="shared" si="161"/>
        <v>0</v>
      </c>
      <c r="S293" s="48">
        <f t="shared" si="161"/>
        <v>0</v>
      </c>
      <c r="T293" s="48">
        <f t="shared" si="161"/>
        <v>0</v>
      </c>
      <c r="U293" s="49">
        <f t="shared" si="157"/>
        <v>0.47999434254013651</v>
      </c>
      <c r="V293" s="49">
        <f t="shared" si="157"/>
        <v>0.47997145115875361</v>
      </c>
      <c r="W293" s="50">
        <f t="shared" si="161"/>
        <v>0.79999996863241107</v>
      </c>
      <c r="X293" s="50">
        <f t="shared" si="161"/>
        <v>0.79998885878731474</v>
      </c>
      <c r="AD293"/>
      <c r="AG293" s="3">
        <f t="shared" si="143"/>
        <v>50.306638016924872</v>
      </c>
      <c r="AH293" s="43">
        <f t="shared" si="162"/>
        <v>0.74999996858720608</v>
      </c>
      <c r="AI293" s="43">
        <f t="shared" si="162"/>
        <v>0.79999994656066509</v>
      </c>
      <c r="AJ293" s="43">
        <f t="shared" si="162"/>
        <v>1.1499999391467965</v>
      </c>
      <c r="AK293" s="43">
        <f t="shared" si="162"/>
        <v>1.1999999237216128</v>
      </c>
      <c r="AL293" s="43">
        <f t="shared" si="162"/>
        <v>9.0509599065305715E-2</v>
      </c>
      <c r="AM293" s="44">
        <f t="shared" si="162"/>
        <v>1.7929591390649635</v>
      </c>
      <c r="AN293" s="45">
        <f t="shared" si="162"/>
        <v>0.49544390453112608</v>
      </c>
      <c r="AO293" s="46">
        <f t="shared" si="162"/>
        <v>0</v>
      </c>
      <c r="AP293" s="46">
        <f t="shared" si="162"/>
        <v>0</v>
      </c>
      <c r="AQ293" s="47">
        <f t="shared" si="162"/>
        <v>0</v>
      </c>
      <c r="AR293" s="47">
        <f t="shared" si="162"/>
        <v>0</v>
      </c>
      <c r="AS293" s="47">
        <f t="shared" si="162"/>
        <v>0</v>
      </c>
      <c r="AT293" s="48">
        <f t="shared" si="162"/>
        <v>0</v>
      </c>
      <c r="AU293" s="48">
        <f t="shared" si="162"/>
        <v>0</v>
      </c>
      <c r="AV293" s="49">
        <f t="shared" si="159"/>
        <v>0.47999364370747466</v>
      </c>
      <c r="AW293" s="49">
        <f t="shared" si="159"/>
        <v>0.47996851273281077</v>
      </c>
      <c r="AX293" s="50">
        <f t="shared" si="160"/>
        <v>0.79999996633395165</v>
      </c>
      <c r="AY293" s="50">
        <f t="shared" si="160"/>
        <v>0.79998801715482015</v>
      </c>
    </row>
    <row r="294" spans="6:51" x14ac:dyDescent="0.25">
      <c r="F294" s="3">
        <v>52</v>
      </c>
      <c r="G294" s="43">
        <f t="shared" si="161"/>
        <v>0.74999997725652578</v>
      </c>
      <c r="H294" s="43">
        <f t="shared" si="161"/>
        <v>0.79999996330456635</v>
      </c>
      <c r="I294" s="43">
        <f t="shared" si="161"/>
        <v>1.1499999622971571</v>
      </c>
      <c r="J294" s="43">
        <f t="shared" si="161"/>
        <v>1.1999999472986125</v>
      </c>
      <c r="K294" s="43">
        <f t="shared" si="161"/>
        <v>0.18290016292027059</v>
      </c>
      <c r="L294" s="44">
        <f t="shared" si="161"/>
        <v>1.7932736095066584</v>
      </c>
      <c r="M294" s="45">
        <f t="shared" si="161"/>
        <v>0.49615254581686069</v>
      </c>
      <c r="N294" s="46">
        <f t="shared" si="161"/>
        <v>0</v>
      </c>
      <c r="O294" s="46">
        <f t="shared" si="161"/>
        <v>0</v>
      </c>
      <c r="P294" s="47">
        <f t="shared" si="161"/>
        <v>0</v>
      </c>
      <c r="Q294" s="47">
        <f t="shared" si="161"/>
        <v>0</v>
      </c>
      <c r="R294" s="47">
        <f t="shared" si="161"/>
        <v>0</v>
      </c>
      <c r="S294" s="48">
        <f t="shared" si="161"/>
        <v>0</v>
      </c>
      <c r="T294" s="48">
        <f t="shared" si="161"/>
        <v>0</v>
      </c>
      <c r="U294" s="49">
        <f t="shared" si="157"/>
        <v>0.47999520200052981</v>
      </c>
      <c r="V294" s="49">
        <f t="shared" si="157"/>
        <v>0.47997514288571291</v>
      </c>
      <c r="W294" s="50">
        <f t="shared" si="161"/>
        <v>0.79999997156428515</v>
      </c>
      <c r="X294" s="50">
        <f t="shared" si="161"/>
        <v>0.79998993659339557</v>
      </c>
      <c r="AD294"/>
      <c r="AG294" s="3">
        <f t="shared" si="143"/>
        <v>51.016955441198782</v>
      </c>
      <c r="AH294" s="43">
        <f t="shared" si="162"/>
        <v>0.74999997266981999</v>
      </c>
      <c r="AI294" s="43">
        <f t="shared" si="162"/>
        <v>0.79999995444040817</v>
      </c>
      <c r="AJ294" s="43">
        <f t="shared" si="162"/>
        <v>1.1499999503859144</v>
      </c>
      <c r="AK294" s="43">
        <f t="shared" si="162"/>
        <v>1.1999999348053785</v>
      </c>
      <c r="AL294" s="43">
        <f t="shared" si="162"/>
        <v>0.13146701920732648</v>
      </c>
      <c r="AM294" s="44">
        <f t="shared" si="162"/>
        <v>1.7930978441804748</v>
      </c>
      <c r="AN294" s="45">
        <f t="shared" si="162"/>
        <v>0.49575911515333709</v>
      </c>
      <c r="AO294" s="46">
        <f t="shared" si="162"/>
        <v>0</v>
      </c>
      <c r="AP294" s="46">
        <f t="shared" si="162"/>
        <v>0</v>
      </c>
      <c r="AQ294" s="47">
        <f t="shared" si="162"/>
        <v>0</v>
      </c>
      <c r="AR294" s="47">
        <f t="shared" si="162"/>
        <v>0</v>
      </c>
      <c r="AS294" s="47">
        <f t="shared" si="162"/>
        <v>0</v>
      </c>
      <c r="AT294" s="48">
        <f t="shared" si="162"/>
        <v>0</v>
      </c>
      <c r="AU294" s="48">
        <f t="shared" si="162"/>
        <v>0</v>
      </c>
      <c r="AV294" s="49">
        <f t="shared" si="159"/>
        <v>0.47999435850137684</v>
      </c>
      <c r="AW294" s="49">
        <f t="shared" si="159"/>
        <v>0.47997151889625378</v>
      </c>
      <c r="AX294" s="50">
        <f t="shared" si="160"/>
        <v>0.79999996868573331</v>
      </c>
      <c r="AY294" s="50">
        <f t="shared" si="160"/>
        <v>0.79998887834772558</v>
      </c>
    </row>
    <row r="295" spans="6:51" x14ac:dyDescent="0.25">
      <c r="F295" s="3">
        <v>53</v>
      </c>
      <c r="G295" s="43">
        <f t="shared" si="161"/>
        <v>0.74999998093912434</v>
      </c>
      <c r="H295" s="43">
        <f t="shared" si="161"/>
        <v>0.79999997040158299</v>
      </c>
      <c r="I295" s="43">
        <f t="shared" si="161"/>
        <v>1.1499999712142879</v>
      </c>
      <c r="J295" s="43">
        <f t="shared" si="161"/>
        <v>1.1999999573263749</v>
      </c>
      <c r="K295" s="43">
        <f t="shared" si="161"/>
        <v>0.22969339116231835</v>
      </c>
      <c r="L295" s="44">
        <f t="shared" si="161"/>
        <v>1.7934350930361647</v>
      </c>
      <c r="M295" s="45">
        <f t="shared" si="161"/>
        <v>0.49650766243882133</v>
      </c>
      <c r="N295" s="46">
        <f t="shared" si="161"/>
        <v>0</v>
      </c>
      <c r="O295" s="46">
        <f t="shared" si="161"/>
        <v>0</v>
      </c>
      <c r="P295" s="47">
        <f t="shared" si="161"/>
        <v>0</v>
      </c>
      <c r="Q295" s="47">
        <f t="shared" si="161"/>
        <v>0</v>
      </c>
      <c r="R295" s="47">
        <f t="shared" si="161"/>
        <v>0</v>
      </c>
      <c r="S295" s="48">
        <f t="shared" si="161"/>
        <v>0</v>
      </c>
      <c r="T295" s="48">
        <f t="shared" si="161"/>
        <v>0</v>
      </c>
      <c r="U295" s="49">
        <f t="shared" si="157"/>
        <v>0.4799959156904407</v>
      </c>
      <c r="V295" s="49">
        <f t="shared" si="157"/>
        <v>0.47997828612847898</v>
      </c>
      <c r="W295" s="50">
        <f t="shared" si="161"/>
        <v>0.79999997410949941</v>
      </c>
      <c r="X295" s="50">
        <f t="shared" si="161"/>
        <v>0.79999087585370798</v>
      </c>
      <c r="AD295"/>
      <c r="AG295" s="3">
        <f t="shared" si="143"/>
        <v>51.671481858149477</v>
      </c>
      <c r="AH295" s="43">
        <f t="shared" si="162"/>
        <v>0.74999997584386069</v>
      </c>
      <c r="AI295" s="43">
        <f t="shared" si="162"/>
        <v>0.79999996057521972</v>
      </c>
      <c r="AJ295" s="43">
        <f t="shared" si="162"/>
        <v>1.1499999587169618</v>
      </c>
      <c r="AK295" s="43">
        <f t="shared" si="162"/>
        <v>1.1999999434485848</v>
      </c>
      <c r="AL295" s="43">
        <f t="shared" si="162"/>
        <v>0.16634803690131039</v>
      </c>
      <c r="AM295" s="44">
        <f t="shared" si="162"/>
        <v>1.7932168495094558</v>
      </c>
      <c r="AN295" s="45">
        <f t="shared" si="162"/>
        <v>0.49602625679599083</v>
      </c>
      <c r="AO295" s="46">
        <f t="shared" si="162"/>
        <v>0</v>
      </c>
      <c r="AP295" s="46">
        <f t="shared" si="162"/>
        <v>0</v>
      </c>
      <c r="AQ295" s="47">
        <f t="shared" si="162"/>
        <v>0</v>
      </c>
      <c r="AR295" s="47">
        <f t="shared" si="162"/>
        <v>0</v>
      </c>
      <c r="AS295" s="47">
        <f t="shared" si="162"/>
        <v>0</v>
      </c>
      <c r="AT295" s="48">
        <f t="shared" si="162"/>
        <v>0</v>
      </c>
      <c r="AU295" s="48">
        <f t="shared" si="162"/>
        <v>0</v>
      </c>
      <c r="AV295" s="49">
        <f t="shared" si="159"/>
        <v>0.47999493721537834</v>
      </c>
      <c r="AW295" s="49">
        <f t="shared" si="159"/>
        <v>0.47997399548586506</v>
      </c>
      <c r="AX295" s="50">
        <f t="shared" si="160"/>
        <v>0.79999997064708905</v>
      </c>
      <c r="AY295" s="50">
        <f t="shared" si="160"/>
        <v>0.79998959892214183</v>
      </c>
    </row>
    <row r="296" spans="6:51" x14ac:dyDescent="0.25">
      <c r="F296" s="3">
        <v>54</v>
      </c>
      <c r="G296" s="43">
        <f t="shared" si="161"/>
        <v>0.7499999838673419</v>
      </c>
      <c r="H296" s="43">
        <f t="shared" si="161"/>
        <v>0.79999997600340855</v>
      </c>
      <c r="I296" s="43">
        <f t="shared" si="161"/>
        <v>1.1499999778170906</v>
      </c>
      <c r="J296" s="43">
        <f t="shared" si="161"/>
        <v>1.1999999652629503</v>
      </c>
      <c r="K296" s="43">
        <f t="shared" si="161"/>
        <v>0.27161217859271114</v>
      </c>
      <c r="L296" s="44">
        <f t="shared" si="161"/>
        <v>1.7935810553672846</v>
      </c>
      <c r="M296" s="45">
        <f t="shared" si="161"/>
        <v>0.49682303231751357</v>
      </c>
      <c r="N296" s="46">
        <f t="shared" si="161"/>
        <v>0</v>
      </c>
      <c r="O296" s="46">
        <f t="shared" si="161"/>
        <v>0</v>
      </c>
      <c r="P296" s="47">
        <f t="shared" si="161"/>
        <v>0</v>
      </c>
      <c r="Q296" s="47">
        <f t="shared" si="161"/>
        <v>0</v>
      </c>
      <c r="R296" s="47">
        <f t="shared" si="161"/>
        <v>0</v>
      </c>
      <c r="S296" s="48">
        <f t="shared" si="161"/>
        <v>0</v>
      </c>
      <c r="T296" s="48">
        <f t="shared" si="161"/>
        <v>0</v>
      </c>
      <c r="U296" s="49">
        <f t="shared" si="157"/>
        <v>0.4799965104406419</v>
      </c>
      <c r="V296" s="49">
        <f t="shared" si="157"/>
        <v>0.47998097068703754</v>
      </c>
      <c r="W296" s="50">
        <f t="shared" si="161"/>
        <v>0.7999999763289023</v>
      </c>
      <c r="X296" s="50">
        <f t="shared" si="161"/>
        <v>0.79999169731380926</v>
      </c>
      <c r="AD296"/>
      <c r="AG296" s="3">
        <f t="shared" si="143"/>
        <v>52.274599303739727</v>
      </c>
      <c r="AH296" s="43">
        <f t="shared" si="162"/>
        <v>0.74999997835521504</v>
      </c>
      <c r="AI296" s="43">
        <f t="shared" si="162"/>
        <v>0.79999996542548468</v>
      </c>
      <c r="AJ296" s="43">
        <f t="shared" si="162"/>
        <v>1.149999965022839</v>
      </c>
      <c r="AK296" s="43">
        <f t="shared" si="162"/>
        <v>1.1999999502926806</v>
      </c>
      <c r="AL296" s="43">
        <f t="shared" si="162"/>
        <v>0.196273304469084</v>
      </c>
      <c r="AM296" s="44">
        <f t="shared" si="162"/>
        <v>1.7933196054300919</v>
      </c>
      <c r="AN296" s="45">
        <f t="shared" si="162"/>
        <v>0.49625433433358696</v>
      </c>
      <c r="AO296" s="46">
        <f t="shared" si="162"/>
        <v>0</v>
      </c>
      <c r="AP296" s="46">
        <f t="shared" si="162"/>
        <v>0</v>
      </c>
      <c r="AQ296" s="47">
        <f t="shared" si="162"/>
        <v>0</v>
      </c>
      <c r="AR296" s="47">
        <f t="shared" si="162"/>
        <v>0</v>
      </c>
      <c r="AS296" s="47">
        <f t="shared" si="162"/>
        <v>0</v>
      </c>
      <c r="AT296" s="48">
        <f t="shared" si="162"/>
        <v>0</v>
      </c>
      <c r="AU296" s="48">
        <f t="shared" si="162"/>
        <v>0</v>
      </c>
      <c r="AV296" s="49">
        <f t="shared" si="159"/>
        <v>0.47999541125336948</v>
      </c>
      <c r="AW296" s="49">
        <f t="shared" si="159"/>
        <v>0.4799760565221024</v>
      </c>
      <c r="AX296" s="50">
        <f t="shared" si="160"/>
        <v>0.79999997229891084</v>
      </c>
      <c r="AY296" s="50">
        <f t="shared" si="160"/>
        <v>0.79999020736374127</v>
      </c>
    </row>
    <row r="297" spans="6:51" x14ac:dyDescent="0.25">
      <c r="F297" s="3">
        <v>55</v>
      </c>
      <c r="G297" s="43">
        <f t="shared" si="161"/>
        <v>0.74999998621708874</v>
      </c>
      <c r="H297" s="43">
        <f t="shared" si="161"/>
        <v>0.79999998044692233</v>
      </c>
      <c r="I297" s="43">
        <f t="shared" si="161"/>
        <v>1.1499999827492409</v>
      </c>
      <c r="J297" s="43">
        <f t="shared" si="161"/>
        <v>1.1999999715765244</v>
      </c>
      <c r="K297" s="43">
        <f t="shared" si="161"/>
        <v>0.30925774354928787</v>
      </c>
      <c r="L297" s="44">
        <f t="shared" si="161"/>
        <v>1.7937131953509267</v>
      </c>
      <c r="M297" s="45">
        <f t="shared" si="161"/>
        <v>0.49710363781193867</v>
      </c>
      <c r="N297" s="46">
        <f t="shared" si="161"/>
        <v>0</v>
      </c>
      <c r="O297" s="46">
        <f t="shared" si="161"/>
        <v>0</v>
      </c>
      <c r="P297" s="47">
        <f t="shared" si="161"/>
        <v>0</v>
      </c>
      <c r="Q297" s="47">
        <f t="shared" si="161"/>
        <v>0</v>
      </c>
      <c r="R297" s="47">
        <f t="shared" si="161"/>
        <v>0</v>
      </c>
      <c r="S297" s="48">
        <f t="shared" si="161"/>
        <v>0</v>
      </c>
      <c r="T297" s="48">
        <f t="shared" si="161"/>
        <v>0</v>
      </c>
      <c r="U297" s="49">
        <f t="shared" si="157"/>
        <v>0.47999700780822552</v>
      </c>
      <c r="V297" s="49">
        <f t="shared" si="157"/>
        <v>0.47998327049809253</v>
      </c>
      <c r="W297" s="50">
        <f t="shared" si="161"/>
        <v>0.79999997827244651</v>
      </c>
      <c r="X297" s="50">
        <f t="shared" si="161"/>
        <v>0.79999241823854428</v>
      </c>
      <c r="AD297"/>
      <c r="AG297" s="3">
        <f t="shared" si="143"/>
        <v>52.830345632314121</v>
      </c>
      <c r="AH297" s="43">
        <f t="shared" si="162"/>
        <v>0.74999998037314386</v>
      </c>
      <c r="AI297" s="43">
        <f t="shared" si="162"/>
        <v>0.79999996931353701</v>
      </c>
      <c r="AJ297" s="43">
        <f t="shared" si="162"/>
        <v>1.1499999698856789</v>
      </c>
      <c r="AK297" s="43">
        <f t="shared" si="162"/>
        <v>1.1999999557872496</v>
      </c>
      <c r="AL297" s="43">
        <f t="shared" si="162"/>
        <v>0.22211599523266937</v>
      </c>
      <c r="AM297" s="44">
        <f t="shared" si="162"/>
        <v>1.7934088401037087</v>
      </c>
      <c r="AN297" s="45">
        <f t="shared" si="162"/>
        <v>0.49645036289982075</v>
      </c>
      <c r="AO297" s="46">
        <f t="shared" si="162"/>
        <v>0</v>
      </c>
      <c r="AP297" s="46">
        <f t="shared" si="162"/>
        <v>0</v>
      </c>
      <c r="AQ297" s="47">
        <f t="shared" si="162"/>
        <v>0</v>
      </c>
      <c r="AR297" s="47">
        <f t="shared" si="162"/>
        <v>0</v>
      </c>
      <c r="AS297" s="47">
        <f t="shared" si="162"/>
        <v>0</v>
      </c>
      <c r="AT297" s="48">
        <f t="shared" si="162"/>
        <v>0</v>
      </c>
      <c r="AU297" s="48">
        <f t="shared" si="162"/>
        <v>0</v>
      </c>
      <c r="AV297" s="49">
        <f t="shared" si="159"/>
        <v>0.47999580365124095</v>
      </c>
      <c r="AW297" s="49">
        <f t="shared" si="159"/>
        <v>0.4799777874199686</v>
      </c>
      <c r="AX297" s="50">
        <f t="shared" si="160"/>
        <v>0.79999997370216236</v>
      </c>
      <c r="AY297" s="50">
        <f t="shared" si="160"/>
        <v>0.79999072532352677</v>
      </c>
    </row>
    <row r="298" spans="6:51" x14ac:dyDescent="0.25">
      <c r="F298" s="3">
        <v>56</v>
      </c>
      <c r="G298" s="43">
        <f t="shared" si="161"/>
        <v>0.74999998811912494</v>
      </c>
      <c r="H298" s="43">
        <f t="shared" si="161"/>
        <v>0.79999998398876349</v>
      </c>
      <c r="I298" s="43">
        <f t="shared" si="161"/>
        <v>1.1499999864651678</v>
      </c>
      <c r="J298" s="43">
        <f t="shared" si="161"/>
        <v>1.1999999766241607</v>
      </c>
      <c r="K298" s="43">
        <f t="shared" si="161"/>
        <v>0.34314514685139325</v>
      </c>
      <c r="L298" s="44">
        <f t="shared" si="161"/>
        <v>1.7938329960935868</v>
      </c>
      <c r="M298" s="45">
        <f t="shared" si="161"/>
        <v>0.49735378379982048</v>
      </c>
      <c r="N298" s="46">
        <f t="shared" si="161"/>
        <v>0</v>
      </c>
      <c r="O298" s="46">
        <f t="shared" si="161"/>
        <v>0</v>
      </c>
      <c r="P298" s="47">
        <f t="shared" si="161"/>
        <v>0</v>
      </c>
      <c r="Q298" s="47">
        <f t="shared" si="161"/>
        <v>0</v>
      </c>
      <c r="R298" s="47">
        <f t="shared" si="161"/>
        <v>0</v>
      </c>
      <c r="S298" s="48">
        <f t="shared" si="161"/>
        <v>0</v>
      </c>
      <c r="T298" s="48">
        <f t="shared" si="161"/>
        <v>0</v>
      </c>
      <c r="U298" s="49">
        <f t="shared" si="157"/>
        <v>0.47999742517149174</v>
      </c>
      <c r="V298" s="49">
        <f t="shared" si="157"/>
        <v>0.47998524661731867</v>
      </c>
      <c r="W298" s="50">
        <f t="shared" si="161"/>
        <v>0.79999997998134886</v>
      </c>
      <c r="X298" s="50">
        <f t="shared" si="161"/>
        <v>0.79999305305096469</v>
      </c>
      <c r="AD298"/>
      <c r="AG298" s="3">
        <f t="shared" si="143"/>
        <v>53.342441549920437</v>
      </c>
      <c r="AH298" s="43">
        <f t="shared" si="162"/>
        <v>0.74999998201682638</v>
      </c>
      <c r="AI298" s="43">
        <f t="shared" si="162"/>
        <v>0.79999997246930787</v>
      </c>
      <c r="AJ298" s="43">
        <f t="shared" si="162"/>
        <v>1.149999973698737</v>
      </c>
      <c r="AK298" s="43">
        <f t="shared" si="162"/>
        <v>1.1999999602533551</v>
      </c>
      <c r="AL298" s="43">
        <f t="shared" si="162"/>
        <v>0.24456466565343876</v>
      </c>
      <c r="AM298" s="44">
        <f t="shared" si="162"/>
        <v>1.7934867336152056</v>
      </c>
      <c r="AN298" s="45">
        <f t="shared" si="162"/>
        <v>0.49661986682554948</v>
      </c>
      <c r="AO298" s="46">
        <f t="shared" si="162"/>
        <v>0</v>
      </c>
      <c r="AP298" s="46">
        <f t="shared" si="162"/>
        <v>0</v>
      </c>
      <c r="AQ298" s="47">
        <f t="shared" si="162"/>
        <v>0</v>
      </c>
      <c r="AR298" s="47">
        <f t="shared" si="162"/>
        <v>0</v>
      </c>
      <c r="AS298" s="47">
        <f t="shared" si="162"/>
        <v>0</v>
      </c>
      <c r="AT298" s="48">
        <f t="shared" si="162"/>
        <v>0</v>
      </c>
      <c r="AU298" s="48">
        <f t="shared" si="162"/>
        <v>0</v>
      </c>
      <c r="AV298" s="49">
        <f t="shared" si="159"/>
        <v>0.47999613156448512</v>
      </c>
      <c r="AW298" s="49">
        <f t="shared" si="159"/>
        <v>0.47997925305093209</v>
      </c>
      <c r="AX298" s="50">
        <f t="shared" si="160"/>
        <v>0.79999997490347685</v>
      </c>
      <c r="AY298" s="50">
        <f t="shared" si="160"/>
        <v>0.79999116948301063</v>
      </c>
    </row>
    <row r="299" spans="6:51" x14ac:dyDescent="0.25">
      <c r="F299" s="3">
        <v>57</v>
      </c>
      <c r="G299" s="43">
        <f t="shared" si="161"/>
        <v>0.74999998967155723</v>
      </c>
      <c r="H299" s="43">
        <f t="shared" si="161"/>
        <v>0.79999998682537221</v>
      </c>
      <c r="I299" s="43">
        <f t="shared" si="161"/>
        <v>1.1499999892883301</v>
      </c>
      <c r="J299" s="43">
        <f t="shared" si="161"/>
        <v>1.1999999806795161</v>
      </c>
      <c r="K299" s="43">
        <f t="shared" si="161"/>
        <v>0.37371719505407924</v>
      </c>
      <c r="L299" s="44">
        <f t="shared" si="161"/>
        <v>1.7939417564885387</v>
      </c>
      <c r="M299" s="45">
        <f t="shared" si="161"/>
        <v>0.49757719552297508</v>
      </c>
      <c r="N299" s="46">
        <f t="shared" si="161"/>
        <v>0</v>
      </c>
      <c r="O299" s="46">
        <f t="shared" si="161"/>
        <v>0</v>
      </c>
      <c r="P299" s="47">
        <f t="shared" si="161"/>
        <v>0</v>
      </c>
      <c r="Q299" s="47">
        <f t="shared" si="161"/>
        <v>0</v>
      </c>
      <c r="R299" s="47">
        <f t="shared" si="161"/>
        <v>0</v>
      </c>
      <c r="S299" s="48">
        <f t="shared" si="161"/>
        <v>0</v>
      </c>
      <c r="T299" s="48">
        <f t="shared" si="161"/>
        <v>0</v>
      </c>
      <c r="U299" s="49">
        <f t="shared" si="157"/>
        <v>0.4799977765866501</v>
      </c>
      <c r="V299" s="49">
        <f t="shared" si="157"/>
        <v>0.47998694961078975</v>
      </c>
      <c r="W299" s="50">
        <f t="shared" si="161"/>
        <v>0.79999998148978391</v>
      </c>
      <c r="X299" s="50">
        <f t="shared" si="161"/>
        <v>0.79999361384493917</v>
      </c>
      <c r="AD299"/>
      <c r="AG299" s="3">
        <f t="shared" si="143"/>
        <v>53.814315524332059</v>
      </c>
      <c r="AH299" s="43">
        <f t="shared" si="162"/>
        <v>0.74999998337190743</v>
      </c>
      <c r="AI299" s="43">
        <f t="shared" si="162"/>
        <v>0.79999997505964848</v>
      </c>
      <c r="AJ299" s="43">
        <f t="shared" si="162"/>
        <v>1.1499999767336082</v>
      </c>
      <c r="AK299" s="43">
        <f t="shared" si="162"/>
        <v>1.1999999639242471</v>
      </c>
      <c r="AL299" s="43">
        <f t="shared" si="162"/>
        <v>0.26416828424445971</v>
      </c>
      <c r="AM299" s="44">
        <f t="shared" si="162"/>
        <v>1.7935550450707893</v>
      </c>
      <c r="AN299" s="45">
        <f t="shared" si="162"/>
        <v>0.49676724037621955</v>
      </c>
      <c r="AO299" s="46">
        <f t="shared" si="162"/>
        <v>0</v>
      </c>
      <c r="AP299" s="46">
        <f t="shared" si="162"/>
        <v>0</v>
      </c>
      <c r="AQ299" s="47">
        <f t="shared" si="162"/>
        <v>0</v>
      </c>
      <c r="AR299" s="47">
        <f t="shared" si="162"/>
        <v>0</v>
      </c>
      <c r="AS299" s="47">
        <f t="shared" si="162"/>
        <v>0</v>
      </c>
      <c r="AT299" s="48">
        <f t="shared" si="162"/>
        <v>0</v>
      </c>
      <c r="AU299" s="48">
        <f t="shared" si="162"/>
        <v>0</v>
      </c>
      <c r="AV299" s="49">
        <f t="shared" si="159"/>
        <v>0.47999640794892035</v>
      </c>
      <c r="AW299" s="49">
        <f t="shared" si="159"/>
        <v>0.47998050331303427</v>
      </c>
      <c r="AX299" s="50">
        <f t="shared" si="160"/>
        <v>0.79999997593901229</v>
      </c>
      <c r="AY299" s="50">
        <f t="shared" si="160"/>
        <v>0.79999155285615275</v>
      </c>
    </row>
    <row r="300" spans="6:51" x14ac:dyDescent="0.25">
      <c r="F300" s="3">
        <v>58</v>
      </c>
      <c r="G300" s="43">
        <f t="shared" si="161"/>
        <v>0.74999999094865488</v>
      </c>
      <c r="H300" s="43">
        <f t="shared" si="161"/>
        <v>0.79999998910781245</v>
      </c>
      <c r="I300" s="43">
        <f t="shared" si="161"/>
        <v>1.1499999914508248</v>
      </c>
      <c r="J300" s="43">
        <f t="shared" si="161"/>
        <v>1.1999999839533395</v>
      </c>
      <c r="K300" s="43">
        <f t="shared" si="161"/>
        <v>0.40135588413190965</v>
      </c>
      <c r="L300" s="44">
        <f t="shared" si="161"/>
        <v>1.7940406175706567</v>
      </c>
      <c r="M300" s="45">
        <f t="shared" si="161"/>
        <v>0.4977771016620321</v>
      </c>
      <c r="N300" s="46">
        <f t="shared" si="161"/>
        <v>0</v>
      </c>
      <c r="O300" s="46">
        <f t="shared" si="161"/>
        <v>0</v>
      </c>
      <c r="P300" s="47">
        <f t="shared" si="161"/>
        <v>0</v>
      </c>
      <c r="Q300" s="47">
        <f t="shared" si="161"/>
        <v>0</v>
      </c>
      <c r="R300" s="47">
        <f t="shared" si="161"/>
        <v>0</v>
      </c>
      <c r="S300" s="48">
        <f t="shared" si="161"/>
        <v>0</v>
      </c>
      <c r="T300" s="48">
        <f t="shared" si="161"/>
        <v>0</v>
      </c>
      <c r="U300" s="49">
        <f t="shared" si="157"/>
        <v>0.47999807346029039</v>
      </c>
      <c r="V300" s="49">
        <f t="shared" si="157"/>
        <v>0.47998842147800885</v>
      </c>
      <c r="W300" s="50">
        <f t="shared" si="161"/>
        <v>0.79999998282622053</v>
      </c>
      <c r="X300" s="50">
        <f t="shared" si="161"/>
        <v>0.79999411079804894</v>
      </c>
      <c r="AD300"/>
      <c r="AG300" s="3">
        <f t="shared" si="143"/>
        <v>54.249126738543261</v>
      </c>
      <c r="AH300" s="43">
        <f t="shared" si="162"/>
        <v>0.7499999845010813</v>
      </c>
      <c r="AI300" s="43">
        <f t="shared" si="162"/>
        <v>0.79999997720755789</v>
      </c>
      <c r="AJ300" s="43">
        <f t="shared" si="162"/>
        <v>1.1499999791816833</v>
      </c>
      <c r="AK300" s="43">
        <f t="shared" si="162"/>
        <v>1.1999999669720742</v>
      </c>
      <c r="AL300" s="43">
        <f t="shared" si="162"/>
        <v>0.28136896444378184</v>
      </c>
      <c r="AM300" s="44">
        <f t="shared" si="162"/>
        <v>1.7936152066185589</v>
      </c>
      <c r="AN300" s="45">
        <f t="shared" si="162"/>
        <v>0.49689601181577486</v>
      </c>
      <c r="AO300" s="46">
        <f t="shared" si="162"/>
        <v>0</v>
      </c>
      <c r="AP300" s="46">
        <f t="shared" si="162"/>
        <v>0</v>
      </c>
      <c r="AQ300" s="47">
        <f t="shared" si="162"/>
        <v>0</v>
      </c>
      <c r="AR300" s="47">
        <f t="shared" si="162"/>
        <v>0</v>
      </c>
      <c r="AS300" s="47">
        <f t="shared" si="162"/>
        <v>0</v>
      </c>
      <c r="AT300" s="48">
        <f t="shared" si="162"/>
        <v>0</v>
      </c>
      <c r="AU300" s="48">
        <f t="shared" si="162"/>
        <v>0</v>
      </c>
      <c r="AV300" s="49">
        <f t="shared" si="159"/>
        <v>0.47999664271581921</v>
      </c>
      <c r="AW300" s="49">
        <f t="shared" si="159"/>
        <v>0.47998157704025352</v>
      </c>
      <c r="AX300" s="50">
        <f t="shared" si="160"/>
        <v>0.79999997683715296</v>
      </c>
      <c r="AY300" s="50">
        <f t="shared" si="160"/>
        <v>0.79999188571283097</v>
      </c>
    </row>
    <row r="301" spans="6:51" x14ac:dyDescent="0.25">
      <c r="F301" s="3">
        <v>59</v>
      </c>
      <c r="G301" s="43">
        <f t="shared" si="161"/>
        <v>0.74999999200712908</v>
      </c>
      <c r="H301" s="43">
        <f t="shared" si="161"/>
        <v>0.79999999095278929</v>
      </c>
      <c r="I301" s="43">
        <f t="shared" si="161"/>
        <v>1.1499999931205136</v>
      </c>
      <c r="J301" s="43">
        <f t="shared" si="161"/>
        <v>1.1999999866087061</v>
      </c>
      <c r="K301" s="43">
        <f t="shared" si="161"/>
        <v>0.42639185177145988</v>
      </c>
      <c r="L301" s="44">
        <f t="shared" si="161"/>
        <v>1.7941305846267712</v>
      </c>
      <c r="M301" s="45">
        <f t="shared" si="161"/>
        <v>0.49795630493845006</v>
      </c>
      <c r="N301" s="46">
        <f t="shared" si="161"/>
        <v>0</v>
      </c>
      <c r="O301" s="46">
        <f t="shared" si="161"/>
        <v>0</v>
      </c>
      <c r="P301" s="47">
        <f t="shared" si="161"/>
        <v>0</v>
      </c>
      <c r="Q301" s="47">
        <f t="shared" si="161"/>
        <v>0</v>
      </c>
      <c r="R301" s="47">
        <f t="shared" si="161"/>
        <v>0</v>
      </c>
      <c r="S301" s="48">
        <f t="shared" si="161"/>
        <v>0</v>
      </c>
      <c r="T301" s="48">
        <f t="shared" si="161"/>
        <v>0</v>
      </c>
      <c r="U301" s="49">
        <f t="shared" si="157"/>
        <v>0.47999832507891882</v>
      </c>
      <c r="V301" s="49">
        <f t="shared" si="157"/>
        <v>0.47998969720259321</v>
      </c>
      <c r="W301" s="50">
        <f t="shared" si="161"/>
        <v>0.79999998401448202</v>
      </c>
      <c r="X301" s="50">
        <f t="shared" si="161"/>
        <v>0.79999455250544727</v>
      </c>
      <c r="AD301"/>
      <c r="AG301" s="3">
        <f t="shared" si="143"/>
        <v>54.649786241410681</v>
      </c>
      <c r="AH301" s="43">
        <f t="shared" si="162"/>
        <v>0.74999998545101798</v>
      </c>
      <c r="AI301" s="43">
        <f t="shared" si="162"/>
        <v>0.79999997900503517</v>
      </c>
      <c r="AJ301" s="43">
        <f t="shared" si="162"/>
        <v>1.1499999811803427</v>
      </c>
      <c r="AK301" s="43">
        <f t="shared" si="162"/>
        <v>1.1999999695257497</v>
      </c>
      <c r="AL301" s="43">
        <f t="shared" si="162"/>
        <v>0.2965260840808816</v>
      </c>
      <c r="AM301" s="44">
        <f t="shared" si="162"/>
        <v>1.7936683938655458</v>
      </c>
      <c r="AN301" s="45">
        <f t="shared" si="162"/>
        <v>0.49700903896068982</v>
      </c>
      <c r="AO301" s="46">
        <f t="shared" si="162"/>
        <v>0</v>
      </c>
      <c r="AP301" s="46">
        <f t="shared" si="162"/>
        <v>0</v>
      </c>
      <c r="AQ301" s="47">
        <f t="shared" si="162"/>
        <v>0</v>
      </c>
      <c r="AR301" s="47">
        <f t="shared" si="162"/>
        <v>0</v>
      </c>
      <c r="AS301" s="47">
        <f t="shared" si="162"/>
        <v>0</v>
      </c>
      <c r="AT301" s="48">
        <f t="shared" si="162"/>
        <v>0</v>
      </c>
      <c r="AU301" s="48">
        <f t="shared" si="162"/>
        <v>0</v>
      </c>
      <c r="AV301" s="49">
        <f t="shared" si="159"/>
        <v>0.47999684353848715</v>
      </c>
      <c r="AW301" s="49">
        <f t="shared" si="159"/>
        <v>0.47998250478658372</v>
      </c>
      <c r="AX301" s="50">
        <f t="shared" si="160"/>
        <v>0.79999997762043551</v>
      </c>
      <c r="AY301" s="50">
        <f t="shared" si="160"/>
        <v>0.79999217624362473</v>
      </c>
    </row>
    <row r="302" spans="6:51" x14ac:dyDescent="0.25">
      <c r="F302" s="3">
        <v>60</v>
      </c>
      <c r="G302" s="43">
        <f t="shared" si="161"/>
        <v>0.74999999289064467</v>
      </c>
      <c r="H302" s="43">
        <f t="shared" si="161"/>
        <v>0.7999999924508715</v>
      </c>
      <c r="I302" s="43">
        <f t="shared" si="161"/>
        <v>1.1499999944197457</v>
      </c>
      <c r="J302" s="43">
        <f t="shared" si="161"/>
        <v>1.1999999887723922</v>
      </c>
      <c r="K302" s="43">
        <f t="shared" si="161"/>
        <v>0.44911221181458738</v>
      </c>
      <c r="L302" s="44">
        <f t="shared" si="161"/>
        <v>1.7942125458125637</v>
      </c>
      <c r="M302" s="45">
        <f t="shared" si="161"/>
        <v>0.49811724217864284</v>
      </c>
      <c r="N302" s="46">
        <f t="shared" si="161"/>
        <v>0</v>
      </c>
      <c r="O302" s="46">
        <f t="shared" si="161"/>
        <v>0</v>
      </c>
      <c r="P302" s="47">
        <f t="shared" si="161"/>
        <v>0</v>
      </c>
      <c r="Q302" s="47">
        <f t="shared" si="161"/>
        <v>0</v>
      </c>
      <c r="R302" s="47">
        <f t="shared" si="161"/>
        <v>0</v>
      </c>
      <c r="S302" s="48">
        <f t="shared" si="161"/>
        <v>0</v>
      </c>
      <c r="T302" s="48">
        <f t="shared" si="161"/>
        <v>0</v>
      </c>
      <c r="U302" s="49">
        <f t="shared" si="157"/>
        <v>0.47999853902725415</v>
      </c>
      <c r="V302" s="49">
        <f t="shared" si="157"/>
        <v>0.47999080600616695</v>
      </c>
      <c r="W302" s="50">
        <f t="shared" si="161"/>
        <v>0.79999998507459091</v>
      </c>
      <c r="X302" s="50">
        <f t="shared" si="161"/>
        <v>0.79999494625083123</v>
      </c>
      <c r="AD302"/>
      <c r="AG302" s="3">
        <f t="shared" si="143"/>
        <v>55.01897643704347</v>
      </c>
      <c r="AH302" s="43">
        <f t="shared" si="162"/>
        <v>0.74999998625699515</v>
      </c>
      <c r="AI302" s="43">
        <f t="shared" si="162"/>
        <v>0.7999999805218222</v>
      </c>
      <c r="AJ302" s="43">
        <f t="shared" si="162"/>
        <v>1.1499999828298788</v>
      </c>
      <c r="AK302" s="43">
        <f t="shared" si="162"/>
        <v>1.1999999716831131</v>
      </c>
      <c r="AL302" s="43">
        <f t="shared" si="162"/>
        <v>0.30993428214101582</v>
      </c>
      <c r="AM302" s="44">
        <f t="shared" si="162"/>
        <v>1.7937155792210064</v>
      </c>
      <c r="AN302" s="45">
        <f t="shared" si="162"/>
        <v>0.4971086555851762</v>
      </c>
      <c r="AO302" s="46">
        <f t="shared" si="162"/>
        <v>0</v>
      </c>
      <c r="AP302" s="46">
        <f t="shared" si="162"/>
        <v>0</v>
      </c>
      <c r="AQ302" s="47">
        <f t="shared" si="162"/>
        <v>0</v>
      </c>
      <c r="AR302" s="47">
        <f t="shared" si="162"/>
        <v>0</v>
      </c>
      <c r="AS302" s="47">
        <f t="shared" si="162"/>
        <v>0</v>
      </c>
      <c r="AT302" s="48">
        <f t="shared" si="162"/>
        <v>0</v>
      </c>
      <c r="AU302" s="48">
        <f t="shared" si="162"/>
        <v>0</v>
      </c>
      <c r="AV302" s="49">
        <f t="shared" si="159"/>
        <v>0.47999701642382159</v>
      </c>
      <c r="AW302" s="49">
        <f t="shared" si="159"/>
        <v>0.4799833108358259</v>
      </c>
      <c r="AX302" s="50">
        <f t="shared" si="160"/>
        <v>0.79999997830694136</v>
      </c>
      <c r="AY302" s="50">
        <f t="shared" si="160"/>
        <v>0.79999243104497608</v>
      </c>
    </row>
    <row r="303" spans="6:51" x14ac:dyDescent="0.25">
      <c r="F303" s="3">
        <v>61</v>
      </c>
      <c r="G303" s="43">
        <f t="shared" si="161"/>
        <v>0.74999999363309167</v>
      </c>
      <c r="H303" s="43">
        <f t="shared" si="161"/>
        <v>0.79999999367265806</v>
      </c>
      <c r="I303" s="43">
        <f t="shared" si="161"/>
        <v>1.1499999954383773</v>
      </c>
      <c r="J303" s="43">
        <f t="shared" si="161"/>
        <v>1.1999999905434078</v>
      </c>
      <c r="K303" s="43">
        <f t="shared" si="161"/>
        <v>0.46976706986420469</v>
      </c>
      <c r="L303" s="44">
        <f t="shared" si="161"/>
        <v>1.7942872878835763</v>
      </c>
      <c r="M303" s="45">
        <f t="shared" si="161"/>
        <v>0.49826203546917064</v>
      </c>
      <c r="N303" s="46">
        <f t="shared" si="161"/>
        <v>0</v>
      </c>
      <c r="O303" s="46">
        <f t="shared" si="161"/>
        <v>0</v>
      </c>
      <c r="P303" s="47">
        <f t="shared" si="161"/>
        <v>0</v>
      </c>
      <c r="Q303" s="47">
        <f t="shared" si="161"/>
        <v>0</v>
      </c>
      <c r="R303" s="47">
        <f t="shared" si="161"/>
        <v>0</v>
      </c>
      <c r="S303" s="48">
        <f t="shared" si="161"/>
        <v>0</v>
      </c>
      <c r="T303" s="48">
        <f t="shared" si="161"/>
        <v>0</v>
      </c>
      <c r="U303" s="49">
        <f t="shared" si="157"/>
        <v>0.47999872151968426</v>
      </c>
      <c r="V303" s="49">
        <f t="shared" si="157"/>
        <v>0.47999177236505097</v>
      </c>
      <c r="W303" s="50">
        <f t="shared" si="161"/>
        <v>0.79999998602344624</v>
      </c>
      <c r="X303" s="50">
        <f t="shared" si="161"/>
        <v>0.79999529822718063</v>
      </c>
      <c r="AD303"/>
      <c r="AG303" s="3">
        <f t="shared" si="143"/>
        <v>55.359169043423464</v>
      </c>
      <c r="AH303" s="43">
        <f t="shared" si="162"/>
        <v>0.74999998694605419</v>
      </c>
      <c r="AI303" s="43">
        <f t="shared" si="162"/>
        <v>0.79999998181144905</v>
      </c>
      <c r="AJ303" s="43">
        <f t="shared" si="162"/>
        <v>1.1499999842046547</v>
      </c>
      <c r="AK303" s="43">
        <f t="shared" si="162"/>
        <v>1.1999999735193494</v>
      </c>
      <c r="AL303" s="43">
        <f t="shared" si="162"/>
        <v>0.32183704384816109</v>
      </c>
      <c r="AM303" s="44">
        <f t="shared" si="162"/>
        <v>1.7937575727334367</v>
      </c>
      <c r="AN303" s="45">
        <f t="shared" si="162"/>
        <v>0.49719678215852331</v>
      </c>
      <c r="AO303" s="46">
        <f t="shared" si="162"/>
        <v>0</v>
      </c>
      <c r="AP303" s="46">
        <f t="shared" si="162"/>
        <v>0</v>
      </c>
      <c r="AQ303" s="47">
        <f t="shared" si="162"/>
        <v>0</v>
      </c>
      <c r="AR303" s="47">
        <f t="shared" si="162"/>
        <v>0</v>
      </c>
      <c r="AS303" s="47">
        <f t="shared" si="162"/>
        <v>0</v>
      </c>
      <c r="AT303" s="48">
        <f t="shared" si="162"/>
        <v>0</v>
      </c>
      <c r="AU303" s="48">
        <f t="shared" si="162"/>
        <v>0</v>
      </c>
      <c r="AV303" s="49">
        <f t="shared" si="159"/>
        <v>0.47999716612292648</v>
      </c>
      <c r="AW303" s="49">
        <f t="shared" si="159"/>
        <v>0.47998401467090807</v>
      </c>
      <c r="AX303" s="50">
        <f t="shared" si="160"/>
        <v>0.79999997891131713</v>
      </c>
      <c r="AY303" s="50">
        <f t="shared" si="160"/>
        <v>0.79999265547778442</v>
      </c>
    </row>
    <row r="304" spans="6:51" x14ac:dyDescent="0.25">
      <c r="F304" s="3">
        <v>62</v>
      </c>
      <c r="G304" s="43">
        <f t="shared" si="161"/>
        <v>0.7499999942609753</v>
      </c>
      <c r="H304" s="43">
        <f t="shared" si="161"/>
        <v>0.79999999467342275</v>
      </c>
      <c r="I304" s="43">
        <f t="shared" si="161"/>
        <v>1.1499999962428935</v>
      </c>
      <c r="J304" s="43">
        <f t="shared" si="161"/>
        <v>1.1999999919994255</v>
      </c>
      <c r="K304" s="43">
        <f t="shared" si="161"/>
        <v>0.48857496018973245</v>
      </c>
      <c r="L304" s="44">
        <f t="shared" si="161"/>
        <v>1.7943555095336869</v>
      </c>
      <c r="M304" s="45">
        <f t="shared" si="161"/>
        <v>0.49839253577456843</v>
      </c>
      <c r="N304" s="46">
        <f t="shared" si="161"/>
        <v>0</v>
      </c>
      <c r="O304" s="46">
        <f t="shared" si="161"/>
        <v>0</v>
      </c>
      <c r="P304" s="47">
        <f t="shared" si="161"/>
        <v>0</v>
      </c>
      <c r="Q304" s="47">
        <f t="shared" si="161"/>
        <v>0</v>
      </c>
      <c r="R304" s="47">
        <f t="shared" si="161"/>
        <v>0</v>
      </c>
      <c r="S304" s="48">
        <f t="shared" si="161"/>
        <v>0</v>
      </c>
      <c r="T304" s="48">
        <f t="shared" si="161"/>
        <v>0</v>
      </c>
      <c r="U304" s="49">
        <f t="shared" si="157"/>
        <v>0.47999887766372629</v>
      </c>
      <c r="V304" s="49">
        <f t="shared" si="157"/>
        <v>0.47999261683686351</v>
      </c>
      <c r="W304" s="50">
        <f t="shared" si="161"/>
        <v>0.79999998687536877</v>
      </c>
      <c r="X304" s="50">
        <f t="shared" si="161"/>
        <v>0.79999561371722561</v>
      </c>
      <c r="AD304"/>
      <c r="AG304" s="3">
        <f t="shared" si="143"/>
        <v>55.672641640487548</v>
      </c>
      <c r="AH304" s="43">
        <f t="shared" si="162"/>
        <v>0.7499999875391905</v>
      </c>
      <c r="AI304" s="43">
        <f t="shared" si="162"/>
        <v>0.79999998291547936</v>
      </c>
      <c r="AJ304" s="43">
        <f t="shared" si="162"/>
        <v>1.1499999853606018</v>
      </c>
      <c r="AK304" s="43">
        <f t="shared" si="162"/>
        <v>1.1999999750929027</v>
      </c>
      <c r="AL304" s="43">
        <f t="shared" si="162"/>
        <v>0.33243706662808636</v>
      </c>
      <c r="AM304" s="44">
        <f t="shared" si="162"/>
        <v>1.7937950536599909</v>
      </c>
      <c r="AN304" s="45">
        <f t="shared" si="162"/>
        <v>0.49727501041526329</v>
      </c>
      <c r="AO304" s="46">
        <f t="shared" si="162"/>
        <v>0</v>
      </c>
      <c r="AP304" s="46">
        <f t="shared" si="162"/>
        <v>0</v>
      </c>
      <c r="AQ304" s="47">
        <f t="shared" si="162"/>
        <v>0</v>
      </c>
      <c r="AR304" s="47">
        <f t="shared" si="162"/>
        <v>0</v>
      </c>
      <c r="AS304" s="47">
        <f t="shared" si="162"/>
        <v>0</v>
      </c>
      <c r="AT304" s="48">
        <f t="shared" si="162"/>
        <v>0</v>
      </c>
      <c r="AU304" s="48">
        <f t="shared" si="162"/>
        <v>0</v>
      </c>
      <c r="AV304" s="49">
        <f t="shared" si="159"/>
        <v>0.47999729642990213</v>
      </c>
      <c r="AW304" s="49">
        <f t="shared" si="159"/>
        <v>0.47998463206084718</v>
      </c>
      <c r="AX304" s="50">
        <f t="shared" si="160"/>
        <v>0.79999997944553347</v>
      </c>
      <c r="AY304" s="50">
        <f t="shared" si="160"/>
        <v>0.79999285393560182</v>
      </c>
    </row>
    <row r="305" spans="5:51" x14ac:dyDescent="0.25">
      <c r="F305" s="3">
        <v>63</v>
      </c>
      <c r="G305" s="43">
        <f t="shared" si="161"/>
        <v>0.74999999479517965</v>
      </c>
      <c r="H305" s="43">
        <f t="shared" si="161"/>
        <v>0.7999999954966267</v>
      </c>
      <c r="I305" s="43">
        <f t="shared" si="161"/>
        <v>1.1499999968828469</v>
      </c>
      <c r="J305" s="43">
        <f t="shared" si="161"/>
        <v>1.1999999932016503</v>
      </c>
      <c r="K305" s="43">
        <f t="shared" si="161"/>
        <v>0.50572739741859973</v>
      </c>
      <c r="L305" s="44">
        <f t="shared" si="161"/>
        <v>1.7944178327431404</v>
      </c>
      <c r="M305" s="45">
        <f t="shared" si="161"/>
        <v>0.49851036017295647</v>
      </c>
      <c r="N305" s="46">
        <f t="shared" si="161"/>
        <v>0</v>
      </c>
      <c r="O305" s="46">
        <f t="shared" si="161"/>
        <v>0</v>
      </c>
      <c r="P305" s="47">
        <f t="shared" si="161"/>
        <v>0</v>
      </c>
      <c r="Q305" s="47">
        <f t="shared" si="161"/>
        <v>0</v>
      </c>
      <c r="R305" s="47">
        <f t="shared" si="161"/>
        <v>0</v>
      </c>
      <c r="S305" s="48">
        <f t="shared" si="161"/>
        <v>0</v>
      </c>
      <c r="T305" s="48">
        <f t="shared" si="161"/>
        <v>0</v>
      </c>
      <c r="U305" s="49">
        <f t="shared" si="157"/>
        <v>0.47999901167008041</v>
      </c>
      <c r="V305" s="49">
        <f t="shared" si="157"/>
        <v>0.47999335673438404</v>
      </c>
      <c r="W305" s="50">
        <f t="shared" si="161"/>
        <v>0.79999998764254132</v>
      </c>
      <c r="X305" s="50">
        <f t="shared" si="161"/>
        <v>0.7999958972415071</v>
      </c>
      <c r="AD305"/>
      <c r="AG305" s="3">
        <f t="shared" si="143"/>
        <v>55.961492918461353</v>
      </c>
      <c r="AH305" s="43">
        <f t="shared" si="162"/>
        <v>0.74999998805289947</v>
      </c>
      <c r="AI305" s="43">
        <f t="shared" si="162"/>
        <v>0.79999998386653293</v>
      </c>
      <c r="AJ305" s="43">
        <f t="shared" si="162"/>
        <v>1.1499999863403494</v>
      </c>
      <c r="AK305" s="43">
        <f t="shared" si="162"/>
        <v>1.1999999764496938</v>
      </c>
      <c r="AL305" s="43">
        <f t="shared" si="162"/>
        <v>0.34190424944450326</v>
      </c>
      <c r="AM305" s="44">
        <f t="shared" si="162"/>
        <v>1.7938285950939363</v>
      </c>
      <c r="AN305" s="45">
        <f t="shared" si="162"/>
        <v>0.49734466853058396</v>
      </c>
      <c r="AO305" s="46">
        <f t="shared" si="162"/>
        <v>0</v>
      </c>
      <c r="AP305" s="46">
        <f t="shared" si="162"/>
        <v>0</v>
      </c>
      <c r="AQ305" s="47">
        <f t="shared" si="162"/>
        <v>0</v>
      </c>
      <c r="AR305" s="47">
        <f t="shared" si="162"/>
        <v>0</v>
      </c>
      <c r="AS305" s="47">
        <f t="shared" si="162"/>
        <v>0</v>
      </c>
      <c r="AT305" s="48">
        <f t="shared" si="162"/>
        <v>0</v>
      </c>
      <c r="AU305" s="48">
        <f t="shared" si="162"/>
        <v>0</v>
      </c>
      <c r="AV305" s="49">
        <f t="shared" si="159"/>
        <v>0.47999741040188043</v>
      </c>
      <c r="AW305" s="49">
        <f t="shared" si="159"/>
        <v>0.47998517587379641</v>
      </c>
      <c r="AX305" s="50">
        <f t="shared" si="160"/>
        <v>0.7999999799194546</v>
      </c>
      <c r="AY305" s="50">
        <f t="shared" si="160"/>
        <v>0.79999303004743672</v>
      </c>
    </row>
    <row r="306" spans="5:51" x14ac:dyDescent="0.25">
      <c r="F306" s="3">
        <v>64</v>
      </c>
      <c r="G306" s="43">
        <f t="shared" si="161"/>
        <v>0.74999999525227667</v>
      </c>
      <c r="H306" s="43">
        <f t="shared" si="161"/>
        <v>0.79999999617658779</v>
      </c>
      <c r="I306" s="43">
        <f t="shared" si="161"/>
        <v>1.1499999973954309</v>
      </c>
      <c r="J306" s="43">
        <f t="shared" si="161"/>
        <v>1.1999999941985189</v>
      </c>
      <c r="K306" s="43">
        <f t="shared" si="161"/>
        <v>0.52139269941974553</v>
      </c>
      <c r="L306" s="44">
        <f t="shared" si="161"/>
        <v>1.7944748124649992</v>
      </c>
      <c r="M306" s="45">
        <f t="shared" si="161"/>
        <v>0.4986169236826738</v>
      </c>
      <c r="N306" s="46">
        <f t="shared" si="161"/>
        <v>0</v>
      </c>
      <c r="O306" s="46">
        <f t="shared" si="161"/>
        <v>0</v>
      </c>
      <c r="P306" s="47">
        <f t="shared" si="161"/>
        <v>0</v>
      </c>
      <c r="Q306" s="47">
        <f t="shared" si="161"/>
        <v>0</v>
      </c>
      <c r="R306" s="47">
        <f t="shared" si="161"/>
        <v>0</v>
      </c>
      <c r="S306" s="48">
        <f t="shared" si="161"/>
        <v>0</v>
      </c>
      <c r="T306" s="48">
        <f t="shared" si="161"/>
        <v>0</v>
      </c>
      <c r="U306" s="49">
        <f t="shared" ref="U306:V312" si="163">$C$5/100*U$163*U234</f>
        <v>0.47999912702061259</v>
      </c>
      <c r="V306" s="49">
        <f t="shared" si="163"/>
        <v>0.47999400667636916</v>
      </c>
      <c r="W306" s="50">
        <f t="shared" si="161"/>
        <v>0.79999998833536734</v>
      </c>
      <c r="X306" s="50">
        <f t="shared" ref="X306" si="164">X234*X$163</f>
        <v>0.79999615268026791</v>
      </c>
      <c r="AD306"/>
      <c r="AG306" s="3">
        <f t="shared" si="143"/>
        <v>56.227656728531329</v>
      </c>
      <c r="AH306" s="43">
        <f t="shared" si="162"/>
        <v>0.7499999885002816</v>
      </c>
      <c r="AI306" s="43">
        <f t="shared" si="162"/>
        <v>0.79999998469046762</v>
      </c>
      <c r="AJ306" s="43">
        <f t="shared" si="162"/>
        <v>1.1499999871767863</v>
      </c>
      <c r="AK306" s="43">
        <f t="shared" si="162"/>
        <v>1.1999999776261638</v>
      </c>
      <c r="AL306" s="43">
        <f t="shared" si="162"/>
        <v>0.35038190823171123</v>
      </c>
      <c r="AM306" s="44">
        <f t="shared" si="162"/>
        <v>1.7938586833398613</v>
      </c>
      <c r="AN306" s="45">
        <f t="shared" si="162"/>
        <v>0.4974068717809545</v>
      </c>
      <c r="AO306" s="46">
        <f t="shared" si="162"/>
        <v>0</v>
      </c>
      <c r="AP306" s="46">
        <f t="shared" si="162"/>
        <v>0</v>
      </c>
      <c r="AQ306" s="47">
        <f t="shared" si="162"/>
        <v>0</v>
      </c>
      <c r="AR306" s="47">
        <f t="shared" si="162"/>
        <v>0</v>
      </c>
      <c r="AS306" s="47">
        <f t="shared" si="162"/>
        <v>0</v>
      </c>
      <c r="AT306" s="48">
        <f t="shared" si="162"/>
        <v>0</v>
      </c>
      <c r="AU306" s="48">
        <f t="shared" si="162"/>
        <v>0</v>
      </c>
      <c r="AV306" s="49">
        <f t="shared" ref="AV306:AW312" si="165">$C$5/100*AV$163*AV234</f>
        <v>0.47999751052288919</v>
      </c>
      <c r="AW306" s="49">
        <f t="shared" si="165"/>
        <v>0.4799856566915392</v>
      </c>
      <c r="AX306" s="50">
        <f t="shared" ref="AX306:AY312" si="166">AX234*AX$163</f>
        <v>0.7999999803412714</v>
      </c>
      <c r="AY306" s="50">
        <f t="shared" si="166"/>
        <v>0.79999318683269083</v>
      </c>
    </row>
    <row r="307" spans="5:51" x14ac:dyDescent="0.25">
      <c r="F307" s="3">
        <v>65</v>
      </c>
      <c r="G307" s="43">
        <f t="shared" ref="G307:X312" si="167">G235*G$163</f>
        <v>0.74999999564550657</v>
      </c>
      <c r="H307" s="43">
        <f t="shared" si="167"/>
        <v>0.79999999674051669</v>
      </c>
      <c r="I307" s="43">
        <f t="shared" si="167"/>
        <v>1.1499999978087587</v>
      </c>
      <c r="J307" s="43">
        <f t="shared" si="167"/>
        <v>1.1999999950285276</v>
      </c>
      <c r="K307" s="43">
        <f t="shared" si="167"/>
        <v>0.53571920821918628</v>
      </c>
      <c r="L307" s="44">
        <f t="shared" si="167"/>
        <v>1.7945269449199162</v>
      </c>
      <c r="M307" s="45">
        <f t="shared" si="167"/>
        <v>0.49871346650032405</v>
      </c>
      <c r="N307" s="46">
        <f t="shared" si="167"/>
        <v>0</v>
      </c>
      <c r="O307" s="46">
        <f t="shared" si="167"/>
        <v>0</v>
      </c>
      <c r="P307" s="47">
        <f t="shared" si="167"/>
        <v>0</v>
      </c>
      <c r="Q307" s="47">
        <f t="shared" si="167"/>
        <v>0</v>
      </c>
      <c r="R307" s="47">
        <f t="shared" si="167"/>
        <v>0</v>
      </c>
      <c r="S307" s="48">
        <f t="shared" si="167"/>
        <v>0</v>
      </c>
      <c r="T307" s="48">
        <f t="shared" si="167"/>
        <v>0</v>
      </c>
      <c r="U307" s="49">
        <f t="shared" si="163"/>
        <v>0.47999922660309541</v>
      </c>
      <c r="V307" s="49">
        <f t="shared" si="163"/>
        <v>0.47999457903897563</v>
      </c>
      <c r="W307" s="50">
        <f t="shared" si="167"/>
        <v>0.79999998896276292</v>
      </c>
      <c r="X307" s="50">
        <f t="shared" si="167"/>
        <v>0.79999638337413659</v>
      </c>
      <c r="AD307"/>
      <c r="AG307" s="3">
        <f t="shared" ref="AG307:AG312" si="168">AE79</f>
        <v>56.472915029924017</v>
      </c>
      <c r="AH307" s="43">
        <f t="shared" ref="AH307:AU312" si="169">AH235*AH$163</f>
        <v>0.74999998889184705</v>
      </c>
      <c r="AI307" s="43">
        <f t="shared" si="169"/>
        <v>0.7999999854079729</v>
      </c>
      <c r="AJ307" s="43">
        <f t="shared" si="169"/>
        <v>1.1499999878955776</v>
      </c>
      <c r="AK307" s="43">
        <f t="shared" si="169"/>
        <v>1.1999999786515025</v>
      </c>
      <c r="AL307" s="43">
        <f t="shared" si="169"/>
        <v>0.35799165371601832</v>
      </c>
      <c r="AM307" s="44">
        <f t="shared" si="169"/>
        <v>1.793885733277806</v>
      </c>
      <c r="AN307" s="45">
        <f t="shared" si="169"/>
        <v>0.49746256224237306</v>
      </c>
      <c r="AO307" s="46">
        <f t="shared" si="169"/>
        <v>0</v>
      </c>
      <c r="AP307" s="46">
        <f t="shared" si="169"/>
        <v>0</v>
      </c>
      <c r="AQ307" s="47">
        <f t="shared" si="169"/>
        <v>0</v>
      </c>
      <c r="AR307" s="47">
        <f t="shared" si="169"/>
        <v>0</v>
      </c>
      <c r="AS307" s="47">
        <f t="shared" si="169"/>
        <v>0</v>
      </c>
      <c r="AT307" s="48">
        <f t="shared" si="169"/>
        <v>0</v>
      </c>
      <c r="AU307" s="48">
        <f t="shared" si="169"/>
        <v>0</v>
      </c>
      <c r="AV307" s="49">
        <f t="shared" si="165"/>
        <v>0.4799975988271713</v>
      </c>
      <c r="AW307" s="49">
        <f t="shared" si="165"/>
        <v>0.47998608327845971</v>
      </c>
      <c r="AX307" s="50">
        <f t="shared" si="166"/>
        <v>0.7999999807178334</v>
      </c>
      <c r="AY307" s="50">
        <f t="shared" si="166"/>
        <v>0.79999332682067192</v>
      </c>
    </row>
    <row r="308" spans="5:51" x14ac:dyDescent="0.25">
      <c r="F308" s="3">
        <v>66</v>
      </c>
      <c r="G308" s="43">
        <f t="shared" si="167"/>
        <v>0.74999999598551681</v>
      </c>
      <c r="H308" s="43">
        <f t="shared" si="167"/>
        <v>0.79999999721007642</v>
      </c>
      <c r="I308" s="43">
        <f t="shared" si="167"/>
        <v>1.1499999981442228</v>
      </c>
      <c r="J308" s="43">
        <f t="shared" si="167"/>
        <v>1.1999999957223995</v>
      </c>
      <c r="K308" s="43">
        <f t="shared" si="167"/>
        <v>0.54883801213992955</v>
      </c>
      <c r="L308" s="44">
        <f t="shared" si="167"/>
        <v>1.7945746747215101</v>
      </c>
      <c r="M308" s="45">
        <f t="shared" si="167"/>
        <v>0.49880107734219553</v>
      </c>
      <c r="N308" s="46">
        <f t="shared" si="167"/>
        <v>0</v>
      </c>
      <c r="O308" s="46">
        <f t="shared" si="167"/>
        <v>0</v>
      </c>
      <c r="P308" s="47">
        <f t="shared" si="167"/>
        <v>0</v>
      </c>
      <c r="Q308" s="47">
        <f t="shared" si="167"/>
        <v>0</v>
      </c>
      <c r="R308" s="47">
        <f t="shared" si="167"/>
        <v>0</v>
      </c>
      <c r="S308" s="48">
        <f t="shared" si="167"/>
        <v>0</v>
      </c>
      <c r="T308" s="48">
        <f t="shared" si="167"/>
        <v>0</v>
      </c>
      <c r="U308" s="49">
        <f t="shared" si="163"/>
        <v>0.47999931281960623</v>
      </c>
      <c r="V308" s="49">
        <f t="shared" si="163"/>
        <v>0.47999508432669291</v>
      </c>
      <c r="W308" s="50">
        <f t="shared" si="167"/>
        <v>0.79999998953239615</v>
      </c>
      <c r="X308" s="50">
        <f t="shared" si="167"/>
        <v>0.7999965922075668</v>
      </c>
      <c r="AD308"/>
      <c r="AG308" s="3">
        <f t="shared" si="168"/>
        <v>56.698909820073034</v>
      </c>
      <c r="AH308" s="43">
        <f t="shared" si="169"/>
        <v>0.74999998923610622</v>
      </c>
      <c r="AI308" s="43">
        <f t="shared" si="169"/>
        <v>0.7999999860357474</v>
      </c>
      <c r="AJ308" s="43">
        <f t="shared" si="169"/>
        <v>1.1499999885169616</v>
      </c>
      <c r="AK308" s="43">
        <f t="shared" si="169"/>
        <v>1.1999999795492939</v>
      </c>
      <c r="AL308" s="43">
        <f t="shared" si="169"/>
        <v>0.36483725093965097</v>
      </c>
      <c r="AM308" s="44">
        <f t="shared" si="169"/>
        <v>1.7939101006373535</v>
      </c>
      <c r="AN308" s="45">
        <f t="shared" si="169"/>
        <v>0.49751254013735668</v>
      </c>
      <c r="AO308" s="46">
        <f t="shared" si="169"/>
        <v>0</v>
      </c>
      <c r="AP308" s="46">
        <f t="shared" si="169"/>
        <v>0</v>
      </c>
      <c r="AQ308" s="47">
        <f t="shared" si="169"/>
        <v>0</v>
      </c>
      <c r="AR308" s="47">
        <f t="shared" si="169"/>
        <v>0</v>
      </c>
      <c r="AS308" s="47">
        <f t="shared" si="169"/>
        <v>0</v>
      </c>
      <c r="AT308" s="48">
        <f t="shared" si="169"/>
        <v>0</v>
      </c>
      <c r="AU308" s="48">
        <f t="shared" si="169"/>
        <v>0</v>
      </c>
      <c r="AV308" s="49">
        <f t="shared" si="165"/>
        <v>0.47999767699291235</v>
      </c>
      <c r="AW308" s="49">
        <f t="shared" si="165"/>
        <v>0.47998646294274183</v>
      </c>
      <c r="AX308" s="50">
        <f t="shared" si="166"/>
        <v>0.79999998105490677</v>
      </c>
      <c r="AY308" s="50">
        <f t="shared" si="166"/>
        <v>0.79999345214361295</v>
      </c>
    </row>
    <row r="309" spans="5:51" x14ac:dyDescent="0.25">
      <c r="F309" s="3">
        <v>67</v>
      </c>
      <c r="G309" s="43">
        <f t="shared" si="167"/>
        <v>0.74999999628092473</v>
      </c>
      <c r="H309" s="43">
        <f t="shared" si="167"/>
        <v>0.799999997602583</v>
      </c>
      <c r="I309" s="43">
        <f t="shared" si="167"/>
        <v>1.1499999984182101</v>
      </c>
      <c r="J309" s="43">
        <f t="shared" si="167"/>
        <v>1.1999999963047547</v>
      </c>
      <c r="K309" s="43">
        <f t="shared" si="167"/>
        <v>0.56086525338464055</v>
      </c>
      <c r="L309" s="44">
        <f t="shared" si="167"/>
        <v>1.7946184010159745</v>
      </c>
      <c r="M309" s="45">
        <f t="shared" si="167"/>
        <v>0.4988807134730997</v>
      </c>
      <c r="N309" s="46">
        <f t="shared" si="167"/>
        <v>0</v>
      </c>
      <c r="O309" s="46">
        <f t="shared" si="167"/>
        <v>0</v>
      </c>
      <c r="P309" s="47">
        <f t="shared" si="167"/>
        <v>0</v>
      </c>
      <c r="Q309" s="47">
        <f t="shared" si="167"/>
        <v>0</v>
      </c>
      <c r="R309" s="47">
        <f t="shared" si="167"/>
        <v>0</v>
      </c>
      <c r="S309" s="48">
        <f t="shared" si="167"/>
        <v>0</v>
      </c>
      <c r="T309" s="48">
        <f t="shared" si="167"/>
        <v>0</v>
      </c>
      <c r="U309" s="49">
        <f t="shared" si="163"/>
        <v>0.47999938767398914</v>
      </c>
      <c r="V309" s="49">
        <f t="shared" si="163"/>
        <v>0.47999553147792173</v>
      </c>
      <c r="W309" s="50">
        <f t="shared" si="167"/>
        <v>0.7999999900508844</v>
      </c>
      <c r="X309" s="50">
        <f t="shared" si="167"/>
        <v>0.7999967816782052</v>
      </c>
      <c r="AD309"/>
      <c r="AG309" s="3">
        <f t="shared" si="168"/>
        <v>56.907154127745713</v>
      </c>
      <c r="AH309" s="43">
        <f t="shared" si="169"/>
        <v>0.74999998954001024</v>
      </c>
      <c r="AI309" s="43">
        <f t="shared" si="169"/>
        <v>0.79999998658737947</v>
      </c>
      <c r="AJ309" s="43">
        <f t="shared" si="169"/>
        <v>1.149999989057056</v>
      </c>
      <c r="AK309" s="43">
        <f t="shared" si="169"/>
        <v>1.1999999803387498</v>
      </c>
      <c r="AL309" s="43">
        <f t="shared" si="169"/>
        <v>0.37100769661009303</v>
      </c>
      <c r="AM309" s="44">
        <f t="shared" si="169"/>
        <v>1.7939320918717114</v>
      </c>
      <c r="AN309" s="45">
        <f t="shared" si="169"/>
        <v>0.49755748876758632</v>
      </c>
      <c r="AO309" s="46">
        <f t="shared" si="169"/>
        <v>0</v>
      </c>
      <c r="AP309" s="46">
        <f t="shared" si="169"/>
        <v>0</v>
      </c>
      <c r="AQ309" s="47">
        <f t="shared" si="169"/>
        <v>0</v>
      </c>
      <c r="AR309" s="47">
        <f t="shared" si="169"/>
        <v>0</v>
      </c>
      <c r="AS309" s="47">
        <f t="shared" si="169"/>
        <v>0</v>
      </c>
      <c r="AT309" s="48">
        <f t="shared" si="169"/>
        <v>0</v>
      </c>
      <c r="AU309" s="48">
        <f t="shared" si="169"/>
        <v>0</v>
      </c>
      <c r="AV309" s="49">
        <f t="shared" si="165"/>
        <v>0.47999774641413939</v>
      </c>
      <c r="AW309" s="49">
        <f t="shared" si="165"/>
        <v>0.47998680181697012</v>
      </c>
      <c r="AX309" s="50">
        <f t="shared" si="166"/>
        <v>0.79999998135737505</v>
      </c>
      <c r="AY309" s="50">
        <f t="shared" si="166"/>
        <v>0.79999356460968774</v>
      </c>
    </row>
    <row r="310" spans="5:51" x14ac:dyDescent="0.25">
      <c r="F310" s="3">
        <v>68</v>
      </c>
      <c r="G310" s="43">
        <f t="shared" si="167"/>
        <v>0.74999999653874627</v>
      </c>
      <c r="H310" s="43">
        <f t="shared" si="167"/>
        <v>0.79999999793193177</v>
      </c>
      <c r="I310" s="43">
        <f t="shared" si="167"/>
        <v>1.1499999986433531</v>
      </c>
      <c r="J310" s="43">
        <f t="shared" si="167"/>
        <v>1.1999999967954018</v>
      </c>
      <c r="K310" s="43">
        <f t="shared" si="167"/>
        <v>0.57190409000863329</v>
      </c>
      <c r="L310" s="44">
        <f t="shared" si="167"/>
        <v>1.7946584827881504</v>
      </c>
      <c r="M310" s="45">
        <f t="shared" si="167"/>
        <v>0.49895321791596964</v>
      </c>
      <c r="N310" s="46">
        <f t="shared" si="167"/>
        <v>0</v>
      </c>
      <c r="O310" s="46">
        <f t="shared" si="167"/>
        <v>0</v>
      </c>
      <c r="P310" s="47">
        <f t="shared" si="167"/>
        <v>0</v>
      </c>
      <c r="Q310" s="47">
        <f t="shared" si="167"/>
        <v>0</v>
      </c>
      <c r="R310" s="47">
        <f t="shared" si="167"/>
        <v>0</v>
      </c>
      <c r="S310" s="48">
        <f t="shared" si="167"/>
        <v>0</v>
      </c>
      <c r="T310" s="48">
        <f t="shared" si="167"/>
        <v>0</v>
      </c>
      <c r="U310" s="49">
        <f t="shared" si="163"/>
        <v>0.47999945284262702</v>
      </c>
      <c r="V310" s="49">
        <f t="shared" si="163"/>
        <v>0.47999592811735509</v>
      </c>
      <c r="W310" s="50">
        <f t="shared" si="167"/>
        <v>0.79999999052395654</v>
      </c>
      <c r="X310" s="50">
        <f t="shared" si="167"/>
        <v>0.79999695395474379</v>
      </c>
      <c r="AD310"/>
      <c r="AG310" s="3">
        <f t="shared" si="168"/>
        <v>57.099042142728173</v>
      </c>
      <c r="AH310" s="43">
        <f t="shared" si="169"/>
        <v>0.74999998980928195</v>
      </c>
      <c r="AI310" s="43">
        <f t="shared" si="169"/>
        <v>0.7999999870740111</v>
      </c>
      <c r="AJ310" s="43">
        <f t="shared" si="169"/>
        <v>1.1499999895288142</v>
      </c>
      <c r="AK310" s="43">
        <f t="shared" si="169"/>
        <v>1.1999999810356383</v>
      </c>
      <c r="AL310" s="43">
        <f t="shared" si="169"/>
        <v>0.37657969058027396</v>
      </c>
      <c r="AM310" s="44">
        <f t="shared" si="169"/>
        <v>1.7939519721533956</v>
      </c>
      <c r="AN310" s="45">
        <f t="shared" si="169"/>
        <v>0.49759799448154057</v>
      </c>
      <c r="AO310" s="46">
        <f t="shared" si="169"/>
        <v>0</v>
      </c>
      <c r="AP310" s="46">
        <f t="shared" si="169"/>
        <v>0</v>
      </c>
      <c r="AQ310" s="47">
        <f t="shared" si="169"/>
        <v>0</v>
      </c>
      <c r="AR310" s="47">
        <f t="shared" si="169"/>
        <v>0</v>
      </c>
      <c r="AS310" s="47">
        <f t="shared" si="169"/>
        <v>0</v>
      </c>
      <c r="AT310" s="48">
        <f t="shared" si="169"/>
        <v>0</v>
      </c>
      <c r="AU310" s="48">
        <f t="shared" si="169"/>
        <v>0</v>
      </c>
      <c r="AV310" s="49">
        <f t="shared" si="165"/>
        <v>0.47999780825636057</v>
      </c>
      <c r="AW310" s="49">
        <f t="shared" si="165"/>
        <v>0.47998710507789533</v>
      </c>
      <c r="AX310" s="50">
        <f t="shared" si="166"/>
        <v>0.799999981629399</v>
      </c>
      <c r="AY310" s="50">
        <f t="shared" si="166"/>
        <v>0.79999366576078168</v>
      </c>
    </row>
    <row r="311" spans="5:51" x14ac:dyDescent="0.25">
      <c r="F311" s="3">
        <v>69</v>
      </c>
      <c r="G311" s="43">
        <f t="shared" si="167"/>
        <v>0.74999999676472684</v>
      </c>
      <c r="H311" s="43">
        <f t="shared" si="167"/>
        <v>0.79999999820931611</v>
      </c>
      <c r="I311" s="43">
        <f t="shared" si="167"/>
        <v>1.1499999988294523</v>
      </c>
      <c r="J311" s="43">
        <f t="shared" si="167"/>
        <v>1.1999999972103403</v>
      </c>
      <c r="K311" s="43">
        <f t="shared" si="167"/>
        <v>0.5820463689021228</v>
      </c>
      <c r="L311" s="44">
        <f t="shared" si="167"/>
        <v>1.7946952434606143</v>
      </c>
      <c r="M311" s="45">
        <f t="shared" si="167"/>
        <v>0.49901933425929645</v>
      </c>
      <c r="N311" s="46">
        <f t="shared" si="167"/>
        <v>0</v>
      </c>
      <c r="O311" s="46">
        <f t="shared" si="167"/>
        <v>0</v>
      </c>
      <c r="P311" s="47">
        <f t="shared" si="167"/>
        <v>0</v>
      </c>
      <c r="Q311" s="47">
        <f t="shared" si="167"/>
        <v>0</v>
      </c>
      <c r="R311" s="47">
        <f t="shared" si="167"/>
        <v>0</v>
      </c>
      <c r="S311" s="48">
        <f t="shared" si="167"/>
        <v>0</v>
      </c>
      <c r="T311" s="48">
        <f t="shared" si="167"/>
        <v>0</v>
      </c>
      <c r="U311" s="49">
        <f t="shared" si="163"/>
        <v>0.47999950973187461</v>
      </c>
      <c r="V311" s="49">
        <f t="shared" si="163"/>
        <v>0.47999628076494699</v>
      </c>
      <c r="W311" s="50">
        <f t="shared" si="167"/>
        <v>0.79999999095658814</v>
      </c>
      <c r="X311" s="50">
        <f t="shared" si="167"/>
        <v>0.79999711092531289</v>
      </c>
      <c r="AD311"/>
      <c r="AG311" s="3">
        <f t="shared" si="168"/>
        <v>57.275858549886756</v>
      </c>
      <c r="AH311" s="43">
        <f t="shared" si="169"/>
        <v>0.7499999900486688</v>
      </c>
      <c r="AI311" s="43">
        <f t="shared" si="169"/>
        <v>0.79999998750484447</v>
      </c>
      <c r="AJ311" s="43">
        <f t="shared" si="169"/>
        <v>1.149999989942736</v>
      </c>
      <c r="AK311" s="43">
        <f t="shared" si="169"/>
        <v>1.1999999816529952</v>
      </c>
      <c r="AL311" s="43">
        <f t="shared" si="169"/>
        <v>0.38161963430531631</v>
      </c>
      <c r="AM311" s="44">
        <f t="shared" si="169"/>
        <v>1.7939699718891167</v>
      </c>
      <c r="AN311" s="45">
        <f t="shared" si="169"/>
        <v>0.49763456277059304</v>
      </c>
      <c r="AO311" s="46">
        <f t="shared" si="169"/>
        <v>0</v>
      </c>
      <c r="AP311" s="46">
        <f t="shared" si="169"/>
        <v>0</v>
      </c>
      <c r="AQ311" s="47">
        <f t="shared" si="169"/>
        <v>0</v>
      </c>
      <c r="AR311" s="47">
        <f t="shared" si="169"/>
        <v>0</v>
      </c>
      <c r="AS311" s="47">
        <f t="shared" si="169"/>
        <v>0</v>
      </c>
      <c r="AT311" s="48">
        <f t="shared" si="169"/>
        <v>0</v>
      </c>
      <c r="AU311" s="48">
        <f t="shared" si="169"/>
        <v>0</v>
      </c>
      <c r="AV311" s="49">
        <f t="shared" si="165"/>
        <v>0.47999786349997703</v>
      </c>
      <c r="AW311" s="49">
        <f t="shared" si="165"/>
        <v>0.47998737711988204</v>
      </c>
      <c r="AX311" s="50">
        <f t="shared" si="166"/>
        <v>0.79999998187454135</v>
      </c>
      <c r="AY311" s="50">
        <f t="shared" si="166"/>
        <v>0.79999375691854402</v>
      </c>
    </row>
    <row r="312" spans="5:51" x14ac:dyDescent="0.25">
      <c r="F312" s="3">
        <v>70</v>
      </c>
      <c r="G312" s="43">
        <f t="shared" si="167"/>
        <v>0.74999999696359843</v>
      </c>
      <c r="H312" s="43">
        <f t="shared" si="167"/>
        <v>0.79999999844378689</v>
      </c>
      <c r="I312" s="43">
        <f t="shared" si="167"/>
        <v>1.1499999989841565</v>
      </c>
      <c r="J312" s="43">
        <f t="shared" si="167"/>
        <v>1.1999999975625439</v>
      </c>
      <c r="K312" s="43">
        <f t="shared" si="167"/>
        <v>0.59137405641687246</v>
      </c>
      <c r="L312" s="44">
        <f t="shared" si="167"/>
        <v>1.7947289748913442</v>
      </c>
      <c r="M312" s="45">
        <f t="shared" si="167"/>
        <v>0.49907971941532797</v>
      </c>
      <c r="N312" s="46">
        <f t="shared" si="167"/>
        <v>0</v>
      </c>
      <c r="O312" s="46">
        <f t="shared" si="167"/>
        <v>0</v>
      </c>
      <c r="P312" s="47">
        <f t="shared" si="167"/>
        <v>0</v>
      </c>
      <c r="Q312" s="47">
        <f t="shared" si="167"/>
        <v>0</v>
      </c>
      <c r="R312" s="47">
        <f t="shared" si="167"/>
        <v>0</v>
      </c>
      <c r="S312" s="48">
        <f t="shared" si="167"/>
        <v>0</v>
      </c>
      <c r="T312" s="48">
        <f t="shared" si="167"/>
        <v>0</v>
      </c>
      <c r="U312" s="49">
        <f t="shared" si="163"/>
        <v>0.47999955952479634</v>
      </c>
      <c r="V312" s="49">
        <f t="shared" si="163"/>
        <v>0.47999659500936542</v>
      </c>
      <c r="W312" s="50">
        <f t="shared" si="167"/>
        <v>0.79999999135311362</v>
      </c>
      <c r="X312" s="50">
        <f t="shared" si="167"/>
        <v>0.79999725423808477</v>
      </c>
      <c r="AD312"/>
      <c r="AG312" s="3">
        <f t="shared" si="168"/>
        <v>57.43878713009709</v>
      </c>
      <c r="AH312" s="43">
        <f t="shared" si="169"/>
        <v>0.74999999026213648</v>
      </c>
      <c r="AI312" s="43">
        <f t="shared" si="169"/>
        <v>0.79999998788753079</v>
      </c>
      <c r="AJ312" s="43">
        <f t="shared" si="169"/>
        <v>1.1499999903074012</v>
      </c>
      <c r="AK312" s="43">
        <f t="shared" si="169"/>
        <v>1.19999998220167</v>
      </c>
      <c r="AL312" s="43">
        <f t="shared" si="169"/>
        <v>0.38618525723658936</v>
      </c>
      <c r="AM312" s="44">
        <f t="shared" si="169"/>
        <v>1.7939862920593692</v>
      </c>
      <c r="AN312" s="45">
        <f t="shared" si="169"/>
        <v>0.49766763132505926</v>
      </c>
      <c r="AO312" s="46">
        <f t="shared" si="169"/>
        <v>0</v>
      </c>
      <c r="AP312" s="46">
        <f t="shared" si="169"/>
        <v>0</v>
      </c>
      <c r="AQ312" s="47">
        <f t="shared" si="169"/>
        <v>0</v>
      </c>
      <c r="AR312" s="47">
        <f t="shared" si="169"/>
        <v>0</v>
      </c>
      <c r="AS312" s="47">
        <f t="shared" si="169"/>
        <v>0</v>
      </c>
      <c r="AT312" s="48">
        <f t="shared" si="169"/>
        <v>0</v>
      </c>
      <c r="AU312" s="48">
        <f t="shared" si="169"/>
        <v>0</v>
      </c>
      <c r="AV312" s="49">
        <f t="shared" si="165"/>
        <v>0.4799979129744204</v>
      </c>
      <c r="AW312" s="49">
        <f t="shared" si="165"/>
        <v>0.47998762169279641</v>
      </c>
      <c r="AX312" s="50">
        <f t="shared" si="166"/>
        <v>0.7999999820958692</v>
      </c>
      <c r="AY312" s="50">
        <f t="shared" si="166"/>
        <v>0.79999383922136136</v>
      </c>
    </row>
    <row r="313" spans="5:51" x14ac:dyDescent="0.25">
      <c r="AD313"/>
    </row>
    <row r="314" spans="5:51" x14ac:dyDescent="0.25">
      <c r="E314" s="3" t="s">
        <v>142</v>
      </c>
      <c r="F314" s="3">
        <v>0</v>
      </c>
      <c r="G314" s="43">
        <f>G$160+G242</f>
        <v>1.4208675108266395</v>
      </c>
      <c r="H314" s="43">
        <f t="shared" ref="H314:X314" si="170">H$160+H242</f>
        <v>2.6322552675038247</v>
      </c>
      <c r="I314" s="43">
        <f t="shared" si="170"/>
        <v>1.9420751097732385</v>
      </c>
      <c r="J314" s="43">
        <f t="shared" si="170"/>
        <v>1.9420751097732385</v>
      </c>
      <c r="K314" s="43">
        <f t="shared" si="170"/>
        <v>1.5300499446211988</v>
      </c>
      <c r="L314" s="44">
        <f t="shared" si="170"/>
        <v>1.5300499446211988</v>
      </c>
      <c r="M314" s="45">
        <f t="shared" si="170"/>
        <v>2.8686703429693927</v>
      </c>
      <c r="N314" s="46">
        <f t="shared" si="170"/>
        <v>1.0434398809008987</v>
      </c>
      <c r="O314" s="46">
        <f t="shared" si="170"/>
        <v>1.0434398809008987</v>
      </c>
      <c r="P314" s="47">
        <f t="shared" si="170"/>
        <v>6.7735507051211776</v>
      </c>
      <c r="Q314" s="47">
        <f t="shared" si="170"/>
        <v>11.582974949217782</v>
      </c>
      <c r="R314" s="47">
        <f t="shared" si="170"/>
        <v>22.813162987938924</v>
      </c>
      <c r="S314" s="48">
        <f t="shared" si="170"/>
        <v>0.35</v>
      </c>
      <c r="T314" s="48">
        <f t="shared" si="170"/>
        <v>0.35</v>
      </c>
      <c r="U314" s="49">
        <f t="shared" si="170"/>
        <v>1.9967291128626543</v>
      </c>
      <c r="V314" s="49">
        <f t="shared" si="170"/>
        <v>1.9967291128626543</v>
      </c>
      <c r="W314" s="50">
        <f t="shared" si="170"/>
        <v>2.6322552675038247</v>
      </c>
      <c r="X314" s="50">
        <f t="shared" si="170"/>
        <v>2.6322552675038247</v>
      </c>
      <c r="AD314"/>
      <c r="AF314" s="3" t="s">
        <v>142</v>
      </c>
      <c r="AG314" s="3">
        <f>AE14</f>
        <v>4.9458521066739074</v>
      </c>
      <c r="AH314" s="43">
        <f>AH$160+AH242</f>
        <v>1.4208675108266395</v>
      </c>
      <c r="AI314" s="43">
        <f t="shared" ref="AI314:AY314" si="171">AI$160+AI242</f>
        <v>3.1223170239258327</v>
      </c>
      <c r="AJ314" s="43">
        <f t="shared" si="171"/>
        <v>1.9420751097732385</v>
      </c>
      <c r="AK314" s="43">
        <f t="shared" si="171"/>
        <v>2.5687137726069862</v>
      </c>
      <c r="AL314" s="43">
        <f t="shared" si="171"/>
        <v>1.5300499446211988</v>
      </c>
      <c r="AM314" s="44">
        <f t="shared" si="171"/>
        <v>1.5300499446211988</v>
      </c>
      <c r="AN314" s="45">
        <f t="shared" si="171"/>
        <v>2.8686703429693927</v>
      </c>
      <c r="AO314" s="46">
        <f t="shared" si="171"/>
        <v>1.0434398809008987</v>
      </c>
      <c r="AP314" s="46">
        <f t="shared" si="171"/>
        <v>1.0434398809008987</v>
      </c>
      <c r="AQ314" s="47">
        <f t="shared" si="171"/>
        <v>6.7735507051211776</v>
      </c>
      <c r="AR314" s="47">
        <f t="shared" si="171"/>
        <v>11.582974949217782</v>
      </c>
      <c r="AS314" s="47">
        <f t="shared" si="171"/>
        <v>22.813162987938924</v>
      </c>
      <c r="AT314" s="48">
        <f t="shared" si="171"/>
        <v>0.35</v>
      </c>
      <c r="AU314" s="48">
        <f t="shared" si="171"/>
        <v>0.35</v>
      </c>
      <c r="AV314" s="49">
        <f t="shared" si="171"/>
        <v>1.9967291128626543</v>
      </c>
      <c r="AW314" s="49">
        <f t="shared" si="171"/>
        <v>1.9967291128626543</v>
      </c>
      <c r="AX314" s="50">
        <f t="shared" si="171"/>
        <v>3.3055345722743028</v>
      </c>
      <c r="AY314" s="50">
        <f t="shared" si="171"/>
        <v>2.9298318322135111</v>
      </c>
    </row>
    <row r="315" spans="5:51" x14ac:dyDescent="0.25">
      <c r="F315" s="3">
        <v>1</v>
      </c>
      <c r="G315" s="43">
        <f t="shared" ref="G315:X329" si="172">G$160+G243</f>
        <v>1.4208675108266395</v>
      </c>
      <c r="H315" s="43">
        <f t="shared" si="172"/>
        <v>2.6322552675038247</v>
      </c>
      <c r="I315" s="43">
        <f t="shared" si="172"/>
        <v>1.9420751097732385</v>
      </c>
      <c r="J315" s="43">
        <f t="shared" si="172"/>
        <v>1.9420751097732385</v>
      </c>
      <c r="K315" s="43">
        <f t="shared" si="172"/>
        <v>1.5300499446211988</v>
      </c>
      <c r="L315" s="44">
        <f t="shared" si="172"/>
        <v>1.5300499446211988</v>
      </c>
      <c r="M315" s="45">
        <f t="shared" si="172"/>
        <v>2.8686703429693927</v>
      </c>
      <c r="N315" s="46">
        <f t="shared" si="172"/>
        <v>1.0434398809008987</v>
      </c>
      <c r="O315" s="46">
        <f t="shared" si="172"/>
        <v>1.0434398809008987</v>
      </c>
      <c r="P315" s="47">
        <f t="shared" si="172"/>
        <v>6.7735507051211776</v>
      </c>
      <c r="Q315" s="47">
        <f t="shared" si="172"/>
        <v>11.582974949217782</v>
      </c>
      <c r="R315" s="47">
        <f t="shared" si="172"/>
        <v>22.813162987938924</v>
      </c>
      <c r="S315" s="48">
        <f t="shared" si="172"/>
        <v>0.35</v>
      </c>
      <c r="T315" s="48">
        <f t="shared" si="172"/>
        <v>0.35</v>
      </c>
      <c r="U315" s="49">
        <f t="shared" si="172"/>
        <v>1.9967291128626543</v>
      </c>
      <c r="V315" s="49">
        <f t="shared" si="172"/>
        <v>1.9967291128626543</v>
      </c>
      <c r="W315" s="50">
        <f t="shared" si="172"/>
        <v>2.6322552675038247</v>
      </c>
      <c r="X315" s="50">
        <f t="shared" si="172"/>
        <v>2.6322552675038247</v>
      </c>
      <c r="AD315"/>
      <c r="AG315" s="3">
        <f t="shared" ref="AG315:AG378" si="173">AE15</f>
        <v>5.2014595403979236</v>
      </c>
      <c r="AH315" s="43">
        <f t="shared" ref="AH315:AY329" si="174">AH$160+AH243</f>
        <v>1.4208675108266395</v>
      </c>
      <c r="AI315" s="43">
        <f t="shared" si="174"/>
        <v>3.1481224640434862</v>
      </c>
      <c r="AJ315" s="43">
        <f t="shared" si="174"/>
        <v>1.9420751097732385</v>
      </c>
      <c r="AK315" s="43">
        <f t="shared" si="174"/>
        <v>2.6184826219243265</v>
      </c>
      <c r="AL315" s="43">
        <f t="shared" si="174"/>
        <v>1.5300499446211988</v>
      </c>
      <c r="AM315" s="44">
        <f t="shared" si="174"/>
        <v>1.5300499446211988</v>
      </c>
      <c r="AN315" s="45">
        <f t="shared" si="174"/>
        <v>2.8686703429693927</v>
      </c>
      <c r="AO315" s="46">
        <f t="shared" si="174"/>
        <v>1.0434398809008987</v>
      </c>
      <c r="AP315" s="46">
        <f t="shared" si="174"/>
        <v>1.0434398809008987</v>
      </c>
      <c r="AQ315" s="47">
        <f t="shared" si="174"/>
        <v>6.7735507051211776</v>
      </c>
      <c r="AR315" s="47">
        <f t="shared" si="174"/>
        <v>11.582974949217782</v>
      </c>
      <c r="AS315" s="47">
        <f t="shared" si="174"/>
        <v>22.813162987938924</v>
      </c>
      <c r="AT315" s="48">
        <f t="shared" si="174"/>
        <v>0.35</v>
      </c>
      <c r="AU315" s="48">
        <f t="shared" si="174"/>
        <v>0.35</v>
      </c>
      <c r="AV315" s="49">
        <f t="shared" si="174"/>
        <v>1.9967291128626543</v>
      </c>
      <c r="AW315" s="49">
        <f t="shared" si="174"/>
        <v>1.9967291128626543</v>
      </c>
      <c r="AX315" s="50">
        <f t="shared" si="174"/>
        <v>3.324309325595753</v>
      </c>
      <c r="AY315" s="50">
        <f t="shared" si="174"/>
        <v>2.9687125689493596</v>
      </c>
    </row>
    <row r="316" spans="5:51" x14ac:dyDescent="0.25">
      <c r="F316" s="3">
        <v>2</v>
      </c>
      <c r="G316" s="43">
        <f t="shared" si="172"/>
        <v>1.4208675108266395</v>
      </c>
      <c r="H316" s="43">
        <f t="shared" si="172"/>
        <v>2.6945409700789957</v>
      </c>
      <c r="I316" s="43">
        <f t="shared" si="172"/>
        <v>1.9420751097732385</v>
      </c>
      <c r="J316" s="43">
        <f t="shared" si="172"/>
        <v>1.9420751097732385</v>
      </c>
      <c r="K316" s="43">
        <f t="shared" si="172"/>
        <v>1.5300499446211988</v>
      </c>
      <c r="L316" s="44">
        <f t="shared" si="172"/>
        <v>1.5300499446211988</v>
      </c>
      <c r="M316" s="45">
        <f t="shared" si="172"/>
        <v>2.8686703429693927</v>
      </c>
      <c r="N316" s="46">
        <f t="shared" si="172"/>
        <v>1.0434398809008987</v>
      </c>
      <c r="O316" s="46">
        <f t="shared" si="172"/>
        <v>1.0434398809008987</v>
      </c>
      <c r="P316" s="47">
        <f t="shared" si="172"/>
        <v>6.7735507051211776</v>
      </c>
      <c r="Q316" s="47">
        <f t="shared" si="172"/>
        <v>11.582974949217782</v>
      </c>
      <c r="R316" s="47">
        <f t="shared" si="172"/>
        <v>22.813162987938924</v>
      </c>
      <c r="S316" s="48">
        <f t="shared" si="172"/>
        <v>0.35</v>
      </c>
      <c r="T316" s="48">
        <f t="shared" si="172"/>
        <v>0.35</v>
      </c>
      <c r="U316" s="49">
        <f t="shared" si="172"/>
        <v>1.9967291128626543</v>
      </c>
      <c r="V316" s="49">
        <f t="shared" si="172"/>
        <v>1.9967291128626543</v>
      </c>
      <c r="W316" s="50">
        <f t="shared" si="172"/>
        <v>2.7091027108832098</v>
      </c>
      <c r="X316" s="50">
        <f t="shared" si="172"/>
        <v>2.6322552675038247</v>
      </c>
      <c r="AD316"/>
      <c r="AG316" s="3">
        <f t="shared" si="173"/>
        <v>5.4702770658848543</v>
      </c>
      <c r="AH316" s="43">
        <f t="shared" si="174"/>
        <v>1.4208675108266395</v>
      </c>
      <c r="AI316" s="43">
        <f t="shared" si="174"/>
        <v>3.1733289628522141</v>
      </c>
      <c r="AJ316" s="43">
        <f t="shared" si="174"/>
        <v>1.9420751097732385</v>
      </c>
      <c r="AK316" s="43">
        <f t="shared" si="174"/>
        <v>2.6668858238756279</v>
      </c>
      <c r="AL316" s="43">
        <f t="shared" si="174"/>
        <v>1.5300499446211988</v>
      </c>
      <c r="AM316" s="44">
        <f t="shared" si="174"/>
        <v>1.5300499446211988</v>
      </c>
      <c r="AN316" s="45">
        <f t="shared" si="174"/>
        <v>2.8686703429693927</v>
      </c>
      <c r="AO316" s="46">
        <f t="shared" si="174"/>
        <v>1.0434398809008987</v>
      </c>
      <c r="AP316" s="46">
        <f t="shared" si="174"/>
        <v>1.0434398809008987</v>
      </c>
      <c r="AQ316" s="47">
        <f t="shared" si="174"/>
        <v>6.7735507051211776</v>
      </c>
      <c r="AR316" s="47">
        <f t="shared" si="174"/>
        <v>11.582974949217782</v>
      </c>
      <c r="AS316" s="47">
        <f t="shared" si="174"/>
        <v>22.813162987938924</v>
      </c>
      <c r="AT316" s="48">
        <f t="shared" si="174"/>
        <v>0.35</v>
      </c>
      <c r="AU316" s="48">
        <f t="shared" si="174"/>
        <v>0.35</v>
      </c>
      <c r="AV316" s="49">
        <f t="shared" si="174"/>
        <v>2.0183282260191451</v>
      </c>
      <c r="AW316" s="49">
        <f t="shared" si="174"/>
        <v>1.9967291128626543</v>
      </c>
      <c r="AX316" s="50">
        <f t="shared" si="174"/>
        <v>3.3411095950443808</v>
      </c>
      <c r="AY316" s="50">
        <f t="shared" si="174"/>
        <v>3.0067649492418709</v>
      </c>
    </row>
    <row r="317" spans="5:51" x14ac:dyDescent="0.25">
      <c r="F317" s="3">
        <v>3</v>
      </c>
      <c r="G317" s="43">
        <f t="shared" si="172"/>
        <v>1.4208675108266395</v>
      </c>
      <c r="H317" s="43">
        <f t="shared" si="172"/>
        <v>2.8638669219687136</v>
      </c>
      <c r="I317" s="43">
        <f t="shared" si="172"/>
        <v>1.9420751097732385</v>
      </c>
      <c r="J317" s="43">
        <f t="shared" si="172"/>
        <v>2.0608180284282662</v>
      </c>
      <c r="K317" s="43">
        <f t="shared" si="172"/>
        <v>1.5300499446211988</v>
      </c>
      <c r="L317" s="44">
        <f t="shared" si="172"/>
        <v>1.5300499446211988</v>
      </c>
      <c r="M317" s="45">
        <f t="shared" si="172"/>
        <v>2.8686703429693927</v>
      </c>
      <c r="N317" s="46">
        <f t="shared" si="172"/>
        <v>1.0434398809008987</v>
      </c>
      <c r="O317" s="46">
        <f t="shared" si="172"/>
        <v>1.0434398809008987</v>
      </c>
      <c r="P317" s="47">
        <f t="shared" si="172"/>
        <v>6.7735507051211776</v>
      </c>
      <c r="Q317" s="47">
        <f t="shared" si="172"/>
        <v>11.582974949217782</v>
      </c>
      <c r="R317" s="47">
        <f t="shared" si="172"/>
        <v>22.813162987938924</v>
      </c>
      <c r="S317" s="48">
        <f t="shared" si="172"/>
        <v>0.35</v>
      </c>
      <c r="T317" s="48">
        <f t="shared" si="172"/>
        <v>0.35</v>
      </c>
      <c r="U317" s="49">
        <f t="shared" si="172"/>
        <v>1.9967291128626543</v>
      </c>
      <c r="V317" s="49">
        <f t="shared" si="172"/>
        <v>1.9967291128626543</v>
      </c>
      <c r="W317" s="50">
        <f t="shared" si="172"/>
        <v>3.0180308939038678</v>
      </c>
      <c r="X317" s="50">
        <f t="shared" si="172"/>
        <v>2.6322552675038247</v>
      </c>
      <c r="AD317"/>
      <c r="AG317" s="3">
        <f t="shared" si="173"/>
        <v>5.7529873961600746</v>
      </c>
      <c r="AH317" s="43">
        <f t="shared" si="174"/>
        <v>1.4208675108266395</v>
      </c>
      <c r="AI317" s="43">
        <f t="shared" si="174"/>
        <v>3.1977880830476542</v>
      </c>
      <c r="AJ317" s="43">
        <f t="shared" si="174"/>
        <v>1.9420751097732385</v>
      </c>
      <c r="AK317" s="43">
        <f t="shared" si="174"/>
        <v>2.7136386070551937</v>
      </c>
      <c r="AL317" s="43">
        <f t="shared" si="174"/>
        <v>1.5300499446211988</v>
      </c>
      <c r="AM317" s="44">
        <f t="shared" si="174"/>
        <v>1.5300499446211988</v>
      </c>
      <c r="AN317" s="45">
        <f t="shared" si="174"/>
        <v>2.8686703429693927</v>
      </c>
      <c r="AO317" s="46">
        <f t="shared" si="174"/>
        <v>1.0434398809008987</v>
      </c>
      <c r="AP317" s="46">
        <f t="shared" si="174"/>
        <v>1.0434398809008987</v>
      </c>
      <c r="AQ317" s="47">
        <f t="shared" si="174"/>
        <v>6.7735507051211776</v>
      </c>
      <c r="AR317" s="47">
        <f t="shared" si="174"/>
        <v>11.582974949217782</v>
      </c>
      <c r="AS317" s="47">
        <f t="shared" si="174"/>
        <v>22.813162987938924</v>
      </c>
      <c r="AT317" s="48">
        <f t="shared" si="174"/>
        <v>0.35</v>
      </c>
      <c r="AU317" s="48">
        <f t="shared" si="174"/>
        <v>0.35</v>
      </c>
      <c r="AV317" s="49">
        <f t="shared" si="174"/>
        <v>2.0493164060532196</v>
      </c>
      <c r="AW317" s="49">
        <f t="shared" si="174"/>
        <v>2.0023587989912262</v>
      </c>
      <c r="AX317" s="50">
        <f t="shared" si="174"/>
        <v>3.3559957353630541</v>
      </c>
      <c r="AY317" s="50">
        <f t="shared" si="174"/>
        <v>3.0437872266889667</v>
      </c>
    </row>
    <row r="318" spans="5:51" x14ac:dyDescent="0.25">
      <c r="F318" s="3">
        <v>4</v>
      </c>
      <c r="G318" s="43">
        <f t="shared" si="172"/>
        <v>1.4208675108266395</v>
      </c>
      <c r="H318" s="43">
        <f t="shared" si="172"/>
        <v>3.010409904428716</v>
      </c>
      <c r="I318" s="43">
        <f t="shared" si="172"/>
        <v>1.9420751097732385</v>
      </c>
      <c r="J318" s="43">
        <f t="shared" si="172"/>
        <v>2.3507012371264504</v>
      </c>
      <c r="K318" s="43">
        <f t="shared" si="172"/>
        <v>1.5300499446211988</v>
      </c>
      <c r="L318" s="44">
        <f t="shared" si="172"/>
        <v>1.5300499446211988</v>
      </c>
      <c r="M318" s="45">
        <f t="shared" si="172"/>
        <v>2.8686703429693927</v>
      </c>
      <c r="N318" s="46">
        <f t="shared" si="172"/>
        <v>1.0434398809008987</v>
      </c>
      <c r="O318" s="46">
        <f t="shared" si="172"/>
        <v>1.0434398809008987</v>
      </c>
      <c r="P318" s="47">
        <f t="shared" si="172"/>
        <v>6.7735507051211776</v>
      </c>
      <c r="Q318" s="47">
        <f t="shared" si="172"/>
        <v>11.582974949217782</v>
      </c>
      <c r="R318" s="47">
        <f t="shared" si="172"/>
        <v>22.813162987938924</v>
      </c>
      <c r="S318" s="48">
        <f t="shared" si="172"/>
        <v>0.35</v>
      </c>
      <c r="T318" s="48">
        <f t="shared" si="172"/>
        <v>0.35</v>
      </c>
      <c r="U318" s="49">
        <f t="shared" si="172"/>
        <v>1.9967291128626543</v>
      </c>
      <c r="V318" s="49">
        <f t="shared" si="172"/>
        <v>1.9967291128626543</v>
      </c>
      <c r="W318" s="50">
        <f t="shared" si="172"/>
        <v>3.2045088942120712</v>
      </c>
      <c r="X318" s="50">
        <f t="shared" si="172"/>
        <v>2.7615664245141947</v>
      </c>
      <c r="AD318"/>
      <c r="AG318" s="3">
        <f t="shared" si="173"/>
        <v>6.0503085276582826</v>
      </c>
      <c r="AH318" s="43">
        <f t="shared" si="174"/>
        <v>1.4208675108266395</v>
      </c>
      <c r="AI318" s="43">
        <f t="shared" si="174"/>
        <v>3.2213562084583645</v>
      </c>
      <c r="AJ318" s="43">
        <f t="shared" si="174"/>
        <v>1.9420751097732385</v>
      </c>
      <c r="AK318" s="43">
        <f t="shared" si="174"/>
        <v>2.7584699861022752</v>
      </c>
      <c r="AL318" s="43">
        <f t="shared" si="174"/>
        <v>1.5300499446211988</v>
      </c>
      <c r="AM318" s="44">
        <f t="shared" si="174"/>
        <v>1.5300499446211988</v>
      </c>
      <c r="AN318" s="45">
        <f t="shared" si="174"/>
        <v>2.8686703429693927</v>
      </c>
      <c r="AO318" s="46">
        <f t="shared" si="174"/>
        <v>1.0434398809008987</v>
      </c>
      <c r="AP318" s="46">
        <f t="shared" si="174"/>
        <v>1.0434398809008987</v>
      </c>
      <c r="AQ318" s="47">
        <f t="shared" si="174"/>
        <v>6.7735507051211776</v>
      </c>
      <c r="AR318" s="47">
        <f t="shared" si="174"/>
        <v>11.582974949217782</v>
      </c>
      <c r="AS318" s="47">
        <f t="shared" si="174"/>
        <v>22.813162987938924</v>
      </c>
      <c r="AT318" s="48">
        <f t="shared" si="174"/>
        <v>0.35</v>
      </c>
      <c r="AU318" s="48">
        <f t="shared" si="174"/>
        <v>0.35</v>
      </c>
      <c r="AV318" s="49">
        <f t="shared" si="174"/>
        <v>2.0801119919334656</v>
      </c>
      <c r="AW318" s="49">
        <f t="shared" si="174"/>
        <v>2.0329379446211524</v>
      </c>
      <c r="AX318" s="50">
        <f t="shared" si="174"/>
        <v>3.3690517917188894</v>
      </c>
      <c r="AY318" s="50">
        <f t="shared" si="174"/>
        <v>3.0795843474386331</v>
      </c>
    </row>
    <row r="319" spans="5:51" x14ac:dyDescent="0.25">
      <c r="F319" s="3">
        <v>5</v>
      </c>
      <c r="G319" s="43">
        <f t="shared" si="172"/>
        <v>1.4208675108266395</v>
      </c>
      <c r="H319" s="43">
        <f t="shared" si="172"/>
        <v>3.1279364247063359</v>
      </c>
      <c r="I319" s="43">
        <f t="shared" si="172"/>
        <v>1.9420751097732385</v>
      </c>
      <c r="J319" s="43">
        <f t="shared" si="172"/>
        <v>2.5795692095203702</v>
      </c>
      <c r="K319" s="43">
        <f t="shared" si="172"/>
        <v>1.5300499446211988</v>
      </c>
      <c r="L319" s="44">
        <f t="shared" si="172"/>
        <v>1.5300499446211988</v>
      </c>
      <c r="M319" s="45">
        <f t="shared" si="172"/>
        <v>2.8686703429693927</v>
      </c>
      <c r="N319" s="46">
        <f t="shared" si="172"/>
        <v>1.0434398809008987</v>
      </c>
      <c r="O319" s="46">
        <f t="shared" si="172"/>
        <v>1.0434398809008987</v>
      </c>
      <c r="P319" s="47">
        <f t="shared" si="172"/>
        <v>6.7735507051211776</v>
      </c>
      <c r="Q319" s="47">
        <f t="shared" si="172"/>
        <v>11.582974949217782</v>
      </c>
      <c r="R319" s="47">
        <f t="shared" si="172"/>
        <v>22.813162987938924</v>
      </c>
      <c r="S319" s="48">
        <f t="shared" si="172"/>
        <v>0.35</v>
      </c>
      <c r="T319" s="48">
        <f t="shared" si="172"/>
        <v>0.35</v>
      </c>
      <c r="U319" s="49">
        <f t="shared" si="172"/>
        <v>1.9967291128626543</v>
      </c>
      <c r="V319" s="49">
        <f t="shared" si="172"/>
        <v>1.9967291128626543</v>
      </c>
      <c r="W319" s="50">
        <f t="shared" si="172"/>
        <v>3.309760932443973</v>
      </c>
      <c r="X319" s="50">
        <f t="shared" si="172"/>
        <v>2.9382933410499361</v>
      </c>
      <c r="AD319"/>
      <c r="AG319" s="3">
        <f t="shared" si="173"/>
        <v>6.3629955637114666</v>
      </c>
      <c r="AH319" s="43">
        <f t="shared" si="174"/>
        <v>1.4208675108266395</v>
      </c>
      <c r="AI319" s="43">
        <f t="shared" si="174"/>
        <v>3.2438979053520938</v>
      </c>
      <c r="AJ319" s="43">
        <f t="shared" si="174"/>
        <v>1.9420751097732385</v>
      </c>
      <c r="AK319" s="43">
        <f t="shared" si="174"/>
        <v>2.8011294142355672</v>
      </c>
      <c r="AL319" s="43">
        <f t="shared" si="174"/>
        <v>1.5300499446211988</v>
      </c>
      <c r="AM319" s="44">
        <f t="shared" si="174"/>
        <v>1.5300499446211988</v>
      </c>
      <c r="AN319" s="45">
        <f t="shared" si="174"/>
        <v>2.8686703429693927</v>
      </c>
      <c r="AO319" s="46">
        <f t="shared" si="174"/>
        <v>1.0434398809008987</v>
      </c>
      <c r="AP319" s="46">
        <f t="shared" si="174"/>
        <v>1.0434398809008987</v>
      </c>
      <c r="AQ319" s="47">
        <f t="shared" si="174"/>
        <v>6.7735507051211776</v>
      </c>
      <c r="AR319" s="47">
        <f t="shared" si="174"/>
        <v>11.582974949217782</v>
      </c>
      <c r="AS319" s="47">
        <f t="shared" si="174"/>
        <v>22.813162987938924</v>
      </c>
      <c r="AT319" s="48">
        <f t="shared" si="174"/>
        <v>0.35</v>
      </c>
      <c r="AU319" s="48">
        <f t="shared" si="174"/>
        <v>0.35</v>
      </c>
      <c r="AV319" s="49">
        <f t="shared" si="174"/>
        <v>2.1105503236401622</v>
      </c>
      <c r="AW319" s="49">
        <f t="shared" si="174"/>
        <v>2.0633965964966032</v>
      </c>
      <c r="AX319" s="50">
        <f t="shared" si="174"/>
        <v>3.3803822867643061</v>
      </c>
      <c r="AY319" s="50">
        <f t="shared" si="174"/>
        <v>3.1139720674605336</v>
      </c>
    </row>
    <row r="320" spans="5:51" x14ac:dyDescent="0.25">
      <c r="F320" s="3">
        <v>6</v>
      </c>
      <c r="G320" s="43">
        <f t="shared" si="172"/>
        <v>1.4208675108266395</v>
      </c>
      <c r="H320" s="43">
        <f t="shared" si="172"/>
        <v>3.2175183250605714</v>
      </c>
      <c r="I320" s="43">
        <f t="shared" si="172"/>
        <v>1.9420751097732385</v>
      </c>
      <c r="J320" s="43">
        <f t="shared" si="172"/>
        <v>2.7511849713627292</v>
      </c>
      <c r="K320" s="43">
        <f t="shared" si="172"/>
        <v>1.5300499446211988</v>
      </c>
      <c r="L320" s="44">
        <f t="shared" si="172"/>
        <v>1.5300499446211988</v>
      </c>
      <c r="M320" s="45">
        <f t="shared" si="172"/>
        <v>2.8686703429693927</v>
      </c>
      <c r="N320" s="46">
        <f t="shared" si="172"/>
        <v>1.0434398809008987</v>
      </c>
      <c r="O320" s="46">
        <f t="shared" si="172"/>
        <v>1.0434398809008987</v>
      </c>
      <c r="P320" s="47">
        <f t="shared" si="172"/>
        <v>6.7735507051211776</v>
      </c>
      <c r="Q320" s="47">
        <f t="shared" si="172"/>
        <v>11.582974949217782</v>
      </c>
      <c r="R320" s="47">
        <f t="shared" si="172"/>
        <v>22.813162987938924</v>
      </c>
      <c r="S320" s="48">
        <f t="shared" si="172"/>
        <v>0.35</v>
      </c>
      <c r="T320" s="48">
        <f t="shared" si="172"/>
        <v>0.35</v>
      </c>
      <c r="U320" s="49">
        <f t="shared" si="172"/>
        <v>2.0750292673823836</v>
      </c>
      <c r="V320" s="49">
        <f t="shared" si="172"/>
        <v>2.0278751223060012</v>
      </c>
      <c r="W320" s="50">
        <f t="shared" si="172"/>
        <v>3.367010667941952</v>
      </c>
      <c r="X320" s="50">
        <f t="shared" si="172"/>
        <v>3.0737452757255501</v>
      </c>
      <c r="AD320"/>
      <c r="AG320" s="3">
        <f t="shared" si="173"/>
        <v>6.6918426322768392</v>
      </c>
      <c r="AH320" s="43">
        <f t="shared" si="174"/>
        <v>1.4208675108266395</v>
      </c>
      <c r="AI320" s="43">
        <f t="shared" si="174"/>
        <v>3.2652893264748402</v>
      </c>
      <c r="AJ320" s="43">
        <f t="shared" si="174"/>
        <v>1.9420751097732385</v>
      </c>
      <c r="AK320" s="43">
        <f t="shared" si="174"/>
        <v>2.8413933391434121</v>
      </c>
      <c r="AL320" s="43">
        <f t="shared" si="174"/>
        <v>1.5300499446211988</v>
      </c>
      <c r="AM320" s="44">
        <f t="shared" si="174"/>
        <v>1.5300499446211988</v>
      </c>
      <c r="AN320" s="45">
        <f t="shared" si="174"/>
        <v>2.8686703429693927</v>
      </c>
      <c r="AO320" s="46">
        <f t="shared" si="174"/>
        <v>1.0434398809008987</v>
      </c>
      <c r="AP320" s="46">
        <f t="shared" si="174"/>
        <v>1.0434398809008987</v>
      </c>
      <c r="AQ320" s="47">
        <f t="shared" si="174"/>
        <v>6.7735507051211776</v>
      </c>
      <c r="AR320" s="47">
        <f t="shared" si="174"/>
        <v>11.582974949217782</v>
      </c>
      <c r="AS320" s="47">
        <f t="shared" si="174"/>
        <v>22.813162987938924</v>
      </c>
      <c r="AT320" s="48">
        <f t="shared" si="174"/>
        <v>0.35</v>
      </c>
      <c r="AU320" s="48">
        <f t="shared" si="174"/>
        <v>0.35</v>
      </c>
      <c r="AV320" s="49">
        <f t="shared" si="174"/>
        <v>2.1404629904928485</v>
      </c>
      <c r="AW320" s="49">
        <f t="shared" si="174"/>
        <v>2.0935796171899099</v>
      </c>
      <c r="AX320" s="50">
        <f t="shared" si="174"/>
        <v>3.3901084073881842</v>
      </c>
      <c r="AY320" s="50">
        <f t="shared" si="174"/>
        <v>3.146781069944502</v>
      </c>
    </row>
    <row r="321" spans="6:51" x14ac:dyDescent="0.25">
      <c r="F321" s="3">
        <v>7</v>
      </c>
      <c r="G321" s="43">
        <f t="shared" si="172"/>
        <v>1.4208675108266395</v>
      </c>
      <c r="H321" s="43">
        <f t="shared" si="172"/>
        <v>3.2833392417308311</v>
      </c>
      <c r="I321" s="43">
        <f t="shared" si="172"/>
        <v>1.9420751097732385</v>
      </c>
      <c r="J321" s="43">
        <f t="shared" si="172"/>
        <v>2.8751847153163634</v>
      </c>
      <c r="K321" s="43">
        <f t="shared" si="172"/>
        <v>1.5300499446211988</v>
      </c>
      <c r="L321" s="44">
        <f t="shared" si="172"/>
        <v>1.5300499446211988</v>
      </c>
      <c r="M321" s="45">
        <f t="shared" si="172"/>
        <v>2.8686703429693927</v>
      </c>
      <c r="N321" s="46">
        <f t="shared" si="172"/>
        <v>1.0434398809008987</v>
      </c>
      <c r="O321" s="46">
        <f t="shared" si="172"/>
        <v>1.0434398809008987</v>
      </c>
      <c r="P321" s="47">
        <f t="shared" si="172"/>
        <v>6.7735507051211776</v>
      </c>
      <c r="Q321" s="47">
        <f t="shared" si="172"/>
        <v>11.582974949217782</v>
      </c>
      <c r="R321" s="47">
        <f t="shared" si="172"/>
        <v>22.813162987938924</v>
      </c>
      <c r="S321" s="48">
        <f t="shared" si="172"/>
        <v>0.35</v>
      </c>
      <c r="T321" s="48">
        <f t="shared" si="172"/>
        <v>0.35</v>
      </c>
      <c r="U321" s="49">
        <f t="shared" si="172"/>
        <v>2.1666057239637535</v>
      </c>
      <c r="V321" s="49">
        <f t="shared" si="172"/>
        <v>2.1201833423626457</v>
      </c>
      <c r="W321" s="50">
        <f t="shared" si="172"/>
        <v>3.3975499560910927</v>
      </c>
      <c r="X321" s="50">
        <f t="shared" si="172"/>
        <v>3.1746356775980966</v>
      </c>
      <c r="AD321"/>
      <c r="AG321" s="3">
        <f t="shared" si="173"/>
        <v>7.0376849027752071</v>
      </c>
      <c r="AH321" s="43">
        <f t="shared" si="174"/>
        <v>1.4208675108266395</v>
      </c>
      <c r="AI321" s="43">
        <f t="shared" si="174"/>
        <v>3.2854215170238059</v>
      </c>
      <c r="AJ321" s="43">
        <f t="shared" si="174"/>
        <v>1.9420751097732385</v>
      </c>
      <c r="AK321" s="43">
        <f t="shared" si="174"/>
        <v>2.8790713662479619</v>
      </c>
      <c r="AL321" s="43">
        <f t="shared" si="174"/>
        <v>1.5300499446211988</v>
      </c>
      <c r="AM321" s="44">
        <f t="shared" si="174"/>
        <v>1.5300499446211988</v>
      </c>
      <c r="AN321" s="45">
        <f t="shared" si="174"/>
        <v>2.8686703429693927</v>
      </c>
      <c r="AO321" s="46">
        <f t="shared" si="174"/>
        <v>1.0434398809008987</v>
      </c>
      <c r="AP321" s="46">
        <f t="shared" si="174"/>
        <v>1.0434398809008987</v>
      </c>
      <c r="AQ321" s="47">
        <f t="shared" si="174"/>
        <v>6.7735507051211776</v>
      </c>
      <c r="AR321" s="47">
        <f t="shared" si="174"/>
        <v>11.582974949217782</v>
      </c>
      <c r="AS321" s="47">
        <f t="shared" si="174"/>
        <v>22.813162987938924</v>
      </c>
      <c r="AT321" s="48">
        <f t="shared" si="174"/>
        <v>0.35</v>
      </c>
      <c r="AU321" s="48">
        <f t="shared" si="174"/>
        <v>0.35</v>
      </c>
      <c r="AV321" s="49">
        <f t="shared" si="174"/>
        <v>2.1696807985941247</v>
      </c>
      <c r="AW321" s="49">
        <f t="shared" si="174"/>
        <v>2.1233274510334637</v>
      </c>
      <c r="AX321" s="50">
        <f t="shared" si="174"/>
        <v>3.3983637803734776</v>
      </c>
      <c r="AY321" s="50">
        <f t="shared" si="174"/>
        <v>3.1778609231747401</v>
      </c>
    </row>
    <row r="322" spans="6:51" x14ac:dyDescent="0.25">
      <c r="F322" s="3">
        <v>8</v>
      </c>
      <c r="G322" s="43">
        <f t="shared" si="172"/>
        <v>1.4951817067311901</v>
      </c>
      <c r="H322" s="43">
        <f t="shared" si="172"/>
        <v>3.3303852758210022</v>
      </c>
      <c r="I322" s="43">
        <f t="shared" si="172"/>
        <v>1.9420751097732385</v>
      </c>
      <c r="J322" s="43">
        <f t="shared" si="172"/>
        <v>2.9623279061236305</v>
      </c>
      <c r="K322" s="43">
        <f t="shared" si="172"/>
        <v>1.5300499446211988</v>
      </c>
      <c r="L322" s="44">
        <f t="shared" si="172"/>
        <v>1.5300499446211988</v>
      </c>
      <c r="M322" s="45">
        <f t="shared" si="172"/>
        <v>2.8686703429693927</v>
      </c>
      <c r="N322" s="46">
        <f t="shared" si="172"/>
        <v>1.0434398809008987</v>
      </c>
      <c r="O322" s="46">
        <f t="shared" si="172"/>
        <v>1.0434398809008987</v>
      </c>
      <c r="P322" s="47">
        <f t="shared" si="172"/>
        <v>6.7735507051211776</v>
      </c>
      <c r="Q322" s="47">
        <f t="shared" si="172"/>
        <v>11.582974949217782</v>
      </c>
      <c r="R322" s="47">
        <f t="shared" si="172"/>
        <v>22.813162987938924</v>
      </c>
      <c r="S322" s="48">
        <f t="shared" si="172"/>
        <v>0.35</v>
      </c>
      <c r="T322" s="48">
        <f t="shared" si="172"/>
        <v>0.35</v>
      </c>
      <c r="U322" s="49">
        <f t="shared" si="172"/>
        <v>2.2397419302279538</v>
      </c>
      <c r="V322" s="49">
        <f t="shared" si="172"/>
        <v>2.1959300875953449</v>
      </c>
      <c r="W322" s="50">
        <f t="shared" si="172"/>
        <v>3.4137081079444469</v>
      </c>
      <c r="X322" s="50">
        <f t="shared" si="172"/>
        <v>3.2483130566575147</v>
      </c>
      <c r="AD322"/>
      <c r="AG322" s="3">
        <f t="shared" si="173"/>
        <v>7.4014007071619208</v>
      </c>
      <c r="AH322" s="43">
        <f t="shared" si="174"/>
        <v>1.4365901664400003</v>
      </c>
      <c r="AI322" s="43">
        <f t="shared" si="174"/>
        <v>3.3042034667852049</v>
      </c>
      <c r="AJ322" s="43">
        <f t="shared" si="174"/>
        <v>1.9420751097732385</v>
      </c>
      <c r="AK322" s="43">
        <f t="shared" si="174"/>
        <v>2.9140117146211213</v>
      </c>
      <c r="AL322" s="43">
        <f t="shared" si="174"/>
        <v>1.5300499446211988</v>
      </c>
      <c r="AM322" s="44">
        <f t="shared" si="174"/>
        <v>1.5300499446211988</v>
      </c>
      <c r="AN322" s="45">
        <f t="shared" si="174"/>
        <v>2.8686703429693927</v>
      </c>
      <c r="AO322" s="46">
        <f t="shared" si="174"/>
        <v>1.0434398809008987</v>
      </c>
      <c r="AP322" s="46">
        <f t="shared" si="174"/>
        <v>1.0434398809008987</v>
      </c>
      <c r="AQ322" s="47">
        <f t="shared" si="174"/>
        <v>6.7735507051211776</v>
      </c>
      <c r="AR322" s="47">
        <f t="shared" si="174"/>
        <v>11.582974949217782</v>
      </c>
      <c r="AS322" s="47">
        <f t="shared" si="174"/>
        <v>22.813162987938924</v>
      </c>
      <c r="AT322" s="48">
        <f t="shared" si="174"/>
        <v>0.35</v>
      </c>
      <c r="AU322" s="48">
        <f t="shared" si="174"/>
        <v>0.35</v>
      </c>
      <c r="AV322" s="49">
        <f t="shared" si="174"/>
        <v>2.1980370681310792</v>
      </c>
      <c r="AW322" s="49">
        <f t="shared" si="174"/>
        <v>2.1524787489252026</v>
      </c>
      <c r="AX322" s="50">
        <f t="shared" si="174"/>
        <v>3.4052900505580865</v>
      </c>
      <c r="AY322" s="50">
        <f t="shared" si="174"/>
        <v>3.2070837078803862</v>
      </c>
    </row>
    <row r="323" spans="6:51" x14ac:dyDescent="0.25">
      <c r="F323" s="3">
        <v>9</v>
      </c>
      <c r="G323" s="43">
        <f t="shared" si="172"/>
        <v>1.6017074024085887</v>
      </c>
      <c r="H323" s="43">
        <f t="shared" si="172"/>
        <v>3.3633065237622062</v>
      </c>
      <c r="I323" s="43">
        <f t="shared" si="172"/>
        <v>1.9420751097732385</v>
      </c>
      <c r="J323" s="43">
        <f t="shared" si="172"/>
        <v>3.0222865903202236</v>
      </c>
      <c r="K323" s="43">
        <f t="shared" si="172"/>
        <v>1.5300499446211988</v>
      </c>
      <c r="L323" s="44">
        <f t="shared" si="172"/>
        <v>1.5300499446211988</v>
      </c>
      <c r="M323" s="45">
        <f t="shared" si="172"/>
        <v>2.8686703429693927</v>
      </c>
      <c r="N323" s="46">
        <f t="shared" si="172"/>
        <v>1.0434398809008987</v>
      </c>
      <c r="O323" s="46">
        <f t="shared" si="172"/>
        <v>1.0434398809008987</v>
      </c>
      <c r="P323" s="47">
        <f t="shared" si="172"/>
        <v>6.7735507051211776</v>
      </c>
      <c r="Q323" s="47">
        <f t="shared" si="172"/>
        <v>11.582974949217782</v>
      </c>
      <c r="R323" s="47">
        <f t="shared" si="172"/>
        <v>22.813162987938924</v>
      </c>
      <c r="S323" s="48">
        <f t="shared" si="172"/>
        <v>0.35</v>
      </c>
      <c r="T323" s="48">
        <f t="shared" si="172"/>
        <v>0.35</v>
      </c>
      <c r="U323" s="49">
        <f t="shared" si="172"/>
        <v>2.2970900631451445</v>
      </c>
      <c r="V323" s="49">
        <f t="shared" si="172"/>
        <v>2.2570610503419362</v>
      </c>
      <c r="W323" s="50">
        <f t="shared" si="172"/>
        <v>3.4222534208144419</v>
      </c>
      <c r="X323" s="50">
        <f t="shared" si="172"/>
        <v>3.3013887700616413</v>
      </c>
      <c r="AD323"/>
      <c r="AG323" s="3">
        <f t="shared" si="173"/>
        <v>7.7839137706172403</v>
      </c>
      <c r="AH323" s="43">
        <f t="shared" si="174"/>
        <v>1.4734467681552887</v>
      </c>
      <c r="AI323" s="43">
        <f t="shared" si="174"/>
        <v>3.321564746088844</v>
      </c>
      <c r="AJ323" s="43">
        <f t="shared" si="174"/>
        <v>1.9420751097732385</v>
      </c>
      <c r="AK323" s="43">
        <f t="shared" si="174"/>
        <v>2.946105651493701</v>
      </c>
      <c r="AL323" s="43">
        <f t="shared" si="174"/>
        <v>1.5300499446211988</v>
      </c>
      <c r="AM323" s="44">
        <f t="shared" si="174"/>
        <v>1.5300499446211988</v>
      </c>
      <c r="AN323" s="45">
        <f t="shared" si="174"/>
        <v>2.8686703429693927</v>
      </c>
      <c r="AO323" s="46">
        <f t="shared" si="174"/>
        <v>1.0434398809008987</v>
      </c>
      <c r="AP323" s="46">
        <f t="shared" si="174"/>
        <v>1.0434398809008987</v>
      </c>
      <c r="AQ323" s="47">
        <f t="shared" si="174"/>
        <v>6.7735507051211776</v>
      </c>
      <c r="AR323" s="47">
        <f t="shared" si="174"/>
        <v>11.582974949217782</v>
      </c>
      <c r="AS323" s="47">
        <f t="shared" si="174"/>
        <v>22.813162987938924</v>
      </c>
      <c r="AT323" s="48">
        <f t="shared" si="174"/>
        <v>0.35</v>
      </c>
      <c r="AU323" s="48">
        <f t="shared" si="174"/>
        <v>0.35</v>
      </c>
      <c r="AV323" s="49">
        <f t="shared" si="174"/>
        <v>2.2253711758962931</v>
      </c>
      <c r="AW323" s="49">
        <f t="shared" si="174"/>
        <v>2.1808733094799382</v>
      </c>
      <c r="AX323" s="50">
        <f t="shared" si="174"/>
        <v>3.411032483677404</v>
      </c>
      <c r="AY323" s="50">
        <f t="shared" si="174"/>
        <v>3.2343471409685023</v>
      </c>
    </row>
    <row r="324" spans="6:51" x14ac:dyDescent="0.25">
      <c r="F324" s="3">
        <v>10</v>
      </c>
      <c r="G324" s="43">
        <f t="shared" si="172"/>
        <v>1.711398720271424</v>
      </c>
      <c r="H324" s="43">
        <f t="shared" si="172"/>
        <v>3.3859682185503104</v>
      </c>
      <c r="I324" s="43">
        <f t="shared" si="172"/>
        <v>1.9420751097732385</v>
      </c>
      <c r="J324" s="43">
        <f t="shared" si="172"/>
        <v>3.0628754330127226</v>
      </c>
      <c r="K324" s="43">
        <f t="shared" si="172"/>
        <v>1.5300499446211988</v>
      </c>
      <c r="L324" s="44">
        <f t="shared" si="172"/>
        <v>1.7247450590938243</v>
      </c>
      <c r="M324" s="45">
        <f t="shared" si="172"/>
        <v>2.8686703429693927</v>
      </c>
      <c r="N324" s="46">
        <f t="shared" si="172"/>
        <v>1.0434398809008987</v>
      </c>
      <c r="O324" s="46">
        <f t="shared" si="172"/>
        <v>1.0434398809008987</v>
      </c>
      <c r="P324" s="47">
        <f t="shared" si="172"/>
        <v>6.7735507051211776</v>
      </c>
      <c r="Q324" s="47">
        <f t="shared" si="172"/>
        <v>11.582974949217782</v>
      </c>
      <c r="R324" s="47">
        <f t="shared" si="172"/>
        <v>22.813162987938924</v>
      </c>
      <c r="S324" s="48">
        <f t="shared" si="172"/>
        <v>0.35</v>
      </c>
      <c r="T324" s="48">
        <f t="shared" si="172"/>
        <v>0.35</v>
      </c>
      <c r="U324" s="49">
        <f t="shared" si="172"/>
        <v>2.3414186720543579</v>
      </c>
      <c r="V324" s="49">
        <f t="shared" si="172"/>
        <v>2.3057641181962971</v>
      </c>
      <c r="W324" s="50">
        <f t="shared" si="172"/>
        <v>3.4267953691394211</v>
      </c>
      <c r="X324" s="50">
        <f t="shared" si="172"/>
        <v>3.339274512848375</v>
      </c>
      <c r="AD324"/>
      <c r="AG324" s="3">
        <f t="shared" si="173"/>
        <v>8.1861955575214029</v>
      </c>
      <c r="AH324" s="43">
        <f t="shared" si="174"/>
        <v>1.5143631438256353</v>
      </c>
      <c r="AI324" s="43">
        <f t="shared" si="174"/>
        <v>3.3374575672951887</v>
      </c>
      <c r="AJ324" s="43">
        <f t="shared" si="174"/>
        <v>1.9420751097732385</v>
      </c>
      <c r="AK324" s="43">
        <f t="shared" si="174"/>
        <v>2.9752906150443099</v>
      </c>
      <c r="AL324" s="43">
        <f t="shared" si="174"/>
        <v>1.5300499446211988</v>
      </c>
      <c r="AM324" s="44">
        <f t="shared" si="174"/>
        <v>1.5300499446211988</v>
      </c>
      <c r="AN324" s="45">
        <f t="shared" si="174"/>
        <v>2.8686703429693927</v>
      </c>
      <c r="AO324" s="46">
        <f t="shared" si="174"/>
        <v>1.0434398809008987</v>
      </c>
      <c r="AP324" s="46">
        <f t="shared" si="174"/>
        <v>1.0434398809008987</v>
      </c>
      <c r="AQ324" s="47">
        <f t="shared" si="174"/>
        <v>6.7735507051211776</v>
      </c>
      <c r="AR324" s="47">
        <f t="shared" si="174"/>
        <v>11.582974949217782</v>
      </c>
      <c r="AS324" s="47">
        <f t="shared" si="174"/>
        <v>22.813162987938924</v>
      </c>
      <c r="AT324" s="48">
        <f t="shared" si="174"/>
        <v>0.35</v>
      </c>
      <c r="AU324" s="48">
        <f t="shared" si="174"/>
        <v>0.35</v>
      </c>
      <c r="AV324" s="49">
        <f t="shared" si="174"/>
        <v>2.2515322324804958</v>
      </c>
      <c r="AW324" s="49">
        <f t="shared" si="174"/>
        <v>2.2083552676284244</v>
      </c>
      <c r="AX324" s="50">
        <f t="shared" si="174"/>
        <v>3.4157358076525495</v>
      </c>
      <c r="AY324" s="50">
        <f t="shared" si="174"/>
        <v>3.259577031411891</v>
      </c>
    </row>
    <row r="325" spans="6:51" x14ac:dyDescent="0.25">
      <c r="F325" s="3">
        <v>11</v>
      </c>
      <c r="G325" s="43">
        <f t="shared" si="172"/>
        <v>1.8156305612855503</v>
      </c>
      <c r="H325" s="43">
        <f t="shared" si="172"/>
        <v>3.401370150196751</v>
      </c>
      <c r="I325" s="43">
        <f t="shared" si="172"/>
        <v>1.9735324869933695</v>
      </c>
      <c r="J325" s="43">
        <f t="shared" si="172"/>
        <v>3.0900116712871761</v>
      </c>
      <c r="K325" s="43">
        <f t="shared" si="172"/>
        <v>1.5300499446211988</v>
      </c>
      <c r="L325" s="44">
        <f t="shared" si="172"/>
        <v>2.05796891662124</v>
      </c>
      <c r="M325" s="45">
        <f t="shared" si="172"/>
        <v>2.8686703429693927</v>
      </c>
      <c r="N325" s="46">
        <f t="shared" si="172"/>
        <v>1.0434398809008987</v>
      </c>
      <c r="O325" s="46">
        <f t="shared" si="172"/>
        <v>1.0434398809008987</v>
      </c>
      <c r="P325" s="47">
        <f t="shared" si="172"/>
        <v>6.7735507051211776</v>
      </c>
      <c r="Q325" s="47">
        <f t="shared" si="172"/>
        <v>11.582974949217782</v>
      </c>
      <c r="R325" s="47">
        <f t="shared" si="172"/>
        <v>22.813162987938924</v>
      </c>
      <c r="S325" s="48">
        <f t="shared" si="172"/>
        <v>0.35</v>
      </c>
      <c r="T325" s="48">
        <f t="shared" si="172"/>
        <v>0.35</v>
      </c>
      <c r="U325" s="49">
        <f t="shared" si="172"/>
        <v>2.3752997765972146</v>
      </c>
      <c r="V325" s="49">
        <f t="shared" si="172"/>
        <v>2.3441775713863513</v>
      </c>
      <c r="W325" s="50">
        <f t="shared" si="172"/>
        <v>3.4292311821629538</v>
      </c>
      <c r="X325" s="50">
        <f t="shared" si="172"/>
        <v>3.3661615781776537</v>
      </c>
      <c r="AD325"/>
      <c r="AG325" s="3">
        <f t="shared" si="173"/>
        <v>8.6092677386724414</v>
      </c>
      <c r="AH325" s="43">
        <f t="shared" si="174"/>
        <v>1.5592070732133525</v>
      </c>
      <c r="AI325" s="43">
        <f t="shared" si="174"/>
        <v>3.3518581298887877</v>
      </c>
      <c r="AJ325" s="43">
        <f t="shared" si="174"/>
        <v>1.9420751097732385</v>
      </c>
      <c r="AK325" s="43">
        <f t="shared" si="174"/>
        <v>3.0015517840186985</v>
      </c>
      <c r="AL325" s="43">
        <f t="shared" si="174"/>
        <v>1.5300499446211988</v>
      </c>
      <c r="AM325" s="44">
        <f t="shared" si="174"/>
        <v>1.5300499446211988</v>
      </c>
      <c r="AN325" s="45">
        <f t="shared" si="174"/>
        <v>2.8686703429693927</v>
      </c>
      <c r="AO325" s="46">
        <f t="shared" si="174"/>
        <v>1.0434398809008987</v>
      </c>
      <c r="AP325" s="46">
        <f t="shared" si="174"/>
        <v>1.0434398809008987</v>
      </c>
      <c r="AQ325" s="47">
        <f t="shared" si="174"/>
        <v>6.7735507051211776</v>
      </c>
      <c r="AR325" s="47">
        <f t="shared" si="174"/>
        <v>11.582974949217782</v>
      </c>
      <c r="AS325" s="47">
        <f t="shared" si="174"/>
        <v>22.813162987938924</v>
      </c>
      <c r="AT325" s="48">
        <f t="shared" si="174"/>
        <v>0.35</v>
      </c>
      <c r="AU325" s="48">
        <f t="shared" si="174"/>
        <v>0.35</v>
      </c>
      <c r="AV325" s="49">
        <f t="shared" si="174"/>
        <v>2.2763827599310598</v>
      </c>
      <c r="AW325" s="49">
        <f t="shared" si="174"/>
        <v>2.234776439018427</v>
      </c>
      <c r="AX325" s="50">
        <f t="shared" si="174"/>
        <v>3.4195404812924628</v>
      </c>
      <c r="AY325" s="50">
        <f t="shared" si="174"/>
        <v>3.2827289248879317</v>
      </c>
    </row>
    <row r="326" spans="6:51" x14ac:dyDescent="0.25">
      <c r="F326" s="3">
        <v>12</v>
      </c>
      <c r="G326" s="43">
        <f t="shared" si="172"/>
        <v>1.9076695832125812</v>
      </c>
      <c r="H326" s="43">
        <f t="shared" si="172"/>
        <v>3.4117360081150672</v>
      </c>
      <c r="I326" s="43">
        <f t="shared" si="172"/>
        <v>2.2853165141471337</v>
      </c>
      <c r="J326" s="43">
        <f t="shared" si="172"/>
        <v>3.1079838281306698</v>
      </c>
      <c r="K326" s="43">
        <f t="shared" si="172"/>
        <v>1.5300499446211988</v>
      </c>
      <c r="L326" s="44">
        <f t="shared" si="172"/>
        <v>2.3300077919544675</v>
      </c>
      <c r="M326" s="45">
        <f t="shared" si="172"/>
        <v>2.8686703429693927</v>
      </c>
      <c r="N326" s="46">
        <f t="shared" si="172"/>
        <v>1.0434398809008987</v>
      </c>
      <c r="O326" s="46">
        <f t="shared" si="172"/>
        <v>1.0434398809008987</v>
      </c>
      <c r="P326" s="47">
        <f t="shared" si="172"/>
        <v>6.7735507051211776</v>
      </c>
      <c r="Q326" s="47">
        <f t="shared" si="172"/>
        <v>11.582974949217782</v>
      </c>
      <c r="R326" s="47">
        <f t="shared" si="172"/>
        <v>22.813162987938924</v>
      </c>
      <c r="S326" s="48">
        <f t="shared" si="172"/>
        <v>0.35</v>
      </c>
      <c r="T326" s="48">
        <f t="shared" si="172"/>
        <v>0.35</v>
      </c>
      <c r="U326" s="49">
        <f t="shared" si="172"/>
        <v>2.4009676995109888</v>
      </c>
      <c r="V326" s="49">
        <f t="shared" si="172"/>
        <v>2.3742391072886129</v>
      </c>
      <c r="W326" s="50">
        <f t="shared" si="172"/>
        <v>3.4305529995209993</v>
      </c>
      <c r="X326" s="50">
        <f t="shared" si="172"/>
        <v>3.3851828230317982</v>
      </c>
      <c r="AD326"/>
      <c r="AG326" s="3">
        <f t="shared" si="173"/>
        <v>9.0542047860126846</v>
      </c>
      <c r="AH326" s="43">
        <f t="shared" si="174"/>
        <v>1.6076538079184555</v>
      </c>
      <c r="AI326" s="43">
        <f t="shared" si="174"/>
        <v>3.3647671365985157</v>
      </c>
      <c r="AJ326" s="43">
        <f t="shared" si="174"/>
        <v>1.9420751097732385</v>
      </c>
      <c r="AK326" s="43">
        <f t="shared" si="174"/>
        <v>3.0249219264541205</v>
      </c>
      <c r="AL326" s="43">
        <f t="shared" si="174"/>
        <v>1.5300499446211988</v>
      </c>
      <c r="AM326" s="44">
        <f t="shared" si="174"/>
        <v>1.5300499446211988</v>
      </c>
      <c r="AN326" s="45">
        <f t="shared" si="174"/>
        <v>2.8686703429693927</v>
      </c>
      <c r="AO326" s="46">
        <f t="shared" si="174"/>
        <v>1.0434398809008987</v>
      </c>
      <c r="AP326" s="46">
        <f t="shared" si="174"/>
        <v>1.0434398809008987</v>
      </c>
      <c r="AQ326" s="47">
        <f t="shared" si="174"/>
        <v>6.7735507051211776</v>
      </c>
      <c r="AR326" s="47">
        <f t="shared" si="174"/>
        <v>11.582974949217782</v>
      </c>
      <c r="AS326" s="47">
        <f t="shared" si="174"/>
        <v>22.813162987938924</v>
      </c>
      <c r="AT326" s="48">
        <f t="shared" si="174"/>
        <v>0.35</v>
      </c>
      <c r="AU326" s="48">
        <f t="shared" si="174"/>
        <v>0.35</v>
      </c>
      <c r="AV326" s="49">
        <f t="shared" si="174"/>
        <v>2.2998022166135708</v>
      </c>
      <c r="AW326" s="49">
        <f t="shared" si="174"/>
        <v>2.2599997073340852</v>
      </c>
      <c r="AX326" s="50">
        <f t="shared" si="174"/>
        <v>3.4225795406405246</v>
      </c>
      <c r="AY326" s="50">
        <f t="shared" si="174"/>
        <v>3.3037888265710125</v>
      </c>
    </row>
    <row r="327" spans="6:51" x14ac:dyDescent="0.25">
      <c r="F327" s="3">
        <v>13</v>
      </c>
      <c r="G327" s="43">
        <f t="shared" si="172"/>
        <v>1.9836782495260112</v>
      </c>
      <c r="H327" s="43">
        <f t="shared" si="172"/>
        <v>3.418661129119374</v>
      </c>
      <c r="I327" s="43">
        <f t="shared" si="172"/>
        <v>2.5261949234394896</v>
      </c>
      <c r="J327" s="43">
        <f t="shared" si="172"/>
        <v>3.1198042734124893</v>
      </c>
      <c r="K327" s="43">
        <f t="shared" si="172"/>
        <v>1.5300499446211988</v>
      </c>
      <c r="L327" s="44">
        <f t="shared" si="172"/>
        <v>2.5475759393220452</v>
      </c>
      <c r="M327" s="45">
        <f t="shared" si="172"/>
        <v>2.8686703429693927</v>
      </c>
      <c r="N327" s="46">
        <f t="shared" si="172"/>
        <v>1.0434398809008987</v>
      </c>
      <c r="O327" s="46">
        <f t="shared" si="172"/>
        <v>1.0434398809008987</v>
      </c>
      <c r="P327" s="47">
        <f t="shared" si="172"/>
        <v>6.7735507051211776</v>
      </c>
      <c r="Q327" s="47">
        <f t="shared" si="172"/>
        <v>11.582974949217782</v>
      </c>
      <c r="R327" s="47">
        <f t="shared" si="172"/>
        <v>22.813162987938924</v>
      </c>
      <c r="S327" s="48">
        <f t="shared" si="172"/>
        <v>0.35</v>
      </c>
      <c r="T327" s="48">
        <f t="shared" si="172"/>
        <v>0.35</v>
      </c>
      <c r="U327" s="49">
        <f t="shared" si="172"/>
        <v>2.4202800019242297</v>
      </c>
      <c r="V327" s="49">
        <f t="shared" si="172"/>
        <v>2.3976231277480067</v>
      </c>
      <c r="W327" s="50">
        <f t="shared" si="172"/>
        <v>3.4312803061144579</v>
      </c>
      <c r="X327" s="50">
        <f t="shared" si="172"/>
        <v>3.3986247890390828</v>
      </c>
      <c r="AD327"/>
      <c r="AG327" s="3">
        <f t="shared" si="173"/>
        <v>9.5221367014538032</v>
      </c>
      <c r="AH327" s="43">
        <f t="shared" si="174"/>
        <v>1.6591583050474994</v>
      </c>
      <c r="AI327" s="43">
        <f t="shared" si="174"/>
        <v>3.3762094097183288</v>
      </c>
      <c r="AJ327" s="43">
        <f t="shared" si="174"/>
        <v>1.9420751097732385</v>
      </c>
      <c r="AK327" s="43">
        <f t="shared" si="174"/>
        <v>3.045479455312512</v>
      </c>
      <c r="AL327" s="43">
        <f t="shared" si="174"/>
        <v>1.5300499446211988</v>
      </c>
      <c r="AM327" s="44">
        <f t="shared" si="174"/>
        <v>1.5428420631434983</v>
      </c>
      <c r="AN327" s="45">
        <f t="shared" si="174"/>
        <v>2.8686703429693927</v>
      </c>
      <c r="AO327" s="46">
        <f t="shared" si="174"/>
        <v>1.0434398809008987</v>
      </c>
      <c r="AP327" s="46">
        <f t="shared" si="174"/>
        <v>1.0434398809008987</v>
      </c>
      <c r="AQ327" s="47">
        <f t="shared" si="174"/>
        <v>6.7735507051211776</v>
      </c>
      <c r="AR327" s="47">
        <f t="shared" si="174"/>
        <v>11.582974949217782</v>
      </c>
      <c r="AS327" s="47">
        <f t="shared" si="174"/>
        <v>22.813162987938924</v>
      </c>
      <c r="AT327" s="48">
        <f t="shared" si="174"/>
        <v>0.35</v>
      </c>
      <c r="AU327" s="48">
        <f t="shared" si="174"/>
        <v>0.35</v>
      </c>
      <c r="AV327" s="49">
        <f t="shared" si="174"/>
        <v>2.3216902040330343</v>
      </c>
      <c r="AW327" s="49">
        <f t="shared" si="174"/>
        <v>2.2839023238448117</v>
      </c>
      <c r="AX327" s="50">
        <f t="shared" si="174"/>
        <v>3.4249761245251342</v>
      </c>
      <c r="AY327" s="50">
        <f t="shared" si="174"/>
        <v>3.3227729351303248</v>
      </c>
    </row>
    <row r="328" spans="6:51" x14ac:dyDescent="0.25">
      <c r="F328" s="3">
        <v>14</v>
      </c>
      <c r="G328" s="43">
        <f t="shared" si="172"/>
        <v>2.0427449249258385</v>
      </c>
      <c r="H328" s="43">
        <f t="shared" si="172"/>
        <v>3.4232627200466137</v>
      </c>
      <c r="I328" s="43">
        <f t="shared" si="172"/>
        <v>2.705138099238237</v>
      </c>
      <c r="J328" s="43">
        <f t="shared" si="172"/>
        <v>3.1275407156934714</v>
      </c>
      <c r="K328" s="43">
        <f t="shared" si="172"/>
        <v>1.5300499446211988</v>
      </c>
      <c r="L328" s="44">
        <f t="shared" si="172"/>
        <v>2.7189570565031165</v>
      </c>
      <c r="M328" s="45">
        <f t="shared" si="172"/>
        <v>2.8686703429693927</v>
      </c>
      <c r="N328" s="46">
        <f t="shared" si="172"/>
        <v>1.0434398809008987</v>
      </c>
      <c r="O328" s="46">
        <f t="shared" si="172"/>
        <v>1.0434398809008987</v>
      </c>
      <c r="P328" s="47">
        <f t="shared" si="172"/>
        <v>6.7735507051211776</v>
      </c>
      <c r="Q328" s="47">
        <f t="shared" si="172"/>
        <v>11.582974949217782</v>
      </c>
      <c r="R328" s="47">
        <f t="shared" si="172"/>
        <v>22.813162987938924</v>
      </c>
      <c r="S328" s="48">
        <f t="shared" si="172"/>
        <v>0.35</v>
      </c>
      <c r="T328" s="48">
        <f t="shared" si="172"/>
        <v>0.35</v>
      </c>
      <c r="U328" s="49">
        <f t="shared" si="172"/>
        <v>2.4347340137350137</v>
      </c>
      <c r="V328" s="49">
        <f t="shared" si="172"/>
        <v>2.4157301170484384</v>
      </c>
      <c r="W328" s="50">
        <f t="shared" si="172"/>
        <v>3.4316866707356239</v>
      </c>
      <c r="X328" s="50">
        <f t="shared" si="172"/>
        <v>3.4081294004617009</v>
      </c>
      <c r="AD328"/>
      <c r="AG328" s="3">
        <f t="shared" si="173"/>
        <v>10.014251886730682</v>
      </c>
      <c r="AH328" s="43">
        <f t="shared" si="174"/>
        <v>1.712941503511284</v>
      </c>
      <c r="AI328" s="43">
        <f t="shared" si="174"/>
        <v>3.3862325888901319</v>
      </c>
      <c r="AJ328" s="43">
        <f t="shared" si="174"/>
        <v>1.9420751097732385</v>
      </c>
      <c r="AK328" s="43">
        <f t="shared" si="174"/>
        <v>3.0633447301050842</v>
      </c>
      <c r="AL328" s="43">
        <f t="shared" si="174"/>
        <v>1.5300499446211988</v>
      </c>
      <c r="AM328" s="44">
        <f t="shared" si="174"/>
        <v>1.7299438001375753</v>
      </c>
      <c r="AN328" s="45">
        <f t="shared" si="174"/>
        <v>2.8686703429693927</v>
      </c>
      <c r="AO328" s="46">
        <f t="shared" si="174"/>
        <v>1.0434398809008987</v>
      </c>
      <c r="AP328" s="46">
        <f t="shared" si="174"/>
        <v>1.0434398809008987</v>
      </c>
      <c r="AQ328" s="47">
        <f t="shared" si="174"/>
        <v>6.7735507051211776</v>
      </c>
      <c r="AR328" s="47">
        <f t="shared" si="174"/>
        <v>11.582974949217782</v>
      </c>
      <c r="AS328" s="47">
        <f t="shared" si="174"/>
        <v>22.813162987938924</v>
      </c>
      <c r="AT328" s="48">
        <f t="shared" si="174"/>
        <v>0.35</v>
      </c>
      <c r="AU328" s="48">
        <f t="shared" si="174"/>
        <v>0.35</v>
      </c>
      <c r="AV328" s="49">
        <f t="shared" si="174"/>
        <v>2.3419691878220061</v>
      </c>
      <c r="AW328" s="49">
        <f t="shared" si="174"/>
        <v>2.3063789761803926</v>
      </c>
      <c r="AX328" s="50">
        <f t="shared" si="174"/>
        <v>3.4268417273419445</v>
      </c>
      <c r="AY328" s="50">
        <f t="shared" si="174"/>
        <v>3.3397263730905555</v>
      </c>
    </row>
    <row r="329" spans="6:51" x14ac:dyDescent="0.25">
      <c r="F329" s="3">
        <v>15</v>
      </c>
      <c r="G329" s="43">
        <f t="shared" si="172"/>
        <v>2.0861994333373013</v>
      </c>
      <c r="H329" s="43">
        <f t="shared" si="172"/>
        <v>3.4263090345269323</v>
      </c>
      <c r="I329" s="43">
        <f t="shared" si="172"/>
        <v>2.833506724648772</v>
      </c>
      <c r="J329" s="43">
        <f t="shared" ref="J329:X329" si="175">J$160+J257</f>
        <v>3.1325881315346171</v>
      </c>
      <c r="K329" s="43">
        <f t="shared" si="175"/>
        <v>1.5300499446211988</v>
      </c>
      <c r="L329" s="44">
        <f t="shared" si="175"/>
        <v>2.8525197646079778</v>
      </c>
      <c r="M329" s="45">
        <f t="shared" si="175"/>
        <v>2.8686703429693927</v>
      </c>
      <c r="N329" s="46">
        <f t="shared" si="175"/>
        <v>1.0434398809008987</v>
      </c>
      <c r="O329" s="46">
        <f t="shared" si="175"/>
        <v>1.0434398809008987</v>
      </c>
      <c r="P329" s="47">
        <f t="shared" si="175"/>
        <v>6.7735507051211776</v>
      </c>
      <c r="Q329" s="47">
        <f t="shared" si="175"/>
        <v>11.582974949217782</v>
      </c>
      <c r="R329" s="47">
        <f t="shared" si="175"/>
        <v>22.813162987938924</v>
      </c>
      <c r="S329" s="48">
        <f t="shared" si="175"/>
        <v>0.35</v>
      </c>
      <c r="T329" s="48">
        <f t="shared" si="175"/>
        <v>0.35</v>
      </c>
      <c r="U329" s="49">
        <f t="shared" si="175"/>
        <v>2.4455095675067913</v>
      </c>
      <c r="V329" s="49">
        <f t="shared" si="175"/>
        <v>2.4297042084367404</v>
      </c>
      <c r="W329" s="50">
        <f t="shared" si="175"/>
        <v>3.431917453049663</v>
      </c>
      <c r="X329" s="50">
        <f t="shared" si="175"/>
        <v>3.4148627761780741</v>
      </c>
      <c r="AD329"/>
      <c r="AG329" s="3">
        <f t="shared" si="173"/>
        <v>10.531800161572754</v>
      </c>
      <c r="AH329" s="43">
        <f t="shared" si="174"/>
        <v>1.7679978272812809</v>
      </c>
      <c r="AI329" s="43">
        <f t="shared" si="174"/>
        <v>3.3949049504272191</v>
      </c>
      <c r="AJ329" s="43">
        <f t="shared" si="174"/>
        <v>1.9420751097732385</v>
      </c>
      <c r="AK329" s="43">
        <f t="shared" ref="AK329:AY329" si="176">AK$160+AK257</f>
        <v>3.0786747617639083</v>
      </c>
      <c r="AL329" s="43">
        <f t="shared" si="176"/>
        <v>1.5300499446211988</v>
      </c>
      <c r="AM329" s="44">
        <f t="shared" si="176"/>
        <v>1.9098671417229263</v>
      </c>
      <c r="AN329" s="45">
        <f t="shared" si="176"/>
        <v>2.8686703429693927</v>
      </c>
      <c r="AO329" s="46">
        <f t="shared" si="176"/>
        <v>1.0434398809008987</v>
      </c>
      <c r="AP329" s="46">
        <f t="shared" si="176"/>
        <v>1.0434398809008987</v>
      </c>
      <c r="AQ329" s="47">
        <f t="shared" si="176"/>
        <v>6.7735507051211776</v>
      </c>
      <c r="AR329" s="47">
        <f t="shared" si="176"/>
        <v>11.582974949217782</v>
      </c>
      <c r="AS329" s="47">
        <f t="shared" si="176"/>
        <v>22.813162987938924</v>
      </c>
      <c r="AT329" s="48">
        <f t="shared" si="176"/>
        <v>0.35</v>
      </c>
      <c r="AU329" s="48">
        <f t="shared" si="176"/>
        <v>0.35</v>
      </c>
      <c r="AV329" s="49">
        <f t="shared" si="176"/>
        <v>2.3605865739173186</v>
      </c>
      <c r="AW329" s="49">
        <f t="shared" si="176"/>
        <v>2.3273444785076691</v>
      </c>
      <c r="AX329" s="50">
        <f t="shared" si="176"/>
        <v>3.4282751741660076</v>
      </c>
      <c r="AY329" s="50">
        <f t="shared" si="176"/>
        <v>3.3547209557134172</v>
      </c>
    </row>
    <row r="330" spans="6:51" x14ac:dyDescent="0.25">
      <c r="F330" s="3">
        <v>16</v>
      </c>
      <c r="G330" s="43">
        <f t="shared" ref="G330:X344" si="177">G$160+G258</f>
        <v>2.1166458612134518</v>
      </c>
      <c r="H330" s="43">
        <f t="shared" si="177"/>
        <v>3.4283211101024</v>
      </c>
      <c r="I330" s="43">
        <f t="shared" si="177"/>
        <v>2.9227860798819512</v>
      </c>
      <c r="J330" s="43">
        <f t="shared" si="177"/>
        <v>3.1358755012234578</v>
      </c>
      <c r="K330" s="43">
        <f t="shared" si="177"/>
        <v>1.5300499446211988</v>
      </c>
      <c r="L330" s="44">
        <f t="shared" si="177"/>
        <v>2.9558885318306118</v>
      </c>
      <c r="M330" s="45">
        <f t="shared" si="177"/>
        <v>2.9166703048197955</v>
      </c>
      <c r="N330" s="46">
        <f t="shared" si="177"/>
        <v>1.0434398809008987</v>
      </c>
      <c r="O330" s="46">
        <f t="shared" si="177"/>
        <v>1.0434398809008987</v>
      </c>
      <c r="P330" s="47">
        <f t="shared" si="177"/>
        <v>6.7735507051211776</v>
      </c>
      <c r="Q330" s="47">
        <f t="shared" si="177"/>
        <v>11.582974949217782</v>
      </c>
      <c r="R330" s="47">
        <f t="shared" si="177"/>
        <v>22.813162987938924</v>
      </c>
      <c r="S330" s="48">
        <f t="shared" si="177"/>
        <v>0.35</v>
      </c>
      <c r="T330" s="48">
        <f t="shared" si="177"/>
        <v>0.35</v>
      </c>
      <c r="U330" s="49">
        <f t="shared" si="177"/>
        <v>2.453520493190033</v>
      </c>
      <c r="V330" s="49">
        <f t="shared" si="177"/>
        <v>2.4404638521984139</v>
      </c>
      <c r="W330" s="50">
        <f t="shared" si="177"/>
        <v>3.4320507624083865</v>
      </c>
      <c r="X330" s="50">
        <f t="shared" si="177"/>
        <v>3.4196471656869716</v>
      </c>
      <c r="AD330"/>
      <c r="AG330" s="3">
        <f t="shared" si="173"/>
        <v>11.076095937857938</v>
      </c>
      <c r="AH330" s="43">
        <f t="shared" ref="AH330:AY344" si="178">AH$160+AH258</f>
        <v>1.823130134004223</v>
      </c>
      <c r="AI330" s="43">
        <f t="shared" si="178"/>
        <v>3.4023124488451337</v>
      </c>
      <c r="AJ330" s="43">
        <f t="shared" si="178"/>
        <v>1.9998753555577558</v>
      </c>
      <c r="AK330" s="43">
        <f t="shared" si="178"/>
        <v>3.0916565921094348</v>
      </c>
      <c r="AL330" s="43">
        <f t="shared" si="178"/>
        <v>1.5300499446211988</v>
      </c>
      <c r="AM330" s="44">
        <f t="shared" si="178"/>
        <v>2.0807526827056124</v>
      </c>
      <c r="AN330" s="45">
        <f t="shared" si="178"/>
        <v>2.8686703429693927</v>
      </c>
      <c r="AO330" s="46">
        <f t="shared" si="178"/>
        <v>1.0434398809008987</v>
      </c>
      <c r="AP330" s="46">
        <f t="shared" si="178"/>
        <v>1.0434398809008987</v>
      </c>
      <c r="AQ330" s="47">
        <f t="shared" si="178"/>
        <v>6.7735507051211776</v>
      </c>
      <c r="AR330" s="47">
        <f t="shared" si="178"/>
        <v>11.582974949217782</v>
      </c>
      <c r="AS330" s="47">
        <f t="shared" si="178"/>
        <v>22.813162987938924</v>
      </c>
      <c r="AT330" s="48">
        <f t="shared" si="178"/>
        <v>0.35</v>
      </c>
      <c r="AU330" s="48">
        <f t="shared" si="178"/>
        <v>0.35</v>
      </c>
      <c r="AV330" s="49">
        <f t="shared" si="178"/>
        <v>2.3775160023041799</v>
      </c>
      <c r="AW330" s="49">
        <f t="shared" si="178"/>
        <v>2.346735939668982</v>
      </c>
      <c r="AX330" s="50">
        <f t="shared" si="178"/>
        <v>3.4293622660806848</v>
      </c>
      <c r="AY330" s="50">
        <f t="shared" si="178"/>
        <v>3.3678520979585405</v>
      </c>
    </row>
    <row r="331" spans="6:51" x14ac:dyDescent="0.25">
      <c r="F331" s="3">
        <v>17</v>
      </c>
      <c r="G331" s="43">
        <f t="shared" si="177"/>
        <v>2.1370823435818669</v>
      </c>
      <c r="H331" s="43">
        <f t="shared" si="177"/>
        <v>3.4296486368501169</v>
      </c>
      <c r="I331" s="43">
        <f t="shared" si="177"/>
        <v>2.9832087224860917</v>
      </c>
      <c r="J331" s="43">
        <f t="shared" si="177"/>
        <v>3.1380155180190741</v>
      </c>
      <c r="K331" s="43">
        <f t="shared" si="177"/>
        <v>1.5300499446211988</v>
      </c>
      <c r="L331" s="44">
        <f t="shared" si="177"/>
        <v>3.0355824798964486</v>
      </c>
      <c r="M331" s="45">
        <f t="shared" si="177"/>
        <v>2.9772068426393621</v>
      </c>
      <c r="N331" s="46">
        <f t="shared" si="177"/>
        <v>1.0434398809008987</v>
      </c>
      <c r="O331" s="46">
        <f t="shared" si="177"/>
        <v>1.0434398809008987</v>
      </c>
      <c r="P331" s="47">
        <f t="shared" si="177"/>
        <v>6.7735507051211776</v>
      </c>
      <c r="Q331" s="47">
        <f t="shared" si="177"/>
        <v>11.582974949217782</v>
      </c>
      <c r="R331" s="47">
        <f t="shared" si="177"/>
        <v>22.813162987938924</v>
      </c>
      <c r="S331" s="48">
        <f t="shared" si="177"/>
        <v>0.35</v>
      </c>
      <c r="T331" s="48">
        <f t="shared" si="177"/>
        <v>0.35</v>
      </c>
      <c r="U331" s="49">
        <f t="shared" si="177"/>
        <v>2.4594653267651463</v>
      </c>
      <c r="V331" s="49">
        <f t="shared" si="177"/>
        <v>2.4487365680573827</v>
      </c>
      <c r="W331" s="50">
        <f t="shared" si="177"/>
        <v>3.4321291151984292</v>
      </c>
      <c r="X331" s="50">
        <f t="shared" si="177"/>
        <v>3.4230598373127759</v>
      </c>
      <c r="AD331"/>
      <c r="AG331" s="3">
        <f t="shared" si="173"/>
        <v>11.648521557810575</v>
      </c>
      <c r="AH331" s="43">
        <f t="shared" si="178"/>
        <v>1.8770154004401935</v>
      </c>
      <c r="AI331" s="43">
        <f t="shared" si="178"/>
        <v>3.4085551377506773</v>
      </c>
      <c r="AJ331" s="43">
        <f t="shared" si="178"/>
        <v>2.1841424967700482</v>
      </c>
      <c r="AK331" s="43">
        <f t="shared" si="178"/>
        <v>3.1024997173421203</v>
      </c>
      <c r="AL331" s="43">
        <f t="shared" si="178"/>
        <v>1.5300499446211988</v>
      </c>
      <c r="AM331" s="44">
        <f t="shared" si="178"/>
        <v>2.2409969798744975</v>
      </c>
      <c r="AN331" s="45">
        <f t="shared" si="178"/>
        <v>2.8686703429693927</v>
      </c>
      <c r="AO331" s="46">
        <f t="shared" si="178"/>
        <v>1.0434398809008987</v>
      </c>
      <c r="AP331" s="46">
        <f t="shared" si="178"/>
        <v>1.0434398809008987</v>
      </c>
      <c r="AQ331" s="47">
        <f t="shared" si="178"/>
        <v>6.7735507051211776</v>
      </c>
      <c r="AR331" s="47">
        <f t="shared" si="178"/>
        <v>11.582974949217782</v>
      </c>
      <c r="AS331" s="47">
        <f t="shared" si="178"/>
        <v>22.813162987938924</v>
      </c>
      <c r="AT331" s="48">
        <f t="shared" si="178"/>
        <v>0.35</v>
      </c>
      <c r="AU331" s="48">
        <f t="shared" si="178"/>
        <v>0.35</v>
      </c>
      <c r="AV331" s="49">
        <f t="shared" si="178"/>
        <v>2.392757754717183</v>
      </c>
      <c r="AW331" s="49">
        <f t="shared" si="178"/>
        <v>2.3645142805944528</v>
      </c>
      <c r="AX331" s="50">
        <f t="shared" si="178"/>
        <v>3.4301760062151971</v>
      </c>
      <c r="AY331" s="50">
        <f t="shared" si="178"/>
        <v>3.3792350118710504</v>
      </c>
    </row>
    <row r="332" spans="6:51" x14ac:dyDescent="0.25">
      <c r="F332" s="3">
        <v>18</v>
      </c>
      <c r="G332" s="43">
        <f t="shared" si="177"/>
        <v>2.1502997361431726</v>
      </c>
      <c r="H332" s="43">
        <f t="shared" si="177"/>
        <v>3.4305244749244128</v>
      </c>
      <c r="I332" s="43">
        <f t="shared" si="177"/>
        <v>3.0231396637604204</v>
      </c>
      <c r="J332" s="43">
        <f t="shared" si="177"/>
        <v>3.139409428612141</v>
      </c>
      <c r="K332" s="43">
        <f t="shared" si="177"/>
        <v>1.5300499446211988</v>
      </c>
      <c r="L332" s="44">
        <f t="shared" si="177"/>
        <v>3.0969452391196377</v>
      </c>
      <c r="M332" s="45">
        <f t="shared" si="177"/>
        <v>3.0303427975129824</v>
      </c>
      <c r="N332" s="46">
        <f t="shared" si="177"/>
        <v>1.0434398809008987</v>
      </c>
      <c r="O332" s="46">
        <f t="shared" si="177"/>
        <v>1.0434398809008987</v>
      </c>
      <c r="P332" s="47">
        <f t="shared" si="177"/>
        <v>6.7735507051211776</v>
      </c>
      <c r="Q332" s="47">
        <f t="shared" si="177"/>
        <v>11.582974949217782</v>
      </c>
      <c r="R332" s="47">
        <f t="shared" si="177"/>
        <v>22.813162987938924</v>
      </c>
      <c r="S332" s="48">
        <f t="shared" si="177"/>
        <v>0.35</v>
      </c>
      <c r="T332" s="48">
        <f t="shared" si="177"/>
        <v>0.35</v>
      </c>
      <c r="U332" s="49">
        <f t="shared" si="177"/>
        <v>2.4638726274683478</v>
      </c>
      <c r="V332" s="49">
        <f t="shared" si="177"/>
        <v>2.4550927719836535</v>
      </c>
      <c r="W332" s="50">
        <f t="shared" si="177"/>
        <v>3.4321759808968322</v>
      </c>
      <c r="X332" s="50">
        <f t="shared" si="177"/>
        <v>3.4255051992710275</v>
      </c>
      <c r="AD332"/>
      <c r="AG332" s="3">
        <f t="shared" si="173"/>
        <v>12.250530804721352</v>
      </c>
      <c r="AH332" s="43">
        <f t="shared" si="178"/>
        <v>1.9282993975903349</v>
      </c>
      <c r="AI332" s="43">
        <f t="shared" si="178"/>
        <v>3.4137431734910022</v>
      </c>
      <c r="AJ332" s="43">
        <f t="shared" si="178"/>
        <v>2.3520370635904393</v>
      </c>
      <c r="AK332" s="43">
        <f t="shared" si="178"/>
        <v>3.1114279956855544</v>
      </c>
      <c r="AL332" s="43">
        <f t="shared" si="178"/>
        <v>1.5300499446211988</v>
      </c>
      <c r="AM332" s="44">
        <f t="shared" si="178"/>
        <v>2.3893177786118542</v>
      </c>
      <c r="AN332" s="45">
        <f t="shared" si="178"/>
        <v>2.8686703429693927</v>
      </c>
      <c r="AO332" s="46">
        <f t="shared" si="178"/>
        <v>1.0434398809008987</v>
      </c>
      <c r="AP332" s="46">
        <f t="shared" si="178"/>
        <v>1.0434398809008987</v>
      </c>
      <c r="AQ332" s="47">
        <f t="shared" si="178"/>
        <v>6.7735507051211776</v>
      </c>
      <c r="AR332" s="47">
        <f t="shared" si="178"/>
        <v>11.582974949217782</v>
      </c>
      <c r="AS332" s="47">
        <f t="shared" si="178"/>
        <v>22.813162987938924</v>
      </c>
      <c r="AT332" s="48">
        <f t="shared" si="178"/>
        <v>0.35</v>
      </c>
      <c r="AU332" s="48">
        <f t="shared" si="178"/>
        <v>0.35</v>
      </c>
      <c r="AV332" s="49">
        <f t="shared" si="178"/>
        <v>2.406338218150752</v>
      </c>
      <c r="AW332" s="49">
        <f t="shared" si="178"/>
        <v>2.3806649977723646</v>
      </c>
      <c r="AX332" s="50">
        <f t="shared" si="178"/>
        <v>3.4307772919979818</v>
      </c>
      <c r="AY332" s="50">
        <f t="shared" si="178"/>
        <v>3.3890003899400956</v>
      </c>
    </row>
    <row r="333" spans="6:51" x14ac:dyDescent="0.25">
      <c r="F333" s="3">
        <v>19</v>
      </c>
      <c r="G333" s="43">
        <f t="shared" si="177"/>
        <v>2.1585824986868456</v>
      </c>
      <c r="H333" s="43">
        <f t="shared" si="177"/>
        <v>3.4311028047970362</v>
      </c>
      <c r="I333" s="43">
        <f t="shared" si="177"/>
        <v>3.0489913037370586</v>
      </c>
      <c r="J333" s="43">
        <f t="shared" si="177"/>
        <v>3.1403187065942095</v>
      </c>
      <c r="K333" s="43">
        <f t="shared" si="177"/>
        <v>1.5300499446211988</v>
      </c>
      <c r="L333" s="44">
        <f t="shared" si="177"/>
        <v>3.1442314517721996</v>
      </c>
      <c r="M333" s="45">
        <f t="shared" si="177"/>
        <v>3.0767471347038007</v>
      </c>
      <c r="N333" s="46">
        <f t="shared" si="177"/>
        <v>1.0434398809008987</v>
      </c>
      <c r="O333" s="46">
        <f t="shared" si="177"/>
        <v>1.0434398809008987</v>
      </c>
      <c r="P333" s="47">
        <f t="shared" si="177"/>
        <v>6.7735507051211776</v>
      </c>
      <c r="Q333" s="47">
        <f t="shared" si="177"/>
        <v>11.582974949217782</v>
      </c>
      <c r="R333" s="47">
        <f t="shared" si="177"/>
        <v>22.813162987938924</v>
      </c>
      <c r="S333" s="48">
        <f t="shared" si="177"/>
        <v>0.35</v>
      </c>
      <c r="T333" s="48">
        <f t="shared" si="177"/>
        <v>0.35</v>
      </c>
      <c r="U333" s="49">
        <f t="shared" si="177"/>
        <v>2.4671392122804159</v>
      </c>
      <c r="V333" s="49">
        <f t="shared" si="177"/>
        <v>2.4599762002033478</v>
      </c>
      <c r="W333" s="50">
        <f t="shared" si="177"/>
        <v>3.4322045081898342</v>
      </c>
      <c r="X333" s="50">
        <f t="shared" si="177"/>
        <v>3.4272664409961253</v>
      </c>
      <c r="AD333"/>
      <c r="AG333" s="3">
        <f t="shared" si="173"/>
        <v>12.883652595105344</v>
      </c>
      <c r="AH333" s="43">
        <f t="shared" si="178"/>
        <v>1.9757119898876589</v>
      </c>
      <c r="AI333" s="43">
        <f t="shared" si="178"/>
        <v>3.4179926354323298</v>
      </c>
      <c r="AJ333" s="43">
        <f t="shared" si="178"/>
        <v>2.5015566618944094</v>
      </c>
      <c r="AK333" s="43">
        <f t="shared" si="178"/>
        <v>3.1186715135279881</v>
      </c>
      <c r="AL333" s="43">
        <f t="shared" si="178"/>
        <v>1.5300499446211988</v>
      </c>
      <c r="AM333" s="44">
        <f t="shared" si="178"/>
        <v>2.52480024718776</v>
      </c>
      <c r="AN333" s="45">
        <f t="shared" si="178"/>
        <v>2.8686703429693927</v>
      </c>
      <c r="AO333" s="46">
        <f t="shared" si="178"/>
        <v>1.0434398809008987</v>
      </c>
      <c r="AP333" s="46">
        <f t="shared" si="178"/>
        <v>1.0434398809008987</v>
      </c>
      <c r="AQ333" s="47">
        <f t="shared" si="178"/>
        <v>6.7735507051211776</v>
      </c>
      <c r="AR333" s="47">
        <f t="shared" si="178"/>
        <v>11.582974949217782</v>
      </c>
      <c r="AS333" s="47">
        <f t="shared" si="178"/>
        <v>22.813162987938924</v>
      </c>
      <c r="AT333" s="48">
        <f t="shared" si="178"/>
        <v>0.35</v>
      </c>
      <c r="AU333" s="48">
        <f t="shared" si="178"/>
        <v>0.35</v>
      </c>
      <c r="AV333" s="49">
        <f t="shared" si="178"/>
        <v>2.4183084003175854</v>
      </c>
      <c r="AW333" s="49">
        <f t="shared" si="178"/>
        <v>2.3951981050896354</v>
      </c>
      <c r="AX333" s="50">
        <f t="shared" si="178"/>
        <v>3.4312159474227482</v>
      </c>
      <c r="AY333" s="50">
        <f t="shared" si="178"/>
        <v>3.3972897992496129</v>
      </c>
    </row>
    <row r="334" spans="6:51" x14ac:dyDescent="0.25">
      <c r="F334" s="3">
        <v>20</v>
      </c>
      <c r="G334" s="43">
        <f t="shared" si="177"/>
        <v>2.1636385258387558</v>
      </c>
      <c r="H334" s="43">
        <f t="shared" si="177"/>
        <v>3.4314853084237322</v>
      </c>
      <c r="I334" s="43">
        <f t="shared" si="177"/>
        <v>3.0654369177094214</v>
      </c>
      <c r="J334" s="43">
        <f t="shared" si="177"/>
        <v>3.1409131935209751</v>
      </c>
      <c r="K334" s="43">
        <f t="shared" si="177"/>
        <v>1.5300499446211988</v>
      </c>
      <c r="L334" s="44">
        <f t="shared" si="177"/>
        <v>3.1807610384250506</v>
      </c>
      <c r="M334" s="45">
        <f t="shared" si="177"/>
        <v>3.1170988279147256</v>
      </c>
      <c r="N334" s="46">
        <f t="shared" si="177"/>
        <v>1.0434398809008987</v>
      </c>
      <c r="O334" s="46">
        <f t="shared" si="177"/>
        <v>1.0434398809008987</v>
      </c>
      <c r="P334" s="47">
        <f t="shared" si="177"/>
        <v>6.7735507051211776</v>
      </c>
      <c r="Q334" s="47">
        <f t="shared" si="177"/>
        <v>11.582974949217782</v>
      </c>
      <c r="R334" s="47">
        <f t="shared" si="177"/>
        <v>22.813162987938924</v>
      </c>
      <c r="S334" s="48">
        <f t="shared" si="177"/>
        <v>0.35</v>
      </c>
      <c r="T334" s="48">
        <f t="shared" si="177"/>
        <v>0.35</v>
      </c>
      <c r="U334" s="49">
        <f t="shared" si="177"/>
        <v>2.4695612106339233</v>
      </c>
      <c r="V334" s="49">
        <f t="shared" si="177"/>
        <v>2.4637299767168797</v>
      </c>
      <c r="W334" s="50">
        <f t="shared" si="177"/>
        <v>3.4322221771776587</v>
      </c>
      <c r="X334" s="50">
        <f t="shared" si="177"/>
        <v>3.4285420531582975</v>
      </c>
      <c r="AD334"/>
      <c r="AG334" s="3">
        <f t="shared" si="173"/>
        <v>13.549494861675118</v>
      </c>
      <c r="AH334" s="43">
        <f t="shared" si="178"/>
        <v>2.0181878937355755</v>
      </c>
      <c r="AI334" s="43">
        <f t="shared" si="178"/>
        <v>3.421421407318586</v>
      </c>
      <c r="AJ334" s="43">
        <f t="shared" si="178"/>
        <v>2.6314873359370861</v>
      </c>
      <c r="AK334" s="43">
        <f t="shared" si="178"/>
        <v>3.1244588768923913</v>
      </c>
      <c r="AL334" s="43">
        <f t="shared" si="178"/>
        <v>1.5300499446211988</v>
      </c>
      <c r="AM334" s="44">
        <f t="shared" si="178"/>
        <v>2.6469202315728912</v>
      </c>
      <c r="AN334" s="45">
        <f t="shared" si="178"/>
        <v>2.8686703429693927</v>
      </c>
      <c r="AO334" s="46">
        <f t="shared" si="178"/>
        <v>1.0434398809008987</v>
      </c>
      <c r="AP334" s="46">
        <f t="shared" si="178"/>
        <v>1.0434398809008987</v>
      </c>
      <c r="AQ334" s="47">
        <f t="shared" si="178"/>
        <v>6.7735507051211776</v>
      </c>
      <c r="AR334" s="47">
        <f t="shared" si="178"/>
        <v>11.582974949217782</v>
      </c>
      <c r="AS334" s="47">
        <f t="shared" si="178"/>
        <v>22.813162987938924</v>
      </c>
      <c r="AT334" s="48">
        <f t="shared" si="178"/>
        <v>0.35</v>
      </c>
      <c r="AU334" s="48">
        <f t="shared" si="178"/>
        <v>0.35</v>
      </c>
      <c r="AV334" s="49">
        <f t="shared" si="178"/>
        <v>2.4287415523126423</v>
      </c>
      <c r="AW334" s="49">
        <f t="shared" si="178"/>
        <v>2.4081472301361169</v>
      </c>
      <c r="AX334" s="50">
        <f t="shared" si="178"/>
        <v>3.4315319698857314</v>
      </c>
      <c r="AY334" s="50">
        <f t="shared" si="178"/>
        <v>3.4042510235218164</v>
      </c>
    </row>
    <row r="335" spans="6:51" x14ac:dyDescent="0.25">
      <c r="F335" s="3">
        <v>21</v>
      </c>
      <c r="G335" s="43">
        <f t="shared" si="177"/>
        <v>2.1666601344007295</v>
      </c>
      <c r="H335" s="43">
        <f t="shared" si="177"/>
        <v>3.4317388769168389</v>
      </c>
      <c r="I335" s="43">
        <f t="shared" si="177"/>
        <v>3.07574601465357</v>
      </c>
      <c r="J335" s="43">
        <f t="shared" si="177"/>
        <v>3.1413030139685039</v>
      </c>
      <c r="K335" s="43">
        <f t="shared" si="177"/>
        <v>1.5300499446211988</v>
      </c>
      <c r="L335" s="44">
        <f t="shared" si="177"/>
        <v>3.2090889953717161</v>
      </c>
      <c r="M335" s="45">
        <f t="shared" si="177"/>
        <v>3.1520606876197972</v>
      </c>
      <c r="N335" s="46">
        <f t="shared" si="177"/>
        <v>1.0434398809008987</v>
      </c>
      <c r="O335" s="46">
        <f t="shared" si="177"/>
        <v>1.0434398809008987</v>
      </c>
      <c r="P335" s="47">
        <f t="shared" si="177"/>
        <v>6.7735507051211776</v>
      </c>
      <c r="Q335" s="47">
        <f t="shared" si="177"/>
        <v>11.582974949217782</v>
      </c>
      <c r="R335" s="47">
        <f t="shared" si="177"/>
        <v>22.813162987938924</v>
      </c>
      <c r="S335" s="48">
        <f t="shared" si="177"/>
        <v>0.35</v>
      </c>
      <c r="T335" s="48">
        <f t="shared" si="177"/>
        <v>0.35</v>
      </c>
      <c r="U335" s="49">
        <f t="shared" si="177"/>
        <v>2.4713586205176354</v>
      </c>
      <c r="V335" s="49">
        <f t="shared" si="177"/>
        <v>2.4666182309347202</v>
      </c>
      <c r="W335" s="50">
        <f t="shared" si="177"/>
        <v>3.4322333099809366</v>
      </c>
      <c r="X335" s="50">
        <f t="shared" si="177"/>
        <v>3.4294714415974328</v>
      </c>
      <c r="AD335"/>
      <c r="AG335" s="3">
        <f t="shared" si="173"/>
        <v>14.249748636990411</v>
      </c>
      <c r="AH335" s="43">
        <f t="shared" si="178"/>
        <v>2.0549728816061683</v>
      </c>
      <c r="AI335" s="43">
        <f t="shared" si="178"/>
        <v>3.4241453529537842</v>
      </c>
      <c r="AJ335" s="43">
        <f t="shared" si="178"/>
        <v>2.7414764024153051</v>
      </c>
      <c r="AK335" s="43">
        <f t="shared" si="178"/>
        <v>3.1290103455355602</v>
      </c>
      <c r="AL335" s="43">
        <f t="shared" si="178"/>
        <v>1.5300499446211988</v>
      </c>
      <c r="AM335" s="44">
        <f t="shared" si="178"/>
        <v>2.7555428718281281</v>
      </c>
      <c r="AN335" s="45">
        <f t="shared" si="178"/>
        <v>2.8686703429693927</v>
      </c>
      <c r="AO335" s="46">
        <f t="shared" si="178"/>
        <v>1.0434398809008987</v>
      </c>
      <c r="AP335" s="46">
        <f t="shared" si="178"/>
        <v>1.0434398809008987</v>
      </c>
      <c r="AQ335" s="47">
        <f t="shared" si="178"/>
        <v>6.7735507051211776</v>
      </c>
      <c r="AR335" s="47">
        <f t="shared" si="178"/>
        <v>11.582974949217782</v>
      </c>
      <c r="AS335" s="47">
        <f t="shared" si="178"/>
        <v>22.813162987938924</v>
      </c>
      <c r="AT335" s="48">
        <f t="shared" si="178"/>
        <v>0.35</v>
      </c>
      <c r="AU335" s="48">
        <f t="shared" si="178"/>
        <v>0.35</v>
      </c>
      <c r="AV335" s="49">
        <f t="shared" si="178"/>
        <v>2.4377300126226027</v>
      </c>
      <c r="AW335" s="49">
        <f t="shared" si="178"/>
        <v>2.4195678901770745</v>
      </c>
      <c r="AX335" s="50">
        <f t="shared" si="178"/>
        <v>3.431756877232981</v>
      </c>
      <c r="AY335" s="50">
        <f t="shared" si="178"/>
        <v>3.4100335840834166</v>
      </c>
    </row>
    <row r="336" spans="6:51" x14ac:dyDescent="0.25">
      <c r="F336" s="3">
        <v>22</v>
      </c>
      <c r="G336" s="43">
        <f t="shared" si="177"/>
        <v>2.1684364102589049</v>
      </c>
      <c r="H336" s="43">
        <f t="shared" si="177"/>
        <v>3.4319074574999044</v>
      </c>
      <c r="I336" s="43">
        <f t="shared" si="177"/>
        <v>3.0821306771697645</v>
      </c>
      <c r="J336" s="43">
        <f t="shared" si="177"/>
        <v>3.1415595307952211</v>
      </c>
      <c r="K336" s="43">
        <f t="shared" si="177"/>
        <v>1.5300499446211988</v>
      </c>
      <c r="L336" s="44">
        <f t="shared" si="177"/>
        <v>3.2311638169534835</v>
      </c>
      <c r="M336" s="45">
        <f t="shared" si="177"/>
        <v>3.1822616764481229</v>
      </c>
      <c r="N336" s="46">
        <f t="shared" si="177"/>
        <v>1.0434398809008987</v>
      </c>
      <c r="O336" s="46">
        <f t="shared" si="177"/>
        <v>1.0434398809008987</v>
      </c>
      <c r="P336" s="47">
        <f t="shared" si="177"/>
        <v>6.7735507051211776</v>
      </c>
      <c r="Q336" s="47">
        <f t="shared" si="177"/>
        <v>11.582974949217782</v>
      </c>
      <c r="R336" s="47">
        <f t="shared" si="177"/>
        <v>22.813162987938924</v>
      </c>
      <c r="S336" s="48">
        <f t="shared" si="177"/>
        <v>0.35</v>
      </c>
      <c r="T336" s="48">
        <f t="shared" si="177"/>
        <v>0.35</v>
      </c>
      <c r="U336" s="49">
        <f t="shared" si="177"/>
        <v>2.4726943481972894</v>
      </c>
      <c r="V336" s="49">
        <f t="shared" si="177"/>
        <v>2.4688436138848848</v>
      </c>
      <c r="W336" s="50">
        <f t="shared" si="177"/>
        <v>3.4322404434477818</v>
      </c>
      <c r="X336" s="50">
        <f t="shared" si="177"/>
        <v>3.4301527987612683</v>
      </c>
      <c r="AD336"/>
      <c r="AG336" s="3">
        <f t="shared" si="173"/>
        <v>14.986192348155662</v>
      </c>
      <c r="AH336" s="43">
        <f t="shared" si="178"/>
        <v>2.0856947864351199</v>
      </c>
      <c r="AI336" s="43">
        <f t="shared" si="178"/>
        <v>3.4262749872367415</v>
      </c>
      <c r="AJ336" s="43">
        <f t="shared" si="178"/>
        <v>2.8320258276890908</v>
      </c>
      <c r="AK336" s="43">
        <f t="shared" si="178"/>
        <v>3.1325321405510085</v>
      </c>
      <c r="AL336" s="43">
        <f t="shared" si="178"/>
        <v>1.5300499446211988</v>
      </c>
      <c r="AM336" s="44">
        <f t="shared" si="178"/>
        <v>2.8508975164304018</v>
      </c>
      <c r="AN336" s="45">
        <f t="shared" si="178"/>
        <v>2.8686703429693927</v>
      </c>
      <c r="AO336" s="46">
        <f t="shared" si="178"/>
        <v>1.0434398809008987</v>
      </c>
      <c r="AP336" s="46">
        <f t="shared" si="178"/>
        <v>1.0434398809008987</v>
      </c>
      <c r="AQ336" s="47">
        <f t="shared" si="178"/>
        <v>6.7735507051211776</v>
      </c>
      <c r="AR336" s="47">
        <f t="shared" si="178"/>
        <v>11.582974949217782</v>
      </c>
      <c r="AS336" s="47">
        <f t="shared" si="178"/>
        <v>22.813162987938924</v>
      </c>
      <c r="AT336" s="48">
        <f t="shared" si="178"/>
        <v>0.35</v>
      </c>
      <c r="AU336" s="48">
        <f t="shared" si="178"/>
        <v>0.35</v>
      </c>
      <c r="AV336" s="49">
        <f t="shared" si="178"/>
        <v>2.4453814396142493</v>
      </c>
      <c r="AW336" s="49">
        <f t="shared" si="178"/>
        <v>2.4295350235639166</v>
      </c>
      <c r="AX336" s="50">
        <f t="shared" si="178"/>
        <v>3.4319150590414385</v>
      </c>
      <c r="AY336" s="50">
        <f t="shared" si="178"/>
        <v>3.4147846469988758</v>
      </c>
    </row>
    <row r="337" spans="6:51" x14ac:dyDescent="0.25">
      <c r="F337" s="3">
        <v>23</v>
      </c>
      <c r="G337" s="43">
        <f t="shared" si="177"/>
        <v>2.1694680365450951</v>
      </c>
      <c r="H337" s="43">
        <f t="shared" si="177"/>
        <v>3.432019915739045</v>
      </c>
      <c r="I337" s="43">
        <f t="shared" si="177"/>
        <v>3.0860467986416076</v>
      </c>
      <c r="J337" s="43">
        <f t="shared" si="177"/>
        <v>3.1417290087295755</v>
      </c>
      <c r="K337" s="43">
        <f t="shared" si="177"/>
        <v>1.5300499446211988</v>
      </c>
      <c r="L337" s="44">
        <f t="shared" si="177"/>
        <v>3.2484632876175406</v>
      </c>
      <c r="M337" s="45">
        <f t="shared" si="177"/>
        <v>3.2082859167797388</v>
      </c>
      <c r="N337" s="46">
        <f t="shared" si="177"/>
        <v>1.0434398809008987</v>
      </c>
      <c r="O337" s="46">
        <f t="shared" si="177"/>
        <v>1.0434398809008987</v>
      </c>
      <c r="P337" s="47">
        <f t="shared" si="177"/>
        <v>6.7735507051211776</v>
      </c>
      <c r="Q337" s="47">
        <f t="shared" si="177"/>
        <v>11.582974949217782</v>
      </c>
      <c r="R337" s="47">
        <f t="shared" si="177"/>
        <v>22.813162987938924</v>
      </c>
      <c r="S337" s="48">
        <f t="shared" si="177"/>
        <v>0.35</v>
      </c>
      <c r="T337" s="48">
        <f t="shared" si="177"/>
        <v>0.35</v>
      </c>
      <c r="U337" s="49">
        <f t="shared" si="177"/>
        <v>2.4736887546740673</v>
      </c>
      <c r="V337" s="49">
        <f t="shared" si="177"/>
        <v>2.4705612508575912</v>
      </c>
      <c r="W337" s="50">
        <f t="shared" si="177"/>
        <v>3.4322450900445678</v>
      </c>
      <c r="X337" s="50">
        <f t="shared" si="177"/>
        <v>3.4306555368014751</v>
      </c>
      <c r="AD337"/>
      <c r="AG337" s="3">
        <f t="shared" si="173"/>
        <v>15.760696333472486</v>
      </c>
      <c r="AH337" s="43">
        <f t="shared" si="178"/>
        <v>2.1103836734574255</v>
      </c>
      <c r="AI337" s="43">
        <f t="shared" si="178"/>
        <v>3.4279127938763545</v>
      </c>
      <c r="AJ337" s="43">
        <f t="shared" si="178"/>
        <v>2.9044038944682447</v>
      </c>
      <c r="AK337" s="43">
        <f t="shared" si="178"/>
        <v>3.135212143057224</v>
      </c>
      <c r="AL337" s="43">
        <f t="shared" si="178"/>
        <v>1.5300499446211988</v>
      </c>
      <c r="AM337" s="44">
        <f t="shared" si="178"/>
        <v>2.9335323312200048</v>
      </c>
      <c r="AN337" s="45">
        <f t="shared" si="178"/>
        <v>2.9010158117554807</v>
      </c>
      <c r="AO337" s="46">
        <f t="shared" si="178"/>
        <v>1.0434398809008987</v>
      </c>
      <c r="AP337" s="46">
        <f t="shared" si="178"/>
        <v>1.0434398809008987</v>
      </c>
      <c r="AQ337" s="47">
        <f t="shared" si="178"/>
        <v>6.7735507051211776</v>
      </c>
      <c r="AR337" s="47">
        <f t="shared" si="178"/>
        <v>11.582974949217782</v>
      </c>
      <c r="AS337" s="47">
        <f t="shared" si="178"/>
        <v>22.813162987938924</v>
      </c>
      <c r="AT337" s="48">
        <f t="shared" si="178"/>
        <v>0.35</v>
      </c>
      <c r="AU337" s="48">
        <f t="shared" si="178"/>
        <v>0.35</v>
      </c>
      <c r="AV337" s="49">
        <f t="shared" si="178"/>
        <v>2.4518146411757558</v>
      </c>
      <c r="AW337" s="49">
        <f t="shared" si="178"/>
        <v>2.4381398998939758</v>
      </c>
      <c r="AX337" s="50">
        <f t="shared" si="178"/>
        <v>3.4320250585252534</v>
      </c>
      <c r="AY337" s="50">
        <f t="shared" si="178"/>
        <v>3.4186454847169809</v>
      </c>
    </row>
    <row r="338" spans="6:51" x14ac:dyDescent="0.25">
      <c r="F338" s="3">
        <v>24</v>
      </c>
      <c r="G338" s="43">
        <f t="shared" si="177"/>
        <v>2.1700623440210705</v>
      </c>
      <c r="H338" s="43">
        <f t="shared" si="177"/>
        <v>3.4320952228381483</v>
      </c>
      <c r="I338" s="43">
        <f t="shared" si="177"/>
        <v>3.0884310276352807</v>
      </c>
      <c r="J338" s="43">
        <f t="shared" si="177"/>
        <v>3.1418414803680061</v>
      </c>
      <c r="K338" s="43">
        <f t="shared" si="177"/>
        <v>1.5300499446211988</v>
      </c>
      <c r="L338" s="44">
        <f t="shared" si="177"/>
        <v>3.2621051113746886</v>
      </c>
      <c r="M338" s="45">
        <f t="shared" si="177"/>
        <v>3.2306667973215277</v>
      </c>
      <c r="N338" s="46">
        <f t="shared" si="177"/>
        <v>1.0434398809008987</v>
      </c>
      <c r="O338" s="46">
        <f t="shared" si="177"/>
        <v>1.0434398809008987</v>
      </c>
      <c r="P338" s="47">
        <f t="shared" si="177"/>
        <v>6.7735507051211776</v>
      </c>
      <c r="Q338" s="47">
        <f t="shared" si="177"/>
        <v>11.582974949217782</v>
      </c>
      <c r="R338" s="47">
        <f t="shared" si="177"/>
        <v>22.813162987938924</v>
      </c>
      <c r="S338" s="48">
        <f t="shared" si="177"/>
        <v>0.35</v>
      </c>
      <c r="T338" s="48">
        <f t="shared" si="177"/>
        <v>0.35</v>
      </c>
      <c r="U338" s="49">
        <f t="shared" si="177"/>
        <v>2.4744306452839373</v>
      </c>
      <c r="V338" s="49">
        <f t="shared" si="177"/>
        <v>2.4718897137489577</v>
      </c>
      <c r="W338" s="50">
        <f t="shared" si="177"/>
        <v>3.4322481655931112</v>
      </c>
      <c r="X338" s="50">
        <f t="shared" si="177"/>
        <v>3.4310289273823562</v>
      </c>
      <c r="AD338"/>
      <c r="AG338" s="3">
        <f t="shared" si="173"/>
        <v>16.575227592518086</v>
      </c>
      <c r="AH338" s="43">
        <f t="shared" si="178"/>
        <v>2.1294358064825007</v>
      </c>
      <c r="AI338" s="43">
        <f t="shared" si="178"/>
        <v>3.4291512797943895</v>
      </c>
      <c r="AJ338" s="43">
        <f t="shared" si="178"/>
        <v>2.9604860930079386</v>
      </c>
      <c r="AK338" s="43">
        <f t="shared" si="178"/>
        <v>3.1372170749632033</v>
      </c>
      <c r="AL338" s="43">
        <f t="shared" si="178"/>
        <v>1.5300499446211988</v>
      </c>
      <c r="AM338" s="44">
        <f t="shared" si="178"/>
        <v>3.0042539385202005</v>
      </c>
      <c r="AN338" s="45">
        <f t="shared" si="178"/>
        <v>2.9524343789281047</v>
      </c>
      <c r="AO338" s="46">
        <f t="shared" si="178"/>
        <v>1.0434398809008987</v>
      </c>
      <c r="AP338" s="46">
        <f t="shared" si="178"/>
        <v>1.0434398809008987</v>
      </c>
      <c r="AQ338" s="47">
        <f t="shared" si="178"/>
        <v>6.7735507051211776</v>
      </c>
      <c r="AR338" s="47">
        <f t="shared" si="178"/>
        <v>11.582974949217782</v>
      </c>
      <c r="AS338" s="47">
        <f t="shared" si="178"/>
        <v>22.813162987938924</v>
      </c>
      <c r="AT338" s="48">
        <f t="shared" si="178"/>
        <v>0.35</v>
      </c>
      <c r="AU338" s="48">
        <f t="shared" si="178"/>
        <v>0.35</v>
      </c>
      <c r="AV338" s="49">
        <f t="shared" si="178"/>
        <v>2.4571552355566459</v>
      </c>
      <c r="AW338" s="49">
        <f t="shared" si="178"/>
        <v>2.4454865721464518</v>
      </c>
      <c r="AX338" s="50">
        <f t="shared" si="178"/>
        <v>3.4321007346909447</v>
      </c>
      <c r="AY338" s="50">
        <f t="shared" si="178"/>
        <v>3.4217486108258308</v>
      </c>
    </row>
    <row r="339" spans="6:51" x14ac:dyDescent="0.25">
      <c r="F339" s="3">
        <v>25</v>
      </c>
      <c r="G339" s="43">
        <f t="shared" si="177"/>
        <v>2.1704031848290031</v>
      </c>
      <c r="H339" s="43">
        <f t="shared" si="177"/>
        <v>3.4321458641624218</v>
      </c>
      <c r="I339" s="43">
        <f t="shared" si="177"/>
        <v>3.0898748296908867</v>
      </c>
      <c r="J339" s="43">
        <f t="shared" si="177"/>
        <v>3.1419164810327267</v>
      </c>
      <c r="K339" s="43">
        <f t="shared" si="177"/>
        <v>1.5300499446211988</v>
      </c>
      <c r="L339" s="44">
        <f t="shared" si="177"/>
        <v>3.2729341389881608</v>
      </c>
      <c r="M339" s="45">
        <f t="shared" si="177"/>
        <v>3.2498848277464392</v>
      </c>
      <c r="N339" s="46">
        <f t="shared" si="177"/>
        <v>1.0434398809008987</v>
      </c>
      <c r="O339" s="46">
        <f t="shared" si="177"/>
        <v>1.0434398809008987</v>
      </c>
      <c r="P339" s="47">
        <f t="shared" si="177"/>
        <v>6.7735507051211776</v>
      </c>
      <c r="Q339" s="47">
        <f t="shared" si="177"/>
        <v>11.582974949217782</v>
      </c>
      <c r="R339" s="47">
        <f t="shared" si="177"/>
        <v>22.813162987938924</v>
      </c>
      <c r="S339" s="48">
        <f t="shared" si="177"/>
        <v>0.35</v>
      </c>
      <c r="T339" s="48">
        <f t="shared" si="177"/>
        <v>0.35</v>
      </c>
      <c r="U339" s="49">
        <f t="shared" si="177"/>
        <v>2.4749855012741535</v>
      </c>
      <c r="V339" s="49">
        <f t="shared" si="177"/>
        <v>2.4729195659335992</v>
      </c>
      <c r="W339" s="50">
        <f t="shared" si="177"/>
        <v>3.4322502331803943</v>
      </c>
      <c r="X339" s="50">
        <f t="shared" si="177"/>
        <v>3.431308106982736</v>
      </c>
      <c r="AD339"/>
      <c r="AG339" s="3">
        <f t="shared" si="173"/>
        <v>17.431854781713245</v>
      </c>
      <c r="AH339" s="43">
        <f t="shared" si="178"/>
        <v>2.1435289332898297</v>
      </c>
      <c r="AI339" s="43">
        <f t="shared" si="178"/>
        <v>3.4300717906459481</v>
      </c>
      <c r="AJ339" s="43">
        <f t="shared" si="178"/>
        <v>3.002548131609208</v>
      </c>
      <c r="AK339" s="43">
        <f t="shared" si="178"/>
        <v>3.1386911279746412</v>
      </c>
      <c r="AL339" s="43">
        <f t="shared" si="178"/>
        <v>1.5300499446211988</v>
      </c>
      <c r="AM339" s="44">
        <f t="shared" si="178"/>
        <v>3.0640585528376709</v>
      </c>
      <c r="AN339" s="45">
        <f t="shared" si="178"/>
        <v>3.0010231853534135</v>
      </c>
      <c r="AO339" s="46">
        <f t="shared" si="178"/>
        <v>1.0434398809008987</v>
      </c>
      <c r="AP339" s="46">
        <f t="shared" si="178"/>
        <v>1.0434398809008987</v>
      </c>
      <c r="AQ339" s="47">
        <f t="shared" si="178"/>
        <v>6.7735507051211776</v>
      </c>
      <c r="AR339" s="47">
        <f t="shared" si="178"/>
        <v>11.582974949217782</v>
      </c>
      <c r="AS339" s="47">
        <f t="shared" si="178"/>
        <v>22.813162987938924</v>
      </c>
      <c r="AT339" s="48">
        <f t="shared" si="178"/>
        <v>0.35</v>
      </c>
      <c r="AU339" s="48">
        <f t="shared" si="178"/>
        <v>0.35</v>
      </c>
      <c r="AV339" s="49">
        <f t="shared" si="178"/>
        <v>2.4615313835174453</v>
      </c>
      <c r="AW339" s="49">
        <f t="shared" si="178"/>
        <v>2.451688062171284</v>
      </c>
      <c r="AX339" s="50">
        <f t="shared" si="178"/>
        <v>3.4321522759312062</v>
      </c>
      <c r="AY339" s="50">
        <f t="shared" si="178"/>
        <v>3.424215651255059</v>
      </c>
    </row>
    <row r="340" spans="6:51" x14ac:dyDescent="0.25">
      <c r="F340" s="3">
        <v>26</v>
      </c>
      <c r="G340" s="43">
        <f t="shared" si="177"/>
        <v>2.1705984193867316</v>
      </c>
      <c r="H340" s="43">
        <f t="shared" si="177"/>
        <v>3.4321800730927059</v>
      </c>
      <c r="I340" s="43">
        <f t="shared" si="177"/>
        <v>3.090746102565086</v>
      </c>
      <c r="J340" s="43">
        <f t="shared" si="177"/>
        <v>3.1419667518016574</v>
      </c>
      <c r="K340" s="43">
        <f t="shared" si="177"/>
        <v>1.5300499446211988</v>
      </c>
      <c r="L340" s="44">
        <f t="shared" si="177"/>
        <v>3.2815896621043192</v>
      </c>
      <c r="M340" s="45">
        <f t="shared" si="177"/>
        <v>3.2663681378704652</v>
      </c>
      <c r="N340" s="46">
        <f t="shared" si="177"/>
        <v>1.0434398809008987</v>
      </c>
      <c r="O340" s="46">
        <f t="shared" si="177"/>
        <v>1.0434398809008987</v>
      </c>
      <c r="P340" s="47">
        <f t="shared" si="177"/>
        <v>6.7735507051211776</v>
      </c>
      <c r="Q340" s="47">
        <f t="shared" si="177"/>
        <v>11.582974949217782</v>
      </c>
      <c r="R340" s="47">
        <f t="shared" si="177"/>
        <v>22.813162987938924</v>
      </c>
      <c r="S340" s="48">
        <f t="shared" si="177"/>
        <v>0.35</v>
      </c>
      <c r="T340" s="48">
        <f t="shared" si="177"/>
        <v>0.35</v>
      </c>
      <c r="U340" s="49">
        <f t="shared" si="177"/>
        <v>2.4754016054034906</v>
      </c>
      <c r="V340" s="49">
        <f t="shared" si="177"/>
        <v>2.4737199673975758</v>
      </c>
      <c r="W340" s="50">
        <f t="shared" si="177"/>
        <v>3.4322516442515525</v>
      </c>
      <c r="X340" s="50">
        <f t="shared" si="177"/>
        <v>3.4315182566100533</v>
      </c>
      <c r="AD340"/>
      <c r="AG340" s="3">
        <f t="shared" si="173"/>
        <v>18.332753468067196</v>
      </c>
      <c r="AH340" s="43">
        <f t="shared" si="178"/>
        <v>2.1535078015071729</v>
      </c>
      <c r="AI340" s="43">
        <f t="shared" si="178"/>
        <v>3.4307440497858823</v>
      </c>
      <c r="AJ340" s="43">
        <f t="shared" si="178"/>
        <v>3.0330416434061624</v>
      </c>
      <c r="AK340" s="43">
        <f t="shared" si="178"/>
        <v>3.1397558981184615</v>
      </c>
      <c r="AL340" s="43">
        <f t="shared" si="178"/>
        <v>1.5300499446211988</v>
      </c>
      <c r="AM340" s="44">
        <f t="shared" si="178"/>
        <v>3.1140612767247857</v>
      </c>
      <c r="AN340" s="45">
        <f t="shared" si="178"/>
        <v>3.0464977360209957</v>
      </c>
      <c r="AO340" s="46">
        <f t="shared" si="178"/>
        <v>1.0434398809008987</v>
      </c>
      <c r="AP340" s="46">
        <f t="shared" si="178"/>
        <v>1.0434398809008987</v>
      </c>
      <c r="AQ340" s="47">
        <f t="shared" si="178"/>
        <v>6.7735507051211776</v>
      </c>
      <c r="AR340" s="47">
        <f t="shared" si="178"/>
        <v>11.582974949217782</v>
      </c>
      <c r="AS340" s="47">
        <f t="shared" si="178"/>
        <v>22.813162987938924</v>
      </c>
      <c r="AT340" s="48">
        <f t="shared" si="178"/>
        <v>0.35</v>
      </c>
      <c r="AU340" s="48">
        <f t="shared" si="178"/>
        <v>0.35</v>
      </c>
      <c r="AV340" s="49">
        <f t="shared" si="178"/>
        <v>2.4650698176625445</v>
      </c>
      <c r="AW340" s="49">
        <f t="shared" si="178"/>
        <v>2.4568624841879894</v>
      </c>
      <c r="AX340" s="50">
        <f t="shared" si="178"/>
        <v>3.4321870544184372</v>
      </c>
      <c r="AY340" s="50">
        <f t="shared" si="178"/>
        <v>3.426155960208209</v>
      </c>
    </row>
    <row r="341" spans="6:51" x14ac:dyDescent="0.25">
      <c r="F341" s="3">
        <v>27</v>
      </c>
      <c r="G341" s="43">
        <f t="shared" si="177"/>
        <v>2.170710435729541</v>
      </c>
      <c r="H341" s="43">
        <f t="shared" si="177"/>
        <v>3.4322032929698674</v>
      </c>
      <c r="I341" s="43">
        <f t="shared" si="177"/>
        <v>3.0912709517499488</v>
      </c>
      <c r="J341" s="43">
        <f t="shared" si="177"/>
        <v>3.1420006291619007</v>
      </c>
      <c r="K341" s="43">
        <f t="shared" si="177"/>
        <v>1.5300499446211988</v>
      </c>
      <c r="L341" s="44">
        <f t="shared" si="177"/>
        <v>3.2885565799159271</v>
      </c>
      <c r="M341" s="45">
        <f t="shared" si="177"/>
        <v>3.280494748803362</v>
      </c>
      <c r="N341" s="46">
        <f t="shared" si="177"/>
        <v>1.0434398809008987</v>
      </c>
      <c r="O341" s="46">
        <f t="shared" si="177"/>
        <v>1.0434398809008987</v>
      </c>
      <c r="P341" s="47">
        <f t="shared" si="177"/>
        <v>6.7735507051211776</v>
      </c>
      <c r="Q341" s="47">
        <f t="shared" si="177"/>
        <v>11.582974949217782</v>
      </c>
      <c r="R341" s="47">
        <f t="shared" si="177"/>
        <v>22.813162987938924</v>
      </c>
      <c r="S341" s="48">
        <f t="shared" si="177"/>
        <v>0.35</v>
      </c>
      <c r="T341" s="48">
        <f t="shared" si="177"/>
        <v>0.35</v>
      </c>
      <c r="U341" s="49">
        <f t="shared" si="177"/>
        <v>2.4757145780338061</v>
      </c>
      <c r="V341" s="49">
        <f t="shared" si="177"/>
        <v>2.4743437517359959</v>
      </c>
      <c r="W341" s="50">
        <f t="shared" si="177"/>
        <v>3.4322526214013713</v>
      </c>
      <c r="X341" s="50">
        <f t="shared" si="177"/>
        <v>3.431677517333358</v>
      </c>
      <c r="AD341"/>
      <c r="AG341" s="3">
        <f t="shared" si="173"/>
        <v>19.280211654442091</v>
      </c>
      <c r="AH341" s="43">
        <f t="shared" si="178"/>
        <v>2.1602646757714172</v>
      </c>
      <c r="AI341" s="43">
        <f t="shared" si="178"/>
        <v>3.4312263312610076</v>
      </c>
      <c r="AJ341" s="43">
        <f t="shared" si="178"/>
        <v>3.0543844646198468</v>
      </c>
      <c r="AK341" s="43">
        <f t="shared" si="178"/>
        <v>3.1405114012271191</v>
      </c>
      <c r="AL341" s="43">
        <f t="shared" si="178"/>
        <v>1.5300499446211988</v>
      </c>
      <c r="AM341" s="44">
        <f t="shared" si="178"/>
        <v>3.1554295390403935</v>
      </c>
      <c r="AN341" s="45">
        <f t="shared" si="178"/>
        <v>3.0886355362055045</v>
      </c>
      <c r="AO341" s="46">
        <f t="shared" si="178"/>
        <v>1.0434398809008987</v>
      </c>
      <c r="AP341" s="46">
        <f t="shared" si="178"/>
        <v>1.0434398809008987</v>
      </c>
      <c r="AQ341" s="47">
        <f t="shared" si="178"/>
        <v>6.7735507051211776</v>
      </c>
      <c r="AR341" s="47">
        <f t="shared" si="178"/>
        <v>11.582974949217782</v>
      </c>
      <c r="AS341" s="47">
        <f t="shared" si="178"/>
        <v>22.813162987938924</v>
      </c>
      <c r="AT341" s="48">
        <f t="shared" si="178"/>
        <v>0.35</v>
      </c>
      <c r="AU341" s="48">
        <f t="shared" si="178"/>
        <v>0.35</v>
      </c>
      <c r="AV341" s="49">
        <f t="shared" si="178"/>
        <v>2.4678923617089841</v>
      </c>
      <c r="AW341" s="49">
        <f t="shared" si="178"/>
        <v>2.4611293077893501</v>
      </c>
      <c r="AX341" s="50">
        <f t="shared" si="178"/>
        <v>3.4322103245490441</v>
      </c>
      <c r="AY341" s="50">
        <f t="shared" si="178"/>
        <v>3.4276659395445512</v>
      </c>
    </row>
    <row r="342" spans="6:51" x14ac:dyDescent="0.25">
      <c r="F342" s="3">
        <v>28</v>
      </c>
      <c r="G342" s="43">
        <f t="shared" si="177"/>
        <v>2.1707749755911632</v>
      </c>
      <c r="H342" s="43">
        <f t="shared" si="177"/>
        <v>3.4322191334799137</v>
      </c>
      <c r="I342" s="43">
        <f t="shared" si="177"/>
        <v>3.0915870535924466</v>
      </c>
      <c r="J342" s="43">
        <f t="shared" si="177"/>
        <v>3.1420235876936156</v>
      </c>
      <c r="K342" s="43">
        <f t="shared" si="177"/>
        <v>1.5300499446211988</v>
      </c>
      <c r="L342" s="44">
        <f t="shared" si="177"/>
        <v>3.2942039357080146</v>
      </c>
      <c r="M342" s="45">
        <f t="shared" si="177"/>
        <v>3.2925959467682997</v>
      </c>
      <c r="N342" s="46">
        <f t="shared" si="177"/>
        <v>1.0434398809008987</v>
      </c>
      <c r="O342" s="46">
        <f t="shared" si="177"/>
        <v>1.0434398809008987</v>
      </c>
      <c r="P342" s="47">
        <f t="shared" si="177"/>
        <v>6.7735507051211776</v>
      </c>
      <c r="Q342" s="47">
        <f t="shared" si="177"/>
        <v>11.582974949217782</v>
      </c>
      <c r="R342" s="47">
        <f t="shared" si="177"/>
        <v>22.813162987938924</v>
      </c>
      <c r="S342" s="48">
        <f t="shared" si="177"/>
        <v>0.35</v>
      </c>
      <c r="T342" s="48">
        <f t="shared" si="177"/>
        <v>0.35</v>
      </c>
      <c r="U342" s="49">
        <f t="shared" si="177"/>
        <v>2.475950724085747</v>
      </c>
      <c r="V342" s="49">
        <f t="shared" si="177"/>
        <v>2.4748313121237544</v>
      </c>
      <c r="W342" s="50">
        <f t="shared" si="177"/>
        <v>3.4322533076477781</v>
      </c>
      <c r="X342" s="50">
        <f t="shared" si="177"/>
        <v>3.4317990299166885</v>
      </c>
      <c r="AD342"/>
      <c r="AG342" s="3">
        <f t="shared" si="173"/>
        <v>20.276635590369683</v>
      </c>
      <c r="AH342" s="43">
        <f t="shared" si="178"/>
        <v>2.1646379756309266</v>
      </c>
      <c r="AI342" s="43">
        <f t="shared" si="178"/>
        <v>3.431566140988799</v>
      </c>
      <c r="AJ342" s="43">
        <f t="shared" si="178"/>
        <v>3.0687919267163437</v>
      </c>
      <c r="AK342" s="43">
        <f t="shared" si="178"/>
        <v>3.1410378964839554</v>
      </c>
      <c r="AL342" s="43">
        <f t="shared" si="178"/>
        <v>1.5300499446211988</v>
      </c>
      <c r="AM342" s="44">
        <f t="shared" si="178"/>
        <v>3.1893253084051345</v>
      </c>
      <c r="AN342" s="45">
        <f t="shared" si="178"/>
        <v>3.127282283153471</v>
      </c>
      <c r="AO342" s="46">
        <f t="shared" si="178"/>
        <v>1.0434398809008987</v>
      </c>
      <c r="AP342" s="46">
        <f t="shared" si="178"/>
        <v>1.0434398809008987</v>
      </c>
      <c r="AQ342" s="47">
        <f t="shared" si="178"/>
        <v>6.7735507051211776</v>
      </c>
      <c r="AR342" s="47">
        <f t="shared" si="178"/>
        <v>11.582974949217782</v>
      </c>
      <c r="AS342" s="47">
        <f t="shared" si="178"/>
        <v>22.813162987938924</v>
      </c>
      <c r="AT342" s="48">
        <f t="shared" si="178"/>
        <v>0.35</v>
      </c>
      <c r="AU342" s="48">
        <f t="shared" si="178"/>
        <v>0.35</v>
      </c>
      <c r="AV342" s="49">
        <f t="shared" si="178"/>
        <v>2.470113084177803</v>
      </c>
      <c r="AW342" s="49">
        <f t="shared" si="178"/>
        <v>2.4646059425981677</v>
      </c>
      <c r="AX342" s="50">
        <f t="shared" si="178"/>
        <v>3.4322257781543382</v>
      </c>
      <c r="AY342" s="50">
        <f t="shared" si="178"/>
        <v>3.4288289804609708</v>
      </c>
    </row>
    <row r="343" spans="6:51" x14ac:dyDescent="0.25">
      <c r="F343" s="3">
        <v>29</v>
      </c>
      <c r="G343" s="43">
        <f t="shared" si="177"/>
        <v>2.1708123999097415</v>
      </c>
      <c r="H343" s="43">
        <f t="shared" si="177"/>
        <v>3.4322299965905123</v>
      </c>
      <c r="I343" s="43">
        <f t="shared" si="177"/>
        <v>3.0917776633018876</v>
      </c>
      <c r="J343" s="43">
        <f t="shared" si="177"/>
        <v>3.142039237167916</v>
      </c>
      <c r="K343" s="43">
        <f t="shared" si="177"/>
        <v>1.5300499446211988</v>
      </c>
      <c r="L343" s="44">
        <f t="shared" si="177"/>
        <v>3.2988137719416946</v>
      </c>
      <c r="M343" s="45">
        <f t="shared" si="177"/>
        <v>3.3029602615268261</v>
      </c>
      <c r="N343" s="46">
        <f t="shared" si="177"/>
        <v>1.0434398809008987</v>
      </c>
      <c r="O343" s="46">
        <f t="shared" si="177"/>
        <v>1.0434398809008987</v>
      </c>
      <c r="P343" s="47">
        <f t="shared" si="177"/>
        <v>6.7735507051211776</v>
      </c>
      <c r="Q343" s="47">
        <f t="shared" si="177"/>
        <v>11.582974949217782</v>
      </c>
      <c r="R343" s="47">
        <f t="shared" si="177"/>
        <v>22.813162987938924</v>
      </c>
      <c r="S343" s="48">
        <f t="shared" si="177"/>
        <v>0.35</v>
      </c>
      <c r="T343" s="48">
        <f t="shared" si="177"/>
        <v>0.35</v>
      </c>
      <c r="U343" s="49">
        <f t="shared" si="177"/>
        <v>2.4761294963437774</v>
      </c>
      <c r="V343" s="49">
        <f t="shared" si="177"/>
        <v>2.4752135665407566</v>
      </c>
      <c r="W343" s="50">
        <f t="shared" si="177"/>
        <v>3.4322537961692707</v>
      </c>
      <c r="X343" s="50">
        <f t="shared" si="177"/>
        <v>3.4318923666510979</v>
      </c>
      <c r="AD343"/>
      <c r="AG343" s="3">
        <f t="shared" si="173"/>
        <v>21.324555883177815</v>
      </c>
      <c r="AH343" s="43">
        <f t="shared" si="178"/>
        <v>2.1673440598646523</v>
      </c>
      <c r="AI343" s="43">
        <f t="shared" si="178"/>
        <v>3.4318012615971321</v>
      </c>
      <c r="AJ343" s="43">
        <f t="shared" si="178"/>
        <v>3.078165077500036</v>
      </c>
      <c r="AK343" s="43">
        <f t="shared" si="178"/>
        <v>3.1413982314183793</v>
      </c>
      <c r="AL343" s="43">
        <f t="shared" si="178"/>
        <v>1.5300499446211988</v>
      </c>
      <c r="AM343" s="44">
        <f t="shared" si="178"/>
        <v>3.2168590014907048</v>
      </c>
      <c r="AN343" s="45">
        <f t="shared" si="178"/>
        <v>3.1623551823406335</v>
      </c>
      <c r="AO343" s="46">
        <f t="shared" si="178"/>
        <v>1.0434398809008987</v>
      </c>
      <c r="AP343" s="46">
        <f t="shared" si="178"/>
        <v>1.0434398809008987</v>
      </c>
      <c r="AQ343" s="47">
        <f t="shared" si="178"/>
        <v>6.7735507051211776</v>
      </c>
      <c r="AR343" s="47">
        <f t="shared" si="178"/>
        <v>11.582974949217782</v>
      </c>
      <c r="AS343" s="47">
        <f t="shared" si="178"/>
        <v>22.813162987938924</v>
      </c>
      <c r="AT343" s="48">
        <f t="shared" si="178"/>
        <v>0.35</v>
      </c>
      <c r="AU343" s="48">
        <f t="shared" si="178"/>
        <v>0.35</v>
      </c>
      <c r="AV343" s="49">
        <f t="shared" si="178"/>
        <v>2.4718361731593781</v>
      </c>
      <c r="AW343" s="49">
        <f t="shared" si="178"/>
        <v>2.4674047933243215</v>
      </c>
      <c r="AX343" s="50">
        <f t="shared" si="178"/>
        <v>3.4322359746446685</v>
      </c>
      <c r="AY343" s="50">
        <f t="shared" si="178"/>
        <v>3.429715918796973</v>
      </c>
    </row>
    <row r="344" spans="6:51" x14ac:dyDescent="0.25">
      <c r="F344" s="3">
        <v>30</v>
      </c>
      <c r="G344" s="43">
        <f t="shared" si="177"/>
        <v>2.1708342815523594</v>
      </c>
      <c r="H344" s="43">
        <f t="shared" si="177"/>
        <v>3.4322374866952519</v>
      </c>
      <c r="I344" s="43">
        <f t="shared" si="177"/>
        <v>3.0918928866208093</v>
      </c>
      <c r="J344" s="43">
        <f t="shared" ref="J344:X344" si="179">J$160+J272</f>
        <v>3.142049968226992</v>
      </c>
      <c r="K344" s="43">
        <f t="shared" si="179"/>
        <v>1.5300499446211988</v>
      </c>
      <c r="L344" s="44">
        <f t="shared" si="179"/>
        <v>3.3026026688286887</v>
      </c>
      <c r="M344" s="45">
        <f t="shared" si="179"/>
        <v>3.3118376906529714</v>
      </c>
      <c r="N344" s="46">
        <f t="shared" si="179"/>
        <v>1.0434398809008987</v>
      </c>
      <c r="O344" s="46">
        <f t="shared" si="179"/>
        <v>1.0434398809008987</v>
      </c>
      <c r="P344" s="47">
        <f t="shared" si="179"/>
        <v>6.7735507051211776</v>
      </c>
      <c r="Q344" s="47">
        <f t="shared" si="179"/>
        <v>11.582974949217782</v>
      </c>
      <c r="R344" s="47">
        <f t="shared" si="179"/>
        <v>22.813162987938924</v>
      </c>
      <c r="S344" s="48">
        <f t="shared" si="179"/>
        <v>0.35</v>
      </c>
      <c r="T344" s="48">
        <f t="shared" si="179"/>
        <v>0.35</v>
      </c>
      <c r="U344" s="49">
        <f t="shared" si="179"/>
        <v>2.4762653054304806</v>
      </c>
      <c r="V344" s="49">
        <f t="shared" si="179"/>
        <v>2.4755142155928125</v>
      </c>
      <c r="W344" s="50">
        <f t="shared" si="179"/>
        <v>3.432254148499791</v>
      </c>
      <c r="X344" s="50">
        <f t="shared" si="179"/>
        <v>3.4319645404506351</v>
      </c>
      <c r="AD344"/>
      <c r="AG344" s="3">
        <f t="shared" si="173"/>
        <v>22.426633924947051</v>
      </c>
      <c r="AH344" s="43">
        <f t="shared" si="178"/>
        <v>2.1689462094226126</v>
      </c>
      <c r="AI344" s="43">
        <f t="shared" si="178"/>
        <v>3.4319610151185254</v>
      </c>
      <c r="AJ344" s="43">
        <f t="shared" si="178"/>
        <v>3.0840392063804964</v>
      </c>
      <c r="AK344" s="43">
        <f t="shared" ref="AK344:AY344" si="180">AK$160+AK272</f>
        <v>3.1416404388381927</v>
      </c>
      <c r="AL344" s="43">
        <f t="shared" si="180"/>
        <v>1.5300499446211988</v>
      </c>
      <c r="AM344" s="44">
        <f t="shared" si="180"/>
        <v>3.2390562505299689</v>
      </c>
      <c r="AN344" s="45">
        <f t="shared" si="180"/>
        <v>3.1938431298115084</v>
      </c>
      <c r="AO344" s="46">
        <f t="shared" si="180"/>
        <v>1.0434398809008987</v>
      </c>
      <c r="AP344" s="46">
        <f t="shared" si="180"/>
        <v>1.0434398809008987</v>
      </c>
      <c r="AQ344" s="47">
        <f t="shared" si="180"/>
        <v>6.7735507051211776</v>
      </c>
      <c r="AR344" s="47">
        <f t="shared" si="180"/>
        <v>11.582974949217782</v>
      </c>
      <c r="AS344" s="47">
        <f t="shared" si="180"/>
        <v>22.813162987938924</v>
      </c>
      <c r="AT344" s="48">
        <f t="shared" si="180"/>
        <v>0.35</v>
      </c>
      <c r="AU344" s="48">
        <f t="shared" si="180"/>
        <v>0.35</v>
      </c>
      <c r="AV344" s="49">
        <f t="shared" si="180"/>
        <v>2.4731545580148295</v>
      </c>
      <c r="AW344" s="49">
        <f t="shared" si="180"/>
        <v>2.4696308902691095</v>
      </c>
      <c r="AX344" s="50">
        <f t="shared" si="180"/>
        <v>3.4322426664368915</v>
      </c>
      <c r="AY344" s="50">
        <f t="shared" si="180"/>
        <v>3.430385880998815</v>
      </c>
    </row>
    <row r="345" spans="6:51" x14ac:dyDescent="0.25">
      <c r="F345" s="3">
        <v>31</v>
      </c>
      <c r="G345" s="43">
        <f t="shared" ref="G345:X359" si="181">G$160+G273</f>
        <v>2.1708472026720402</v>
      </c>
      <c r="H345" s="43">
        <f t="shared" si="181"/>
        <v>3.43224267984065</v>
      </c>
      <c r="I345" s="43">
        <f t="shared" si="181"/>
        <v>3.0919627914464343</v>
      </c>
      <c r="J345" s="43">
        <f t="shared" si="181"/>
        <v>3.142057371534877</v>
      </c>
      <c r="K345" s="43">
        <f t="shared" si="181"/>
        <v>1.5300499446211988</v>
      </c>
      <c r="L345" s="44">
        <f t="shared" si="181"/>
        <v>3.3057378045168924</v>
      </c>
      <c r="M345" s="45">
        <f t="shared" si="181"/>
        <v>3.3194439208822422</v>
      </c>
      <c r="N345" s="46">
        <f t="shared" si="181"/>
        <v>1.0434398809008987</v>
      </c>
      <c r="O345" s="46">
        <f t="shared" si="181"/>
        <v>1.0434398809008987</v>
      </c>
      <c r="P345" s="47">
        <f t="shared" si="181"/>
        <v>6.7735507051211776</v>
      </c>
      <c r="Q345" s="47">
        <f t="shared" si="181"/>
        <v>11.582974949217782</v>
      </c>
      <c r="R345" s="47">
        <f t="shared" si="181"/>
        <v>22.813162987938924</v>
      </c>
      <c r="S345" s="48">
        <f t="shared" si="181"/>
        <v>0.35</v>
      </c>
      <c r="T345" s="48">
        <f t="shared" si="181"/>
        <v>0.35</v>
      </c>
      <c r="U345" s="49">
        <f t="shared" si="181"/>
        <v>2.4763688485343005</v>
      </c>
      <c r="V345" s="49">
        <f t="shared" si="181"/>
        <v>2.4757514593639796</v>
      </c>
      <c r="W345" s="50">
        <f t="shared" si="181"/>
        <v>3.4322544058118116</v>
      </c>
      <c r="X345" s="50">
        <f t="shared" si="181"/>
        <v>3.4320207190666121</v>
      </c>
      <c r="AD345"/>
      <c r="AG345" s="3">
        <f t="shared" si="173"/>
        <v>23.585668651620018</v>
      </c>
      <c r="AH345" s="43">
        <f t="shared" ref="AH345:AY359" si="182">AH$160+AH273</f>
        <v>2.1698552236411262</v>
      </c>
      <c r="AI345" s="43">
        <f t="shared" si="182"/>
        <v>3.4320676111518051</v>
      </c>
      <c r="AJ345" s="43">
        <f t="shared" si="182"/>
        <v>3.0875849171468337</v>
      </c>
      <c r="AK345" s="43">
        <f t="shared" si="182"/>
        <v>3.1418003565727055</v>
      </c>
      <c r="AL345" s="43">
        <f t="shared" si="182"/>
        <v>1.5300499446211988</v>
      </c>
      <c r="AM345" s="44">
        <f t="shared" si="182"/>
        <v>3.2568371666351985</v>
      </c>
      <c r="AN345" s="45">
        <f t="shared" si="182"/>
        <v>3.2218037289574628</v>
      </c>
      <c r="AO345" s="46">
        <f t="shared" si="182"/>
        <v>1.0434398809008987</v>
      </c>
      <c r="AP345" s="46">
        <f t="shared" si="182"/>
        <v>1.0434398809008987</v>
      </c>
      <c r="AQ345" s="47">
        <f t="shared" si="182"/>
        <v>6.7735507051211776</v>
      </c>
      <c r="AR345" s="47">
        <f t="shared" si="182"/>
        <v>11.582974949217782</v>
      </c>
      <c r="AS345" s="47">
        <f t="shared" si="182"/>
        <v>22.813162987938924</v>
      </c>
      <c r="AT345" s="48">
        <f t="shared" si="182"/>
        <v>0.35</v>
      </c>
      <c r="AU345" s="48">
        <f t="shared" si="182"/>
        <v>0.35</v>
      </c>
      <c r="AV345" s="49">
        <f t="shared" si="182"/>
        <v>2.4741492468071775</v>
      </c>
      <c r="AW345" s="49">
        <f t="shared" si="182"/>
        <v>2.4713801511958491</v>
      </c>
      <c r="AX345" s="50">
        <f t="shared" si="182"/>
        <v>3.4322470398093947</v>
      </c>
      <c r="AY345" s="50">
        <f t="shared" si="182"/>
        <v>3.4308873959823831</v>
      </c>
    </row>
    <row r="346" spans="6:51" x14ac:dyDescent="0.25">
      <c r="F346" s="3">
        <v>32</v>
      </c>
      <c r="G346" s="43">
        <f t="shared" si="181"/>
        <v>2.1708549186640416</v>
      </c>
      <c r="H346" s="43">
        <f t="shared" si="181"/>
        <v>3.4322463008610296</v>
      </c>
      <c r="I346" s="43">
        <f t="shared" si="181"/>
        <v>3.0920053988591096</v>
      </c>
      <c r="J346" s="43">
        <f t="shared" si="181"/>
        <v>3.1420625106832105</v>
      </c>
      <c r="K346" s="43">
        <f t="shared" si="181"/>
        <v>1.5300499446211988</v>
      </c>
      <c r="L346" s="44">
        <f t="shared" si="181"/>
        <v>3.3083489364771479</v>
      </c>
      <c r="M346" s="45">
        <f t="shared" si="181"/>
        <v>3.3259643822509175</v>
      </c>
      <c r="N346" s="46">
        <f t="shared" si="181"/>
        <v>1.0434398809008987</v>
      </c>
      <c r="O346" s="46">
        <f t="shared" si="181"/>
        <v>1.0434398809008987</v>
      </c>
      <c r="P346" s="47">
        <f t="shared" si="181"/>
        <v>6.7735507051211776</v>
      </c>
      <c r="Q346" s="47">
        <f t="shared" si="181"/>
        <v>11.582974949217782</v>
      </c>
      <c r="R346" s="47">
        <f t="shared" si="181"/>
        <v>22.813162987938924</v>
      </c>
      <c r="S346" s="48">
        <f t="shared" si="181"/>
        <v>0.35</v>
      </c>
      <c r="T346" s="48">
        <f t="shared" si="181"/>
        <v>0.35</v>
      </c>
      <c r="U346" s="49">
        <f t="shared" si="181"/>
        <v>2.476448084583617</v>
      </c>
      <c r="V346" s="49">
        <f t="shared" si="181"/>
        <v>2.4759393019966405</v>
      </c>
      <c r="W346" s="50">
        <f t="shared" si="181"/>
        <v>3.4322545960056448</v>
      </c>
      <c r="X346" s="50">
        <f t="shared" si="181"/>
        <v>3.4320647328996152</v>
      </c>
      <c r="AD346"/>
      <c r="AG346" s="3">
        <f t="shared" si="173"/>
        <v>24.804603651429346</v>
      </c>
      <c r="AH346" s="43">
        <f t="shared" si="182"/>
        <v>2.1703506184687917</v>
      </c>
      <c r="AI346" s="43">
        <f t="shared" si="182"/>
        <v>3.4321374718997122</v>
      </c>
      <c r="AJ346" s="43">
        <f t="shared" si="182"/>
        <v>3.0896468302170614</v>
      </c>
      <c r="AK346" s="43">
        <f t="shared" si="182"/>
        <v>3.1419040951166091</v>
      </c>
      <c r="AL346" s="43">
        <f t="shared" si="182"/>
        <v>1.5300499446211988</v>
      </c>
      <c r="AM346" s="44">
        <f t="shared" si="182"/>
        <v>3.2710066080928568</v>
      </c>
      <c r="AN346" s="45">
        <f t="shared" si="182"/>
        <v>3.2463573505313201</v>
      </c>
      <c r="AO346" s="46">
        <f t="shared" si="182"/>
        <v>1.0434398809008987</v>
      </c>
      <c r="AP346" s="46">
        <f t="shared" si="182"/>
        <v>1.0434398809008987</v>
      </c>
      <c r="AQ346" s="47">
        <f t="shared" si="182"/>
        <v>6.7735507051211776</v>
      </c>
      <c r="AR346" s="47">
        <f t="shared" si="182"/>
        <v>11.582974949217782</v>
      </c>
      <c r="AS346" s="47">
        <f t="shared" si="182"/>
        <v>22.813162987938924</v>
      </c>
      <c r="AT346" s="48">
        <f t="shared" si="182"/>
        <v>0.35</v>
      </c>
      <c r="AU346" s="48">
        <f t="shared" si="182"/>
        <v>0.35</v>
      </c>
      <c r="AV346" s="49">
        <f t="shared" si="182"/>
        <v>2.4748893006668751</v>
      </c>
      <c r="AW346" s="49">
        <f t="shared" si="182"/>
        <v>2.4727382812289971</v>
      </c>
      <c r="AX346" s="50">
        <f t="shared" si="182"/>
        <v>3.4322498895840559</v>
      </c>
      <c r="AY346" s="50">
        <f t="shared" si="182"/>
        <v>3.4312596567670477</v>
      </c>
    </row>
    <row r="347" spans="6:51" x14ac:dyDescent="0.25">
      <c r="F347" s="3">
        <v>33</v>
      </c>
      <c r="G347" s="43">
        <f t="shared" si="181"/>
        <v>2.1708595833801931</v>
      </c>
      <c r="H347" s="43">
        <f t="shared" si="181"/>
        <v>3.4322488402444282</v>
      </c>
      <c r="I347" s="43">
        <f t="shared" si="181"/>
        <v>3.0920315122660145</v>
      </c>
      <c r="J347" s="43">
        <f t="shared" si="181"/>
        <v>3.1420661004819794</v>
      </c>
      <c r="K347" s="43">
        <f t="shared" si="181"/>
        <v>1.5300499446211988</v>
      </c>
      <c r="L347" s="44">
        <f t="shared" si="181"/>
        <v>3.3105373554162041</v>
      </c>
      <c r="M347" s="45">
        <f t="shared" si="181"/>
        <v>3.3315580339512088</v>
      </c>
      <c r="N347" s="46">
        <f t="shared" si="181"/>
        <v>1.0434398809008987</v>
      </c>
      <c r="O347" s="46">
        <f t="shared" si="181"/>
        <v>1.0434398809008987</v>
      </c>
      <c r="P347" s="47">
        <f t="shared" si="181"/>
        <v>6.7735507051211776</v>
      </c>
      <c r="Q347" s="47">
        <f t="shared" si="181"/>
        <v>11.582974949217782</v>
      </c>
      <c r="R347" s="47">
        <f t="shared" si="181"/>
        <v>22.813162987938924</v>
      </c>
      <c r="S347" s="48">
        <f t="shared" si="181"/>
        <v>0.35</v>
      </c>
      <c r="T347" s="48">
        <f t="shared" si="181"/>
        <v>0.35</v>
      </c>
      <c r="U347" s="49">
        <f t="shared" si="181"/>
        <v>2.4765089501313637</v>
      </c>
      <c r="V347" s="49">
        <f t="shared" si="181"/>
        <v>2.4760885428453721</v>
      </c>
      <c r="W347" s="50">
        <f t="shared" si="181"/>
        <v>3.4322547382210824</v>
      </c>
      <c r="X347" s="50">
        <f t="shared" si="181"/>
        <v>3.4320994377865146</v>
      </c>
      <c r="AD347"/>
      <c r="AG347" s="3">
        <f t="shared" si="173"/>
        <v>26.08653464069765</v>
      </c>
      <c r="AH347" s="43">
        <f t="shared" si="182"/>
        <v>2.1706107482101107</v>
      </c>
      <c r="AI347" s="43">
        <f t="shared" si="182"/>
        <v>3.4321824546745576</v>
      </c>
      <c r="AJ347" s="43">
        <f t="shared" si="182"/>
        <v>3.0908027549835313</v>
      </c>
      <c r="AK347" s="43">
        <f t="shared" si="182"/>
        <v>3.1419702367858195</v>
      </c>
      <c r="AL347" s="43">
        <f t="shared" si="182"/>
        <v>1.5300499446211988</v>
      </c>
      <c r="AM347" s="44">
        <f t="shared" si="182"/>
        <v>3.2822532992092599</v>
      </c>
      <c r="AN347" s="45">
        <f t="shared" si="182"/>
        <v>3.2676786719513213</v>
      </c>
      <c r="AO347" s="46">
        <f t="shared" si="182"/>
        <v>1.0434398809008987</v>
      </c>
      <c r="AP347" s="46">
        <f t="shared" si="182"/>
        <v>1.0434398809008987</v>
      </c>
      <c r="AQ347" s="47">
        <f t="shared" si="182"/>
        <v>6.7735507051211776</v>
      </c>
      <c r="AR347" s="47">
        <f t="shared" si="182"/>
        <v>11.582974949217782</v>
      </c>
      <c r="AS347" s="47">
        <f t="shared" si="182"/>
        <v>22.813162987938924</v>
      </c>
      <c r="AT347" s="48">
        <f t="shared" si="182"/>
        <v>0.35</v>
      </c>
      <c r="AU347" s="48">
        <f t="shared" si="182"/>
        <v>0.35</v>
      </c>
      <c r="AV347" s="49">
        <f t="shared" si="182"/>
        <v>2.4754323322403007</v>
      </c>
      <c r="AW347" s="49">
        <f t="shared" si="182"/>
        <v>2.4737802730373888</v>
      </c>
      <c r="AX347" s="50">
        <f t="shared" si="182"/>
        <v>3.4322517434725541</v>
      </c>
      <c r="AY347" s="50">
        <f t="shared" si="182"/>
        <v>3.4315338319301745</v>
      </c>
    </row>
    <row r="348" spans="6:51" x14ac:dyDescent="0.25">
      <c r="F348" s="3">
        <v>34</v>
      </c>
      <c r="G348" s="43">
        <f t="shared" si="181"/>
        <v>2.1708624408015202</v>
      </c>
      <c r="H348" s="43">
        <f t="shared" si="181"/>
        <v>3.4322506314783863</v>
      </c>
      <c r="I348" s="43">
        <f t="shared" si="181"/>
        <v>3.0920476181370748</v>
      </c>
      <c r="J348" s="43">
        <f t="shared" si="181"/>
        <v>3.1420686238757844</v>
      </c>
      <c r="K348" s="43">
        <f t="shared" si="181"/>
        <v>1.5300499446211988</v>
      </c>
      <c r="L348" s="44">
        <f t="shared" si="181"/>
        <v>3.3123825945188914</v>
      </c>
      <c r="M348" s="45">
        <f t="shared" si="181"/>
        <v>3.336360826840274</v>
      </c>
      <c r="N348" s="46">
        <f t="shared" si="181"/>
        <v>1.0434398809008987</v>
      </c>
      <c r="O348" s="46">
        <f t="shared" si="181"/>
        <v>1.0434398809008987</v>
      </c>
      <c r="P348" s="47">
        <f t="shared" si="181"/>
        <v>6.7735507051211776</v>
      </c>
      <c r="Q348" s="47">
        <f t="shared" si="181"/>
        <v>11.582974949217782</v>
      </c>
      <c r="R348" s="47">
        <f t="shared" si="181"/>
        <v>22.813162987938924</v>
      </c>
      <c r="S348" s="48">
        <f t="shared" si="181"/>
        <v>0.35</v>
      </c>
      <c r="T348" s="48">
        <f t="shared" si="181"/>
        <v>0.35</v>
      </c>
      <c r="U348" s="49">
        <f t="shared" si="181"/>
        <v>2.4765558852717735</v>
      </c>
      <c r="V348" s="49">
        <f t="shared" si="181"/>
        <v>2.4762075297387054</v>
      </c>
      <c r="W348" s="50">
        <f t="shared" si="181"/>
        <v>3.432254845744545</v>
      </c>
      <c r="X348" s="50">
        <f t="shared" si="181"/>
        <v>3.4321269754648371</v>
      </c>
      <c r="AD348"/>
      <c r="AG348" s="3">
        <f t="shared" si="173"/>
        <v>27.434717325995447</v>
      </c>
      <c r="AH348" s="43">
        <f t="shared" si="182"/>
        <v>2.1707428664985371</v>
      </c>
      <c r="AI348" s="43">
        <f t="shared" si="182"/>
        <v>3.432210922314217</v>
      </c>
      <c r="AJ348" s="43">
        <f t="shared" si="182"/>
        <v>3.091428158295864</v>
      </c>
      <c r="AK348" s="43">
        <f t="shared" si="182"/>
        <v>3.1420117047881395</v>
      </c>
      <c r="AL348" s="43">
        <f t="shared" si="182"/>
        <v>1.5300499446211988</v>
      </c>
      <c r="AM348" s="44">
        <f t="shared" si="182"/>
        <v>3.2911554145038826</v>
      </c>
      <c r="AN348" s="45">
        <f t="shared" si="182"/>
        <v>3.2859863192761085</v>
      </c>
      <c r="AO348" s="46">
        <f t="shared" si="182"/>
        <v>1.0434398809008987</v>
      </c>
      <c r="AP348" s="46">
        <f t="shared" si="182"/>
        <v>1.0434398809008987</v>
      </c>
      <c r="AQ348" s="47">
        <f t="shared" si="182"/>
        <v>6.7735507051211776</v>
      </c>
      <c r="AR348" s="47">
        <f t="shared" si="182"/>
        <v>11.582974949217782</v>
      </c>
      <c r="AS348" s="47">
        <f t="shared" si="182"/>
        <v>22.813162987938924</v>
      </c>
      <c r="AT348" s="48">
        <f t="shared" si="182"/>
        <v>0.35</v>
      </c>
      <c r="AU348" s="48">
        <f t="shared" si="182"/>
        <v>0.35</v>
      </c>
      <c r="AV348" s="49">
        <f t="shared" si="182"/>
        <v>2.4758253967405977</v>
      </c>
      <c r="AW348" s="49">
        <f t="shared" si="182"/>
        <v>2.4745704339875436</v>
      </c>
      <c r="AX348" s="50">
        <f t="shared" si="182"/>
        <v>3.4322529490918741</v>
      </c>
      <c r="AY348" s="50">
        <f t="shared" si="182"/>
        <v>3.4317343474810724</v>
      </c>
    </row>
    <row r="349" spans="6:51" x14ac:dyDescent="0.25">
      <c r="F349" s="3">
        <v>35</v>
      </c>
      <c r="G349" s="43">
        <f t="shared" si="181"/>
        <v>2.1708642155052722</v>
      </c>
      <c r="H349" s="43">
        <f t="shared" si="181"/>
        <v>3.4322519024180167</v>
      </c>
      <c r="I349" s="43">
        <f t="shared" si="181"/>
        <v>3.0920576214840967</v>
      </c>
      <c r="J349" s="43">
        <f t="shared" si="181"/>
        <v>3.1420704089248885</v>
      </c>
      <c r="K349" s="43">
        <f t="shared" si="181"/>
        <v>1.5300499446211988</v>
      </c>
      <c r="L349" s="44">
        <f t="shared" si="181"/>
        <v>3.3139474737431724</v>
      </c>
      <c r="M349" s="45">
        <f t="shared" si="181"/>
        <v>3.3404888200311178</v>
      </c>
      <c r="N349" s="46">
        <f t="shared" si="181"/>
        <v>1.0434398809008987</v>
      </c>
      <c r="O349" s="46">
        <f t="shared" si="181"/>
        <v>1.0434398809008987</v>
      </c>
      <c r="P349" s="47">
        <f t="shared" si="181"/>
        <v>6.7735507051211776</v>
      </c>
      <c r="Q349" s="47">
        <f t="shared" si="181"/>
        <v>11.582974949217782</v>
      </c>
      <c r="R349" s="47">
        <f t="shared" si="181"/>
        <v>22.813162987938924</v>
      </c>
      <c r="S349" s="48">
        <f t="shared" si="181"/>
        <v>0.35</v>
      </c>
      <c r="T349" s="48">
        <f t="shared" si="181"/>
        <v>0.35</v>
      </c>
      <c r="U349" s="49">
        <f t="shared" si="181"/>
        <v>2.4765922204293394</v>
      </c>
      <c r="V349" s="49">
        <f t="shared" si="181"/>
        <v>2.4763027318506912</v>
      </c>
      <c r="W349" s="50">
        <f t="shared" si="181"/>
        <v>3.4322549279051442</v>
      </c>
      <c r="X349" s="50">
        <f t="shared" si="181"/>
        <v>3.4321489615250353</v>
      </c>
      <c r="AD349"/>
      <c r="AG349" s="3">
        <f t="shared" si="173"/>
        <v>28.852575672624699</v>
      </c>
      <c r="AH349" s="43">
        <f t="shared" si="182"/>
        <v>2.1708080685179887</v>
      </c>
      <c r="AI349" s="43">
        <f t="shared" si="182"/>
        <v>3.4322286387254874</v>
      </c>
      <c r="AJ349" s="43">
        <f t="shared" si="182"/>
        <v>3.0917552332043865</v>
      </c>
      <c r="AK349" s="43">
        <f t="shared" si="182"/>
        <v>3.142037286104375</v>
      </c>
      <c r="AL349" s="43">
        <f t="shared" si="182"/>
        <v>1.5300499446211988</v>
      </c>
      <c r="AM349" s="44">
        <f t="shared" si="182"/>
        <v>3.2981903516628583</v>
      </c>
      <c r="AN349" s="45">
        <f t="shared" si="182"/>
        <v>3.3015313602341889</v>
      </c>
      <c r="AO349" s="46">
        <f t="shared" si="182"/>
        <v>1.0434398809008987</v>
      </c>
      <c r="AP349" s="46">
        <f t="shared" si="182"/>
        <v>1.0434398809008987</v>
      </c>
      <c r="AQ349" s="47">
        <f t="shared" si="182"/>
        <v>6.7735507051211776</v>
      </c>
      <c r="AR349" s="47">
        <f t="shared" si="182"/>
        <v>11.582974949217782</v>
      </c>
      <c r="AS349" s="47">
        <f t="shared" si="182"/>
        <v>22.813162987938924</v>
      </c>
      <c r="AT349" s="48">
        <f t="shared" si="182"/>
        <v>0.35</v>
      </c>
      <c r="AU349" s="48">
        <f t="shared" si="182"/>
        <v>0.35</v>
      </c>
      <c r="AV349" s="49">
        <f t="shared" si="182"/>
        <v>2.4761061405996974</v>
      </c>
      <c r="AW349" s="49">
        <f t="shared" si="182"/>
        <v>2.4751628427395507</v>
      </c>
      <c r="AX349" s="50">
        <f t="shared" si="182"/>
        <v>3.4322537339183539</v>
      </c>
      <c r="AY349" s="50">
        <f t="shared" si="182"/>
        <v>3.4318800816899446</v>
      </c>
    </row>
    <row r="350" spans="6:51" x14ac:dyDescent="0.25">
      <c r="F350" s="3">
        <v>36</v>
      </c>
      <c r="G350" s="43">
        <f t="shared" si="181"/>
        <v>2.1708653336279853</v>
      </c>
      <c r="H350" s="43">
        <f t="shared" si="181"/>
        <v>3.4322528095295928</v>
      </c>
      <c r="I350" s="43">
        <f t="shared" si="181"/>
        <v>3.0920638819185058</v>
      </c>
      <c r="J350" s="43">
        <f t="shared" si="181"/>
        <v>3.1420716797110604</v>
      </c>
      <c r="K350" s="43">
        <f t="shared" si="181"/>
        <v>1.5300499446211988</v>
      </c>
      <c r="L350" s="44">
        <f t="shared" si="181"/>
        <v>3.3152819072462933</v>
      </c>
      <c r="M350" s="45">
        <f t="shared" si="181"/>
        <v>3.3440409511102285</v>
      </c>
      <c r="N350" s="46">
        <f t="shared" si="181"/>
        <v>1.0434398809008987</v>
      </c>
      <c r="O350" s="46">
        <f t="shared" si="181"/>
        <v>1.0434398809008987</v>
      </c>
      <c r="P350" s="47">
        <f t="shared" si="181"/>
        <v>6.7735507051211776</v>
      </c>
      <c r="Q350" s="47">
        <f t="shared" si="181"/>
        <v>11.582974949217782</v>
      </c>
      <c r="R350" s="47">
        <f t="shared" si="181"/>
        <v>22.813162987938924</v>
      </c>
      <c r="S350" s="48">
        <f t="shared" si="181"/>
        <v>0.35</v>
      </c>
      <c r="T350" s="48">
        <f t="shared" si="181"/>
        <v>0.35</v>
      </c>
      <c r="U350" s="49">
        <f t="shared" si="181"/>
        <v>2.4766204612378067</v>
      </c>
      <c r="V350" s="49">
        <f t="shared" si="181"/>
        <v>2.4763791758371267</v>
      </c>
      <c r="W350" s="50">
        <f t="shared" si="181"/>
        <v>3.4322549913258866</v>
      </c>
      <c r="X350" s="50">
        <f t="shared" si="181"/>
        <v>3.4321666217395652</v>
      </c>
      <c r="AD350"/>
      <c r="AG350" s="3">
        <f t="shared" si="173"/>
        <v>30.343710600427304</v>
      </c>
      <c r="AH350" s="43">
        <f t="shared" si="182"/>
        <v>2.1708394995019131</v>
      </c>
      <c r="AI350" s="43">
        <f t="shared" si="182"/>
        <v>3.432239488093666</v>
      </c>
      <c r="AJ350" s="43">
        <f t="shared" si="182"/>
        <v>3.0919209205694189</v>
      </c>
      <c r="AK350" s="43">
        <f t="shared" si="182"/>
        <v>3.1420528254696123</v>
      </c>
      <c r="AL350" s="43">
        <f t="shared" si="182"/>
        <v>1.5300499446211988</v>
      </c>
      <c r="AM350" s="44">
        <f t="shared" si="182"/>
        <v>3.3037467451301112</v>
      </c>
      <c r="AN350" s="45">
        <f t="shared" si="182"/>
        <v>3.3145854451284711</v>
      </c>
      <c r="AO350" s="46">
        <f t="shared" si="182"/>
        <v>1.0434398809008987</v>
      </c>
      <c r="AP350" s="46">
        <f t="shared" si="182"/>
        <v>1.0434398809008987</v>
      </c>
      <c r="AQ350" s="47">
        <f t="shared" si="182"/>
        <v>6.7735507051211776</v>
      </c>
      <c r="AR350" s="47">
        <f t="shared" si="182"/>
        <v>11.582974949217782</v>
      </c>
      <c r="AS350" s="47">
        <f t="shared" si="182"/>
        <v>22.813162987938924</v>
      </c>
      <c r="AT350" s="48">
        <f t="shared" si="182"/>
        <v>0.35</v>
      </c>
      <c r="AU350" s="48">
        <f t="shared" si="182"/>
        <v>0.35</v>
      </c>
      <c r="AV350" s="49">
        <f t="shared" si="182"/>
        <v>2.4763040821062172</v>
      </c>
      <c r="AW350" s="49">
        <f t="shared" si="182"/>
        <v>2.4756021257479066</v>
      </c>
      <c r="AX350" s="50">
        <f t="shared" si="182"/>
        <v>3.4322542460233603</v>
      </c>
      <c r="AY350" s="50">
        <f t="shared" si="182"/>
        <v>3.4319854362884739</v>
      </c>
    </row>
    <row r="351" spans="6:51" x14ac:dyDescent="0.25">
      <c r="F351" s="3">
        <v>37</v>
      </c>
      <c r="G351" s="43">
        <f t="shared" si="181"/>
        <v>2.1708660484634392</v>
      </c>
      <c r="H351" s="43">
        <f t="shared" si="181"/>
        <v>3.4322534608096911</v>
      </c>
      <c r="I351" s="43">
        <f t="shared" si="181"/>
        <v>3.0920678317794064</v>
      </c>
      <c r="J351" s="43">
        <f t="shared" si="181"/>
        <v>3.142072590153457</v>
      </c>
      <c r="K351" s="43">
        <f t="shared" si="181"/>
        <v>1.5300499446211988</v>
      </c>
      <c r="L351" s="44">
        <f t="shared" si="181"/>
        <v>3.316425789709986</v>
      </c>
      <c r="M351" s="45">
        <f t="shared" si="181"/>
        <v>3.347101473871001</v>
      </c>
      <c r="N351" s="46">
        <f t="shared" si="181"/>
        <v>1.0434398809008987</v>
      </c>
      <c r="O351" s="46">
        <f t="shared" si="181"/>
        <v>1.0434398809008987</v>
      </c>
      <c r="P351" s="47">
        <f t="shared" si="181"/>
        <v>6.7735507051211776</v>
      </c>
      <c r="Q351" s="47">
        <f t="shared" si="181"/>
        <v>11.582974949217782</v>
      </c>
      <c r="R351" s="47">
        <f t="shared" si="181"/>
        <v>22.813162987938924</v>
      </c>
      <c r="S351" s="48">
        <f t="shared" si="181"/>
        <v>0.35</v>
      </c>
      <c r="T351" s="48">
        <f t="shared" si="181"/>
        <v>0.35</v>
      </c>
      <c r="U351" s="49">
        <f t="shared" si="181"/>
        <v>2.4766424987252331</v>
      </c>
      <c r="V351" s="49">
        <f t="shared" si="181"/>
        <v>2.4764407783163582</v>
      </c>
      <c r="W351" s="50">
        <f t="shared" si="181"/>
        <v>3.432255040758788</v>
      </c>
      <c r="X351" s="50">
        <f t="shared" si="181"/>
        <v>3.4321808914652969</v>
      </c>
      <c r="AD351"/>
      <c r="AG351" s="3">
        <f t="shared" si="173"/>
        <v>31.911909129003085</v>
      </c>
      <c r="AH351" s="43">
        <f t="shared" si="182"/>
        <v>2.1708543850731004</v>
      </c>
      <c r="AI351" s="43">
        <f t="shared" si="182"/>
        <v>3.4322460311972418</v>
      </c>
      <c r="AJ351" s="43">
        <f t="shared" si="182"/>
        <v>3.0920024289221431</v>
      </c>
      <c r="AK351" s="43">
        <f t="shared" si="182"/>
        <v>3.1420621287271739</v>
      </c>
      <c r="AL351" s="43">
        <f t="shared" si="182"/>
        <v>1.5300499446211988</v>
      </c>
      <c r="AM351" s="44">
        <f t="shared" si="182"/>
        <v>3.3081372052798113</v>
      </c>
      <c r="AN351" s="45">
        <f t="shared" si="182"/>
        <v>3.3254293607451548</v>
      </c>
      <c r="AO351" s="46">
        <f t="shared" si="182"/>
        <v>1.0434398809008987</v>
      </c>
      <c r="AP351" s="46">
        <f t="shared" si="182"/>
        <v>1.0434398809008987</v>
      </c>
      <c r="AQ351" s="47">
        <f t="shared" si="182"/>
        <v>6.7735507051211776</v>
      </c>
      <c r="AR351" s="47">
        <f t="shared" si="182"/>
        <v>11.582974949217782</v>
      </c>
      <c r="AS351" s="47">
        <f t="shared" si="182"/>
        <v>22.813162987938924</v>
      </c>
      <c r="AT351" s="48">
        <f t="shared" si="182"/>
        <v>0.35</v>
      </c>
      <c r="AU351" s="48">
        <f t="shared" si="182"/>
        <v>0.35</v>
      </c>
      <c r="AV351" s="49">
        <f t="shared" si="182"/>
        <v>2.4764419172271293</v>
      </c>
      <c r="AW351" s="49">
        <f t="shared" si="182"/>
        <v>2.4759244435816274</v>
      </c>
      <c r="AX351" s="50">
        <f t="shared" si="182"/>
        <v>3.4322545814097039</v>
      </c>
      <c r="AY351" s="50">
        <f t="shared" si="182"/>
        <v>3.4320612655720493</v>
      </c>
    </row>
    <row r="352" spans="6:51" x14ac:dyDescent="0.25">
      <c r="F352" s="3">
        <v>38</v>
      </c>
      <c r="G352" s="43">
        <f t="shared" si="181"/>
        <v>2.1708665122910435</v>
      </c>
      <c r="H352" s="43">
        <f t="shared" si="181"/>
        <v>3.4322539311893672</v>
      </c>
      <c r="I352" s="43">
        <f t="shared" si="181"/>
        <v>3.0920703451880818</v>
      </c>
      <c r="J352" s="43">
        <f t="shared" si="181"/>
        <v>3.1420732465781107</v>
      </c>
      <c r="K352" s="43">
        <f t="shared" si="181"/>
        <v>1.5300499446211988</v>
      </c>
      <c r="L352" s="44">
        <f t="shared" si="181"/>
        <v>3.3174111945724589</v>
      </c>
      <c r="M352" s="45">
        <f t="shared" si="181"/>
        <v>3.3497420861085838</v>
      </c>
      <c r="N352" s="46">
        <f t="shared" si="181"/>
        <v>1.0434398809008987</v>
      </c>
      <c r="O352" s="46">
        <f t="shared" si="181"/>
        <v>1.0434398809008987</v>
      </c>
      <c r="P352" s="47">
        <f t="shared" si="181"/>
        <v>6.7735507051211776</v>
      </c>
      <c r="Q352" s="47">
        <f t="shared" si="181"/>
        <v>11.582974949217782</v>
      </c>
      <c r="R352" s="47">
        <f t="shared" si="181"/>
        <v>22.813162987938924</v>
      </c>
      <c r="S352" s="48">
        <f t="shared" si="181"/>
        <v>0.35</v>
      </c>
      <c r="T352" s="48">
        <f t="shared" si="181"/>
        <v>0.35</v>
      </c>
      <c r="U352" s="49">
        <f t="shared" si="181"/>
        <v>2.4766597646981574</v>
      </c>
      <c r="V352" s="49">
        <f t="shared" si="181"/>
        <v>2.4764905997318039</v>
      </c>
      <c r="W352" s="50">
        <f t="shared" si="181"/>
        <v>3.4322550796484372</v>
      </c>
      <c r="X352" s="50">
        <f t="shared" si="181"/>
        <v>3.4321924885032198</v>
      </c>
      <c r="AD352"/>
      <c r="AG352" s="3">
        <f t="shared" si="173"/>
        <v>33.561153995563402</v>
      </c>
      <c r="AH352" s="43">
        <f t="shared" si="182"/>
        <v>2.1708613541644515</v>
      </c>
      <c r="AI352" s="43">
        <f t="shared" si="182"/>
        <v>3.4322499209575135</v>
      </c>
      <c r="AJ352" s="43">
        <f t="shared" si="182"/>
        <v>3.0920414874098512</v>
      </c>
      <c r="AK352" s="43">
        <f t="shared" si="182"/>
        <v>3.1420676239109033</v>
      </c>
      <c r="AL352" s="43">
        <f t="shared" si="182"/>
        <v>1.5300499446211988</v>
      </c>
      <c r="AM352" s="44">
        <f t="shared" si="182"/>
        <v>3.3116107140880304</v>
      </c>
      <c r="AN352" s="45">
        <f t="shared" si="182"/>
        <v>3.334342658271984</v>
      </c>
      <c r="AO352" s="46">
        <f t="shared" si="182"/>
        <v>1.0434398809008987</v>
      </c>
      <c r="AP352" s="46">
        <f t="shared" si="182"/>
        <v>1.0434398809008987</v>
      </c>
      <c r="AQ352" s="47">
        <f t="shared" si="182"/>
        <v>6.7735507051211776</v>
      </c>
      <c r="AR352" s="47">
        <f t="shared" si="182"/>
        <v>11.582974949217782</v>
      </c>
      <c r="AS352" s="47">
        <f t="shared" si="182"/>
        <v>22.813162987938924</v>
      </c>
      <c r="AT352" s="48">
        <f t="shared" si="182"/>
        <v>0.35</v>
      </c>
      <c r="AU352" s="48">
        <f t="shared" si="182"/>
        <v>0.35</v>
      </c>
      <c r="AV352" s="49">
        <f t="shared" si="182"/>
        <v>2.476536768029129</v>
      </c>
      <c r="AW352" s="49">
        <f t="shared" si="182"/>
        <v>2.4761585858906736</v>
      </c>
      <c r="AX352" s="50">
        <f t="shared" si="182"/>
        <v>3.4322548021581545</v>
      </c>
      <c r="AY352" s="50">
        <f t="shared" si="182"/>
        <v>3.432115659333955</v>
      </c>
    </row>
    <row r="353" spans="6:51" x14ac:dyDescent="0.25">
      <c r="F353" s="3">
        <v>39</v>
      </c>
      <c r="G353" s="43">
        <f t="shared" si="181"/>
        <v>2.170866817761727</v>
      </c>
      <c r="H353" s="43">
        <f t="shared" si="181"/>
        <v>3.4322542729327203</v>
      </c>
      <c r="I353" s="43">
        <f t="shared" si="181"/>
        <v>3.0920719588131491</v>
      </c>
      <c r="J353" s="43">
        <f t="shared" si="181"/>
        <v>3.1420737228547955</v>
      </c>
      <c r="K353" s="43">
        <f t="shared" si="181"/>
        <v>1.5300499446211988</v>
      </c>
      <c r="L353" s="44">
        <f t="shared" si="181"/>
        <v>3.3182640563546082</v>
      </c>
      <c r="M353" s="45">
        <f t="shared" si="181"/>
        <v>3.3520237746212453</v>
      </c>
      <c r="N353" s="46">
        <f t="shared" si="181"/>
        <v>1.0434398809008987</v>
      </c>
      <c r="O353" s="46">
        <f t="shared" si="181"/>
        <v>1.0434398809008987</v>
      </c>
      <c r="P353" s="47">
        <f t="shared" si="181"/>
        <v>6.7735507051211776</v>
      </c>
      <c r="Q353" s="47">
        <f t="shared" si="181"/>
        <v>11.582974949217782</v>
      </c>
      <c r="R353" s="47">
        <f t="shared" si="181"/>
        <v>22.813162987938924</v>
      </c>
      <c r="S353" s="48">
        <f t="shared" si="181"/>
        <v>0.35</v>
      </c>
      <c r="T353" s="48">
        <f t="shared" si="181"/>
        <v>0.35</v>
      </c>
      <c r="U353" s="49">
        <f t="shared" si="181"/>
        <v>2.4766733468662894</v>
      </c>
      <c r="V353" s="49">
        <f t="shared" si="181"/>
        <v>2.4765310385348647</v>
      </c>
      <c r="W353" s="50">
        <f t="shared" si="181"/>
        <v>3.4322551105163801</v>
      </c>
      <c r="X353" s="50">
        <f t="shared" si="181"/>
        <v>3.4322019667849428</v>
      </c>
      <c r="AD353"/>
      <c r="AG353" s="3">
        <f t="shared" si="173"/>
        <v>35.295633769846724</v>
      </c>
      <c r="AH353" s="43">
        <f t="shared" si="182"/>
        <v>2.1708646005102326</v>
      </c>
      <c r="AI353" s="43">
        <f t="shared" si="182"/>
        <v>3.4322522028464877</v>
      </c>
      <c r="AJ353" s="43">
        <f t="shared" si="182"/>
        <v>3.0920597838098645</v>
      </c>
      <c r="AK353" s="43">
        <f t="shared" si="182"/>
        <v>3.1420708301250269</v>
      </c>
      <c r="AL353" s="43">
        <f t="shared" si="182"/>
        <v>1.5300499446211988</v>
      </c>
      <c r="AM353" s="44">
        <f t="shared" si="182"/>
        <v>3.314364006547021</v>
      </c>
      <c r="AN353" s="45">
        <f t="shared" si="182"/>
        <v>3.3415948571089142</v>
      </c>
      <c r="AO353" s="46">
        <f t="shared" si="182"/>
        <v>1.0434398809008987</v>
      </c>
      <c r="AP353" s="46">
        <f t="shared" si="182"/>
        <v>1.0434398809008987</v>
      </c>
      <c r="AQ353" s="47">
        <f t="shared" si="182"/>
        <v>6.7735507051211776</v>
      </c>
      <c r="AR353" s="47">
        <f t="shared" si="182"/>
        <v>11.582974949217782</v>
      </c>
      <c r="AS353" s="47">
        <f t="shared" si="182"/>
        <v>22.813162987938924</v>
      </c>
      <c r="AT353" s="48">
        <f t="shared" si="182"/>
        <v>0.35</v>
      </c>
      <c r="AU353" s="48">
        <f t="shared" si="182"/>
        <v>0.35</v>
      </c>
      <c r="AV353" s="49">
        <f t="shared" si="182"/>
        <v>2.4766013168727765</v>
      </c>
      <c r="AW353" s="49">
        <f t="shared" si="182"/>
        <v>2.4763270894411735</v>
      </c>
      <c r="AX353" s="50">
        <f t="shared" si="182"/>
        <v>3.4322549483618996</v>
      </c>
      <c r="AY353" s="50">
        <f t="shared" si="182"/>
        <v>3.4321545859826643</v>
      </c>
    </row>
    <row r="354" spans="6:51" x14ac:dyDescent="0.25">
      <c r="F354" s="3">
        <v>40</v>
      </c>
      <c r="G354" s="43">
        <f t="shared" si="181"/>
        <v>2.170867021948824</v>
      </c>
      <c r="H354" s="43">
        <f t="shared" si="181"/>
        <v>3.4322545226881229</v>
      </c>
      <c r="I354" s="43">
        <f t="shared" si="181"/>
        <v>3.0920730043173257</v>
      </c>
      <c r="J354" s="43">
        <f t="shared" si="181"/>
        <v>3.142074070599751</v>
      </c>
      <c r="K354" s="43">
        <f t="shared" si="181"/>
        <v>1.5300499446211988</v>
      </c>
      <c r="L354" s="44">
        <f t="shared" si="181"/>
        <v>3.319005464613932</v>
      </c>
      <c r="M354" s="45">
        <f t="shared" si="181"/>
        <v>3.3539984063525514</v>
      </c>
      <c r="N354" s="46">
        <f t="shared" si="181"/>
        <v>1.0434398809008987</v>
      </c>
      <c r="O354" s="46">
        <f t="shared" si="181"/>
        <v>1.0434398809008987</v>
      </c>
      <c r="P354" s="47">
        <f t="shared" si="181"/>
        <v>6.7735507051211776</v>
      </c>
      <c r="Q354" s="47">
        <f t="shared" si="181"/>
        <v>11.582974949217782</v>
      </c>
      <c r="R354" s="47">
        <f t="shared" si="181"/>
        <v>22.813162987938924</v>
      </c>
      <c r="S354" s="48">
        <f t="shared" si="181"/>
        <v>0.35</v>
      </c>
      <c r="T354" s="48">
        <f t="shared" si="181"/>
        <v>0.35</v>
      </c>
      <c r="U354" s="49">
        <f t="shared" si="181"/>
        <v>2.4766840743427476</v>
      </c>
      <c r="V354" s="49">
        <f t="shared" si="181"/>
        <v>2.4765639800124939</v>
      </c>
      <c r="W354" s="50">
        <f t="shared" si="181"/>
        <v>3.4322551352260127</v>
      </c>
      <c r="X354" s="50">
        <f t="shared" si="181"/>
        <v>3.4322097561400886</v>
      </c>
      <c r="AD354"/>
      <c r="AG354" s="3">
        <f t="shared" si="173"/>
        <v>37.119753491784877</v>
      </c>
      <c r="AH354" s="43">
        <f t="shared" si="182"/>
        <v>2.1708661149829984</v>
      </c>
      <c r="AI354" s="43">
        <f t="shared" si="182"/>
        <v>3.4322535254689428</v>
      </c>
      <c r="AJ354" s="43">
        <f t="shared" si="182"/>
        <v>3.0920681954486571</v>
      </c>
      <c r="AK354" s="43">
        <f t="shared" si="182"/>
        <v>3.1420726804452093</v>
      </c>
      <c r="AL354" s="43">
        <f t="shared" si="182"/>
        <v>1.5300499446211988</v>
      </c>
      <c r="AM354" s="44">
        <f t="shared" si="182"/>
        <v>3.3165515868927784</v>
      </c>
      <c r="AN354" s="45">
        <f t="shared" si="182"/>
        <v>3.3474385362038812</v>
      </c>
      <c r="AO354" s="46">
        <f t="shared" si="182"/>
        <v>1.0434398809008987</v>
      </c>
      <c r="AP354" s="46">
        <f t="shared" si="182"/>
        <v>1.0434398809008987</v>
      </c>
      <c r="AQ354" s="47">
        <f t="shared" si="182"/>
        <v>6.7735507051211776</v>
      </c>
      <c r="AR354" s="47">
        <f t="shared" si="182"/>
        <v>11.582974949217782</v>
      </c>
      <c r="AS354" s="47">
        <f t="shared" si="182"/>
        <v>22.813162987938924</v>
      </c>
      <c r="AT354" s="48">
        <f t="shared" si="182"/>
        <v>0.35</v>
      </c>
      <c r="AU354" s="48">
        <f t="shared" si="182"/>
        <v>0.35</v>
      </c>
      <c r="AV354" s="49">
        <f t="shared" si="182"/>
        <v>2.4766447936779001</v>
      </c>
      <c r="AW354" s="49">
        <f t="shared" si="182"/>
        <v>2.4764473128938911</v>
      </c>
      <c r="AX354" s="50">
        <f t="shared" si="182"/>
        <v>3.4322550459147374</v>
      </c>
      <c r="AY354" s="50">
        <f t="shared" si="182"/>
        <v>3.4321824088843074</v>
      </c>
    </row>
    <row r="355" spans="6:51" x14ac:dyDescent="0.25">
      <c r="F355" s="3">
        <v>41</v>
      </c>
      <c r="G355" s="43">
        <f t="shared" si="181"/>
        <v>2.1708671604577066</v>
      </c>
      <c r="H355" s="43">
        <f t="shared" si="181"/>
        <v>3.4322547062917899</v>
      </c>
      <c r="I355" s="43">
        <f t="shared" si="181"/>
        <v>3.09207368812136</v>
      </c>
      <c r="J355" s="43">
        <f t="shared" si="181"/>
        <v>3.1420743260877142</v>
      </c>
      <c r="K355" s="43">
        <f t="shared" si="181"/>
        <v>1.5300499446211988</v>
      </c>
      <c r="L355" s="44">
        <f t="shared" si="181"/>
        <v>3.3196526642628981</v>
      </c>
      <c r="M355" s="45">
        <f t="shared" si="181"/>
        <v>3.3557100945212262</v>
      </c>
      <c r="N355" s="46">
        <f t="shared" si="181"/>
        <v>1.0434398809008987</v>
      </c>
      <c r="O355" s="46">
        <f t="shared" si="181"/>
        <v>1.0434398809008987</v>
      </c>
      <c r="P355" s="47">
        <f t="shared" si="181"/>
        <v>6.7735507051211776</v>
      </c>
      <c r="Q355" s="47">
        <f t="shared" si="181"/>
        <v>11.582974949217782</v>
      </c>
      <c r="R355" s="47">
        <f t="shared" si="181"/>
        <v>22.813162987938924</v>
      </c>
      <c r="S355" s="48">
        <f t="shared" si="181"/>
        <v>0.35</v>
      </c>
      <c r="T355" s="48">
        <f t="shared" si="181"/>
        <v>0.35</v>
      </c>
      <c r="U355" s="49">
        <f t="shared" si="181"/>
        <v>2.4766925813048641</v>
      </c>
      <c r="V355" s="49">
        <f t="shared" si="181"/>
        <v>2.4765909105971287</v>
      </c>
      <c r="W355" s="50">
        <f t="shared" si="181"/>
        <v>3.4322551551669513</v>
      </c>
      <c r="X355" s="50">
        <f t="shared" si="181"/>
        <v>3.4322161919080378</v>
      </c>
      <c r="AD355"/>
      <c r="AG355" s="3">
        <f t="shared" si="173"/>
        <v>38.85778775562828</v>
      </c>
      <c r="AH355" s="43">
        <f t="shared" si="182"/>
        <v>2.1708667815421032</v>
      </c>
      <c r="AI355" s="43">
        <f t="shared" si="182"/>
        <v>3.4322542306595216</v>
      </c>
      <c r="AJ355" s="43">
        <f t="shared" si="182"/>
        <v>3.0920717700557403</v>
      </c>
      <c r="AK355" s="43">
        <f t="shared" si="182"/>
        <v>3.1420736639690547</v>
      </c>
      <c r="AL355" s="43">
        <f t="shared" si="182"/>
        <v>1.5300499446211988</v>
      </c>
      <c r="AM355" s="44">
        <f t="shared" si="182"/>
        <v>3.3181500111756126</v>
      </c>
      <c r="AN355" s="45">
        <f t="shared" si="182"/>
        <v>3.3517191341944663</v>
      </c>
      <c r="AO355" s="46">
        <f t="shared" si="182"/>
        <v>1.0434398809008987</v>
      </c>
      <c r="AP355" s="46">
        <f t="shared" si="182"/>
        <v>1.0434398809008987</v>
      </c>
      <c r="AQ355" s="47">
        <f t="shared" si="182"/>
        <v>6.7735507051211776</v>
      </c>
      <c r="AR355" s="47">
        <f t="shared" si="182"/>
        <v>11.582974949217782</v>
      </c>
      <c r="AS355" s="47">
        <f t="shared" si="182"/>
        <v>22.813162987938924</v>
      </c>
      <c r="AT355" s="48">
        <f t="shared" si="182"/>
        <v>0.35</v>
      </c>
      <c r="AU355" s="48">
        <f t="shared" si="182"/>
        <v>0.35</v>
      </c>
      <c r="AV355" s="49">
        <f t="shared" si="182"/>
        <v>2.4766716063324798</v>
      </c>
      <c r="AW355" s="49">
        <f t="shared" si="182"/>
        <v>2.4765257839497097</v>
      </c>
      <c r="AX355" s="50">
        <f t="shared" si="182"/>
        <v>3.4322551065396527</v>
      </c>
      <c r="AY355" s="50">
        <f t="shared" si="182"/>
        <v>3.4322007307160178</v>
      </c>
    </row>
    <row r="356" spans="6:51" x14ac:dyDescent="0.25">
      <c r="F356" s="3">
        <v>42</v>
      </c>
      <c r="G356" s="43">
        <f t="shared" si="181"/>
        <v>2.1708672557877113</v>
      </c>
      <c r="H356" s="43">
        <f t="shared" si="181"/>
        <v>3.43225484205563</v>
      </c>
      <c r="I356" s="43">
        <f t="shared" si="181"/>
        <v>3.0920741396606535</v>
      </c>
      <c r="J356" s="43">
        <f t="shared" si="181"/>
        <v>3.1420745149588409</v>
      </c>
      <c r="K356" s="43">
        <f t="shared" si="181"/>
        <v>1.5300499446211988</v>
      </c>
      <c r="L356" s="44">
        <f t="shared" si="181"/>
        <v>3.3202198328671715</v>
      </c>
      <c r="M356" s="45">
        <f t="shared" si="181"/>
        <v>3.3571963673063077</v>
      </c>
      <c r="N356" s="46">
        <f t="shared" si="181"/>
        <v>1.0434398809008987</v>
      </c>
      <c r="O356" s="46">
        <f t="shared" si="181"/>
        <v>1.0434398809008987</v>
      </c>
      <c r="P356" s="47">
        <f t="shared" si="181"/>
        <v>6.7735507051211776</v>
      </c>
      <c r="Q356" s="47">
        <f t="shared" si="181"/>
        <v>11.582974949217782</v>
      </c>
      <c r="R356" s="47">
        <f t="shared" si="181"/>
        <v>22.813162987938924</v>
      </c>
      <c r="S356" s="48">
        <f t="shared" si="181"/>
        <v>0.35</v>
      </c>
      <c r="T356" s="48">
        <f t="shared" si="181"/>
        <v>0.35</v>
      </c>
      <c r="U356" s="49">
        <f t="shared" si="181"/>
        <v>2.4766993545213416</v>
      </c>
      <c r="V356" s="49">
        <f t="shared" si="181"/>
        <v>2.4766130058643068</v>
      </c>
      <c r="W356" s="50">
        <f t="shared" si="181"/>
        <v>3.4322551713846026</v>
      </c>
      <c r="X356" s="50">
        <f t="shared" si="181"/>
        <v>3.4322215371025395</v>
      </c>
      <c r="AD356"/>
      <c r="AG356" s="3">
        <f t="shared" si="173"/>
        <v>40.467341024247702</v>
      </c>
      <c r="AH356" s="43">
        <f t="shared" si="182"/>
        <v>2.1708670932488587</v>
      </c>
      <c r="AI356" s="43">
        <f t="shared" si="182"/>
        <v>3.4322546154671119</v>
      </c>
      <c r="AJ356" s="43">
        <f t="shared" si="182"/>
        <v>3.0920733596385688</v>
      </c>
      <c r="AK356" s="43">
        <f t="shared" si="182"/>
        <v>3.1420741997166268</v>
      </c>
      <c r="AL356" s="43">
        <f t="shared" si="182"/>
        <v>1.5300499446211988</v>
      </c>
      <c r="AM356" s="44">
        <f t="shared" si="182"/>
        <v>3.3193187264457729</v>
      </c>
      <c r="AN356" s="45">
        <f t="shared" si="182"/>
        <v>3.3548286501620463</v>
      </c>
      <c r="AO356" s="46">
        <f t="shared" si="182"/>
        <v>1.0434398809008987</v>
      </c>
      <c r="AP356" s="46">
        <f t="shared" si="182"/>
        <v>1.0434398809008987</v>
      </c>
      <c r="AQ356" s="47">
        <f t="shared" si="182"/>
        <v>6.7735507051211776</v>
      </c>
      <c r="AR356" s="47">
        <f t="shared" si="182"/>
        <v>11.582974949217782</v>
      </c>
      <c r="AS356" s="47">
        <f t="shared" si="182"/>
        <v>22.813162987938924</v>
      </c>
      <c r="AT356" s="48">
        <f t="shared" si="182"/>
        <v>0.35</v>
      </c>
      <c r="AU356" s="48">
        <f t="shared" si="182"/>
        <v>0.35</v>
      </c>
      <c r="AV356" s="49">
        <f t="shared" si="182"/>
        <v>2.476688293762225</v>
      </c>
      <c r="AW356" s="49">
        <f t="shared" si="182"/>
        <v>2.4765772359837213</v>
      </c>
      <c r="AX356" s="50">
        <f t="shared" si="182"/>
        <v>3.4322551450683116</v>
      </c>
      <c r="AY356" s="50">
        <f t="shared" si="182"/>
        <v>3.4322129148307758</v>
      </c>
    </row>
    <row r="357" spans="6:51" x14ac:dyDescent="0.25">
      <c r="F357" s="3">
        <v>43</v>
      </c>
      <c r="G357" s="43">
        <f t="shared" si="181"/>
        <v>2.1708673223409254</v>
      </c>
      <c r="H357" s="43">
        <f t="shared" si="181"/>
        <v>3.4322549430284663</v>
      </c>
      <c r="I357" s="43">
        <f t="shared" si="181"/>
        <v>3.0920744407331524</v>
      </c>
      <c r="J357" s="43">
        <f t="shared" si="181"/>
        <v>3.142074655440779</v>
      </c>
      <c r="K357" s="43">
        <f t="shared" si="181"/>
        <v>1.5300499446211988</v>
      </c>
      <c r="L357" s="44">
        <f t="shared" si="181"/>
        <v>3.3207186877597539</v>
      </c>
      <c r="M357" s="45">
        <f t="shared" si="181"/>
        <v>3.3584891646753374</v>
      </c>
      <c r="N357" s="46">
        <f t="shared" si="181"/>
        <v>1.0434398809008987</v>
      </c>
      <c r="O357" s="46">
        <f t="shared" si="181"/>
        <v>1.0434398809008987</v>
      </c>
      <c r="P357" s="47">
        <f t="shared" si="181"/>
        <v>6.7735507051211776</v>
      </c>
      <c r="Q357" s="47">
        <f t="shared" si="181"/>
        <v>11.582974949217782</v>
      </c>
      <c r="R357" s="47">
        <f t="shared" si="181"/>
        <v>22.813162987938924</v>
      </c>
      <c r="S357" s="48">
        <f t="shared" si="181"/>
        <v>0.35</v>
      </c>
      <c r="T357" s="48">
        <f t="shared" si="181"/>
        <v>0.35</v>
      </c>
      <c r="U357" s="49">
        <f t="shared" si="181"/>
        <v>2.4767047689339483</v>
      </c>
      <c r="V357" s="49">
        <f t="shared" si="181"/>
        <v>2.4766311984364333</v>
      </c>
      <c r="W357" s="50">
        <f t="shared" si="181"/>
        <v>3.4322551846720679</v>
      </c>
      <c r="X357" s="50">
        <f t="shared" si="181"/>
        <v>3.4322259990878647</v>
      </c>
      <c r="AD357"/>
      <c r="AG357" s="3">
        <f t="shared" si="173"/>
        <v>41.95047391357199</v>
      </c>
      <c r="AH357" s="43">
        <f t="shared" si="182"/>
        <v>2.170867251838124</v>
      </c>
      <c r="AI357" s="43">
        <f t="shared" si="182"/>
        <v>3.4322548362411069</v>
      </c>
      <c r="AJ357" s="43">
        <f t="shared" si="182"/>
        <v>3.0920741213707426</v>
      </c>
      <c r="AK357" s="43">
        <f t="shared" si="182"/>
        <v>3.1420745068699354</v>
      </c>
      <c r="AL357" s="43">
        <f t="shared" si="182"/>
        <v>1.5300499446211988</v>
      </c>
      <c r="AM357" s="44">
        <f t="shared" si="182"/>
        <v>3.3201934389235683</v>
      </c>
      <c r="AN357" s="45">
        <f t="shared" si="182"/>
        <v>3.3571275544702464</v>
      </c>
      <c r="AO357" s="46">
        <f t="shared" si="182"/>
        <v>1.0434398809008987</v>
      </c>
      <c r="AP357" s="46">
        <f t="shared" si="182"/>
        <v>1.0434398809008987</v>
      </c>
      <c r="AQ357" s="47">
        <f t="shared" si="182"/>
        <v>6.7735507051211776</v>
      </c>
      <c r="AR357" s="47">
        <f t="shared" si="182"/>
        <v>11.582974949217782</v>
      </c>
      <c r="AS357" s="47">
        <f t="shared" si="182"/>
        <v>22.813162987938924</v>
      </c>
      <c r="AT357" s="48">
        <f t="shared" si="182"/>
        <v>0.35</v>
      </c>
      <c r="AU357" s="48">
        <f t="shared" si="182"/>
        <v>0.35</v>
      </c>
      <c r="AV357" s="49">
        <f t="shared" si="182"/>
        <v>2.4766990537597273</v>
      </c>
      <c r="AW357" s="49">
        <f t="shared" si="182"/>
        <v>2.4766120102673903</v>
      </c>
      <c r="AX357" s="50">
        <f t="shared" si="182"/>
        <v>3.4322551706560627</v>
      </c>
      <c r="AY357" s="50">
        <f t="shared" si="182"/>
        <v>3.4322212946803989</v>
      </c>
    </row>
    <row r="358" spans="6:51" x14ac:dyDescent="0.25">
      <c r="F358" s="3">
        <v>44</v>
      </c>
      <c r="G358" s="43">
        <f t="shared" si="181"/>
        <v>2.1708673694558107</v>
      </c>
      <c r="H358" s="43">
        <f t="shared" si="181"/>
        <v>3.4322550185587506</v>
      </c>
      <c r="I358" s="43">
        <f t="shared" si="181"/>
        <v>3.0920746434511988</v>
      </c>
      <c r="J358" s="43">
        <f t="shared" si="181"/>
        <v>3.1420747605659471</v>
      </c>
      <c r="K358" s="43">
        <f t="shared" si="181"/>
        <v>1.5300499446211988</v>
      </c>
      <c r="L358" s="44">
        <f t="shared" si="181"/>
        <v>3.3211589626659661</v>
      </c>
      <c r="M358" s="45">
        <f t="shared" si="181"/>
        <v>3.359615686606785</v>
      </c>
      <c r="N358" s="46">
        <f t="shared" si="181"/>
        <v>1.0434398809008987</v>
      </c>
      <c r="O358" s="46">
        <f t="shared" si="181"/>
        <v>1.0434398809008987</v>
      </c>
      <c r="P358" s="47">
        <f t="shared" si="181"/>
        <v>6.7735507051211776</v>
      </c>
      <c r="Q358" s="47">
        <f t="shared" si="181"/>
        <v>11.582974949217782</v>
      </c>
      <c r="R358" s="47">
        <f t="shared" si="181"/>
        <v>22.813162987938924</v>
      </c>
      <c r="S358" s="48">
        <f t="shared" si="181"/>
        <v>0.35</v>
      </c>
      <c r="T358" s="48">
        <f t="shared" si="181"/>
        <v>0.35</v>
      </c>
      <c r="U358" s="49">
        <f t="shared" si="181"/>
        <v>2.4767091143733584</v>
      </c>
      <c r="V358" s="49">
        <f t="shared" si="181"/>
        <v>2.4766462305112453</v>
      </c>
      <c r="W358" s="50">
        <f t="shared" si="181"/>
        <v>3.4322551956359248</v>
      </c>
      <c r="X358" s="50">
        <f t="shared" si="181"/>
        <v>3.4322297421897225</v>
      </c>
      <c r="AD358"/>
      <c r="AG358" s="3">
        <f t="shared" si="173"/>
        <v>43.317115956604354</v>
      </c>
      <c r="AH358" s="43">
        <f t="shared" si="182"/>
        <v>2.1708673390437925</v>
      </c>
      <c r="AI358" s="43">
        <f t="shared" si="182"/>
        <v>3.4322549693709141</v>
      </c>
      <c r="AJ358" s="43">
        <f t="shared" si="182"/>
        <v>3.0920745137806041</v>
      </c>
      <c r="AK358" s="43">
        <f t="shared" si="182"/>
        <v>3.1420746920987406</v>
      </c>
      <c r="AL358" s="43">
        <f t="shared" si="182"/>
        <v>1.5300499446211988</v>
      </c>
      <c r="AM358" s="44">
        <f t="shared" si="182"/>
        <v>3.3208642334036123</v>
      </c>
      <c r="AN358" s="45">
        <f t="shared" si="182"/>
        <v>3.3588632302619601</v>
      </c>
      <c r="AO358" s="46">
        <f t="shared" si="182"/>
        <v>1.0434398809008987</v>
      </c>
      <c r="AP358" s="46">
        <f t="shared" si="182"/>
        <v>1.0434398809008987</v>
      </c>
      <c r="AQ358" s="47">
        <f t="shared" si="182"/>
        <v>6.7735507051211776</v>
      </c>
      <c r="AR358" s="47">
        <f t="shared" si="182"/>
        <v>11.582974949217782</v>
      </c>
      <c r="AS358" s="47">
        <f t="shared" si="182"/>
        <v>22.813162987938924</v>
      </c>
      <c r="AT358" s="48">
        <f t="shared" si="182"/>
        <v>0.35</v>
      </c>
      <c r="AU358" s="48">
        <f t="shared" si="182"/>
        <v>0.35</v>
      </c>
      <c r="AV358" s="49">
        <f t="shared" si="182"/>
        <v>2.4767062508573643</v>
      </c>
      <c r="AW358" s="49">
        <f t="shared" si="182"/>
        <v>2.476636276721683</v>
      </c>
      <c r="AX358" s="50">
        <f t="shared" si="182"/>
        <v>3.4322551883758337</v>
      </c>
      <c r="AY358" s="50">
        <f t="shared" si="182"/>
        <v>3.4322272571090844</v>
      </c>
    </row>
    <row r="359" spans="6:51" x14ac:dyDescent="0.25">
      <c r="F359" s="3">
        <v>45</v>
      </c>
      <c r="G359" s="43">
        <f t="shared" si="181"/>
        <v>2.1708674032654827</v>
      </c>
      <c r="H359" s="43">
        <f t="shared" si="181"/>
        <v>3.4322550753798553</v>
      </c>
      <c r="I359" s="43">
        <f t="shared" si="181"/>
        <v>3.0920747812914708</v>
      </c>
      <c r="J359" s="43">
        <f t="shared" ref="J359:X359" si="183">J$160+J287</f>
        <v>3.1420748397054412</v>
      </c>
      <c r="K359" s="43">
        <f t="shared" si="183"/>
        <v>1.5300499446211988</v>
      </c>
      <c r="L359" s="44">
        <f t="shared" si="183"/>
        <v>3.3215487837897082</v>
      </c>
      <c r="M359" s="45">
        <f t="shared" si="183"/>
        <v>3.3605991134984983</v>
      </c>
      <c r="N359" s="46">
        <f t="shared" si="183"/>
        <v>1.0434398809008987</v>
      </c>
      <c r="O359" s="46">
        <f t="shared" si="183"/>
        <v>1.0434398809008987</v>
      </c>
      <c r="P359" s="47">
        <f t="shared" si="183"/>
        <v>6.7735507051211776</v>
      </c>
      <c r="Q359" s="47">
        <f t="shared" si="183"/>
        <v>11.582974949217782</v>
      </c>
      <c r="R359" s="47">
        <f t="shared" si="183"/>
        <v>22.813162987938924</v>
      </c>
      <c r="S359" s="48">
        <f t="shared" si="183"/>
        <v>0.35</v>
      </c>
      <c r="T359" s="48">
        <f t="shared" si="183"/>
        <v>0.35</v>
      </c>
      <c r="U359" s="49">
        <f t="shared" si="183"/>
        <v>2.4767126156780419</v>
      </c>
      <c r="V359" s="49">
        <f t="shared" si="183"/>
        <v>2.4766586946006584</v>
      </c>
      <c r="W359" s="50">
        <f t="shared" si="183"/>
        <v>3.4322552047437145</v>
      </c>
      <c r="X359" s="50">
        <f t="shared" si="183"/>
        <v>3.4322328972801168</v>
      </c>
      <c r="AD359"/>
      <c r="AG359" s="3">
        <f t="shared" si="173"/>
        <v>44.576416783406593</v>
      </c>
      <c r="AH359" s="43">
        <f t="shared" si="182"/>
        <v>2.1708673902700486</v>
      </c>
      <c r="AI359" s="43">
        <f t="shared" si="182"/>
        <v>3.432255053247351</v>
      </c>
      <c r="AJ359" s="43">
        <f t="shared" si="182"/>
        <v>3.0920747292241124</v>
      </c>
      <c r="AK359" s="43">
        <f t="shared" ref="AK359:AY359" si="184">AK$160+AK287</f>
        <v>3.1420748088716861</v>
      </c>
      <c r="AL359" s="43">
        <f t="shared" si="184"/>
        <v>1.5300499446211988</v>
      </c>
      <c r="AM359" s="44">
        <f t="shared" si="184"/>
        <v>3.321389357366189</v>
      </c>
      <c r="AN359" s="45">
        <f t="shared" si="184"/>
        <v>3.3601986797695051</v>
      </c>
      <c r="AO359" s="46">
        <f t="shared" si="184"/>
        <v>1.0434398809008987</v>
      </c>
      <c r="AP359" s="46">
        <f t="shared" si="184"/>
        <v>1.0434398809008987</v>
      </c>
      <c r="AQ359" s="47">
        <f t="shared" si="184"/>
        <v>6.7735507051211776</v>
      </c>
      <c r="AR359" s="47">
        <f t="shared" si="184"/>
        <v>11.582974949217782</v>
      </c>
      <c r="AS359" s="47">
        <f t="shared" si="184"/>
        <v>22.813162987938924</v>
      </c>
      <c r="AT359" s="48">
        <f t="shared" si="184"/>
        <v>0.35</v>
      </c>
      <c r="AU359" s="48">
        <f t="shared" si="184"/>
        <v>0.35</v>
      </c>
      <c r="AV359" s="49">
        <f t="shared" si="184"/>
        <v>2.4767112234209097</v>
      </c>
      <c r="AW359" s="49">
        <f t="shared" si="184"/>
        <v>2.4766536957077259</v>
      </c>
      <c r="AX359" s="50">
        <f t="shared" si="184"/>
        <v>3.4322552010870555</v>
      </c>
      <c r="AY359" s="50">
        <f t="shared" si="184"/>
        <v>3.4322316253787788</v>
      </c>
    </row>
    <row r="360" spans="6:51" x14ac:dyDescent="0.25">
      <c r="F360" s="3">
        <v>46</v>
      </c>
      <c r="G360" s="43">
        <f t="shared" ref="G360:X374" si="185">G$160+G288</f>
        <v>2.1708674278491733</v>
      </c>
      <c r="H360" s="43">
        <f t="shared" si="185"/>
        <v>3.4322551183675141</v>
      </c>
      <c r="I360" s="43">
        <f t="shared" si="185"/>
        <v>3.0920748759420125</v>
      </c>
      <c r="J360" s="43">
        <f t="shared" si="185"/>
        <v>3.1420748996358334</v>
      </c>
      <c r="K360" s="43">
        <f t="shared" si="185"/>
        <v>1.5300499446211988</v>
      </c>
      <c r="L360" s="44">
        <f t="shared" si="185"/>
        <v>3.3218949680596053</v>
      </c>
      <c r="M360" s="45">
        <f t="shared" si="185"/>
        <v>3.3614592171246565</v>
      </c>
      <c r="N360" s="46">
        <f t="shared" si="185"/>
        <v>1.0434398809008987</v>
      </c>
      <c r="O360" s="46">
        <f t="shared" si="185"/>
        <v>1.0434398809008987</v>
      </c>
      <c r="P360" s="47">
        <f t="shared" si="185"/>
        <v>6.7735507051211776</v>
      </c>
      <c r="Q360" s="47">
        <f t="shared" si="185"/>
        <v>11.582974949217782</v>
      </c>
      <c r="R360" s="47">
        <f t="shared" si="185"/>
        <v>22.813162987938924</v>
      </c>
      <c r="S360" s="48">
        <f t="shared" si="185"/>
        <v>0.35</v>
      </c>
      <c r="T360" s="48">
        <f t="shared" si="185"/>
        <v>0.35</v>
      </c>
      <c r="U360" s="49">
        <f t="shared" si="185"/>
        <v>2.4767154478914026</v>
      </c>
      <c r="V360" s="49">
        <f t="shared" si="185"/>
        <v>2.4766690652093177</v>
      </c>
      <c r="W360" s="50">
        <f t="shared" si="185"/>
        <v>3.4322552123585148</v>
      </c>
      <c r="X360" s="50">
        <f t="shared" si="185"/>
        <v>3.4322355690985455</v>
      </c>
      <c r="AD360"/>
      <c r="AG360" s="3">
        <f t="shared" si="173"/>
        <v>45.736807377615186</v>
      </c>
      <c r="AH360" s="43">
        <f t="shared" ref="AH360:AY374" si="186">AH$160+AH288</f>
        <v>2.1708674221008399</v>
      </c>
      <c r="AI360" s="43">
        <f t="shared" si="186"/>
        <v>3.4322551081761334</v>
      </c>
      <c r="AJ360" s="43">
        <f t="shared" si="186"/>
        <v>3.0920748543201046</v>
      </c>
      <c r="AK360" s="43">
        <f t="shared" si="186"/>
        <v>3.1420748854214815</v>
      </c>
      <c r="AL360" s="43">
        <f t="shared" si="186"/>
        <v>1.5300499446211988</v>
      </c>
      <c r="AM360" s="44">
        <f t="shared" si="186"/>
        <v>3.3218077464842146</v>
      </c>
      <c r="AN360" s="45">
        <f t="shared" si="186"/>
        <v>3.361243807439521</v>
      </c>
      <c r="AO360" s="46">
        <f t="shared" si="186"/>
        <v>1.0434398809008987</v>
      </c>
      <c r="AP360" s="46">
        <f t="shared" si="186"/>
        <v>1.0434398809008987</v>
      </c>
      <c r="AQ360" s="47">
        <f t="shared" si="186"/>
        <v>6.7735507051211776</v>
      </c>
      <c r="AR360" s="47">
        <f t="shared" si="186"/>
        <v>11.582974949217782</v>
      </c>
      <c r="AS360" s="47">
        <f t="shared" si="186"/>
        <v>22.813162987938924</v>
      </c>
      <c r="AT360" s="48">
        <f t="shared" si="186"/>
        <v>0.35</v>
      </c>
      <c r="AU360" s="48">
        <f t="shared" si="186"/>
        <v>0.35</v>
      </c>
      <c r="AV360" s="49">
        <f t="shared" si="186"/>
        <v>2.4767147590874306</v>
      </c>
      <c r="AW360" s="49">
        <f t="shared" si="186"/>
        <v>2.4766665158800731</v>
      </c>
      <c r="AX360" s="50">
        <f t="shared" si="186"/>
        <v>3.4322552104819763</v>
      </c>
      <c r="AY360" s="50">
        <f t="shared" si="186"/>
        <v>3.432234907708696</v>
      </c>
    </row>
    <row r="361" spans="6:51" x14ac:dyDescent="0.25">
      <c r="F361" s="3">
        <v>47</v>
      </c>
      <c r="G361" s="43">
        <f t="shared" si="185"/>
        <v>2.1708674459540247</v>
      </c>
      <c r="H361" s="43">
        <f t="shared" si="185"/>
        <v>3.4322551510710753</v>
      </c>
      <c r="I361" s="43">
        <f t="shared" si="185"/>
        <v>3.0920749415747064</v>
      </c>
      <c r="J361" s="43">
        <f t="shared" si="185"/>
        <v>3.1420749452850543</v>
      </c>
      <c r="K361" s="43">
        <f t="shared" si="185"/>
        <v>1.5300499446211988</v>
      </c>
      <c r="L361" s="44">
        <f t="shared" si="185"/>
        <v>3.3222032608159293</v>
      </c>
      <c r="M361" s="45">
        <f t="shared" si="185"/>
        <v>3.3622128781993426</v>
      </c>
      <c r="N361" s="46">
        <f t="shared" si="185"/>
        <v>1.0434398809008987</v>
      </c>
      <c r="O361" s="46">
        <f t="shared" si="185"/>
        <v>1.0434398809008987</v>
      </c>
      <c r="P361" s="47">
        <f t="shared" si="185"/>
        <v>6.7735507051211776</v>
      </c>
      <c r="Q361" s="47">
        <f t="shared" si="185"/>
        <v>11.582974949217782</v>
      </c>
      <c r="R361" s="47">
        <f t="shared" si="185"/>
        <v>22.813162987938924</v>
      </c>
      <c r="S361" s="48">
        <f t="shared" si="185"/>
        <v>0.35</v>
      </c>
      <c r="T361" s="48">
        <f t="shared" si="185"/>
        <v>0.35</v>
      </c>
      <c r="U361" s="49">
        <f t="shared" si="185"/>
        <v>2.476717747776835</v>
      </c>
      <c r="V361" s="49">
        <f t="shared" si="185"/>
        <v>2.4766777235341118</v>
      </c>
      <c r="W361" s="50">
        <f t="shared" si="185"/>
        <v>3.4322552187643138</v>
      </c>
      <c r="X361" s="50">
        <f t="shared" si="185"/>
        <v>3.4322378418715798</v>
      </c>
      <c r="AD361"/>
      <c r="AG361" s="3">
        <f t="shared" si="173"/>
        <v>46.806056521639796</v>
      </c>
      <c r="AH361" s="43">
        <f t="shared" si="186"/>
        <v>2.1708674428513897</v>
      </c>
      <c r="AI361" s="43">
        <f t="shared" si="186"/>
        <v>3.4322551453990364</v>
      </c>
      <c r="AJ361" s="43">
        <f t="shared" si="186"/>
        <v>3.0920749306219877</v>
      </c>
      <c r="AK361" s="43">
        <f t="shared" si="186"/>
        <v>3.1420749373630761</v>
      </c>
      <c r="AL361" s="43">
        <f t="shared" si="186"/>
        <v>1.5300499446211988</v>
      </c>
      <c r="AM361" s="44">
        <f t="shared" si="186"/>
        <v>3.3221461912605772</v>
      </c>
      <c r="AN361" s="45">
        <f t="shared" si="186"/>
        <v>3.3620743203232881</v>
      </c>
      <c r="AO361" s="46">
        <f t="shared" si="186"/>
        <v>1.0434398809008987</v>
      </c>
      <c r="AP361" s="46">
        <f t="shared" si="186"/>
        <v>1.0434398809008987</v>
      </c>
      <c r="AQ361" s="47">
        <f t="shared" si="186"/>
        <v>6.7735507051211776</v>
      </c>
      <c r="AR361" s="47">
        <f t="shared" si="186"/>
        <v>11.582974949217782</v>
      </c>
      <c r="AS361" s="47">
        <f t="shared" si="186"/>
        <v>22.813162987938924</v>
      </c>
      <c r="AT361" s="48">
        <f t="shared" si="186"/>
        <v>0.35</v>
      </c>
      <c r="AU361" s="48">
        <f t="shared" si="186"/>
        <v>0.35</v>
      </c>
      <c r="AV361" s="49">
        <f t="shared" si="186"/>
        <v>2.4767173379351206</v>
      </c>
      <c r="AW361" s="49">
        <f t="shared" si="186"/>
        <v>2.4766761627832592</v>
      </c>
      <c r="AX361" s="50">
        <f t="shared" si="186"/>
        <v>3.4322552176052015</v>
      </c>
      <c r="AY361" s="50">
        <f t="shared" si="186"/>
        <v>3.4322374288728734</v>
      </c>
    </row>
    <row r="362" spans="6:51" x14ac:dyDescent="0.25">
      <c r="F362" s="3">
        <v>48</v>
      </c>
      <c r="G362" s="43">
        <f t="shared" si="185"/>
        <v>2.170867459452817</v>
      </c>
      <c r="H362" s="43">
        <f t="shared" si="185"/>
        <v>3.4322551760879607</v>
      </c>
      <c r="I362" s="43">
        <f t="shared" si="185"/>
        <v>3.0920749875306752</v>
      </c>
      <c r="J362" s="43">
        <f t="shared" si="185"/>
        <v>3.1420749802566545</v>
      </c>
      <c r="K362" s="43">
        <f t="shared" si="185"/>
        <v>1.5300499446211988</v>
      </c>
      <c r="L362" s="44">
        <f t="shared" si="185"/>
        <v>3.3224785261551735</v>
      </c>
      <c r="M362" s="45">
        <f t="shared" si="185"/>
        <v>3.3628745244792522</v>
      </c>
      <c r="N362" s="46">
        <f t="shared" si="185"/>
        <v>1.0434398809008987</v>
      </c>
      <c r="O362" s="46">
        <f t="shared" si="185"/>
        <v>1.0434398809008987</v>
      </c>
      <c r="P362" s="47">
        <f t="shared" si="185"/>
        <v>6.7735507051211776</v>
      </c>
      <c r="Q362" s="47">
        <f t="shared" si="185"/>
        <v>11.582974949217782</v>
      </c>
      <c r="R362" s="47">
        <f t="shared" si="185"/>
        <v>22.813162987938924</v>
      </c>
      <c r="S362" s="48">
        <f t="shared" si="185"/>
        <v>0.35</v>
      </c>
      <c r="T362" s="48">
        <f t="shared" si="185"/>
        <v>0.35</v>
      </c>
      <c r="U362" s="49">
        <f t="shared" si="185"/>
        <v>2.4767196225703101</v>
      </c>
      <c r="V362" s="49">
        <f t="shared" si="185"/>
        <v>2.4766849767748593</v>
      </c>
      <c r="W362" s="50">
        <f t="shared" si="185"/>
        <v>3.4322552241847779</v>
      </c>
      <c r="X362" s="50">
        <f t="shared" si="185"/>
        <v>3.4322397836471494</v>
      </c>
      <c r="AD362"/>
      <c r="AG362" s="3">
        <f t="shared" si="173"/>
        <v>47.791322808443105</v>
      </c>
      <c r="AH362" s="43">
        <f t="shared" si="186"/>
        <v>2.1708674569457052</v>
      </c>
      <c r="AI362" s="43">
        <f t="shared" si="186"/>
        <v>3.4322551713994924</v>
      </c>
      <c r="AJ362" s="43">
        <f t="shared" si="186"/>
        <v>3.0920749792229598</v>
      </c>
      <c r="AK362" s="43">
        <f t="shared" si="186"/>
        <v>3.1420749736981</v>
      </c>
      <c r="AL362" s="43">
        <f t="shared" si="186"/>
        <v>1.5300499446211988</v>
      </c>
      <c r="AM362" s="44">
        <f t="shared" si="186"/>
        <v>3.3224235978375076</v>
      </c>
      <c r="AN362" s="45">
        <f t="shared" si="186"/>
        <v>3.3627434143497887</v>
      </c>
      <c r="AO362" s="46">
        <f t="shared" si="186"/>
        <v>1.0434398809008987</v>
      </c>
      <c r="AP362" s="46">
        <f t="shared" si="186"/>
        <v>1.0434398809008987</v>
      </c>
      <c r="AQ362" s="47">
        <f t="shared" si="186"/>
        <v>6.7735507051211776</v>
      </c>
      <c r="AR362" s="47">
        <f t="shared" si="186"/>
        <v>11.582974949217782</v>
      </c>
      <c r="AS362" s="47">
        <f t="shared" si="186"/>
        <v>22.813162987938924</v>
      </c>
      <c r="AT362" s="48">
        <f t="shared" si="186"/>
        <v>0.35</v>
      </c>
      <c r="AU362" s="48">
        <f t="shared" si="186"/>
        <v>0.35</v>
      </c>
      <c r="AV362" s="49">
        <f t="shared" si="186"/>
        <v>2.4767192619876126</v>
      </c>
      <c r="AW362" s="49">
        <f t="shared" si="186"/>
        <v>2.4766835661878148</v>
      </c>
      <c r="AX362" s="50">
        <f t="shared" si="186"/>
        <v>3.4322552231256687</v>
      </c>
      <c r="AY362" s="50">
        <f t="shared" si="186"/>
        <v>3.4322394028818048</v>
      </c>
    </row>
    <row r="363" spans="6:51" x14ac:dyDescent="0.25">
      <c r="F363" s="3">
        <v>49</v>
      </c>
      <c r="G363" s="43">
        <f t="shared" si="185"/>
        <v>2.1708674696375949</v>
      </c>
      <c r="H363" s="43">
        <f t="shared" si="185"/>
        <v>3.4322551953289175</v>
      </c>
      <c r="I363" s="43">
        <f t="shared" si="185"/>
        <v>3.0920750200208169</v>
      </c>
      <c r="J363" s="43">
        <f t="shared" si="185"/>
        <v>3.1420750072002597</v>
      </c>
      <c r="K363" s="43">
        <f t="shared" si="185"/>
        <v>1.5356357734031301</v>
      </c>
      <c r="L363" s="44">
        <f t="shared" si="185"/>
        <v>3.3227249000877332</v>
      </c>
      <c r="M363" s="45">
        <f t="shared" si="185"/>
        <v>3.3634565014169198</v>
      </c>
      <c r="N363" s="46">
        <f t="shared" si="185"/>
        <v>1.0434398809008987</v>
      </c>
      <c r="O363" s="46">
        <f t="shared" si="185"/>
        <v>1.0434398809008987</v>
      </c>
      <c r="P363" s="47">
        <f t="shared" si="185"/>
        <v>6.7735507051211776</v>
      </c>
      <c r="Q363" s="47">
        <f t="shared" si="185"/>
        <v>11.582974949217782</v>
      </c>
      <c r="R363" s="47">
        <f t="shared" si="185"/>
        <v>22.813162987938924</v>
      </c>
      <c r="S363" s="48">
        <f t="shared" si="185"/>
        <v>0.35</v>
      </c>
      <c r="T363" s="48">
        <f t="shared" si="185"/>
        <v>0.35</v>
      </c>
      <c r="U363" s="49">
        <f t="shared" si="185"/>
        <v>2.4767211566543939</v>
      </c>
      <c r="V363" s="49">
        <f t="shared" si="185"/>
        <v>2.4766910732737055</v>
      </c>
      <c r="W363" s="50">
        <f t="shared" si="185"/>
        <v>3.4322552287972385</v>
      </c>
      <c r="X363" s="50">
        <f t="shared" si="185"/>
        <v>3.4322414496533522</v>
      </c>
      <c r="AD363"/>
      <c r="AG363" s="3">
        <f t="shared" si="173"/>
        <v>48.699202568119411</v>
      </c>
      <c r="AH363" s="43">
        <f t="shared" si="186"/>
        <v>2.1708674668627763</v>
      </c>
      <c r="AI363" s="43">
        <f t="shared" si="186"/>
        <v>3.4322551900564702</v>
      </c>
      <c r="AJ363" s="43">
        <f t="shared" si="186"/>
        <v>3.0920750113846758</v>
      </c>
      <c r="AK363" s="43">
        <f t="shared" si="186"/>
        <v>3.1420749998120692</v>
      </c>
      <c r="AL363" s="43">
        <f t="shared" si="186"/>
        <v>1.5300499446211988</v>
      </c>
      <c r="AM363" s="44">
        <f t="shared" si="186"/>
        <v>3.3226536087087943</v>
      </c>
      <c r="AN363" s="45">
        <f t="shared" si="186"/>
        <v>3.3632891609298241</v>
      </c>
      <c r="AO363" s="46">
        <f t="shared" si="186"/>
        <v>1.0434398809008987</v>
      </c>
      <c r="AP363" s="46">
        <f t="shared" si="186"/>
        <v>1.0434398809008987</v>
      </c>
      <c r="AQ363" s="47">
        <f t="shared" si="186"/>
        <v>6.7735507051211776</v>
      </c>
      <c r="AR363" s="47">
        <f t="shared" si="186"/>
        <v>11.582974949217782</v>
      </c>
      <c r="AS363" s="47">
        <f t="shared" si="186"/>
        <v>22.813162987938924</v>
      </c>
      <c r="AT363" s="48">
        <f t="shared" si="186"/>
        <v>0.35</v>
      </c>
      <c r="AU363" s="48">
        <f t="shared" si="186"/>
        <v>0.35</v>
      </c>
      <c r="AV363" s="49">
        <f t="shared" si="186"/>
        <v>2.4767207267669344</v>
      </c>
      <c r="AW363" s="49">
        <f t="shared" si="186"/>
        <v>2.4766893483068917</v>
      </c>
      <c r="AX363" s="50">
        <f t="shared" si="186"/>
        <v>3.432255227485761</v>
      </c>
      <c r="AY363" s="50">
        <f t="shared" si="186"/>
        <v>3.432240974666652</v>
      </c>
    </row>
    <row r="364" spans="6:51" x14ac:dyDescent="0.25">
      <c r="F364" s="3">
        <v>50</v>
      </c>
      <c r="G364" s="43">
        <f t="shared" si="185"/>
        <v>2.1708674774101899</v>
      </c>
      <c r="H364" s="43">
        <f t="shared" si="185"/>
        <v>3.4322552102068395</v>
      </c>
      <c r="I364" s="43">
        <f t="shared" si="185"/>
        <v>3.0920750432109383</v>
      </c>
      <c r="J364" s="43">
        <f t="shared" si="185"/>
        <v>3.1420750280747063</v>
      </c>
      <c r="K364" s="43">
        <f t="shared" si="185"/>
        <v>1.601799167579129</v>
      </c>
      <c r="L364" s="44">
        <f t="shared" si="185"/>
        <v>3.3229459143480029</v>
      </c>
      <c r="M364" s="45">
        <f t="shared" si="185"/>
        <v>3.3639693856659849</v>
      </c>
      <c r="N364" s="46">
        <f t="shared" si="185"/>
        <v>1.0434398809008987</v>
      </c>
      <c r="O364" s="46">
        <f t="shared" si="185"/>
        <v>1.0434398809008987</v>
      </c>
      <c r="P364" s="47">
        <f t="shared" si="185"/>
        <v>6.7735507051211776</v>
      </c>
      <c r="Q364" s="47">
        <f t="shared" si="185"/>
        <v>11.582974949217782</v>
      </c>
      <c r="R364" s="47">
        <f t="shared" si="185"/>
        <v>22.813162987938924</v>
      </c>
      <c r="S364" s="48">
        <f t="shared" si="185"/>
        <v>0.35</v>
      </c>
      <c r="T364" s="48">
        <f t="shared" si="185"/>
        <v>0.35</v>
      </c>
      <c r="U364" s="49">
        <f t="shared" si="185"/>
        <v>2.4767224166636623</v>
      </c>
      <c r="V364" s="49">
        <f t="shared" si="185"/>
        <v>2.4766962144174642</v>
      </c>
      <c r="W364" s="50">
        <f t="shared" si="185"/>
        <v>3.4322552327431919</v>
      </c>
      <c r="X364" s="50">
        <f t="shared" si="185"/>
        <v>3.432242884913459</v>
      </c>
      <c r="AD364"/>
      <c r="AG364" s="3">
        <f t="shared" si="173"/>
        <v>49.535774030139265</v>
      </c>
      <c r="AH364" s="43">
        <f t="shared" si="186"/>
        <v>2.1708674740563594</v>
      </c>
      <c r="AI364" s="43">
        <f t="shared" si="186"/>
        <v>3.432255203768702</v>
      </c>
      <c r="AJ364" s="43">
        <f t="shared" si="186"/>
        <v>3.0920750333974762</v>
      </c>
      <c r="AK364" s="43">
        <f t="shared" si="186"/>
        <v>3.1420750190364055</v>
      </c>
      <c r="AL364" s="43">
        <f t="shared" si="186"/>
        <v>1.5720684163613718</v>
      </c>
      <c r="AM364" s="44">
        <f t="shared" si="186"/>
        <v>3.3228462640587195</v>
      </c>
      <c r="AN364" s="45">
        <f t="shared" si="186"/>
        <v>3.3637392740284811</v>
      </c>
      <c r="AO364" s="46">
        <f t="shared" si="186"/>
        <v>1.0434398809008987</v>
      </c>
      <c r="AP364" s="46">
        <f t="shared" si="186"/>
        <v>1.0434398809008987</v>
      </c>
      <c r="AQ364" s="47">
        <f t="shared" si="186"/>
        <v>6.7735507051211776</v>
      </c>
      <c r="AR364" s="47">
        <f t="shared" si="186"/>
        <v>11.582974949217782</v>
      </c>
      <c r="AS364" s="47">
        <f t="shared" si="186"/>
        <v>22.813162987938924</v>
      </c>
      <c r="AT364" s="48">
        <f t="shared" si="186"/>
        <v>0.35</v>
      </c>
      <c r="AU364" s="48">
        <f t="shared" si="186"/>
        <v>0.35</v>
      </c>
      <c r="AV364" s="49">
        <f t="shared" si="186"/>
        <v>2.476721862174049</v>
      </c>
      <c r="AW364" s="49">
        <f t="shared" si="186"/>
        <v>2.4766939353645867</v>
      </c>
      <c r="AX364" s="50">
        <f t="shared" si="186"/>
        <v>3.432255230986462</v>
      </c>
      <c r="AY364" s="50">
        <f t="shared" si="186"/>
        <v>3.4322422448078935</v>
      </c>
    </row>
    <row r="365" spans="6:51" x14ac:dyDescent="0.25">
      <c r="F365" s="3">
        <v>51</v>
      </c>
      <c r="G365" s="43">
        <f t="shared" si="185"/>
        <v>2.1708674834072448</v>
      </c>
      <c r="H365" s="43">
        <f t="shared" si="185"/>
        <v>3.4322552217718463</v>
      </c>
      <c r="I365" s="43">
        <f t="shared" si="185"/>
        <v>3.0920750599195932</v>
      </c>
      <c r="J365" s="43">
        <f t="shared" si="185"/>
        <v>3.1420750443359351</v>
      </c>
      <c r="K365" s="43">
        <f t="shared" si="185"/>
        <v>1.6605781111018061</v>
      </c>
      <c r="L365" s="44">
        <f t="shared" si="185"/>
        <v>3.3231445969361912</v>
      </c>
      <c r="M365" s="45">
        <f t="shared" si="185"/>
        <v>3.3644222502362533</v>
      </c>
      <c r="N365" s="46">
        <f t="shared" si="185"/>
        <v>1.0434398809008987</v>
      </c>
      <c r="O365" s="46">
        <f t="shared" si="185"/>
        <v>1.0434398809008987</v>
      </c>
      <c r="P365" s="47">
        <f t="shared" si="185"/>
        <v>6.7735507051211776</v>
      </c>
      <c r="Q365" s="47">
        <f t="shared" si="185"/>
        <v>11.582974949217782</v>
      </c>
      <c r="R365" s="47">
        <f t="shared" si="185"/>
        <v>22.813162987938924</v>
      </c>
      <c r="S365" s="48">
        <f t="shared" si="185"/>
        <v>0.35</v>
      </c>
      <c r="T365" s="48">
        <f t="shared" si="185"/>
        <v>0.35</v>
      </c>
      <c r="U365" s="49">
        <f t="shared" si="185"/>
        <v>2.4767234554027908</v>
      </c>
      <c r="V365" s="49">
        <f t="shared" si="185"/>
        <v>2.4767005640214079</v>
      </c>
      <c r="W365" s="50">
        <f t="shared" si="185"/>
        <v>3.4322552361362355</v>
      </c>
      <c r="X365" s="50">
        <f t="shared" si="185"/>
        <v>3.4322441262911392</v>
      </c>
      <c r="AD365"/>
      <c r="AG365" s="3">
        <f t="shared" si="173"/>
        <v>50.306638016924872</v>
      </c>
      <c r="AH365" s="43">
        <f t="shared" si="186"/>
        <v>2.1708674794138458</v>
      </c>
      <c r="AI365" s="43">
        <f t="shared" si="186"/>
        <v>3.4322552140644897</v>
      </c>
      <c r="AJ365" s="43">
        <f t="shared" si="186"/>
        <v>3.092075048920035</v>
      </c>
      <c r="AK365" s="43">
        <f t="shared" si="186"/>
        <v>3.1420750334948515</v>
      </c>
      <c r="AL365" s="43">
        <f t="shared" si="186"/>
        <v>1.6205595436865046</v>
      </c>
      <c r="AM365" s="44">
        <f t="shared" si="186"/>
        <v>3.3230090836861623</v>
      </c>
      <c r="AN365" s="45">
        <f t="shared" si="186"/>
        <v>3.3641142475005186</v>
      </c>
      <c r="AO365" s="46">
        <f t="shared" si="186"/>
        <v>1.0434398809008987</v>
      </c>
      <c r="AP365" s="46">
        <f t="shared" si="186"/>
        <v>1.0434398809008987</v>
      </c>
      <c r="AQ365" s="47">
        <f t="shared" si="186"/>
        <v>6.7735507051211776</v>
      </c>
      <c r="AR365" s="47">
        <f t="shared" si="186"/>
        <v>11.582974949217782</v>
      </c>
      <c r="AS365" s="47">
        <f t="shared" si="186"/>
        <v>22.813162987938924</v>
      </c>
      <c r="AT365" s="48">
        <f t="shared" si="186"/>
        <v>0.35</v>
      </c>
      <c r="AU365" s="48">
        <f t="shared" si="186"/>
        <v>0.35</v>
      </c>
      <c r="AV365" s="49">
        <f t="shared" si="186"/>
        <v>2.4767227565701289</v>
      </c>
      <c r="AW365" s="49">
        <f t="shared" si="186"/>
        <v>2.4766976255954649</v>
      </c>
      <c r="AX365" s="50">
        <f t="shared" si="186"/>
        <v>3.4322552338377763</v>
      </c>
      <c r="AY365" s="50">
        <f t="shared" si="186"/>
        <v>3.4322432846586448</v>
      </c>
    </row>
    <row r="366" spans="6:51" x14ac:dyDescent="0.25">
      <c r="F366" s="3">
        <v>52</v>
      </c>
      <c r="G366" s="43">
        <f t="shared" si="185"/>
        <v>2.1708674880831653</v>
      </c>
      <c r="H366" s="43">
        <f t="shared" si="185"/>
        <v>3.4322552308083911</v>
      </c>
      <c r="I366" s="43">
        <f t="shared" si="185"/>
        <v>3.0920750720703953</v>
      </c>
      <c r="J366" s="43">
        <f t="shared" si="185"/>
        <v>3.142075057071851</v>
      </c>
      <c r="K366" s="43">
        <f t="shared" si="185"/>
        <v>1.7129501075414695</v>
      </c>
      <c r="L366" s="44">
        <f t="shared" si="185"/>
        <v>3.3233235541278572</v>
      </c>
      <c r="M366" s="45">
        <f t="shared" si="185"/>
        <v>3.3648228887862532</v>
      </c>
      <c r="N366" s="46">
        <f t="shared" si="185"/>
        <v>1.0434398809008987</v>
      </c>
      <c r="O366" s="46">
        <f t="shared" si="185"/>
        <v>1.0434398809008987</v>
      </c>
      <c r="P366" s="47">
        <f t="shared" si="185"/>
        <v>6.7735507051211776</v>
      </c>
      <c r="Q366" s="47">
        <f t="shared" si="185"/>
        <v>11.582974949217782</v>
      </c>
      <c r="R366" s="47">
        <f t="shared" si="185"/>
        <v>22.813162987938924</v>
      </c>
      <c r="S366" s="48">
        <f t="shared" si="185"/>
        <v>0.35</v>
      </c>
      <c r="T366" s="48">
        <f t="shared" si="185"/>
        <v>0.35</v>
      </c>
      <c r="U366" s="49">
        <f t="shared" si="185"/>
        <v>2.4767243148631843</v>
      </c>
      <c r="V366" s="49">
        <f t="shared" si="185"/>
        <v>2.4767042557483672</v>
      </c>
      <c r="W366" s="50">
        <f t="shared" si="185"/>
        <v>3.4322552390681098</v>
      </c>
      <c r="X366" s="50">
        <f t="shared" si="185"/>
        <v>3.43224520409722</v>
      </c>
      <c r="AD366"/>
      <c r="AG366" s="3">
        <f t="shared" si="173"/>
        <v>51.016955441198782</v>
      </c>
      <c r="AH366" s="43">
        <f t="shared" si="186"/>
        <v>2.1708674834964596</v>
      </c>
      <c r="AI366" s="43">
        <f t="shared" si="186"/>
        <v>3.4322552219442328</v>
      </c>
      <c r="AJ366" s="43">
        <f t="shared" si="186"/>
        <v>3.0920750601591527</v>
      </c>
      <c r="AK366" s="43">
        <f t="shared" si="186"/>
        <v>3.142075044578617</v>
      </c>
      <c r="AL366" s="43">
        <f t="shared" si="186"/>
        <v>1.6615169638285252</v>
      </c>
      <c r="AM366" s="44">
        <f t="shared" si="186"/>
        <v>3.3231477888016734</v>
      </c>
      <c r="AN366" s="45">
        <f t="shared" si="186"/>
        <v>3.3644294581227299</v>
      </c>
      <c r="AO366" s="46">
        <f t="shared" si="186"/>
        <v>1.0434398809008987</v>
      </c>
      <c r="AP366" s="46">
        <f t="shared" si="186"/>
        <v>1.0434398809008987</v>
      </c>
      <c r="AQ366" s="47">
        <f t="shared" si="186"/>
        <v>6.7735507051211776</v>
      </c>
      <c r="AR366" s="47">
        <f t="shared" si="186"/>
        <v>11.582974949217782</v>
      </c>
      <c r="AS366" s="47">
        <f t="shared" si="186"/>
        <v>22.813162987938924</v>
      </c>
      <c r="AT366" s="48">
        <f t="shared" si="186"/>
        <v>0.35</v>
      </c>
      <c r="AU366" s="48">
        <f t="shared" si="186"/>
        <v>0.35</v>
      </c>
      <c r="AV366" s="49">
        <f t="shared" si="186"/>
        <v>2.4767234713640311</v>
      </c>
      <c r="AW366" s="49">
        <f t="shared" si="186"/>
        <v>2.476700631758908</v>
      </c>
      <c r="AX366" s="50">
        <f t="shared" si="186"/>
        <v>3.4322552361895582</v>
      </c>
      <c r="AY366" s="50">
        <f t="shared" si="186"/>
        <v>3.4322441458515502</v>
      </c>
    </row>
    <row r="367" spans="6:51" x14ac:dyDescent="0.25">
      <c r="F367" s="3">
        <v>53</v>
      </c>
      <c r="G367" s="43">
        <f t="shared" si="185"/>
        <v>2.170867491765764</v>
      </c>
      <c r="H367" s="43">
        <f t="shared" si="185"/>
        <v>3.4322552379054079</v>
      </c>
      <c r="I367" s="43">
        <f t="shared" si="185"/>
        <v>3.0920750809875264</v>
      </c>
      <c r="J367" s="43">
        <f t="shared" si="185"/>
        <v>3.1420750670996132</v>
      </c>
      <c r="K367" s="43">
        <f t="shared" si="185"/>
        <v>1.7597433357835173</v>
      </c>
      <c r="L367" s="44">
        <f t="shared" si="185"/>
        <v>3.3234850376573633</v>
      </c>
      <c r="M367" s="45">
        <f t="shared" si="185"/>
        <v>3.3651780054082141</v>
      </c>
      <c r="N367" s="46">
        <f t="shared" si="185"/>
        <v>1.0434398809008987</v>
      </c>
      <c r="O367" s="46">
        <f t="shared" si="185"/>
        <v>1.0434398809008987</v>
      </c>
      <c r="P367" s="47">
        <f t="shared" si="185"/>
        <v>6.7735507051211776</v>
      </c>
      <c r="Q367" s="47">
        <f t="shared" si="185"/>
        <v>11.582974949217782</v>
      </c>
      <c r="R367" s="47">
        <f t="shared" si="185"/>
        <v>22.813162987938924</v>
      </c>
      <c r="S367" s="48">
        <f t="shared" si="185"/>
        <v>0.35</v>
      </c>
      <c r="T367" s="48">
        <f t="shared" si="185"/>
        <v>0.35</v>
      </c>
      <c r="U367" s="49">
        <f t="shared" si="185"/>
        <v>2.4767250285530951</v>
      </c>
      <c r="V367" s="49">
        <f t="shared" si="185"/>
        <v>2.4767073989911332</v>
      </c>
      <c r="W367" s="50">
        <f t="shared" si="185"/>
        <v>3.4322552416133241</v>
      </c>
      <c r="X367" s="50">
        <f t="shared" si="185"/>
        <v>3.4322461433575326</v>
      </c>
      <c r="AD367"/>
      <c r="AG367" s="3">
        <f t="shared" si="173"/>
        <v>51.671481858149477</v>
      </c>
      <c r="AH367" s="43">
        <f t="shared" si="186"/>
        <v>2.1708674866705002</v>
      </c>
      <c r="AI367" s="43">
        <f t="shared" si="186"/>
        <v>3.4322552280790442</v>
      </c>
      <c r="AJ367" s="43">
        <f t="shared" si="186"/>
        <v>3.0920750684902005</v>
      </c>
      <c r="AK367" s="43">
        <f t="shared" si="186"/>
        <v>3.1420750532218236</v>
      </c>
      <c r="AL367" s="43">
        <f t="shared" si="186"/>
        <v>1.6963979815225092</v>
      </c>
      <c r="AM367" s="44">
        <f t="shared" si="186"/>
        <v>3.3232667941306548</v>
      </c>
      <c r="AN367" s="45">
        <f t="shared" si="186"/>
        <v>3.3646965997653835</v>
      </c>
      <c r="AO367" s="46">
        <f t="shared" si="186"/>
        <v>1.0434398809008987</v>
      </c>
      <c r="AP367" s="46">
        <f t="shared" si="186"/>
        <v>1.0434398809008987</v>
      </c>
      <c r="AQ367" s="47">
        <f t="shared" si="186"/>
        <v>6.7735507051211776</v>
      </c>
      <c r="AR367" s="47">
        <f t="shared" si="186"/>
        <v>11.582974949217782</v>
      </c>
      <c r="AS367" s="47">
        <f t="shared" si="186"/>
        <v>22.813162987938924</v>
      </c>
      <c r="AT367" s="48">
        <f t="shared" si="186"/>
        <v>0.35</v>
      </c>
      <c r="AU367" s="48">
        <f t="shared" si="186"/>
        <v>0.35</v>
      </c>
      <c r="AV367" s="49">
        <f t="shared" si="186"/>
        <v>2.4767240500780328</v>
      </c>
      <c r="AW367" s="49">
        <f t="shared" si="186"/>
        <v>2.4767031083485191</v>
      </c>
      <c r="AX367" s="50">
        <f t="shared" si="186"/>
        <v>3.4322552381509137</v>
      </c>
      <c r="AY367" s="50">
        <f t="shared" si="186"/>
        <v>3.4322448664259664</v>
      </c>
    </row>
    <row r="368" spans="6:51" x14ac:dyDescent="0.25">
      <c r="F368" s="3">
        <v>54</v>
      </c>
      <c r="G368" s="43">
        <f t="shared" si="185"/>
        <v>2.1708674946939812</v>
      </c>
      <c r="H368" s="43">
        <f t="shared" si="185"/>
        <v>3.4322552435072331</v>
      </c>
      <c r="I368" s="43">
        <f t="shared" si="185"/>
        <v>3.0920750875903291</v>
      </c>
      <c r="J368" s="43">
        <f t="shared" si="185"/>
        <v>3.142075075036189</v>
      </c>
      <c r="K368" s="43">
        <f t="shared" si="185"/>
        <v>1.8016621232139101</v>
      </c>
      <c r="L368" s="44">
        <f t="shared" si="185"/>
        <v>3.3236309999884837</v>
      </c>
      <c r="M368" s="45">
        <f t="shared" si="185"/>
        <v>3.3654933752869063</v>
      </c>
      <c r="N368" s="46">
        <f t="shared" si="185"/>
        <v>1.0434398809008987</v>
      </c>
      <c r="O368" s="46">
        <f t="shared" si="185"/>
        <v>1.0434398809008987</v>
      </c>
      <c r="P368" s="47">
        <f t="shared" si="185"/>
        <v>6.7735507051211776</v>
      </c>
      <c r="Q368" s="47">
        <f t="shared" si="185"/>
        <v>11.582974949217782</v>
      </c>
      <c r="R368" s="47">
        <f t="shared" si="185"/>
        <v>22.813162987938924</v>
      </c>
      <c r="S368" s="48">
        <f t="shared" si="185"/>
        <v>0.35</v>
      </c>
      <c r="T368" s="48">
        <f t="shared" si="185"/>
        <v>0.35</v>
      </c>
      <c r="U368" s="49">
        <f t="shared" si="185"/>
        <v>2.4767256233032962</v>
      </c>
      <c r="V368" s="49">
        <f t="shared" si="185"/>
        <v>2.4767100835496918</v>
      </c>
      <c r="W368" s="50">
        <f t="shared" si="185"/>
        <v>3.432255243832727</v>
      </c>
      <c r="X368" s="50">
        <f t="shared" si="185"/>
        <v>3.4322469648176339</v>
      </c>
      <c r="AD368"/>
      <c r="AG368" s="3">
        <f t="shared" si="173"/>
        <v>52.274599303739727</v>
      </c>
      <c r="AH368" s="43">
        <f t="shared" si="186"/>
        <v>2.1708674891818545</v>
      </c>
      <c r="AI368" s="43">
        <f t="shared" si="186"/>
        <v>3.4322552329293092</v>
      </c>
      <c r="AJ368" s="43">
        <f t="shared" si="186"/>
        <v>3.0920750747960772</v>
      </c>
      <c r="AK368" s="43">
        <f t="shared" si="186"/>
        <v>3.1420750600659191</v>
      </c>
      <c r="AL368" s="43">
        <f t="shared" si="186"/>
        <v>1.7263232490902829</v>
      </c>
      <c r="AM368" s="44">
        <f t="shared" si="186"/>
        <v>3.3233695500512908</v>
      </c>
      <c r="AN368" s="45">
        <f t="shared" si="186"/>
        <v>3.3649246773029797</v>
      </c>
      <c r="AO368" s="46">
        <f t="shared" si="186"/>
        <v>1.0434398809008987</v>
      </c>
      <c r="AP368" s="46">
        <f t="shared" si="186"/>
        <v>1.0434398809008987</v>
      </c>
      <c r="AQ368" s="47">
        <f t="shared" si="186"/>
        <v>6.7735507051211776</v>
      </c>
      <c r="AR368" s="47">
        <f t="shared" si="186"/>
        <v>11.582974949217782</v>
      </c>
      <c r="AS368" s="47">
        <f t="shared" si="186"/>
        <v>22.813162987938924</v>
      </c>
      <c r="AT368" s="48">
        <f t="shared" si="186"/>
        <v>0.35</v>
      </c>
      <c r="AU368" s="48">
        <f t="shared" si="186"/>
        <v>0.35</v>
      </c>
      <c r="AV368" s="49">
        <f t="shared" si="186"/>
        <v>2.4767245241160238</v>
      </c>
      <c r="AW368" s="49">
        <f t="shared" si="186"/>
        <v>2.4767051693847568</v>
      </c>
      <c r="AX368" s="50">
        <f t="shared" si="186"/>
        <v>3.4322552398027355</v>
      </c>
      <c r="AY368" s="50">
        <f t="shared" si="186"/>
        <v>3.4322454748675657</v>
      </c>
    </row>
    <row r="369" spans="6:51" x14ac:dyDescent="0.25">
      <c r="F369" s="3">
        <v>55</v>
      </c>
      <c r="G369" s="43">
        <f t="shared" si="185"/>
        <v>2.1708674970437283</v>
      </c>
      <c r="H369" s="43">
        <f t="shared" si="185"/>
        <v>3.4322552479507471</v>
      </c>
      <c r="I369" s="43">
        <f t="shared" si="185"/>
        <v>3.0920750925224794</v>
      </c>
      <c r="J369" s="43">
        <f t="shared" si="185"/>
        <v>3.1420750813497627</v>
      </c>
      <c r="K369" s="43">
        <f t="shared" si="185"/>
        <v>1.8393076881704866</v>
      </c>
      <c r="L369" s="44">
        <f t="shared" si="185"/>
        <v>3.3237631399721255</v>
      </c>
      <c r="M369" s="45">
        <f t="shared" si="185"/>
        <v>3.3657739807813316</v>
      </c>
      <c r="N369" s="46">
        <f t="shared" si="185"/>
        <v>1.0434398809008987</v>
      </c>
      <c r="O369" s="46">
        <f t="shared" si="185"/>
        <v>1.0434398809008987</v>
      </c>
      <c r="P369" s="47">
        <f t="shared" si="185"/>
        <v>6.7735507051211776</v>
      </c>
      <c r="Q369" s="47">
        <f t="shared" si="185"/>
        <v>11.582974949217782</v>
      </c>
      <c r="R369" s="47">
        <f t="shared" si="185"/>
        <v>22.813162987938924</v>
      </c>
      <c r="S369" s="48">
        <f t="shared" si="185"/>
        <v>0.35</v>
      </c>
      <c r="T369" s="48">
        <f t="shared" si="185"/>
        <v>0.35</v>
      </c>
      <c r="U369" s="49">
        <f t="shared" si="185"/>
        <v>2.4767261206708797</v>
      </c>
      <c r="V369" s="49">
        <f t="shared" si="185"/>
        <v>2.4767123833607467</v>
      </c>
      <c r="W369" s="50">
        <f t="shared" si="185"/>
        <v>3.4322552457762709</v>
      </c>
      <c r="X369" s="50">
        <f t="shared" si="185"/>
        <v>3.4322476857423689</v>
      </c>
      <c r="AD369"/>
      <c r="AG369" s="3">
        <f t="shared" si="173"/>
        <v>52.830345632314121</v>
      </c>
      <c r="AH369" s="43">
        <f t="shared" si="186"/>
        <v>2.1708674911997834</v>
      </c>
      <c r="AI369" s="43">
        <f t="shared" si="186"/>
        <v>3.4322552368173618</v>
      </c>
      <c r="AJ369" s="43">
        <f t="shared" si="186"/>
        <v>3.0920750796589171</v>
      </c>
      <c r="AK369" s="43">
        <f t="shared" si="186"/>
        <v>3.1420750655604879</v>
      </c>
      <c r="AL369" s="43">
        <f t="shared" si="186"/>
        <v>1.7521659398538683</v>
      </c>
      <c r="AM369" s="44">
        <f t="shared" si="186"/>
        <v>3.3234587847249077</v>
      </c>
      <c r="AN369" s="45">
        <f t="shared" si="186"/>
        <v>3.3651207058692134</v>
      </c>
      <c r="AO369" s="46">
        <f t="shared" si="186"/>
        <v>1.0434398809008987</v>
      </c>
      <c r="AP369" s="46">
        <f t="shared" si="186"/>
        <v>1.0434398809008987</v>
      </c>
      <c r="AQ369" s="47">
        <f t="shared" si="186"/>
        <v>6.7735507051211776</v>
      </c>
      <c r="AR369" s="47">
        <f t="shared" si="186"/>
        <v>11.582974949217782</v>
      </c>
      <c r="AS369" s="47">
        <f t="shared" si="186"/>
        <v>22.813162987938924</v>
      </c>
      <c r="AT369" s="48">
        <f t="shared" si="186"/>
        <v>0.35</v>
      </c>
      <c r="AU369" s="48">
        <f t="shared" si="186"/>
        <v>0.35</v>
      </c>
      <c r="AV369" s="49">
        <f t="shared" si="186"/>
        <v>2.4767249165138954</v>
      </c>
      <c r="AW369" s="49">
        <f t="shared" si="186"/>
        <v>2.4767069002826227</v>
      </c>
      <c r="AX369" s="50">
        <f t="shared" si="186"/>
        <v>3.4322552412059872</v>
      </c>
      <c r="AY369" s="50">
        <f t="shared" si="186"/>
        <v>3.4322459928273514</v>
      </c>
    </row>
    <row r="370" spans="6:51" x14ac:dyDescent="0.25">
      <c r="F370" s="3">
        <v>56</v>
      </c>
      <c r="G370" s="43">
        <f t="shared" si="185"/>
        <v>2.1708674989457646</v>
      </c>
      <c r="H370" s="43">
        <f t="shared" si="185"/>
        <v>3.4322552514925881</v>
      </c>
      <c r="I370" s="43">
        <f t="shared" si="185"/>
        <v>3.092075096238406</v>
      </c>
      <c r="J370" s="43">
        <f t="shared" si="185"/>
        <v>3.1420750863973992</v>
      </c>
      <c r="K370" s="43">
        <f t="shared" si="185"/>
        <v>1.8731950914725921</v>
      </c>
      <c r="L370" s="44">
        <f t="shared" si="185"/>
        <v>3.3238829407147854</v>
      </c>
      <c r="M370" s="45">
        <f t="shared" si="185"/>
        <v>3.3660241267692133</v>
      </c>
      <c r="N370" s="46">
        <f t="shared" si="185"/>
        <v>1.0434398809008987</v>
      </c>
      <c r="O370" s="46">
        <f t="shared" si="185"/>
        <v>1.0434398809008987</v>
      </c>
      <c r="P370" s="47">
        <f t="shared" si="185"/>
        <v>6.7735507051211776</v>
      </c>
      <c r="Q370" s="47">
        <f t="shared" si="185"/>
        <v>11.582974949217782</v>
      </c>
      <c r="R370" s="47">
        <f t="shared" si="185"/>
        <v>22.813162987938924</v>
      </c>
      <c r="S370" s="48">
        <f t="shared" si="185"/>
        <v>0.35</v>
      </c>
      <c r="T370" s="48">
        <f t="shared" si="185"/>
        <v>0.35</v>
      </c>
      <c r="U370" s="49">
        <f t="shared" si="185"/>
        <v>2.4767265380341459</v>
      </c>
      <c r="V370" s="49">
        <f t="shared" si="185"/>
        <v>2.4767143594799732</v>
      </c>
      <c r="W370" s="50">
        <f t="shared" si="185"/>
        <v>3.4322552474851733</v>
      </c>
      <c r="X370" s="50">
        <f t="shared" si="185"/>
        <v>3.4322483205547893</v>
      </c>
      <c r="AD370"/>
      <c r="AG370" s="3">
        <f t="shared" si="173"/>
        <v>53.342441549920437</v>
      </c>
      <c r="AH370" s="43">
        <f t="shared" si="186"/>
        <v>2.1708674928434659</v>
      </c>
      <c r="AI370" s="43">
        <f t="shared" si="186"/>
        <v>3.4322552399731325</v>
      </c>
      <c r="AJ370" s="43">
        <f t="shared" si="186"/>
        <v>3.0920750834719755</v>
      </c>
      <c r="AK370" s="43">
        <f t="shared" si="186"/>
        <v>3.1420750700265936</v>
      </c>
      <c r="AL370" s="43">
        <f t="shared" si="186"/>
        <v>1.7746146102746376</v>
      </c>
      <c r="AM370" s="44">
        <f t="shared" si="186"/>
        <v>3.3235366782364046</v>
      </c>
      <c r="AN370" s="45">
        <f t="shared" si="186"/>
        <v>3.3652902097949422</v>
      </c>
      <c r="AO370" s="46">
        <f t="shared" si="186"/>
        <v>1.0434398809008987</v>
      </c>
      <c r="AP370" s="46">
        <f t="shared" si="186"/>
        <v>1.0434398809008987</v>
      </c>
      <c r="AQ370" s="47">
        <f t="shared" si="186"/>
        <v>6.7735507051211776</v>
      </c>
      <c r="AR370" s="47">
        <f t="shared" si="186"/>
        <v>11.582974949217782</v>
      </c>
      <c r="AS370" s="47">
        <f t="shared" si="186"/>
        <v>22.813162987938924</v>
      </c>
      <c r="AT370" s="48">
        <f t="shared" si="186"/>
        <v>0.35</v>
      </c>
      <c r="AU370" s="48">
        <f t="shared" si="186"/>
        <v>0.35</v>
      </c>
      <c r="AV370" s="49">
        <f t="shared" si="186"/>
        <v>2.4767252444271395</v>
      </c>
      <c r="AW370" s="49">
        <f t="shared" si="186"/>
        <v>2.4767083659135865</v>
      </c>
      <c r="AX370" s="50">
        <f t="shared" si="186"/>
        <v>3.4322552424073014</v>
      </c>
      <c r="AY370" s="50">
        <f t="shared" si="186"/>
        <v>3.4322464369868353</v>
      </c>
    </row>
    <row r="371" spans="6:51" x14ac:dyDescent="0.25">
      <c r="F371" s="3">
        <v>57</v>
      </c>
      <c r="G371" s="43">
        <f t="shared" si="185"/>
        <v>2.170867500498197</v>
      </c>
      <c r="H371" s="43">
        <f t="shared" si="185"/>
        <v>3.4322552543291969</v>
      </c>
      <c r="I371" s="43">
        <f t="shared" si="185"/>
        <v>3.0920750990615686</v>
      </c>
      <c r="J371" s="43">
        <f t="shared" si="185"/>
        <v>3.1420750904527548</v>
      </c>
      <c r="K371" s="43">
        <f t="shared" si="185"/>
        <v>1.903767139675278</v>
      </c>
      <c r="L371" s="44">
        <f t="shared" si="185"/>
        <v>3.3239917011097377</v>
      </c>
      <c r="M371" s="45">
        <f t="shared" si="185"/>
        <v>3.3662475384923676</v>
      </c>
      <c r="N371" s="46">
        <f t="shared" si="185"/>
        <v>1.0434398809008987</v>
      </c>
      <c r="O371" s="46">
        <f t="shared" si="185"/>
        <v>1.0434398809008987</v>
      </c>
      <c r="P371" s="47">
        <f t="shared" si="185"/>
        <v>6.7735507051211776</v>
      </c>
      <c r="Q371" s="47">
        <f t="shared" si="185"/>
        <v>11.582974949217782</v>
      </c>
      <c r="R371" s="47">
        <f t="shared" si="185"/>
        <v>22.813162987938924</v>
      </c>
      <c r="S371" s="48">
        <f t="shared" si="185"/>
        <v>0.35</v>
      </c>
      <c r="T371" s="48">
        <f t="shared" si="185"/>
        <v>0.35</v>
      </c>
      <c r="U371" s="49">
        <f t="shared" si="185"/>
        <v>2.4767268894493046</v>
      </c>
      <c r="V371" s="49">
        <f t="shared" si="185"/>
        <v>2.4767160624734439</v>
      </c>
      <c r="W371" s="50">
        <f t="shared" si="185"/>
        <v>3.4322552489936085</v>
      </c>
      <c r="X371" s="50">
        <f t="shared" si="185"/>
        <v>3.4322488813487637</v>
      </c>
      <c r="AD371"/>
      <c r="AG371" s="3">
        <f t="shared" si="173"/>
        <v>53.814315524332059</v>
      </c>
      <c r="AH371" s="43">
        <f t="shared" si="186"/>
        <v>2.1708674941985469</v>
      </c>
      <c r="AI371" s="43">
        <f t="shared" si="186"/>
        <v>3.4322552425634729</v>
      </c>
      <c r="AJ371" s="43">
        <f t="shared" si="186"/>
        <v>3.0920750865068465</v>
      </c>
      <c r="AK371" s="43">
        <f t="shared" si="186"/>
        <v>3.1420750736974856</v>
      </c>
      <c r="AL371" s="43">
        <f t="shared" si="186"/>
        <v>1.7942182288656585</v>
      </c>
      <c r="AM371" s="44">
        <f t="shared" si="186"/>
        <v>3.3236049896919884</v>
      </c>
      <c r="AN371" s="45">
        <f t="shared" si="186"/>
        <v>3.3654375833456123</v>
      </c>
      <c r="AO371" s="46">
        <f t="shared" si="186"/>
        <v>1.0434398809008987</v>
      </c>
      <c r="AP371" s="46">
        <f t="shared" si="186"/>
        <v>1.0434398809008987</v>
      </c>
      <c r="AQ371" s="47">
        <f t="shared" si="186"/>
        <v>6.7735507051211776</v>
      </c>
      <c r="AR371" s="47">
        <f t="shared" si="186"/>
        <v>11.582974949217782</v>
      </c>
      <c r="AS371" s="47">
        <f t="shared" si="186"/>
        <v>22.813162987938924</v>
      </c>
      <c r="AT371" s="48">
        <f t="shared" si="186"/>
        <v>0.35</v>
      </c>
      <c r="AU371" s="48">
        <f t="shared" si="186"/>
        <v>0.35</v>
      </c>
      <c r="AV371" s="49">
        <f t="shared" si="186"/>
        <v>2.4767255208115748</v>
      </c>
      <c r="AW371" s="49">
        <f t="shared" si="186"/>
        <v>2.4767096161756887</v>
      </c>
      <c r="AX371" s="50">
        <f t="shared" si="186"/>
        <v>3.4322552434428371</v>
      </c>
      <c r="AY371" s="50">
        <f t="shared" si="186"/>
        <v>3.4322468203599774</v>
      </c>
    </row>
    <row r="372" spans="6:51" x14ac:dyDescent="0.25">
      <c r="F372" s="3">
        <v>58</v>
      </c>
      <c r="G372" s="43">
        <f t="shared" si="185"/>
        <v>2.1708675017752945</v>
      </c>
      <c r="H372" s="43">
        <f t="shared" si="185"/>
        <v>3.4322552566116373</v>
      </c>
      <c r="I372" s="43">
        <f t="shared" si="185"/>
        <v>3.0920751012240633</v>
      </c>
      <c r="J372" s="43">
        <f t="shared" si="185"/>
        <v>3.1420750937265778</v>
      </c>
      <c r="K372" s="43">
        <f t="shared" si="185"/>
        <v>1.9314058287531084</v>
      </c>
      <c r="L372" s="44">
        <f t="shared" si="185"/>
        <v>3.3240905621918557</v>
      </c>
      <c r="M372" s="45">
        <f t="shared" si="185"/>
        <v>3.366447444631425</v>
      </c>
      <c r="N372" s="46">
        <f t="shared" si="185"/>
        <v>1.0434398809008987</v>
      </c>
      <c r="O372" s="46">
        <f t="shared" si="185"/>
        <v>1.0434398809008987</v>
      </c>
      <c r="P372" s="47">
        <f t="shared" si="185"/>
        <v>6.7735507051211776</v>
      </c>
      <c r="Q372" s="47">
        <f t="shared" si="185"/>
        <v>11.582974949217782</v>
      </c>
      <c r="R372" s="47">
        <f t="shared" si="185"/>
        <v>22.813162987938924</v>
      </c>
      <c r="S372" s="48">
        <f t="shared" si="185"/>
        <v>0.35</v>
      </c>
      <c r="T372" s="48">
        <f t="shared" si="185"/>
        <v>0.35</v>
      </c>
      <c r="U372" s="49">
        <f t="shared" si="185"/>
        <v>2.4767271863229445</v>
      </c>
      <c r="V372" s="49">
        <f t="shared" si="185"/>
        <v>2.4767175343406631</v>
      </c>
      <c r="W372" s="50">
        <f t="shared" si="185"/>
        <v>3.4322552503300452</v>
      </c>
      <c r="X372" s="50">
        <f t="shared" si="185"/>
        <v>3.4322493783018735</v>
      </c>
      <c r="AD372"/>
      <c r="AG372" s="3">
        <f t="shared" si="173"/>
        <v>54.249126738543261</v>
      </c>
      <c r="AH372" s="43">
        <f t="shared" si="186"/>
        <v>2.1708674953277209</v>
      </c>
      <c r="AI372" s="43">
        <f t="shared" si="186"/>
        <v>3.4322552447113823</v>
      </c>
      <c r="AJ372" s="43">
        <f t="shared" si="186"/>
        <v>3.092075088954922</v>
      </c>
      <c r="AK372" s="43">
        <f t="shared" si="186"/>
        <v>3.1420750767453125</v>
      </c>
      <c r="AL372" s="43">
        <f t="shared" si="186"/>
        <v>1.8114189090649806</v>
      </c>
      <c r="AM372" s="44">
        <f t="shared" si="186"/>
        <v>3.3236651512397577</v>
      </c>
      <c r="AN372" s="45">
        <f t="shared" si="186"/>
        <v>3.3655663547851677</v>
      </c>
      <c r="AO372" s="46">
        <f t="shared" si="186"/>
        <v>1.0434398809008987</v>
      </c>
      <c r="AP372" s="46">
        <f t="shared" si="186"/>
        <v>1.0434398809008987</v>
      </c>
      <c r="AQ372" s="47">
        <f t="shared" si="186"/>
        <v>6.7735507051211776</v>
      </c>
      <c r="AR372" s="47">
        <f t="shared" si="186"/>
        <v>11.582974949217782</v>
      </c>
      <c r="AS372" s="47">
        <f t="shared" si="186"/>
        <v>22.813162987938924</v>
      </c>
      <c r="AT372" s="48">
        <f t="shared" si="186"/>
        <v>0.35</v>
      </c>
      <c r="AU372" s="48">
        <f t="shared" si="186"/>
        <v>0.35</v>
      </c>
      <c r="AV372" s="49">
        <f t="shared" si="186"/>
        <v>2.4767257555784736</v>
      </c>
      <c r="AW372" s="49">
        <f t="shared" si="186"/>
        <v>2.4767106899029079</v>
      </c>
      <c r="AX372" s="50">
        <f t="shared" si="186"/>
        <v>3.4322552443409777</v>
      </c>
      <c r="AY372" s="50">
        <f t="shared" si="186"/>
        <v>3.4322471532166556</v>
      </c>
    </row>
    <row r="373" spans="6:51" x14ac:dyDescent="0.25">
      <c r="F373" s="3">
        <v>59</v>
      </c>
      <c r="G373" s="43">
        <f t="shared" si="185"/>
        <v>2.1708675028337687</v>
      </c>
      <c r="H373" s="43">
        <f t="shared" si="185"/>
        <v>3.4322552584566139</v>
      </c>
      <c r="I373" s="43">
        <f t="shared" si="185"/>
        <v>3.0920751028937521</v>
      </c>
      <c r="J373" s="43">
        <f t="shared" si="185"/>
        <v>3.1420750963819444</v>
      </c>
      <c r="K373" s="43">
        <f t="shared" si="185"/>
        <v>1.9564417963926588</v>
      </c>
      <c r="L373" s="44">
        <f t="shared" si="185"/>
        <v>3.32418052924797</v>
      </c>
      <c r="M373" s="45">
        <f t="shared" si="185"/>
        <v>3.3666266479078426</v>
      </c>
      <c r="N373" s="46">
        <f t="shared" si="185"/>
        <v>1.0434398809008987</v>
      </c>
      <c r="O373" s="46">
        <f t="shared" si="185"/>
        <v>1.0434398809008987</v>
      </c>
      <c r="P373" s="47">
        <f t="shared" si="185"/>
        <v>6.7735507051211776</v>
      </c>
      <c r="Q373" s="47">
        <f t="shared" si="185"/>
        <v>11.582974949217782</v>
      </c>
      <c r="R373" s="47">
        <f t="shared" si="185"/>
        <v>22.813162987938924</v>
      </c>
      <c r="S373" s="48">
        <f t="shared" si="185"/>
        <v>0.35</v>
      </c>
      <c r="T373" s="48">
        <f t="shared" si="185"/>
        <v>0.35</v>
      </c>
      <c r="U373" s="49">
        <f t="shared" si="185"/>
        <v>2.4767274379415731</v>
      </c>
      <c r="V373" s="49">
        <f t="shared" si="185"/>
        <v>2.4767188100652477</v>
      </c>
      <c r="W373" s="50">
        <f t="shared" si="185"/>
        <v>3.4322552515183067</v>
      </c>
      <c r="X373" s="50">
        <f t="shared" si="185"/>
        <v>3.4322498200092717</v>
      </c>
      <c r="AD373"/>
      <c r="AG373" s="3">
        <f t="shared" si="173"/>
        <v>54.649786241410681</v>
      </c>
      <c r="AH373" s="43">
        <f t="shared" si="186"/>
        <v>2.1708674962776575</v>
      </c>
      <c r="AI373" s="43">
        <f t="shared" si="186"/>
        <v>3.43225524650886</v>
      </c>
      <c r="AJ373" s="43">
        <f t="shared" si="186"/>
        <v>3.092075090953581</v>
      </c>
      <c r="AK373" s="43">
        <f t="shared" si="186"/>
        <v>3.142075079298988</v>
      </c>
      <c r="AL373" s="43">
        <f t="shared" si="186"/>
        <v>1.8265760287020805</v>
      </c>
      <c r="AM373" s="44">
        <f t="shared" si="186"/>
        <v>3.3237183384867448</v>
      </c>
      <c r="AN373" s="45">
        <f t="shared" si="186"/>
        <v>3.3656793819300823</v>
      </c>
      <c r="AO373" s="46">
        <f t="shared" si="186"/>
        <v>1.0434398809008987</v>
      </c>
      <c r="AP373" s="46">
        <f t="shared" si="186"/>
        <v>1.0434398809008987</v>
      </c>
      <c r="AQ373" s="47">
        <f t="shared" si="186"/>
        <v>6.7735507051211776</v>
      </c>
      <c r="AR373" s="47">
        <f t="shared" si="186"/>
        <v>11.582974949217782</v>
      </c>
      <c r="AS373" s="47">
        <f t="shared" si="186"/>
        <v>22.813162987938924</v>
      </c>
      <c r="AT373" s="48">
        <f t="shared" si="186"/>
        <v>0.35</v>
      </c>
      <c r="AU373" s="48">
        <f t="shared" si="186"/>
        <v>0.35</v>
      </c>
      <c r="AV373" s="49">
        <f t="shared" si="186"/>
        <v>2.4767259564011415</v>
      </c>
      <c r="AW373" s="49">
        <f t="shared" si="186"/>
        <v>2.4767116176492379</v>
      </c>
      <c r="AX373" s="50">
        <f t="shared" si="186"/>
        <v>3.4322552451242601</v>
      </c>
      <c r="AY373" s="50">
        <f t="shared" si="186"/>
        <v>3.4322474437474493</v>
      </c>
    </row>
    <row r="374" spans="6:51" x14ac:dyDescent="0.25">
      <c r="F374" s="3">
        <v>60</v>
      </c>
      <c r="G374" s="43">
        <f t="shared" si="185"/>
        <v>2.1708675037172842</v>
      </c>
      <c r="H374" s="43">
        <f t="shared" si="185"/>
        <v>3.432255259954696</v>
      </c>
      <c r="I374" s="43">
        <f t="shared" si="185"/>
        <v>3.0920751041929844</v>
      </c>
      <c r="J374" s="43">
        <f t="shared" ref="J374:X374" si="187">J$160+J302</f>
        <v>3.1420750985456305</v>
      </c>
      <c r="K374" s="43">
        <f t="shared" si="187"/>
        <v>1.9791621564357862</v>
      </c>
      <c r="L374" s="44">
        <f t="shared" si="187"/>
        <v>3.3242624904337625</v>
      </c>
      <c r="M374" s="45">
        <f t="shared" si="187"/>
        <v>3.3667875851480353</v>
      </c>
      <c r="N374" s="46">
        <f t="shared" si="187"/>
        <v>1.0434398809008987</v>
      </c>
      <c r="O374" s="46">
        <f t="shared" si="187"/>
        <v>1.0434398809008987</v>
      </c>
      <c r="P374" s="47">
        <f t="shared" si="187"/>
        <v>6.7735507051211776</v>
      </c>
      <c r="Q374" s="47">
        <f t="shared" si="187"/>
        <v>11.582974949217782</v>
      </c>
      <c r="R374" s="47">
        <f t="shared" si="187"/>
        <v>22.813162987938924</v>
      </c>
      <c r="S374" s="48">
        <f t="shared" si="187"/>
        <v>0.35</v>
      </c>
      <c r="T374" s="48">
        <f t="shared" si="187"/>
        <v>0.35</v>
      </c>
      <c r="U374" s="49">
        <f t="shared" si="187"/>
        <v>2.4767276518899086</v>
      </c>
      <c r="V374" s="49">
        <f t="shared" si="187"/>
        <v>2.4767199188688211</v>
      </c>
      <c r="W374" s="50">
        <f t="shared" si="187"/>
        <v>3.4322552525784156</v>
      </c>
      <c r="X374" s="50">
        <f t="shared" si="187"/>
        <v>3.432250213754656</v>
      </c>
      <c r="AD374"/>
      <c r="AG374" s="3">
        <f t="shared" si="173"/>
        <v>55.01897643704347</v>
      </c>
      <c r="AH374" s="43">
        <f t="shared" si="186"/>
        <v>2.1708674970836346</v>
      </c>
      <c r="AI374" s="43">
        <f t="shared" si="186"/>
        <v>3.4322552480256467</v>
      </c>
      <c r="AJ374" s="43">
        <f t="shared" si="186"/>
        <v>3.0920750926031175</v>
      </c>
      <c r="AK374" s="43">
        <f t="shared" ref="AK374:AY374" si="188">AK$160+AK302</f>
        <v>3.1420750814563516</v>
      </c>
      <c r="AL374" s="43">
        <f t="shared" si="188"/>
        <v>1.8399842267622146</v>
      </c>
      <c r="AM374" s="44">
        <f t="shared" si="188"/>
        <v>3.323765523842205</v>
      </c>
      <c r="AN374" s="45">
        <f t="shared" si="188"/>
        <v>3.365778998554569</v>
      </c>
      <c r="AO374" s="46">
        <f t="shared" si="188"/>
        <v>1.0434398809008987</v>
      </c>
      <c r="AP374" s="46">
        <f t="shared" si="188"/>
        <v>1.0434398809008987</v>
      </c>
      <c r="AQ374" s="47">
        <f t="shared" si="188"/>
        <v>6.7735507051211776</v>
      </c>
      <c r="AR374" s="47">
        <f t="shared" si="188"/>
        <v>11.582974949217782</v>
      </c>
      <c r="AS374" s="47">
        <f t="shared" si="188"/>
        <v>22.813162987938924</v>
      </c>
      <c r="AT374" s="48">
        <f t="shared" si="188"/>
        <v>0.35</v>
      </c>
      <c r="AU374" s="48">
        <f t="shared" si="188"/>
        <v>0.35</v>
      </c>
      <c r="AV374" s="49">
        <f t="shared" si="188"/>
        <v>2.476726129286476</v>
      </c>
      <c r="AW374" s="49">
        <f t="shared" si="188"/>
        <v>2.4767124236984803</v>
      </c>
      <c r="AX374" s="50">
        <f t="shared" si="188"/>
        <v>3.432255245810766</v>
      </c>
      <c r="AY374" s="50">
        <f t="shared" si="188"/>
        <v>3.4322476985488009</v>
      </c>
    </row>
    <row r="375" spans="6:51" x14ac:dyDescent="0.25">
      <c r="F375" s="3">
        <v>61</v>
      </c>
      <c r="G375" s="43">
        <f t="shared" ref="G375:X384" si="189">G$160+G303</f>
        <v>2.1708675044597312</v>
      </c>
      <c r="H375" s="43">
        <f t="shared" si="189"/>
        <v>3.4322552611764827</v>
      </c>
      <c r="I375" s="43">
        <f t="shared" si="189"/>
        <v>3.0920751052116158</v>
      </c>
      <c r="J375" s="43">
        <f t="shared" si="189"/>
        <v>3.1420751003166463</v>
      </c>
      <c r="K375" s="43">
        <f t="shared" si="189"/>
        <v>1.9998170144854035</v>
      </c>
      <c r="L375" s="44">
        <f t="shared" si="189"/>
        <v>3.3243372325047753</v>
      </c>
      <c r="M375" s="45">
        <f t="shared" si="189"/>
        <v>3.3669323784385634</v>
      </c>
      <c r="N375" s="46">
        <f t="shared" si="189"/>
        <v>1.0434398809008987</v>
      </c>
      <c r="O375" s="46">
        <f t="shared" si="189"/>
        <v>1.0434398809008987</v>
      </c>
      <c r="P375" s="47">
        <f t="shared" si="189"/>
        <v>6.7735507051211776</v>
      </c>
      <c r="Q375" s="47">
        <f t="shared" si="189"/>
        <v>11.582974949217782</v>
      </c>
      <c r="R375" s="47">
        <f t="shared" si="189"/>
        <v>22.813162987938924</v>
      </c>
      <c r="S375" s="48">
        <f t="shared" si="189"/>
        <v>0.35</v>
      </c>
      <c r="T375" s="48">
        <f t="shared" si="189"/>
        <v>0.35</v>
      </c>
      <c r="U375" s="49">
        <f t="shared" si="189"/>
        <v>2.4767278343823387</v>
      </c>
      <c r="V375" s="49">
        <f t="shared" si="189"/>
        <v>2.4767208852277052</v>
      </c>
      <c r="W375" s="50">
        <f t="shared" si="189"/>
        <v>3.4322552535272708</v>
      </c>
      <c r="X375" s="50">
        <f t="shared" si="189"/>
        <v>3.4322505657310054</v>
      </c>
      <c r="AD375"/>
      <c r="AG375" s="3">
        <f t="shared" si="173"/>
        <v>55.359169043423464</v>
      </c>
      <c r="AH375" s="43">
        <f t="shared" ref="AH375:AY384" si="190">AH$160+AH303</f>
        <v>2.1708674977726936</v>
      </c>
      <c r="AI375" s="43">
        <f t="shared" si="190"/>
        <v>3.4322552493152738</v>
      </c>
      <c r="AJ375" s="43">
        <f t="shared" si="190"/>
        <v>3.0920750939778934</v>
      </c>
      <c r="AK375" s="43">
        <f t="shared" si="190"/>
        <v>3.1420750832925881</v>
      </c>
      <c r="AL375" s="43">
        <f t="shared" si="190"/>
        <v>1.8518869884693598</v>
      </c>
      <c r="AM375" s="44">
        <f t="shared" si="190"/>
        <v>3.3238075173546355</v>
      </c>
      <c r="AN375" s="45">
        <f t="shared" si="190"/>
        <v>3.3658671251279162</v>
      </c>
      <c r="AO375" s="46">
        <f t="shared" si="190"/>
        <v>1.0434398809008987</v>
      </c>
      <c r="AP375" s="46">
        <f t="shared" si="190"/>
        <v>1.0434398809008987</v>
      </c>
      <c r="AQ375" s="47">
        <f t="shared" si="190"/>
        <v>6.7735507051211776</v>
      </c>
      <c r="AR375" s="47">
        <f t="shared" si="190"/>
        <v>11.582974949217782</v>
      </c>
      <c r="AS375" s="47">
        <f t="shared" si="190"/>
        <v>22.813162987938924</v>
      </c>
      <c r="AT375" s="48">
        <f t="shared" si="190"/>
        <v>0.35</v>
      </c>
      <c r="AU375" s="48">
        <f t="shared" si="190"/>
        <v>0.35</v>
      </c>
      <c r="AV375" s="49">
        <f t="shared" si="190"/>
        <v>2.4767262789855806</v>
      </c>
      <c r="AW375" s="49">
        <f t="shared" si="190"/>
        <v>2.4767131275335625</v>
      </c>
      <c r="AX375" s="50">
        <f t="shared" si="190"/>
        <v>3.4322552464151417</v>
      </c>
      <c r="AY375" s="50">
        <f t="shared" si="190"/>
        <v>3.4322479229816092</v>
      </c>
    </row>
    <row r="376" spans="6:51" x14ac:dyDescent="0.25">
      <c r="F376" s="3">
        <v>62</v>
      </c>
      <c r="G376" s="43">
        <f t="shared" si="189"/>
        <v>2.1708675050876147</v>
      </c>
      <c r="H376" s="43">
        <f t="shared" si="189"/>
        <v>3.4322552621772475</v>
      </c>
      <c r="I376" s="43">
        <f t="shared" si="189"/>
        <v>3.0920751060161322</v>
      </c>
      <c r="J376" s="43">
        <f t="shared" si="189"/>
        <v>3.1420751017726642</v>
      </c>
      <c r="K376" s="43">
        <f t="shared" si="189"/>
        <v>2.018624904810931</v>
      </c>
      <c r="L376" s="44">
        <f t="shared" si="189"/>
        <v>3.3244054541548858</v>
      </c>
      <c r="M376" s="45">
        <f t="shared" si="189"/>
        <v>3.3670628787439609</v>
      </c>
      <c r="N376" s="46">
        <f t="shared" si="189"/>
        <v>1.0434398809008987</v>
      </c>
      <c r="O376" s="46">
        <f t="shared" si="189"/>
        <v>1.0434398809008987</v>
      </c>
      <c r="P376" s="47">
        <f t="shared" si="189"/>
        <v>6.7735507051211776</v>
      </c>
      <c r="Q376" s="47">
        <f t="shared" si="189"/>
        <v>11.582974949217782</v>
      </c>
      <c r="R376" s="47">
        <f t="shared" si="189"/>
        <v>22.813162987938924</v>
      </c>
      <c r="S376" s="48">
        <f t="shared" si="189"/>
        <v>0.35</v>
      </c>
      <c r="T376" s="48">
        <f t="shared" si="189"/>
        <v>0.35</v>
      </c>
      <c r="U376" s="49">
        <f t="shared" si="189"/>
        <v>2.4767279905263804</v>
      </c>
      <c r="V376" s="49">
        <f t="shared" si="189"/>
        <v>2.4767217296995176</v>
      </c>
      <c r="W376" s="50">
        <f t="shared" si="189"/>
        <v>3.4322552543791933</v>
      </c>
      <c r="X376" s="50">
        <f t="shared" si="189"/>
        <v>3.4322508812210502</v>
      </c>
      <c r="AD376"/>
      <c r="AG376" s="3">
        <f t="shared" si="173"/>
        <v>55.672641640487548</v>
      </c>
      <c r="AH376" s="43">
        <f t="shared" si="190"/>
        <v>2.1708674983658298</v>
      </c>
      <c r="AI376" s="43">
        <f t="shared" si="190"/>
        <v>3.432255250419304</v>
      </c>
      <c r="AJ376" s="43">
        <f t="shared" si="190"/>
        <v>3.0920750951338403</v>
      </c>
      <c r="AK376" s="43">
        <f t="shared" si="190"/>
        <v>3.142075084866141</v>
      </c>
      <c r="AL376" s="43">
        <f t="shared" si="190"/>
        <v>1.8624870112492853</v>
      </c>
      <c r="AM376" s="44">
        <f t="shared" si="190"/>
        <v>3.3238449982811895</v>
      </c>
      <c r="AN376" s="45">
        <f t="shared" si="190"/>
        <v>3.3659453533846562</v>
      </c>
      <c r="AO376" s="46">
        <f t="shared" si="190"/>
        <v>1.0434398809008987</v>
      </c>
      <c r="AP376" s="46">
        <f t="shared" si="190"/>
        <v>1.0434398809008987</v>
      </c>
      <c r="AQ376" s="47">
        <f t="shared" si="190"/>
        <v>6.7735507051211776</v>
      </c>
      <c r="AR376" s="47">
        <f t="shared" si="190"/>
        <v>11.582974949217782</v>
      </c>
      <c r="AS376" s="47">
        <f t="shared" si="190"/>
        <v>22.813162987938924</v>
      </c>
      <c r="AT376" s="48">
        <f t="shared" si="190"/>
        <v>0.35</v>
      </c>
      <c r="AU376" s="48">
        <f t="shared" si="190"/>
        <v>0.35</v>
      </c>
      <c r="AV376" s="49">
        <f t="shared" si="190"/>
        <v>2.4767264092925565</v>
      </c>
      <c r="AW376" s="49">
        <f t="shared" si="190"/>
        <v>2.4767137449235017</v>
      </c>
      <c r="AX376" s="50">
        <f t="shared" si="190"/>
        <v>3.4322552469493584</v>
      </c>
      <c r="AY376" s="50">
        <f t="shared" si="190"/>
        <v>3.4322481214394265</v>
      </c>
    </row>
    <row r="377" spans="6:51" x14ac:dyDescent="0.25">
      <c r="F377" s="3">
        <v>63</v>
      </c>
      <c r="G377" s="43">
        <f t="shared" si="189"/>
        <v>2.1708675056218194</v>
      </c>
      <c r="H377" s="43">
        <f t="shared" si="189"/>
        <v>3.4322552630004513</v>
      </c>
      <c r="I377" s="43">
        <f t="shared" si="189"/>
        <v>3.0920751066560852</v>
      </c>
      <c r="J377" s="43">
        <f t="shared" si="189"/>
        <v>3.1420751029748888</v>
      </c>
      <c r="K377" s="43">
        <f t="shared" si="189"/>
        <v>2.0357773420397987</v>
      </c>
      <c r="L377" s="44">
        <f t="shared" si="189"/>
        <v>3.3244677773643394</v>
      </c>
      <c r="M377" s="45">
        <f t="shared" si="189"/>
        <v>3.3671807031423491</v>
      </c>
      <c r="N377" s="46">
        <f t="shared" si="189"/>
        <v>1.0434398809008987</v>
      </c>
      <c r="O377" s="46">
        <f t="shared" si="189"/>
        <v>1.0434398809008987</v>
      </c>
      <c r="P377" s="47">
        <f t="shared" si="189"/>
        <v>6.7735507051211776</v>
      </c>
      <c r="Q377" s="47">
        <f t="shared" si="189"/>
        <v>11.582974949217782</v>
      </c>
      <c r="R377" s="47">
        <f t="shared" si="189"/>
        <v>22.813162987938924</v>
      </c>
      <c r="S377" s="48">
        <f t="shared" si="189"/>
        <v>0.35</v>
      </c>
      <c r="T377" s="48">
        <f t="shared" si="189"/>
        <v>0.35</v>
      </c>
      <c r="U377" s="49">
        <f t="shared" si="189"/>
        <v>2.4767281245327348</v>
      </c>
      <c r="V377" s="49">
        <f t="shared" si="189"/>
        <v>2.4767224695970382</v>
      </c>
      <c r="W377" s="50">
        <f t="shared" si="189"/>
        <v>3.4322552551463659</v>
      </c>
      <c r="X377" s="50">
        <f t="shared" si="189"/>
        <v>3.432251164745332</v>
      </c>
      <c r="AD377"/>
      <c r="AG377" s="3">
        <f t="shared" si="173"/>
        <v>55.961492918461353</v>
      </c>
      <c r="AH377" s="43">
        <f t="shared" si="190"/>
        <v>2.1708674988795389</v>
      </c>
      <c r="AI377" s="43">
        <f t="shared" si="190"/>
        <v>3.4322552513703575</v>
      </c>
      <c r="AJ377" s="43">
        <f t="shared" si="190"/>
        <v>3.0920750961135877</v>
      </c>
      <c r="AK377" s="43">
        <f t="shared" si="190"/>
        <v>3.1420750862229321</v>
      </c>
      <c r="AL377" s="43">
        <f t="shared" si="190"/>
        <v>1.8719541940657021</v>
      </c>
      <c r="AM377" s="44">
        <f t="shared" si="190"/>
        <v>3.3238785397151354</v>
      </c>
      <c r="AN377" s="45">
        <f t="shared" si="190"/>
        <v>3.3660150114999765</v>
      </c>
      <c r="AO377" s="46">
        <f t="shared" si="190"/>
        <v>1.0434398809008987</v>
      </c>
      <c r="AP377" s="46">
        <f t="shared" si="190"/>
        <v>1.0434398809008987</v>
      </c>
      <c r="AQ377" s="47">
        <f t="shared" si="190"/>
        <v>6.7735507051211776</v>
      </c>
      <c r="AR377" s="47">
        <f t="shared" si="190"/>
        <v>11.582974949217782</v>
      </c>
      <c r="AS377" s="47">
        <f t="shared" si="190"/>
        <v>22.813162987938924</v>
      </c>
      <c r="AT377" s="48">
        <f t="shared" si="190"/>
        <v>0.35</v>
      </c>
      <c r="AU377" s="48">
        <f t="shared" si="190"/>
        <v>0.35</v>
      </c>
      <c r="AV377" s="49">
        <f t="shared" si="190"/>
        <v>2.4767265232645346</v>
      </c>
      <c r="AW377" s="49">
        <f t="shared" si="190"/>
        <v>2.4767142887364506</v>
      </c>
      <c r="AX377" s="50">
        <f t="shared" si="190"/>
        <v>3.4322552474232793</v>
      </c>
      <c r="AY377" s="50">
        <f t="shared" si="190"/>
        <v>3.4322482975512614</v>
      </c>
    </row>
    <row r="378" spans="6:51" x14ac:dyDescent="0.25">
      <c r="F378" s="3">
        <v>64</v>
      </c>
      <c r="G378" s="43">
        <f t="shared" si="189"/>
        <v>2.170867506078916</v>
      </c>
      <c r="H378" s="43">
        <f t="shared" si="189"/>
        <v>3.4322552636804122</v>
      </c>
      <c r="I378" s="43">
        <f t="shared" si="189"/>
        <v>3.0920751071686694</v>
      </c>
      <c r="J378" s="43">
        <f t="shared" si="189"/>
        <v>3.1420751039717576</v>
      </c>
      <c r="K378" s="43">
        <f t="shared" si="189"/>
        <v>2.0514426440409443</v>
      </c>
      <c r="L378" s="44">
        <f t="shared" si="189"/>
        <v>3.324524757086198</v>
      </c>
      <c r="M378" s="45">
        <f t="shared" si="189"/>
        <v>3.3672872666520663</v>
      </c>
      <c r="N378" s="46">
        <f t="shared" si="189"/>
        <v>1.0434398809008987</v>
      </c>
      <c r="O378" s="46">
        <f t="shared" si="189"/>
        <v>1.0434398809008987</v>
      </c>
      <c r="P378" s="47">
        <f t="shared" si="189"/>
        <v>6.7735507051211776</v>
      </c>
      <c r="Q378" s="47">
        <f t="shared" si="189"/>
        <v>11.582974949217782</v>
      </c>
      <c r="R378" s="47">
        <f t="shared" si="189"/>
        <v>22.813162987938924</v>
      </c>
      <c r="S378" s="48">
        <f t="shared" si="189"/>
        <v>0.35</v>
      </c>
      <c r="T378" s="48">
        <f t="shared" si="189"/>
        <v>0.35</v>
      </c>
      <c r="U378" s="49">
        <f t="shared" si="189"/>
        <v>2.4767282398832671</v>
      </c>
      <c r="V378" s="49">
        <f t="shared" si="189"/>
        <v>2.4767231195390234</v>
      </c>
      <c r="W378" s="50">
        <f t="shared" si="189"/>
        <v>3.4322552558391921</v>
      </c>
      <c r="X378" s="50">
        <f t="shared" si="189"/>
        <v>3.4322514201840928</v>
      </c>
      <c r="AD378"/>
      <c r="AG378" s="3">
        <f t="shared" si="173"/>
        <v>56.227656728531329</v>
      </c>
      <c r="AH378" s="43">
        <f t="shared" si="190"/>
        <v>2.170867499326921</v>
      </c>
      <c r="AI378" s="43">
        <f t="shared" si="190"/>
        <v>3.4322552521942922</v>
      </c>
      <c r="AJ378" s="43">
        <f t="shared" si="190"/>
        <v>3.0920750969500248</v>
      </c>
      <c r="AK378" s="43">
        <f t="shared" si="190"/>
        <v>3.1420750873994026</v>
      </c>
      <c r="AL378" s="43">
        <f t="shared" si="190"/>
        <v>1.88043185285291</v>
      </c>
      <c r="AM378" s="44">
        <f t="shared" si="190"/>
        <v>3.3239086279610603</v>
      </c>
      <c r="AN378" s="45">
        <f t="shared" si="190"/>
        <v>3.366077214750347</v>
      </c>
      <c r="AO378" s="46">
        <f t="shared" si="190"/>
        <v>1.0434398809008987</v>
      </c>
      <c r="AP378" s="46">
        <f t="shared" si="190"/>
        <v>1.0434398809008987</v>
      </c>
      <c r="AQ378" s="47">
        <f t="shared" si="190"/>
        <v>6.7735507051211776</v>
      </c>
      <c r="AR378" s="47">
        <f t="shared" si="190"/>
        <v>11.582974949217782</v>
      </c>
      <c r="AS378" s="47">
        <f t="shared" si="190"/>
        <v>22.813162987938924</v>
      </c>
      <c r="AT378" s="48">
        <f t="shared" si="190"/>
        <v>0.35</v>
      </c>
      <c r="AU378" s="48">
        <f t="shared" si="190"/>
        <v>0.35</v>
      </c>
      <c r="AV378" s="49">
        <f t="shared" si="190"/>
        <v>2.4767266233855434</v>
      </c>
      <c r="AW378" s="49">
        <f t="shared" si="190"/>
        <v>2.4767147695541936</v>
      </c>
      <c r="AX378" s="50">
        <f t="shared" si="190"/>
        <v>3.4322552478450961</v>
      </c>
      <c r="AY378" s="50">
        <f t="shared" si="190"/>
        <v>3.4322484543365155</v>
      </c>
    </row>
    <row r="379" spans="6:51" x14ac:dyDescent="0.25">
      <c r="F379" s="3">
        <v>65</v>
      </c>
      <c r="G379" s="43">
        <f t="shared" si="189"/>
        <v>2.1708675064721463</v>
      </c>
      <c r="H379" s="43">
        <f t="shared" si="189"/>
        <v>3.4322552642443416</v>
      </c>
      <c r="I379" s="43">
        <f t="shared" si="189"/>
        <v>3.092075107581997</v>
      </c>
      <c r="J379" s="43">
        <f t="shared" si="189"/>
        <v>3.1420751048017661</v>
      </c>
      <c r="K379" s="43">
        <f t="shared" si="189"/>
        <v>2.0657691528403852</v>
      </c>
      <c r="L379" s="44">
        <f t="shared" si="189"/>
        <v>3.324576889541115</v>
      </c>
      <c r="M379" s="45">
        <f t="shared" si="189"/>
        <v>3.3673838094697168</v>
      </c>
      <c r="N379" s="46">
        <f t="shared" si="189"/>
        <v>1.0434398809008987</v>
      </c>
      <c r="O379" s="46">
        <f t="shared" si="189"/>
        <v>1.0434398809008987</v>
      </c>
      <c r="P379" s="47">
        <f t="shared" si="189"/>
        <v>6.7735507051211776</v>
      </c>
      <c r="Q379" s="47">
        <f t="shared" si="189"/>
        <v>11.582974949217782</v>
      </c>
      <c r="R379" s="47">
        <f t="shared" si="189"/>
        <v>22.813162987938924</v>
      </c>
      <c r="S379" s="48">
        <f t="shared" si="189"/>
        <v>0.35</v>
      </c>
      <c r="T379" s="48">
        <f t="shared" si="189"/>
        <v>0.35</v>
      </c>
      <c r="U379" s="49">
        <f t="shared" si="189"/>
        <v>2.4767283394657498</v>
      </c>
      <c r="V379" s="49">
        <f t="shared" si="189"/>
        <v>2.47672369190163</v>
      </c>
      <c r="W379" s="50">
        <f t="shared" si="189"/>
        <v>3.4322552564665876</v>
      </c>
      <c r="X379" s="50">
        <f t="shared" si="189"/>
        <v>3.4322516508779612</v>
      </c>
      <c r="AD379"/>
      <c r="AG379" s="3">
        <f t="shared" ref="AG379:AG384" si="191">AE79</f>
        <v>56.472915029924017</v>
      </c>
      <c r="AH379" s="43">
        <f t="shared" si="190"/>
        <v>2.1708674997184865</v>
      </c>
      <c r="AI379" s="43">
        <f t="shared" si="190"/>
        <v>3.4322552529117978</v>
      </c>
      <c r="AJ379" s="43">
        <f t="shared" si="190"/>
        <v>3.0920750976688161</v>
      </c>
      <c r="AK379" s="43">
        <f t="shared" si="190"/>
        <v>3.142075088424741</v>
      </c>
      <c r="AL379" s="43">
        <f t="shared" si="190"/>
        <v>1.8880415983372172</v>
      </c>
      <c r="AM379" s="44">
        <f t="shared" si="190"/>
        <v>3.323935677899005</v>
      </c>
      <c r="AN379" s="45">
        <f t="shared" si="190"/>
        <v>3.3661329052117659</v>
      </c>
      <c r="AO379" s="46">
        <f t="shared" si="190"/>
        <v>1.0434398809008987</v>
      </c>
      <c r="AP379" s="46">
        <f t="shared" si="190"/>
        <v>1.0434398809008987</v>
      </c>
      <c r="AQ379" s="47">
        <f t="shared" si="190"/>
        <v>6.7735507051211776</v>
      </c>
      <c r="AR379" s="47">
        <f t="shared" si="190"/>
        <v>11.582974949217782</v>
      </c>
      <c r="AS379" s="47">
        <f t="shared" si="190"/>
        <v>22.813162987938924</v>
      </c>
      <c r="AT379" s="48">
        <f t="shared" si="190"/>
        <v>0.35</v>
      </c>
      <c r="AU379" s="48">
        <f t="shared" si="190"/>
        <v>0.35</v>
      </c>
      <c r="AV379" s="49">
        <f t="shared" si="190"/>
        <v>2.4767267116898255</v>
      </c>
      <c r="AW379" s="49">
        <f t="shared" si="190"/>
        <v>2.476715196141114</v>
      </c>
      <c r="AX379" s="50">
        <f t="shared" si="190"/>
        <v>3.432255248221658</v>
      </c>
      <c r="AY379" s="50">
        <f t="shared" si="190"/>
        <v>3.4322485943244967</v>
      </c>
    </row>
    <row r="380" spans="6:51" x14ac:dyDescent="0.25">
      <c r="F380" s="3">
        <v>66</v>
      </c>
      <c r="G380" s="43">
        <f t="shared" si="189"/>
        <v>2.1708675068121561</v>
      </c>
      <c r="H380" s="43">
        <f t="shared" si="189"/>
        <v>3.4322552647139011</v>
      </c>
      <c r="I380" s="43">
        <f t="shared" si="189"/>
        <v>3.0920751079174611</v>
      </c>
      <c r="J380" s="43">
        <f t="shared" si="189"/>
        <v>3.1420751054956382</v>
      </c>
      <c r="K380" s="43">
        <f t="shared" si="189"/>
        <v>2.0788879567611285</v>
      </c>
      <c r="L380" s="44">
        <f t="shared" si="189"/>
        <v>3.3246246193427087</v>
      </c>
      <c r="M380" s="45">
        <f t="shared" si="189"/>
        <v>3.3674714203115883</v>
      </c>
      <c r="N380" s="46">
        <f t="shared" si="189"/>
        <v>1.0434398809008987</v>
      </c>
      <c r="O380" s="46">
        <f t="shared" si="189"/>
        <v>1.0434398809008987</v>
      </c>
      <c r="P380" s="47">
        <f t="shared" si="189"/>
        <v>6.7735507051211776</v>
      </c>
      <c r="Q380" s="47">
        <f t="shared" si="189"/>
        <v>11.582974949217782</v>
      </c>
      <c r="R380" s="47">
        <f t="shared" si="189"/>
        <v>22.813162987938924</v>
      </c>
      <c r="S380" s="48">
        <f t="shared" si="189"/>
        <v>0.35</v>
      </c>
      <c r="T380" s="48">
        <f t="shared" si="189"/>
        <v>0.35</v>
      </c>
      <c r="U380" s="49">
        <f t="shared" si="189"/>
        <v>2.4767284256822606</v>
      </c>
      <c r="V380" s="49">
        <f t="shared" si="189"/>
        <v>2.4767241971893474</v>
      </c>
      <c r="W380" s="50">
        <f t="shared" si="189"/>
        <v>3.4322552570362208</v>
      </c>
      <c r="X380" s="50">
        <f t="shared" si="189"/>
        <v>3.4322518597113914</v>
      </c>
      <c r="AD380"/>
      <c r="AG380" s="3">
        <f t="shared" si="191"/>
        <v>56.698909820073034</v>
      </c>
      <c r="AH380" s="43">
        <f t="shared" si="190"/>
        <v>2.1708675000627458</v>
      </c>
      <c r="AI380" s="43">
        <f t="shared" si="190"/>
        <v>3.4322552535395721</v>
      </c>
      <c r="AJ380" s="43">
        <f t="shared" si="190"/>
        <v>3.0920750982902003</v>
      </c>
      <c r="AK380" s="43">
        <f t="shared" si="190"/>
        <v>3.1420750893225327</v>
      </c>
      <c r="AL380" s="43">
        <f t="shared" si="190"/>
        <v>1.8948871955608497</v>
      </c>
      <c r="AM380" s="44">
        <f t="shared" si="190"/>
        <v>3.323960045258552</v>
      </c>
      <c r="AN380" s="45">
        <f t="shared" si="190"/>
        <v>3.3661828831067493</v>
      </c>
      <c r="AO380" s="46">
        <f t="shared" si="190"/>
        <v>1.0434398809008987</v>
      </c>
      <c r="AP380" s="46">
        <f t="shared" si="190"/>
        <v>1.0434398809008987</v>
      </c>
      <c r="AQ380" s="47">
        <f t="shared" si="190"/>
        <v>6.7735507051211776</v>
      </c>
      <c r="AR380" s="47">
        <f t="shared" si="190"/>
        <v>11.582974949217782</v>
      </c>
      <c r="AS380" s="47">
        <f t="shared" si="190"/>
        <v>22.813162987938924</v>
      </c>
      <c r="AT380" s="48">
        <f t="shared" si="190"/>
        <v>0.35</v>
      </c>
      <c r="AU380" s="48">
        <f t="shared" si="190"/>
        <v>0.35</v>
      </c>
      <c r="AV380" s="49">
        <f t="shared" si="190"/>
        <v>2.4767267898555665</v>
      </c>
      <c r="AW380" s="49">
        <f t="shared" si="190"/>
        <v>2.4767155758053963</v>
      </c>
      <c r="AX380" s="50">
        <f t="shared" si="190"/>
        <v>3.4322552485587314</v>
      </c>
      <c r="AY380" s="50">
        <f t="shared" si="190"/>
        <v>3.4322487196474376</v>
      </c>
    </row>
    <row r="381" spans="6:51" x14ac:dyDescent="0.25">
      <c r="F381" s="3">
        <v>67</v>
      </c>
      <c r="G381" s="43">
        <f t="shared" si="189"/>
        <v>2.1708675071075643</v>
      </c>
      <c r="H381" s="43">
        <f t="shared" si="189"/>
        <v>3.4322552651064075</v>
      </c>
      <c r="I381" s="43">
        <f t="shared" si="189"/>
        <v>3.0920751081914486</v>
      </c>
      <c r="J381" s="43">
        <f t="shared" si="189"/>
        <v>3.1420751060779932</v>
      </c>
      <c r="K381" s="43">
        <f t="shared" si="189"/>
        <v>2.0909151980058391</v>
      </c>
      <c r="L381" s="44">
        <f t="shared" si="189"/>
        <v>3.3246683456371731</v>
      </c>
      <c r="M381" s="45">
        <f t="shared" si="189"/>
        <v>3.3675510564424922</v>
      </c>
      <c r="N381" s="46">
        <f t="shared" si="189"/>
        <v>1.0434398809008987</v>
      </c>
      <c r="O381" s="46">
        <f t="shared" si="189"/>
        <v>1.0434398809008987</v>
      </c>
      <c r="P381" s="47">
        <f t="shared" si="189"/>
        <v>6.7735507051211776</v>
      </c>
      <c r="Q381" s="47">
        <f t="shared" si="189"/>
        <v>11.582974949217782</v>
      </c>
      <c r="R381" s="47">
        <f t="shared" si="189"/>
        <v>22.813162987938924</v>
      </c>
      <c r="S381" s="48">
        <f t="shared" si="189"/>
        <v>0.35</v>
      </c>
      <c r="T381" s="48">
        <f t="shared" si="189"/>
        <v>0.35</v>
      </c>
      <c r="U381" s="49">
        <f t="shared" si="189"/>
        <v>2.4767285005366433</v>
      </c>
      <c r="V381" s="49">
        <f t="shared" si="189"/>
        <v>2.4767246443405759</v>
      </c>
      <c r="W381" s="50">
        <f t="shared" si="189"/>
        <v>3.4322552575547092</v>
      </c>
      <c r="X381" s="50">
        <f t="shared" si="189"/>
        <v>3.4322520491820301</v>
      </c>
      <c r="AD381"/>
      <c r="AG381" s="3">
        <f t="shared" si="191"/>
        <v>56.907154127745713</v>
      </c>
      <c r="AH381" s="43">
        <f t="shared" si="190"/>
        <v>2.1708675003666498</v>
      </c>
      <c r="AI381" s="43">
        <f t="shared" si="190"/>
        <v>3.4322552540912041</v>
      </c>
      <c r="AJ381" s="43">
        <f t="shared" si="190"/>
        <v>3.0920750988302945</v>
      </c>
      <c r="AK381" s="43">
        <f t="shared" si="190"/>
        <v>3.1420750901119883</v>
      </c>
      <c r="AL381" s="43">
        <f t="shared" si="190"/>
        <v>1.9010576412312918</v>
      </c>
      <c r="AM381" s="44">
        <f t="shared" si="190"/>
        <v>3.32398203649291</v>
      </c>
      <c r="AN381" s="45">
        <f t="shared" si="190"/>
        <v>3.3662278317369791</v>
      </c>
      <c r="AO381" s="46">
        <f t="shared" si="190"/>
        <v>1.0434398809008987</v>
      </c>
      <c r="AP381" s="46">
        <f t="shared" si="190"/>
        <v>1.0434398809008987</v>
      </c>
      <c r="AQ381" s="47">
        <f t="shared" si="190"/>
        <v>6.7735507051211776</v>
      </c>
      <c r="AR381" s="47">
        <f t="shared" si="190"/>
        <v>11.582974949217782</v>
      </c>
      <c r="AS381" s="47">
        <f t="shared" si="190"/>
        <v>22.813162987938924</v>
      </c>
      <c r="AT381" s="48">
        <f t="shared" si="190"/>
        <v>0.35</v>
      </c>
      <c r="AU381" s="48">
        <f t="shared" si="190"/>
        <v>0.35</v>
      </c>
      <c r="AV381" s="49">
        <f t="shared" si="190"/>
        <v>2.4767268592767939</v>
      </c>
      <c r="AW381" s="49">
        <f t="shared" si="190"/>
        <v>2.4767159146796245</v>
      </c>
      <c r="AX381" s="50">
        <f t="shared" si="190"/>
        <v>3.4322552488611997</v>
      </c>
      <c r="AY381" s="50">
        <f t="shared" si="190"/>
        <v>3.4322488321135123</v>
      </c>
    </row>
    <row r="382" spans="6:51" x14ac:dyDescent="0.25">
      <c r="F382" s="3">
        <v>68</v>
      </c>
      <c r="G382" s="43">
        <f t="shared" si="189"/>
        <v>2.1708675073653856</v>
      </c>
      <c r="H382" s="43">
        <f t="shared" si="189"/>
        <v>3.4322552654357565</v>
      </c>
      <c r="I382" s="43">
        <f t="shared" si="189"/>
        <v>3.0920751084165916</v>
      </c>
      <c r="J382" s="43">
        <f t="shared" si="189"/>
        <v>3.1420751065686403</v>
      </c>
      <c r="K382" s="43">
        <f t="shared" si="189"/>
        <v>2.101954034629832</v>
      </c>
      <c r="L382" s="44">
        <f t="shared" si="189"/>
        <v>3.324708427409349</v>
      </c>
      <c r="M382" s="45">
        <f t="shared" si="189"/>
        <v>3.3676235608853622</v>
      </c>
      <c r="N382" s="46">
        <f t="shared" si="189"/>
        <v>1.0434398809008987</v>
      </c>
      <c r="O382" s="46">
        <f t="shared" si="189"/>
        <v>1.0434398809008987</v>
      </c>
      <c r="P382" s="47">
        <f t="shared" si="189"/>
        <v>6.7735507051211776</v>
      </c>
      <c r="Q382" s="47">
        <f t="shared" si="189"/>
        <v>11.582974949217782</v>
      </c>
      <c r="R382" s="47">
        <f t="shared" si="189"/>
        <v>22.813162987938924</v>
      </c>
      <c r="S382" s="48">
        <f t="shared" si="189"/>
        <v>0.35</v>
      </c>
      <c r="T382" s="48">
        <f t="shared" si="189"/>
        <v>0.35</v>
      </c>
      <c r="U382" s="49">
        <f t="shared" si="189"/>
        <v>2.4767285657052813</v>
      </c>
      <c r="V382" s="49">
        <f t="shared" si="189"/>
        <v>2.4767250409800092</v>
      </c>
      <c r="W382" s="50">
        <f t="shared" si="189"/>
        <v>3.432255258027781</v>
      </c>
      <c r="X382" s="50">
        <f t="shared" si="189"/>
        <v>3.4322522214585685</v>
      </c>
      <c r="AD382"/>
      <c r="AG382" s="3">
        <f t="shared" si="191"/>
        <v>57.099042142728173</v>
      </c>
      <c r="AH382" s="43">
        <f t="shared" si="190"/>
        <v>2.1708675006359215</v>
      </c>
      <c r="AI382" s="43">
        <f t="shared" si="190"/>
        <v>3.4322552545778358</v>
      </c>
      <c r="AJ382" s="43">
        <f t="shared" si="190"/>
        <v>3.0920750993020527</v>
      </c>
      <c r="AK382" s="43">
        <f t="shared" si="190"/>
        <v>3.142075090808877</v>
      </c>
      <c r="AL382" s="43">
        <f t="shared" si="190"/>
        <v>1.9066296352014729</v>
      </c>
      <c r="AM382" s="44">
        <f t="shared" si="190"/>
        <v>3.3240019167745944</v>
      </c>
      <c r="AN382" s="45">
        <f t="shared" si="190"/>
        <v>3.3662683374509332</v>
      </c>
      <c r="AO382" s="46">
        <f t="shared" si="190"/>
        <v>1.0434398809008987</v>
      </c>
      <c r="AP382" s="46">
        <f t="shared" si="190"/>
        <v>1.0434398809008987</v>
      </c>
      <c r="AQ382" s="47">
        <f t="shared" si="190"/>
        <v>6.7735507051211776</v>
      </c>
      <c r="AR382" s="47">
        <f t="shared" si="190"/>
        <v>11.582974949217782</v>
      </c>
      <c r="AS382" s="47">
        <f t="shared" si="190"/>
        <v>22.813162987938924</v>
      </c>
      <c r="AT382" s="48">
        <f t="shared" si="190"/>
        <v>0.35</v>
      </c>
      <c r="AU382" s="48">
        <f t="shared" si="190"/>
        <v>0.35</v>
      </c>
      <c r="AV382" s="49">
        <f t="shared" si="190"/>
        <v>2.476726921119015</v>
      </c>
      <c r="AW382" s="49">
        <f t="shared" si="190"/>
        <v>2.4767162179405497</v>
      </c>
      <c r="AX382" s="50">
        <f t="shared" si="190"/>
        <v>3.4322552491332239</v>
      </c>
      <c r="AY382" s="50">
        <f t="shared" si="190"/>
        <v>3.4322489332646064</v>
      </c>
    </row>
    <row r="383" spans="6:51" x14ac:dyDescent="0.25">
      <c r="F383" s="3">
        <v>69</v>
      </c>
      <c r="G383" s="43">
        <f t="shared" si="189"/>
        <v>2.1708675075913666</v>
      </c>
      <c r="H383" s="43">
        <f t="shared" si="189"/>
        <v>3.4322552657131409</v>
      </c>
      <c r="I383" s="43">
        <f t="shared" si="189"/>
        <v>3.0920751086026907</v>
      </c>
      <c r="J383" s="43">
        <f t="shared" si="189"/>
        <v>3.1420751069835786</v>
      </c>
      <c r="K383" s="43">
        <f t="shared" si="189"/>
        <v>2.1120963135233217</v>
      </c>
      <c r="L383" s="44">
        <f t="shared" si="189"/>
        <v>3.3247451880818133</v>
      </c>
      <c r="M383" s="45">
        <f t="shared" si="189"/>
        <v>3.3676896772286891</v>
      </c>
      <c r="N383" s="46">
        <f t="shared" si="189"/>
        <v>1.0434398809008987</v>
      </c>
      <c r="O383" s="46">
        <f t="shared" si="189"/>
        <v>1.0434398809008987</v>
      </c>
      <c r="P383" s="47">
        <f t="shared" si="189"/>
        <v>6.7735507051211776</v>
      </c>
      <c r="Q383" s="47">
        <f t="shared" si="189"/>
        <v>11.582974949217782</v>
      </c>
      <c r="R383" s="47">
        <f t="shared" si="189"/>
        <v>22.813162987938924</v>
      </c>
      <c r="S383" s="48">
        <f t="shared" si="189"/>
        <v>0.35</v>
      </c>
      <c r="T383" s="48">
        <f t="shared" si="189"/>
        <v>0.35</v>
      </c>
      <c r="U383" s="49">
        <f t="shared" si="189"/>
        <v>2.4767286225945289</v>
      </c>
      <c r="V383" s="49">
        <f t="shared" si="189"/>
        <v>2.4767253936276012</v>
      </c>
      <c r="W383" s="50">
        <f t="shared" si="189"/>
        <v>3.4322552584604127</v>
      </c>
      <c r="X383" s="50">
        <f t="shared" si="189"/>
        <v>3.4322523784291374</v>
      </c>
      <c r="AD383"/>
      <c r="AG383" s="3">
        <f t="shared" si="191"/>
        <v>57.275858549886756</v>
      </c>
      <c r="AH383" s="43">
        <f t="shared" si="190"/>
        <v>2.1708675008753082</v>
      </c>
      <c r="AI383" s="43">
        <f t="shared" si="190"/>
        <v>3.4322552550086689</v>
      </c>
      <c r="AJ383" s="43">
        <f t="shared" si="190"/>
        <v>3.0920750997159745</v>
      </c>
      <c r="AK383" s="43">
        <f t="shared" si="190"/>
        <v>3.1420750914262339</v>
      </c>
      <c r="AL383" s="43">
        <f t="shared" si="190"/>
        <v>1.911669578926515</v>
      </c>
      <c r="AM383" s="44">
        <f t="shared" si="190"/>
        <v>3.3240199165103155</v>
      </c>
      <c r="AN383" s="45">
        <f t="shared" si="190"/>
        <v>3.3663049057399856</v>
      </c>
      <c r="AO383" s="46">
        <f t="shared" si="190"/>
        <v>1.0434398809008987</v>
      </c>
      <c r="AP383" s="46">
        <f t="shared" si="190"/>
        <v>1.0434398809008987</v>
      </c>
      <c r="AQ383" s="47">
        <f t="shared" si="190"/>
        <v>6.7735507051211776</v>
      </c>
      <c r="AR383" s="47">
        <f t="shared" si="190"/>
        <v>11.582974949217782</v>
      </c>
      <c r="AS383" s="47">
        <f t="shared" si="190"/>
        <v>22.813162987938924</v>
      </c>
      <c r="AT383" s="48">
        <f t="shared" si="190"/>
        <v>0.35</v>
      </c>
      <c r="AU383" s="48">
        <f t="shared" si="190"/>
        <v>0.35</v>
      </c>
      <c r="AV383" s="49">
        <f t="shared" si="190"/>
        <v>2.4767269763626314</v>
      </c>
      <c r="AW383" s="49">
        <f t="shared" si="190"/>
        <v>2.4767164899825365</v>
      </c>
      <c r="AX383" s="50">
        <f t="shared" si="190"/>
        <v>3.432255249378366</v>
      </c>
      <c r="AY383" s="50">
        <f t="shared" si="190"/>
        <v>3.4322490244223687</v>
      </c>
    </row>
    <row r="384" spans="6:51" x14ac:dyDescent="0.25">
      <c r="F384" s="3">
        <v>70</v>
      </c>
      <c r="G384" s="43">
        <f t="shared" si="189"/>
        <v>2.1708675077902377</v>
      </c>
      <c r="H384" s="43">
        <f t="shared" si="189"/>
        <v>3.4322552659476115</v>
      </c>
      <c r="I384" s="43">
        <f t="shared" si="189"/>
        <v>3.092075108757395</v>
      </c>
      <c r="J384" s="43">
        <f t="shared" si="189"/>
        <v>3.1420751073357822</v>
      </c>
      <c r="K384" s="43">
        <f t="shared" si="189"/>
        <v>2.1214240010380712</v>
      </c>
      <c r="L384" s="44">
        <f t="shared" si="189"/>
        <v>3.3247789195125428</v>
      </c>
      <c r="M384" s="45">
        <f t="shared" si="189"/>
        <v>3.3677500623847205</v>
      </c>
      <c r="N384" s="46">
        <f t="shared" si="189"/>
        <v>1.0434398809008987</v>
      </c>
      <c r="O384" s="46">
        <f t="shared" si="189"/>
        <v>1.0434398809008987</v>
      </c>
      <c r="P384" s="47">
        <f t="shared" si="189"/>
        <v>6.7735507051211776</v>
      </c>
      <c r="Q384" s="47">
        <f t="shared" si="189"/>
        <v>11.582974949217782</v>
      </c>
      <c r="R384" s="47">
        <f t="shared" si="189"/>
        <v>22.813162987938924</v>
      </c>
      <c r="S384" s="48">
        <f t="shared" si="189"/>
        <v>0.35</v>
      </c>
      <c r="T384" s="48">
        <f t="shared" si="189"/>
        <v>0.35</v>
      </c>
      <c r="U384" s="49">
        <f t="shared" si="189"/>
        <v>2.4767286723874506</v>
      </c>
      <c r="V384" s="49">
        <f t="shared" si="189"/>
        <v>2.4767257078720197</v>
      </c>
      <c r="W384" s="50">
        <f t="shared" si="189"/>
        <v>3.4322552588569382</v>
      </c>
      <c r="X384" s="50">
        <f t="shared" si="189"/>
        <v>3.4322525217419093</v>
      </c>
      <c r="AD384"/>
      <c r="AG384" s="3">
        <f t="shared" si="191"/>
        <v>57.43878713009709</v>
      </c>
      <c r="AH384" s="43">
        <f t="shared" si="190"/>
        <v>2.1708675010887761</v>
      </c>
      <c r="AI384" s="43">
        <f t="shared" si="190"/>
        <v>3.4322552553913557</v>
      </c>
      <c r="AJ384" s="43">
        <f t="shared" si="190"/>
        <v>3.0920751000806397</v>
      </c>
      <c r="AK384" s="43">
        <f t="shared" si="190"/>
        <v>3.1420750919749088</v>
      </c>
      <c r="AL384" s="43">
        <f t="shared" si="190"/>
        <v>1.9162352018577882</v>
      </c>
      <c r="AM384" s="44">
        <f t="shared" si="190"/>
        <v>3.324036236680568</v>
      </c>
      <c r="AN384" s="45">
        <f t="shared" si="190"/>
        <v>3.3663379742944519</v>
      </c>
      <c r="AO384" s="46">
        <f t="shared" si="190"/>
        <v>1.0434398809008987</v>
      </c>
      <c r="AP384" s="46">
        <f t="shared" si="190"/>
        <v>1.0434398809008987</v>
      </c>
      <c r="AQ384" s="47">
        <f t="shared" si="190"/>
        <v>6.7735507051211776</v>
      </c>
      <c r="AR384" s="47">
        <f t="shared" si="190"/>
        <v>11.582974949217782</v>
      </c>
      <c r="AS384" s="47">
        <f t="shared" si="190"/>
        <v>22.813162987938924</v>
      </c>
      <c r="AT384" s="48">
        <f t="shared" si="190"/>
        <v>0.35</v>
      </c>
      <c r="AU384" s="48">
        <f t="shared" si="190"/>
        <v>0.35</v>
      </c>
      <c r="AV384" s="49">
        <f t="shared" si="190"/>
        <v>2.4767270258370746</v>
      </c>
      <c r="AW384" s="49">
        <f t="shared" si="190"/>
        <v>2.4767167345554508</v>
      </c>
      <c r="AX384" s="50">
        <f t="shared" si="190"/>
        <v>3.4322552495996939</v>
      </c>
      <c r="AY384" s="50">
        <f t="shared" si="190"/>
        <v>3.4322491067251861</v>
      </c>
    </row>
    <row r="385" spans="3:51" x14ac:dyDescent="0.25">
      <c r="AD385"/>
    </row>
    <row r="386" spans="3:51" x14ac:dyDescent="0.25">
      <c r="C386" t="s">
        <v>31</v>
      </c>
      <c r="D386" s="3">
        <v>1</v>
      </c>
      <c r="E386" s="3" t="s">
        <v>143</v>
      </c>
      <c r="F386" s="3">
        <v>0</v>
      </c>
      <c r="G386" s="43">
        <f>300*G314*G86</f>
        <v>0</v>
      </c>
      <c r="H386" s="43">
        <f t="shared" ref="H386:X386" si="192">300*H314*H86</f>
        <v>0</v>
      </c>
      <c r="I386" s="43">
        <f t="shared" si="192"/>
        <v>0</v>
      </c>
      <c r="J386" s="43">
        <f t="shared" si="192"/>
        <v>0</v>
      </c>
      <c r="K386" s="43">
        <f t="shared" si="192"/>
        <v>0</v>
      </c>
      <c r="L386" s="44">
        <f t="shared" si="192"/>
        <v>0</v>
      </c>
      <c r="M386" s="45">
        <f t="shared" si="192"/>
        <v>0</v>
      </c>
      <c r="N386" s="46">
        <f t="shared" si="192"/>
        <v>0</v>
      </c>
      <c r="O386" s="46">
        <f t="shared" si="192"/>
        <v>0</v>
      </c>
      <c r="P386" s="47">
        <f t="shared" si="192"/>
        <v>0</v>
      </c>
      <c r="Q386" s="47">
        <f t="shared" si="192"/>
        <v>0</v>
      </c>
      <c r="R386" s="47">
        <f t="shared" si="192"/>
        <v>0</v>
      </c>
      <c r="S386" s="48">
        <f t="shared" si="192"/>
        <v>0</v>
      </c>
      <c r="T386" s="48">
        <f t="shared" si="192"/>
        <v>0</v>
      </c>
      <c r="U386" s="49">
        <f t="shared" si="192"/>
        <v>0</v>
      </c>
      <c r="V386" s="49">
        <f t="shared" si="192"/>
        <v>0</v>
      </c>
      <c r="W386" s="50">
        <f t="shared" si="192"/>
        <v>0</v>
      </c>
      <c r="X386" s="50">
        <f t="shared" si="192"/>
        <v>0</v>
      </c>
      <c r="AD386" t="s">
        <v>31</v>
      </c>
      <c r="AE386" s="3">
        <v>1</v>
      </c>
      <c r="AF386" s="3" t="s">
        <v>143</v>
      </c>
      <c r="AG386" s="3">
        <f>AE14</f>
        <v>4.9458521066739074</v>
      </c>
      <c r="AH386" s="43">
        <f>300*AH314*AH86</f>
        <v>113.34670930134939</v>
      </c>
      <c r="AI386" s="43">
        <f t="shared" ref="AI386:AY386" si="193">300*AI314*AI86</f>
        <v>4860.5648590944138</v>
      </c>
      <c r="AJ386" s="43">
        <f t="shared" si="193"/>
        <v>496.43851976888232</v>
      </c>
      <c r="AK386" s="43">
        <f t="shared" si="193"/>
        <v>4189.2073434011963</v>
      </c>
      <c r="AL386" s="43">
        <f t="shared" si="193"/>
        <v>102.32750629778164</v>
      </c>
      <c r="AM386" s="44">
        <f t="shared" si="193"/>
        <v>484.48629157133206</v>
      </c>
      <c r="AN386" s="45">
        <f t="shared" si="193"/>
        <v>723.4472759695276</v>
      </c>
      <c r="AO386" s="46">
        <f t="shared" si="193"/>
        <v>291.80290807706689</v>
      </c>
      <c r="AP386" s="46">
        <f t="shared" si="193"/>
        <v>0</v>
      </c>
      <c r="AQ386" s="47">
        <f t="shared" si="193"/>
        <v>13409.831072005099</v>
      </c>
      <c r="AR386" s="47">
        <f t="shared" si="193"/>
        <v>8674.4692920702073</v>
      </c>
      <c r="AS386" s="47">
        <f t="shared" si="193"/>
        <v>14683.815287428397</v>
      </c>
      <c r="AT386" s="48">
        <f t="shared" si="193"/>
        <v>259.89720527388954</v>
      </c>
      <c r="AU386" s="48">
        <f t="shared" si="193"/>
        <v>230.30574461261929</v>
      </c>
      <c r="AV386" s="49">
        <f t="shared" si="193"/>
        <v>2171.4648043626862</v>
      </c>
      <c r="AW386" s="49">
        <f t="shared" si="193"/>
        <v>1955.1595021502981</v>
      </c>
      <c r="AX386" s="50">
        <f t="shared" si="193"/>
        <v>10935.352550787278</v>
      </c>
      <c r="AY386" s="50">
        <f t="shared" si="193"/>
        <v>4428.472261846282</v>
      </c>
    </row>
    <row r="387" spans="3:51" x14ac:dyDescent="0.25">
      <c r="D387" s="3">
        <v>2</v>
      </c>
      <c r="F387" s="3">
        <v>1</v>
      </c>
      <c r="G387" s="43">
        <f t="shared" ref="G387:X401" si="194">300*G315*G87</f>
        <v>0.14877212633732609</v>
      </c>
      <c r="H387" s="43">
        <f t="shared" si="194"/>
        <v>404.49547282828161</v>
      </c>
      <c r="I387" s="43">
        <f t="shared" si="194"/>
        <v>5.3059383824468389</v>
      </c>
      <c r="J387" s="43">
        <f t="shared" si="194"/>
        <v>313.64010187767536</v>
      </c>
      <c r="K387" s="43">
        <f t="shared" si="194"/>
        <v>0.29085118534209398</v>
      </c>
      <c r="L387" s="44">
        <f t="shared" si="194"/>
        <v>6.3104049498793175</v>
      </c>
      <c r="M387" s="45">
        <f t="shared" si="194"/>
        <v>33.296731281656918</v>
      </c>
      <c r="N387" s="46">
        <f t="shared" si="194"/>
        <v>24.307696448539581</v>
      </c>
      <c r="O387" s="46">
        <f t="shared" si="194"/>
        <v>0</v>
      </c>
      <c r="P387" s="47">
        <f t="shared" si="194"/>
        <v>1809.2781475842091</v>
      </c>
      <c r="Q387" s="47">
        <f t="shared" si="194"/>
        <v>661.37624114843038</v>
      </c>
      <c r="R387" s="47">
        <f t="shared" si="194"/>
        <v>145.62784622805736</v>
      </c>
      <c r="S387" s="48">
        <f t="shared" si="194"/>
        <v>30.163339510108884</v>
      </c>
      <c r="T387" s="48">
        <f t="shared" si="194"/>
        <v>17.068383871656145</v>
      </c>
      <c r="U387" s="49">
        <f t="shared" si="194"/>
        <v>211.0189683995149</v>
      </c>
      <c r="V387" s="49">
        <f t="shared" si="194"/>
        <v>193.00035555896122</v>
      </c>
      <c r="W387" s="50">
        <f t="shared" si="194"/>
        <v>1071.3495154454695</v>
      </c>
      <c r="X387" s="50">
        <f t="shared" si="194"/>
        <v>419.24589728663619</v>
      </c>
      <c r="AD387"/>
      <c r="AE387" s="3">
        <v>2</v>
      </c>
      <c r="AG387" s="3">
        <f t="shared" ref="AG387:AG450" si="195">AE15</f>
        <v>5.2014595403979236</v>
      </c>
      <c r="AH387" s="43">
        <f t="shared" ref="AH387:AY401" si="196">300*AH315*AH87</f>
        <v>137.26673133599022</v>
      </c>
      <c r="AI387" s="43">
        <f t="shared" si="196"/>
        <v>5257.6980652007542</v>
      </c>
      <c r="AJ387" s="43">
        <f t="shared" si="196"/>
        <v>568.07008474119482</v>
      </c>
      <c r="AK387" s="43">
        <f t="shared" si="196"/>
        <v>4580.5010117951597</v>
      </c>
      <c r="AL387" s="43">
        <f t="shared" si="196"/>
        <v>121.04986481591435</v>
      </c>
      <c r="AM387" s="44">
        <f t="shared" si="196"/>
        <v>547.66048866729909</v>
      </c>
      <c r="AN387" s="45">
        <f t="shared" si="196"/>
        <v>794.102567280465</v>
      </c>
      <c r="AO387" s="46">
        <f t="shared" si="196"/>
        <v>314.83590810717089</v>
      </c>
      <c r="AP387" s="46">
        <f t="shared" si="196"/>
        <v>0</v>
      </c>
      <c r="AQ387" s="47">
        <f t="shared" si="196"/>
        <v>14248.967951693721</v>
      </c>
      <c r="AR387" s="47">
        <f t="shared" si="196"/>
        <v>9364.0983540296711</v>
      </c>
      <c r="AS387" s="47">
        <f t="shared" si="196"/>
        <v>16717.562646432969</v>
      </c>
      <c r="AT387" s="48">
        <f t="shared" si="196"/>
        <v>277.39177228502899</v>
      </c>
      <c r="AU387" s="48">
        <f t="shared" si="196"/>
        <v>249.05938726468005</v>
      </c>
      <c r="AV387" s="49">
        <f t="shared" si="196"/>
        <v>2330.9490573805433</v>
      </c>
      <c r="AW387" s="49">
        <f t="shared" si="196"/>
        <v>2097.5700389903377</v>
      </c>
      <c r="AX387" s="50">
        <f t="shared" si="196"/>
        <v>11692.770647732143</v>
      </c>
      <c r="AY387" s="50">
        <f t="shared" si="196"/>
        <v>4799.1290457888244</v>
      </c>
    </row>
    <row r="388" spans="3:51" x14ac:dyDescent="0.25">
      <c r="D388" s="3">
        <v>3</v>
      </c>
      <c r="F388" s="3">
        <v>2</v>
      </c>
      <c r="G388" s="43">
        <f t="shared" si="194"/>
        <v>2.9158654039802503</v>
      </c>
      <c r="H388" s="43">
        <f t="shared" si="194"/>
        <v>1146.8189822953868</v>
      </c>
      <c r="I388" s="43">
        <f t="shared" si="194"/>
        <v>39.741953137161012</v>
      </c>
      <c r="J388" s="43">
        <f t="shared" si="194"/>
        <v>867.96629923776527</v>
      </c>
      <c r="K388" s="43">
        <f t="shared" si="194"/>
        <v>4.0579330480755482</v>
      </c>
      <c r="L388" s="44">
        <f t="shared" si="194"/>
        <v>44.882176334428721</v>
      </c>
      <c r="M388" s="45">
        <f t="shared" si="194"/>
        <v>129.21609360078003</v>
      </c>
      <c r="N388" s="46">
        <f t="shared" si="194"/>
        <v>72.339922917035508</v>
      </c>
      <c r="O388" s="46">
        <f t="shared" si="194"/>
        <v>0</v>
      </c>
      <c r="P388" s="47">
        <f t="shared" si="194"/>
        <v>4370.4134749547293</v>
      </c>
      <c r="Q388" s="47">
        <f t="shared" si="194"/>
        <v>2071.1322568628839</v>
      </c>
      <c r="R388" s="47">
        <f t="shared" si="194"/>
        <v>1175.2468904380203</v>
      </c>
      <c r="S388" s="48">
        <f t="shared" si="194"/>
        <v>77.905884137453512</v>
      </c>
      <c r="T388" s="48">
        <f t="shared" si="194"/>
        <v>53.843859207814148</v>
      </c>
      <c r="U388" s="49">
        <f t="shared" si="194"/>
        <v>588.16640840366915</v>
      </c>
      <c r="V388" s="49">
        <f t="shared" si="194"/>
        <v>534.54285478076406</v>
      </c>
      <c r="W388" s="50">
        <f t="shared" si="194"/>
        <v>2807.9777213865846</v>
      </c>
      <c r="X388" s="50">
        <f t="shared" si="194"/>
        <v>1135.3785188613363</v>
      </c>
      <c r="AD388"/>
      <c r="AE388" s="3">
        <v>3</v>
      </c>
      <c r="AG388" s="3">
        <f t="shared" si="195"/>
        <v>5.4702770658848543</v>
      </c>
      <c r="AH388" s="43">
        <f t="shared" si="196"/>
        <v>165.95023930974176</v>
      </c>
      <c r="AI388" s="43">
        <f t="shared" si="196"/>
        <v>5684.3130890810289</v>
      </c>
      <c r="AJ388" s="43">
        <f t="shared" si="196"/>
        <v>649.50972499405748</v>
      </c>
      <c r="AK388" s="43">
        <f t="shared" si="196"/>
        <v>5002.593188183595</v>
      </c>
      <c r="AL388" s="43">
        <f t="shared" si="196"/>
        <v>142.9659996447599</v>
      </c>
      <c r="AM388" s="44">
        <f t="shared" si="196"/>
        <v>618.22687481974947</v>
      </c>
      <c r="AN388" s="45">
        <f t="shared" si="196"/>
        <v>871.32582291243079</v>
      </c>
      <c r="AO388" s="46">
        <f t="shared" si="196"/>
        <v>339.60705724573802</v>
      </c>
      <c r="AP388" s="46">
        <f t="shared" si="196"/>
        <v>0</v>
      </c>
      <c r="AQ388" s="47">
        <f t="shared" si="196"/>
        <v>15136.9529341786</v>
      </c>
      <c r="AR388" s="47">
        <f t="shared" si="196"/>
        <v>10103.960289385906</v>
      </c>
      <c r="AS388" s="47">
        <f t="shared" si="196"/>
        <v>19004.42837255315</v>
      </c>
      <c r="AT388" s="48">
        <f t="shared" si="196"/>
        <v>295.98366027473958</v>
      </c>
      <c r="AU388" s="48">
        <f t="shared" si="196"/>
        <v>269.24071448760435</v>
      </c>
      <c r="AV388" s="49">
        <f t="shared" si="196"/>
        <v>2528.5560900035939</v>
      </c>
      <c r="AW388" s="49">
        <f t="shared" si="196"/>
        <v>2249.7556043263858</v>
      </c>
      <c r="AX388" s="50">
        <f t="shared" si="196"/>
        <v>12489.107470168421</v>
      </c>
      <c r="AY388" s="50">
        <f t="shared" si="196"/>
        <v>5196.5760271961626</v>
      </c>
    </row>
    <row r="389" spans="3:51" x14ac:dyDescent="0.25">
      <c r="D389" s="3">
        <v>4</v>
      </c>
      <c r="F389" s="3">
        <v>3</v>
      </c>
      <c r="G389" s="43">
        <f t="shared" si="194"/>
        <v>15.684635468389386</v>
      </c>
      <c r="H389" s="43">
        <f t="shared" si="194"/>
        <v>2192.9180052316524</v>
      </c>
      <c r="I389" s="43">
        <f t="shared" si="194"/>
        <v>125.6417426906896</v>
      </c>
      <c r="J389" s="43">
        <f t="shared" si="194"/>
        <v>1655.7175569704791</v>
      </c>
      <c r="K389" s="43">
        <f t="shared" si="194"/>
        <v>17.942648097868567</v>
      </c>
      <c r="L389" s="44">
        <f t="shared" si="194"/>
        <v>134.88644903073256</v>
      </c>
      <c r="M389" s="45">
        <f t="shared" si="194"/>
        <v>282.11193601182532</v>
      </c>
      <c r="N389" s="46">
        <f t="shared" si="194"/>
        <v>135.87559667775164</v>
      </c>
      <c r="O389" s="46">
        <f t="shared" si="194"/>
        <v>0</v>
      </c>
      <c r="P389" s="47">
        <f t="shared" si="194"/>
        <v>7263.7493753800427</v>
      </c>
      <c r="Q389" s="47">
        <f t="shared" si="194"/>
        <v>3978.2237744171193</v>
      </c>
      <c r="R389" s="47">
        <f t="shared" si="194"/>
        <v>3784.4659874767995</v>
      </c>
      <c r="S389" s="48">
        <f t="shared" si="194"/>
        <v>134.52269197294106</v>
      </c>
      <c r="T389" s="48">
        <f t="shared" si="194"/>
        <v>104.17402753500073</v>
      </c>
      <c r="U389" s="49">
        <f t="shared" si="194"/>
        <v>1062.4260598055673</v>
      </c>
      <c r="V389" s="49">
        <f t="shared" si="194"/>
        <v>961.7052952444842</v>
      </c>
      <c r="W389" s="50">
        <f t="shared" si="194"/>
        <v>5321.68218712625</v>
      </c>
      <c r="X389" s="50">
        <f t="shared" si="194"/>
        <v>2009.0492746858913</v>
      </c>
      <c r="AD389"/>
      <c r="AE389" s="3">
        <v>4</v>
      </c>
      <c r="AG389" s="3">
        <f t="shared" si="195"/>
        <v>5.7529873961600746</v>
      </c>
      <c r="AH389" s="43">
        <f t="shared" si="196"/>
        <v>200.26880884731858</v>
      </c>
      <c r="AI389" s="43">
        <f t="shared" si="196"/>
        <v>6142.0082700886996</v>
      </c>
      <c r="AJ389" s="43">
        <f t="shared" si="196"/>
        <v>741.99341381529325</v>
      </c>
      <c r="AK389" s="43">
        <f t="shared" si="196"/>
        <v>5456.884296842617</v>
      </c>
      <c r="AL389" s="43">
        <f t="shared" si="196"/>
        <v>168.56468308536418</v>
      </c>
      <c r="AM389" s="44">
        <f t="shared" si="196"/>
        <v>696.89176878701016</v>
      </c>
      <c r="AN389" s="45">
        <f t="shared" si="196"/>
        <v>955.67621577900638</v>
      </c>
      <c r="AO389" s="46">
        <f t="shared" si="196"/>
        <v>366.23673918232333</v>
      </c>
      <c r="AP389" s="46">
        <f t="shared" si="196"/>
        <v>0</v>
      </c>
      <c r="AQ389" s="47">
        <f t="shared" si="196"/>
        <v>16076.197753525026</v>
      </c>
      <c r="AR389" s="47">
        <f t="shared" si="196"/>
        <v>10897.091118166236</v>
      </c>
      <c r="AS389" s="47">
        <f t="shared" si="196"/>
        <v>21570.320360340978</v>
      </c>
      <c r="AT389" s="48">
        <f t="shared" si="196"/>
        <v>315.73183076751531</v>
      </c>
      <c r="AU389" s="48">
        <f t="shared" si="196"/>
        <v>290.94473574221968</v>
      </c>
      <c r="AV389" s="49">
        <f t="shared" si="196"/>
        <v>2754.4735296374638</v>
      </c>
      <c r="AW389" s="49">
        <f t="shared" si="196"/>
        <v>2419.1116604483118</v>
      </c>
      <c r="AX389" s="50">
        <f t="shared" si="196"/>
        <v>13325.312597748229</v>
      </c>
      <c r="AY389" s="50">
        <f t="shared" si="196"/>
        <v>5621.969972749037</v>
      </c>
    </row>
    <row r="390" spans="3:51" x14ac:dyDescent="0.25">
      <c r="D390" s="3">
        <v>5</v>
      </c>
      <c r="F390" s="3">
        <v>4</v>
      </c>
      <c r="G390" s="43">
        <f t="shared" si="194"/>
        <v>49.737011041402184</v>
      </c>
      <c r="H390" s="43">
        <f t="shared" si="194"/>
        <v>3475.9141741193616</v>
      </c>
      <c r="I390" s="43">
        <f t="shared" si="194"/>
        <v>279.10972789000346</v>
      </c>
      <c r="J390" s="43">
        <f t="shared" si="194"/>
        <v>2845.5853467329916</v>
      </c>
      <c r="K390" s="43">
        <f t="shared" si="194"/>
        <v>49.608926531032282</v>
      </c>
      <c r="L390" s="44">
        <f t="shared" si="194"/>
        <v>285.166172415348</v>
      </c>
      <c r="M390" s="45">
        <f t="shared" si="194"/>
        <v>486.73051566116408</v>
      </c>
      <c r="N390" s="46">
        <f t="shared" si="194"/>
        <v>211.39368553335819</v>
      </c>
      <c r="O390" s="46">
        <f t="shared" si="194"/>
        <v>0</v>
      </c>
      <c r="P390" s="47">
        <f t="shared" si="194"/>
        <v>10359.585540434477</v>
      </c>
      <c r="Q390" s="47">
        <f t="shared" si="194"/>
        <v>6256.4679557380878</v>
      </c>
      <c r="R390" s="47">
        <f t="shared" si="194"/>
        <v>8375.0119719723862</v>
      </c>
      <c r="S390" s="48">
        <f t="shared" si="194"/>
        <v>196.99535102275877</v>
      </c>
      <c r="T390" s="48">
        <f t="shared" si="194"/>
        <v>165.00563195762868</v>
      </c>
      <c r="U390" s="49">
        <f t="shared" si="194"/>
        <v>1606.8599890617886</v>
      </c>
      <c r="V390" s="49">
        <f t="shared" si="194"/>
        <v>1450.1597857073821</v>
      </c>
      <c r="W390" s="50">
        <f t="shared" si="194"/>
        <v>8150.7472779539794</v>
      </c>
      <c r="X390" s="50">
        <f t="shared" si="194"/>
        <v>3133.6437294887451</v>
      </c>
      <c r="AD390"/>
      <c r="AE390" s="3">
        <v>5</v>
      </c>
      <c r="AG390" s="3">
        <f t="shared" si="195"/>
        <v>6.0503085276582826</v>
      </c>
      <c r="AH390" s="43">
        <f t="shared" si="196"/>
        <v>241.2331670674202</v>
      </c>
      <c r="AI390" s="43">
        <f t="shared" si="196"/>
        <v>6632.3943473093186</v>
      </c>
      <c r="AJ390" s="43">
        <f t="shared" si="196"/>
        <v>846.89148509097606</v>
      </c>
      <c r="AK390" s="43">
        <f t="shared" si="196"/>
        <v>5944.7194397034882</v>
      </c>
      <c r="AL390" s="43">
        <f t="shared" si="196"/>
        <v>198.39628546522295</v>
      </c>
      <c r="AM390" s="44">
        <f t="shared" si="196"/>
        <v>784.39968689558009</v>
      </c>
      <c r="AN390" s="45">
        <f t="shared" si="196"/>
        <v>1047.752609205128</v>
      </c>
      <c r="AO390" s="46">
        <f t="shared" si="196"/>
        <v>394.85221617989879</v>
      </c>
      <c r="AP390" s="46">
        <f t="shared" si="196"/>
        <v>0</v>
      </c>
      <c r="AQ390" s="47">
        <f t="shared" si="196"/>
        <v>17069.181475617515</v>
      </c>
      <c r="AR390" s="47">
        <f t="shared" si="196"/>
        <v>11746.625100806223</v>
      </c>
      <c r="AS390" s="47">
        <f t="shared" si="196"/>
        <v>24442.723970638577</v>
      </c>
      <c r="AT390" s="48">
        <f t="shared" si="196"/>
        <v>336.69718567946899</v>
      </c>
      <c r="AU390" s="48">
        <f t="shared" si="196"/>
        <v>314.27089231984422</v>
      </c>
      <c r="AV390" s="49">
        <f t="shared" si="196"/>
        <v>2998.7544430851231</v>
      </c>
      <c r="AW390" s="49">
        <f t="shared" si="196"/>
        <v>2632.7462879454974</v>
      </c>
      <c r="AX390" s="50">
        <f t="shared" si="196"/>
        <v>14202.350003716676</v>
      </c>
      <c r="AY390" s="50">
        <f t="shared" si="196"/>
        <v>6076.4193480210943</v>
      </c>
    </row>
    <row r="391" spans="3:51" x14ac:dyDescent="0.25">
      <c r="D391" s="3">
        <v>6</v>
      </c>
      <c r="F391" s="3">
        <v>5</v>
      </c>
      <c r="G391" s="43">
        <f t="shared" si="194"/>
        <v>118.151521969059</v>
      </c>
      <c r="H391" s="43">
        <f t="shared" si="194"/>
        <v>4943.9632734518655</v>
      </c>
      <c r="I391" s="43">
        <f t="shared" si="194"/>
        <v>511.14429909850668</v>
      </c>
      <c r="J391" s="43">
        <f t="shared" si="194"/>
        <v>4271.2247282602357</v>
      </c>
      <c r="K391" s="43">
        <f t="shared" si="194"/>
        <v>106.12525651314401</v>
      </c>
      <c r="L391" s="44">
        <f t="shared" si="194"/>
        <v>497.54551069885059</v>
      </c>
      <c r="M391" s="45">
        <f t="shared" si="194"/>
        <v>738.18552542607961</v>
      </c>
      <c r="N391" s="46">
        <f t="shared" si="194"/>
        <v>296.6386614402623</v>
      </c>
      <c r="O391" s="46">
        <f t="shared" si="194"/>
        <v>0</v>
      </c>
      <c r="P391" s="47">
        <f t="shared" si="194"/>
        <v>13587.139716927148</v>
      </c>
      <c r="Q391" s="47">
        <f t="shared" si="194"/>
        <v>8819.3841508208789</v>
      </c>
      <c r="R391" s="47">
        <f t="shared" si="194"/>
        <v>15103.091604089628</v>
      </c>
      <c r="S391" s="48">
        <f t="shared" si="194"/>
        <v>263.58752100327962</v>
      </c>
      <c r="T391" s="48">
        <f t="shared" si="194"/>
        <v>234.24187947888007</v>
      </c>
      <c r="U391" s="49">
        <f t="shared" si="194"/>
        <v>2205.0236269626821</v>
      </c>
      <c r="V391" s="49">
        <f t="shared" si="194"/>
        <v>1985.1337165654631</v>
      </c>
      <c r="W391" s="50">
        <f t="shared" si="194"/>
        <v>11095.772229009946</v>
      </c>
      <c r="X391" s="50">
        <f t="shared" si="194"/>
        <v>4506.3572002838218</v>
      </c>
      <c r="AD391"/>
      <c r="AE391" s="3">
        <v>6</v>
      </c>
      <c r="AG391" s="3">
        <f t="shared" si="195"/>
        <v>6.3629955637114666</v>
      </c>
      <c r="AH391" s="43">
        <f t="shared" si="196"/>
        <v>290.01016730017204</v>
      </c>
      <c r="AI391" s="43">
        <f t="shared" si="196"/>
        <v>7157.0907427980283</v>
      </c>
      <c r="AJ391" s="43">
        <f t="shared" si="196"/>
        <v>965.71897718657851</v>
      </c>
      <c r="AK391" s="43">
        <f t="shared" si="196"/>
        <v>6467.3840842236286</v>
      </c>
      <c r="AL391" s="43">
        <f t="shared" si="196"/>
        <v>233.07747214026398</v>
      </c>
      <c r="AM391" s="44">
        <f t="shared" si="196"/>
        <v>881.52974186204074</v>
      </c>
      <c r="AN391" s="45">
        <f t="shared" si="196"/>
        <v>1148.1951323270619</v>
      </c>
      <c r="AO391" s="46">
        <f t="shared" si="196"/>
        <v>425.58781904008367</v>
      </c>
      <c r="AP391" s="46">
        <f t="shared" si="196"/>
        <v>0</v>
      </c>
      <c r="AQ391" s="47">
        <f t="shared" si="196"/>
        <v>18118.445594356119</v>
      </c>
      <c r="AR391" s="47">
        <f t="shared" si="196"/>
        <v>12655.785201997118</v>
      </c>
      <c r="AS391" s="47">
        <f t="shared" si="196"/>
        <v>27650.584096964962</v>
      </c>
      <c r="AT391" s="48">
        <f t="shared" si="196"/>
        <v>358.94246605076984</v>
      </c>
      <c r="AU391" s="48">
        <f t="shared" si="196"/>
        <v>339.32298892810468</v>
      </c>
      <c r="AV391" s="49">
        <f t="shared" si="196"/>
        <v>3262.4528032259277</v>
      </c>
      <c r="AW391" s="49">
        <f t="shared" si="196"/>
        <v>2863.5538413898253</v>
      </c>
      <c r="AX391" s="50">
        <f t="shared" si="196"/>
        <v>15121.199991003183</v>
      </c>
      <c r="AY391" s="50">
        <f t="shared" si="196"/>
        <v>6560.9764227602391</v>
      </c>
    </row>
    <row r="392" spans="3:51" x14ac:dyDescent="0.25">
      <c r="D392" s="3">
        <v>7</v>
      </c>
      <c r="F392" s="3">
        <v>6</v>
      </c>
      <c r="G392" s="43">
        <f t="shared" si="194"/>
        <v>233.93858376795922</v>
      </c>
      <c r="H392" s="43">
        <f t="shared" si="194"/>
        <v>6548.807627274512</v>
      </c>
      <c r="I392" s="43">
        <f t="shared" si="194"/>
        <v>828.58921532835132</v>
      </c>
      <c r="J392" s="43">
        <f t="shared" si="194"/>
        <v>5861.5097269327043</v>
      </c>
      <c r="K392" s="43">
        <f t="shared" si="194"/>
        <v>193.13527893743094</v>
      </c>
      <c r="L392" s="44">
        <f t="shared" si="194"/>
        <v>769.25553237836414</v>
      </c>
      <c r="M392" s="45">
        <f t="shared" si="194"/>
        <v>1031.9346519340995</v>
      </c>
      <c r="N392" s="46">
        <f t="shared" si="194"/>
        <v>389.96767934468062</v>
      </c>
      <c r="O392" s="46">
        <f t="shared" si="194"/>
        <v>0</v>
      </c>
      <c r="P392" s="47">
        <f t="shared" si="194"/>
        <v>16900.819354433715</v>
      </c>
      <c r="Q392" s="47">
        <f t="shared" si="194"/>
        <v>11601.820422643199</v>
      </c>
      <c r="R392" s="47">
        <f t="shared" si="194"/>
        <v>23944.363348275278</v>
      </c>
      <c r="S392" s="48">
        <f t="shared" si="194"/>
        <v>333.13638843534517</v>
      </c>
      <c r="T392" s="48">
        <f t="shared" si="194"/>
        <v>310.289206373122</v>
      </c>
      <c r="U392" s="49">
        <f t="shared" si="194"/>
        <v>2956.9623109362619</v>
      </c>
      <c r="V392" s="49">
        <f t="shared" si="194"/>
        <v>2596.1854316639892</v>
      </c>
      <c r="W392" s="50">
        <f t="shared" si="194"/>
        <v>14054.158182231637</v>
      </c>
      <c r="X392" s="50">
        <f t="shared" si="194"/>
        <v>5999.0619007965661</v>
      </c>
      <c r="AD392"/>
      <c r="AE392" s="3">
        <v>7</v>
      </c>
      <c r="AG392" s="3">
        <f t="shared" si="195"/>
        <v>6.6918426322768392</v>
      </c>
      <c r="AH392" s="43">
        <f t="shared" si="196"/>
        <v>347.94047812080828</v>
      </c>
      <c r="AI392" s="43">
        <f t="shared" si="196"/>
        <v>7717.7234148345888</v>
      </c>
      <c r="AJ392" s="43">
        <f t="shared" si="196"/>
        <v>1100.1458891904031</v>
      </c>
      <c r="AK392" s="43">
        <f t="shared" si="196"/>
        <v>7026.1039555209854</v>
      </c>
      <c r="AL392" s="43">
        <f t="shared" si="196"/>
        <v>273.29551305902868</v>
      </c>
      <c r="AM392" s="44">
        <f t="shared" si="196"/>
        <v>989.09067561679615</v>
      </c>
      <c r="AN392" s="45">
        <f t="shared" si="196"/>
        <v>1257.6866034991467</v>
      </c>
      <c r="AO392" s="46">
        <f t="shared" si="196"/>
        <v>458.58511039565019</v>
      </c>
      <c r="AP392" s="46">
        <f t="shared" si="196"/>
        <v>0</v>
      </c>
      <c r="AQ392" s="47">
        <f t="shared" si="196"/>
        <v>19226.588004886002</v>
      </c>
      <c r="AR392" s="47">
        <f t="shared" si="196"/>
        <v>13627.871199069621</v>
      </c>
      <c r="AS392" s="47">
        <f t="shared" si="196"/>
        <v>31224.133619537988</v>
      </c>
      <c r="AT392" s="48">
        <f t="shared" si="196"/>
        <v>382.53212219906095</v>
      </c>
      <c r="AU392" s="48">
        <f t="shared" si="196"/>
        <v>366.20907389640655</v>
      </c>
      <c r="AV392" s="49">
        <f t="shared" si="196"/>
        <v>3546.6144548267571</v>
      </c>
      <c r="AW392" s="49">
        <f t="shared" si="196"/>
        <v>3112.5068812412392</v>
      </c>
      <c r="AX392" s="50">
        <f t="shared" si="196"/>
        <v>16082.856913703303</v>
      </c>
      <c r="AY392" s="50">
        <f t="shared" si="196"/>
        <v>7076.6311161103795</v>
      </c>
    </row>
    <row r="393" spans="3:51" x14ac:dyDescent="0.25">
      <c r="D393" s="3">
        <v>8</v>
      </c>
      <c r="F393" s="3">
        <v>7</v>
      </c>
      <c r="G393" s="43">
        <f t="shared" si="194"/>
        <v>408.68633386792391</v>
      </c>
      <c r="H393" s="43">
        <f t="shared" si="194"/>
        <v>8250.3480730592546</v>
      </c>
      <c r="I393" s="43">
        <f t="shared" si="194"/>
        <v>1234.9373872977576</v>
      </c>
      <c r="J393" s="43">
        <f t="shared" si="194"/>
        <v>7556.7448759944218</v>
      </c>
      <c r="K393" s="43">
        <f t="shared" si="194"/>
        <v>314.53124172251586</v>
      </c>
      <c r="L393" s="44">
        <f t="shared" si="194"/>
        <v>1094.6920879687746</v>
      </c>
      <c r="M393" s="45">
        <f t="shared" si="194"/>
        <v>1363.7575718197456</v>
      </c>
      <c r="N393" s="46">
        <f t="shared" si="194"/>
        <v>490.10087970168524</v>
      </c>
      <c r="O393" s="46">
        <f t="shared" si="194"/>
        <v>0</v>
      </c>
      <c r="P393" s="47">
        <f t="shared" si="194"/>
        <v>20268.617171099264</v>
      </c>
      <c r="Q393" s="47">
        <f t="shared" si="194"/>
        <v>14552.347809895202</v>
      </c>
      <c r="R393" s="47">
        <f t="shared" si="194"/>
        <v>34751.742463286449</v>
      </c>
      <c r="S393" s="48">
        <f t="shared" si="194"/>
        <v>404.79922178913841</v>
      </c>
      <c r="T393" s="48">
        <f t="shared" si="194"/>
        <v>391.87306960541588</v>
      </c>
      <c r="U393" s="49">
        <f t="shared" si="194"/>
        <v>3818.6475607878911</v>
      </c>
      <c r="V393" s="49">
        <f t="shared" si="194"/>
        <v>3351.0679120583291</v>
      </c>
      <c r="W393" s="50">
        <f t="shared" si="194"/>
        <v>16979.073093291769</v>
      </c>
      <c r="X393" s="50">
        <f t="shared" si="194"/>
        <v>7564.4009141614997</v>
      </c>
      <c r="AD393"/>
      <c r="AE393" s="3">
        <v>8</v>
      </c>
      <c r="AG393" s="3">
        <f t="shared" si="195"/>
        <v>7.0376849027752071</v>
      </c>
      <c r="AH393" s="43">
        <f t="shared" si="196"/>
        <v>416.55661924463641</v>
      </c>
      <c r="AI393" s="43">
        <f t="shared" si="196"/>
        <v>8315.9245800679291</v>
      </c>
      <c r="AJ393" s="43">
        <f t="shared" si="196"/>
        <v>1252.007117466276</v>
      </c>
      <c r="AK393" s="43">
        <f t="shared" si="196"/>
        <v>7622.0496766034476</v>
      </c>
      <c r="AL393" s="43">
        <f t="shared" si="196"/>
        <v>319.81197191900543</v>
      </c>
      <c r="AM393" s="44">
        <f t="shared" si="196"/>
        <v>1107.9143577268349</v>
      </c>
      <c r="AN393" s="45">
        <f t="shared" si="196"/>
        <v>1376.9537541981908</v>
      </c>
      <c r="AO393" s="46">
        <f t="shared" si="196"/>
        <v>493.99301514976463</v>
      </c>
      <c r="AP393" s="46">
        <f t="shared" si="196"/>
        <v>0</v>
      </c>
      <c r="AQ393" s="47">
        <f t="shared" si="196"/>
        <v>20396.255736973682</v>
      </c>
      <c r="AR393" s="47">
        <f t="shared" si="196"/>
        <v>14666.245186079683</v>
      </c>
      <c r="AS393" s="47">
        <f t="shared" si="196"/>
        <v>35194.660975924831</v>
      </c>
      <c r="AT393" s="48">
        <f t="shared" si="196"/>
        <v>407.53215204543073</v>
      </c>
      <c r="AU393" s="48">
        <f t="shared" si="196"/>
        <v>395.04126053297108</v>
      </c>
      <c r="AV393" s="49">
        <f t="shared" si="196"/>
        <v>3852.2689063547441</v>
      </c>
      <c r="AW393" s="49">
        <f t="shared" si="196"/>
        <v>3380.5683132259824</v>
      </c>
      <c r="AX393" s="50">
        <f t="shared" si="196"/>
        <v>17088.321901410851</v>
      </c>
      <c r="AY393" s="50">
        <f t="shared" si="196"/>
        <v>7624.306890695585</v>
      </c>
    </row>
    <row r="394" spans="3:51" x14ac:dyDescent="0.25">
      <c r="D394" s="3">
        <v>9</v>
      </c>
      <c r="F394" s="3">
        <v>8</v>
      </c>
      <c r="G394" s="43">
        <f t="shared" si="194"/>
        <v>685.80539814531051</v>
      </c>
      <c r="H394" s="43">
        <f t="shared" si="194"/>
        <v>10017.909975187564</v>
      </c>
      <c r="I394" s="43">
        <f t="shared" si="194"/>
        <v>1731.0080119588354</v>
      </c>
      <c r="J394" s="43">
        <f t="shared" si="194"/>
        <v>9313.1305544883526</v>
      </c>
      <c r="K394" s="43">
        <f t="shared" si="194"/>
        <v>472.4344496441679</v>
      </c>
      <c r="L394" s="44">
        <f t="shared" si="194"/>
        <v>1466.6715825940228</v>
      </c>
      <c r="M394" s="45">
        <f t="shared" si="194"/>
        <v>1729.7352995759179</v>
      </c>
      <c r="N394" s="46">
        <f t="shared" si="194"/>
        <v>595.99927013083686</v>
      </c>
      <c r="O394" s="46">
        <f t="shared" si="194"/>
        <v>0</v>
      </c>
      <c r="P394" s="47">
        <f t="shared" si="194"/>
        <v>23666.857497142879</v>
      </c>
      <c r="Q394" s="47">
        <f t="shared" si="194"/>
        <v>17629.266305103873</v>
      </c>
      <c r="R394" s="47">
        <f t="shared" si="194"/>
        <v>47301.729496715663</v>
      </c>
      <c r="S394" s="48">
        <f t="shared" si="194"/>
        <v>477.93524864675521</v>
      </c>
      <c r="T394" s="48">
        <f t="shared" si="194"/>
        <v>477.94297029522062</v>
      </c>
      <c r="U394" s="49">
        <f t="shared" si="194"/>
        <v>4733.3029511755822</v>
      </c>
      <c r="V394" s="49">
        <f t="shared" si="194"/>
        <v>4154.8414269895984</v>
      </c>
      <c r="W394" s="50">
        <f t="shared" si="194"/>
        <v>19849.754594709808</v>
      </c>
      <c r="X394" s="50">
        <f t="shared" si="194"/>
        <v>9167.2190084509766</v>
      </c>
      <c r="AD394"/>
      <c r="AE394" s="3">
        <v>9</v>
      </c>
      <c r="AG394" s="3">
        <f t="shared" si="195"/>
        <v>7.4014007071619208</v>
      </c>
      <c r="AH394" s="43">
        <f t="shared" si="196"/>
        <v>503.10706598296611</v>
      </c>
      <c r="AI394" s="43">
        <f t="shared" si="196"/>
        <v>8953.3344872010566</v>
      </c>
      <c r="AJ394" s="43">
        <f t="shared" si="196"/>
        <v>1423.3117898250734</v>
      </c>
      <c r="AK394" s="43">
        <f t="shared" si="196"/>
        <v>8256.3464198013771</v>
      </c>
      <c r="AL394" s="43">
        <f t="shared" si="196"/>
        <v>373.46549881026436</v>
      </c>
      <c r="AM394" s="44">
        <f t="shared" si="196"/>
        <v>1238.8475899758109</v>
      </c>
      <c r="AN394" s="45">
        <f t="shared" si="196"/>
        <v>1506.7681993559336</v>
      </c>
      <c r="AO394" s="46">
        <f t="shared" si="196"/>
        <v>531.96791114518749</v>
      </c>
      <c r="AP394" s="46">
        <f t="shared" si="196"/>
        <v>0</v>
      </c>
      <c r="AQ394" s="47">
        <f t="shared" si="196"/>
        <v>21630.13632654797</v>
      </c>
      <c r="AR394" s="47">
        <f t="shared" si="196"/>
        <v>15774.314221076223</v>
      </c>
      <c r="AS394" s="47">
        <f t="shared" si="196"/>
        <v>39594.209867326528</v>
      </c>
      <c r="AT394" s="48">
        <f t="shared" si="196"/>
        <v>434.00990419993389</v>
      </c>
      <c r="AU394" s="48">
        <f t="shared" si="196"/>
        <v>425.93548163835749</v>
      </c>
      <c r="AV394" s="49">
        <f t="shared" si="196"/>
        <v>4180.4217089367394</v>
      </c>
      <c r="AW394" s="49">
        <f t="shared" si="196"/>
        <v>3668.6830788691914</v>
      </c>
      <c r="AX394" s="50">
        <f t="shared" si="196"/>
        <v>18138.590069874313</v>
      </c>
      <c r="AY394" s="50">
        <f t="shared" si="196"/>
        <v>8204.8588803385901</v>
      </c>
    </row>
    <row r="395" spans="3:51" x14ac:dyDescent="0.25">
      <c r="D395" s="3">
        <v>10</v>
      </c>
      <c r="F395" s="3">
        <v>9</v>
      </c>
      <c r="G395" s="43">
        <f t="shared" si="194"/>
        <v>1093.0999861063674</v>
      </c>
      <c r="H395" s="43">
        <f t="shared" si="194"/>
        <v>11829.302932741884</v>
      </c>
      <c r="I395" s="43">
        <f t="shared" si="194"/>
        <v>2315.5151895814261</v>
      </c>
      <c r="J395" s="43">
        <f t="shared" si="194"/>
        <v>11101.434411872888</v>
      </c>
      <c r="K395" s="43">
        <f t="shared" si="194"/>
        <v>667.35064423587926</v>
      </c>
      <c r="L395" s="44">
        <f t="shared" si="194"/>
        <v>1877.3114835586196</v>
      </c>
      <c r="M395" s="45">
        <f t="shared" si="194"/>
        <v>2126.2308055304434</v>
      </c>
      <c r="N395" s="46">
        <f t="shared" si="194"/>
        <v>706.79587797466479</v>
      </c>
      <c r="O395" s="46">
        <f t="shared" si="194"/>
        <v>0</v>
      </c>
      <c r="P395" s="47">
        <f t="shared" si="194"/>
        <v>27077.415157411106</v>
      </c>
      <c r="Q395" s="47">
        <f t="shared" si="194"/>
        <v>20798.197494047308</v>
      </c>
      <c r="R395" s="47">
        <f t="shared" si="194"/>
        <v>61329.575663888536</v>
      </c>
      <c r="S395" s="48">
        <f t="shared" si="194"/>
        <v>552.0415951871455</v>
      </c>
      <c r="T395" s="48">
        <f t="shared" si="194"/>
        <v>567.61620920212636</v>
      </c>
      <c r="U395" s="49">
        <f t="shared" si="194"/>
        <v>5684.6161145542119</v>
      </c>
      <c r="V395" s="49">
        <f t="shared" si="194"/>
        <v>4993.3189469157187</v>
      </c>
      <c r="W395" s="50">
        <f t="shared" si="194"/>
        <v>22656.05452348102</v>
      </c>
      <c r="X395" s="50">
        <f t="shared" si="194"/>
        <v>10783.012319911561</v>
      </c>
      <c r="AD395"/>
      <c r="AE395" s="3">
        <v>10</v>
      </c>
      <c r="AG395" s="3">
        <f t="shared" si="195"/>
        <v>7.7839137706172403</v>
      </c>
      <c r="AH395" s="43">
        <f t="shared" si="196"/>
        <v>614.98780070165594</v>
      </c>
      <c r="AI395" s="43">
        <f t="shared" si="196"/>
        <v>9631.6052617835157</v>
      </c>
      <c r="AJ395" s="43">
        <f t="shared" si="196"/>
        <v>1616.251658978282</v>
      </c>
      <c r="AK395" s="43">
        <f t="shared" si="196"/>
        <v>8930.0884654083384</v>
      </c>
      <c r="AL395" s="43">
        <f t="shared" si="196"/>
        <v>435.17340654842502</v>
      </c>
      <c r="AM395" s="44">
        <f t="shared" si="196"/>
        <v>1382.7420751336699</v>
      </c>
      <c r="AN395" s="45">
        <f t="shared" si="196"/>
        <v>1647.947093103237</v>
      </c>
      <c r="AO395" s="46">
        <f t="shared" si="196"/>
        <v>572.67367236885821</v>
      </c>
      <c r="AP395" s="46">
        <f t="shared" si="196"/>
        <v>0</v>
      </c>
      <c r="AQ395" s="47">
        <f t="shared" si="196"/>
        <v>22930.947699258246</v>
      </c>
      <c r="AR395" s="47">
        <f t="shared" si="196"/>
        <v>16955.509864991411</v>
      </c>
      <c r="AS395" s="47">
        <f t="shared" si="196"/>
        <v>44455.204773625963</v>
      </c>
      <c r="AT395" s="48">
        <f t="shared" si="196"/>
        <v>462.03384225313238</v>
      </c>
      <c r="AU395" s="48">
        <f t="shared" si="196"/>
        <v>459.01116869666788</v>
      </c>
      <c r="AV395" s="49">
        <f t="shared" si="196"/>
        <v>4532.0478536428809</v>
      </c>
      <c r="AW395" s="49">
        <f t="shared" si="196"/>
        <v>3977.7701780831744</v>
      </c>
      <c r="AX395" s="50">
        <f t="shared" si="196"/>
        <v>19234.63202727076</v>
      </c>
      <c r="AY395" s="50">
        <f t="shared" si="196"/>
        <v>8819.0742717504872</v>
      </c>
    </row>
    <row r="396" spans="3:51" x14ac:dyDescent="0.25">
      <c r="D396" s="3">
        <v>11</v>
      </c>
      <c r="F396" s="3">
        <v>10</v>
      </c>
      <c r="G396" s="43">
        <f t="shared" si="194"/>
        <v>1645.8659086699338</v>
      </c>
      <c r="H396" s="43">
        <f t="shared" si="194"/>
        <v>13668.980461415065</v>
      </c>
      <c r="I396" s="43">
        <f t="shared" si="194"/>
        <v>2985.5436907656758</v>
      </c>
      <c r="J396" s="43">
        <f t="shared" si="194"/>
        <v>12903.501436333694</v>
      </c>
      <c r="K396" s="43">
        <f t="shared" si="194"/>
        <v>898.41317587258607</v>
      </c>
      <c r="L396" s="44">
        <f t="shared" si="194"/>
        <v>3646.1159620830936</v>
      </c>
      <c r="M396" s="45">
        <f t="shared" si="194"/>
        <v>2549.8708273440752</v>
      </c>
      <c r="N396" s="46">
        <f t="shared" si="194"/>
        <v>821.75307236481422</v>
      </c>
      <c r="O396" s="46">
        <f t="shared" si="194"/>
        <v>0</v>
      </c>
      <c r="P396" s="47">
        <f t="shared" si="194"/>
        <v>30486.082678149964</v>
      </c>
      <c r="Q396" s="47">
        <f t="shared" si="194"/>
        <v>24030.495290699102</v>
      </c>
      <c r="R396" s="47">
        <f t="shared" si="194"/>
        <v>76554.899651437416</v>
      </c>
      <c r="S396" s="48">
        <f t="shared" si="194"/>
        <v>626.71487137889119</v>
      </c>
      <c r="T396" s="48">
        <f t="shared" si="194"/>
        <v>660.141355177332</v>
      </c>
      <c r="U396" s="49">
        <f t="shared" si="194"/>
        <v>6659.7591452748347</v>
      </c>
      <c r="V396" s="49">
        <f t="shared" si="194"/>
        <v>5854.9261150095872</v>
      </c>
      <c r="W396" s="50">
        <f t="shared" si="194"/>
        <v>25391.829505640555</v>
      </c>
      <c r="X396" s="50">
        <f t="shared" si="194"/>
        <v>12395.426005615915</v>
      </c>
      <c r="AD396"/>
      <c r="AE396" s="3">
        <v>11</v>
      </c>
      <c r="AG396" s="3">
        <f t="shared" si="195"/>
        <v>8.1861955575214029</v>
      </c>
      <c r="AH396" s="43">
        <f t="shared" si="196"/>
        <v>751.48856188062439</v>
      </c>
      <c r="AI396" s="43">
        <f t="shared" si="196"/>
        <v>10352.406636746242</v>
      </c>
      <c r="AJ396" s="43">
        <f t="shared" si="196"/>
        <v>1833.2081568981052</v>
      </c>
      <c r="AK396" s="43">
        <f t="shared" si="196"/>
        <v>9644.3581279130703</v>
      </c>
      <c r="AL396" s="43">
        <f t="shared" si="196"/>
        <v>505.9316688527137</v>
      </c>
      <c r="AM396" s="44">
        <f t="shared" si="196"/>
        <v>1540.442435505754</v>
      </c>
      <c r="AN396" s="45">
        <f t="shared" si="196"/>
        <v>1801.3534016542692</v>
      </c>
      <c r="AO396" s="46">
        <f t="shared" si="196"/>
        <v>616.28165618381945</v>
      </c>
      <c r="AP396" s="46">
        <f t="shared" si="196"/>
        <v>0</v>
      </c>
      <c r="AQ396" s="47">
        <f t="shared" si="196"/>
        <v>24301.426436961596</v>
      </c>
      <c r="AR396" s="47">
        <f t="shared" si="196"/>
        <v>18213.264367307525</v>
      </c>
      <c r="AS396" s="47">
        <f t="shared" si="196"/>
        <v>49809.997040332782</v>
      </c>
      <c r="AT396" s="48">
        <f t="shared" si="196"/>
        <v>491.6732666120887</v>
      </c>
      <c r="AU396" s="48">
        <f t="shared" si="196"/>
        <v>494.39084684743204</v>
      </c>
      <c r="AV396" s="49">
        <f t="shared" si="196"/>
        <v>4908.0866159135157</v>
      </c>
      <c r="AW396" s="49">
        <f t="shared" si="196"/>
        <v>4308.7153945105101</v>
      </c>
      <c r="AX396" s="50">
        <f t="shared" si="196"/>
        <v>20377.36984175595</v>
      </c>
      <c r="AY396" s="50">
        <f t="shared" si="196"/>
        <v>9467.674763108198</v>
      </c>
    </row>
    <row r="397" spans="3:51" x14ac:dyDescent="0.25">
      <c r="D397" s="3">
        <v>12</v>
      </c>
      <c r="F397" s="3">
        <v>11</v>
      </c>
      <c r="G397" s="43">
        <f t="shared" si="194"/>
        <v>2355.414730949979</v>
      </c>
      <c r="H397" s="43">
        <f t="shared" si="194"/>
        <v>15526.139157114896</v>
      </c>
      <c r="I397" s="43">
        <f t="shared" si="194"/>
        <v>3797.4757594214329</v>
      </c>
      <c r="J397" s="43">
        <f t="shared" si="194"/>
        <v>14708.634074652087</v>
      </c>
      <c r="K397" s="43">
        <f t="shared" si="194"/>
        <v>1163.6581497735444</v>
      </c>
      <c r="L397" s="44">
        <f t="shared" si="194"/>
        <v>7220.8117065745337</v>
      </c>
      <c r="M397" s="45">
        <f t="shared" si="194"/>
        <v>2997.52880300265</v>
      </c>
      <c r="N397" s="46">
        <f t="shared" si="194"/>
        <v>940.23423382391968</v>
      </c>
      <c r="O397" s="46">
        <f t="shared" si="194"/>
        <v>0</v>
      </c>
      <c r="P397" s="47">
        <f t="shared" si="194"/>
        <v>33881.537812836454</v>
      </c>
      <c r="Q397" s="47">
        <f t="shared" si="194"/>
        <v>27302.127086475823</v>
      </c>
      <c r="R397" s="47">
        <f t="shared" si="194"/>
        <v>92699.607082627466</v>
      </c>
      <c r="S397" s="48">
        <f t="shared" si="194"/>
        <v>701.62641156010568</v>
      </c>
      <c r="T397" s="48">
        <f t="shared" si="194"/>
        <v>754.87289348789341</v>
      </c>
      <c r="U397" s="49">
        <f t="shared" si="194"/>
        <v>7649.0631690294331</v>
      </c>
      <c r="V397" s="49">
        <f t="shared" si="194"/>
        <v>6730.593809725925</v>
      </c>
      <c r="W397" s="50">
        <f t="shared" si="194"/>
        <v>28052.569882990541</v>
      </c>
      <c r="X397" s="50">
        <f t="shared" si="194"/>
        <v>13993.842999968838</v>
      </c>
      <c r="AD397"/>
      <c r="AE397" s="3">
        <v>12</v>
      </c>
      <c r="AG397" s="3">
        <f t="shared" si="195"/>
        <v>8.6092677386724414</v>
      </c>
      <c r="AH397" s="43">
        <f t="shared" si="196"/>
        <v>917.63382379876907</v>
      </c>
      <c r="AI397" s="43">
        <f t="shared" si="196"/>
        <v>11117.433148010748</v>
      </c>
      <c r="AJ397" s="43">
        <f t="shared" si="196"/>
        <v>2076.7576482882014</v>
      </c>
      <c r="AK397" s="43">
        <f t="shared" si="196"/>
        <v>10400.248037010315</v>
      </c>
      <c r="AL397" s="43">
        <f t="shared" si="196"/>
        <v>586.81294099755189</v>
      </c>
      <c r="AM397" s="44">
        <f t="shared" si="196"/>
        <v>1712.7722059847006</v>
      </c>
      <c r="AN397" s="45">
        <f t="shared" si="196"/>
        <v>1967.895717603107</v>
      </c>
      <c r="AO397" s="46">
        <f t="shared" si="196"/>
        <v>662.97062523957993</v>
      </c>
      <c r="AP397" s="46">
        <f t="shared" si="196"/>
        <v>0</v>
      </c>
      <c r="AQ397" s="47">
        <f t="shared" si="196"/>
        <v>25744.314296668021</v>
      </c>
      <c r="AR397" s="47">
        <f t="shared" si="196"/>
        <v>19550.983267340871</v>
      </c>
      <c r="AS397" s="47">
        <f t="shared" si="196"/>
        <v>55690.327894992275</v>
      </c>
      <c r="AT397" s="48">
        <f t="shared" si="196"/>
        <v>522.99799015342558</v>
      </c>
      <c r="AU397" s="48">
        <f t="shared" si="196"/>
        <v>532.19963641455388</v>
      </c>
      <c r="AV397" s="49">
        <f t="shared" si="196"/>
        <v>5309.4382363600471</v>
      </c>
      <c r="AW397" s="49">
        <f t="shared" si="196"/>
        <v>4662.365100564929</v>
      </c>
      <c r="AX397" s="50">
        <f t="shared" si="196"/>
        <v>21567.647988292683</v>
      </c>
      <c r="AY397" s="50">
        <f t="shared" si="196"/>
        <v>10151.320704699736</v>
      </c>
    </row>
    <row r="398" spans="3:51" x14ac:dyDescent="0.25">
      <c r="D398" s="3">
        <v>13</v>
      </c>
      <c r="F398" s="3">
        <v>12</v>
      </c>
      <c r="G398" s="43">
        <f t="shared" si="194"/>
        <v>3220.9943996739316</v>
      </c>
      <c r="H398" s="43">
        <f t="shared" si="194"/>
        <v>17393.144607094742</v>
      </c>
      <c r="I398" s="43">
        <f t="shared" si="194"/>
        <v>5371.4253287302263</v>
      </c>
      <c r="J398" s="43">
        <f t="shared" si="194"/>
        <v>16510.686635494923</v>
      </c>
      <c r="K398" s="43">
        <f t="shared" si="194"/>
        <v>1460.297289878702</v>
      </c>
      <c r="L398" s="44">
        <f t="shared" si="194"/>
        <v>11133.640710001409</v>
      </c>
      <c r="M398" s="45">
        <f t="shared" si="194"/>
        <v>3466.3088575805245</v>
      </c>
      <c r="N398" s="46">
        <f t="shared" si="194"/>
        <v>1061.6839454567087</v>
      </c>
      <c r="O398" s="46">
        <f t="shared" si="194"/>
        <v>0</v>
      </c>
      <c r="P398" s="47">
        <f t="shared" si="194"/>
        <v>37254.653054375187</v>
      </c>
      <c r="Q398" s="47">
        <f t="shared" si="194"/>
        <v>30592.847886702806</v>
      </c>
      <c r="R398" s="47">
        <f t="shared" si="194"/>
        <v>109499.82766664361</v>
      </c>
      <c r="S398" s="48">
        <f t="shared" si="194"/>
        <v>776.50542309965624</v>
      </c>
      <c r="T398" s="48">
        <f t="shared" si="194"/>
        <v>851.25273816395986</v>
      </c>
      <c r="U398" s="49">
        <f t="shared" si="194"/>
        <v>8645.4657759204438</v>
      </c>
      <c r="V398" s="49">
        <f t="shared" si="194"/>
        <v>7613.4314170463758</v>
      </c>
      <c r="W398" s="50">
        <f t="shared" si="194"/>
        <v>30634.719053025172</v>
      </c>
      <c r="X398" s="50">
        <f t="shared" si="194"/>
        <v>15571.459945466178</v>
      </c>
      <c r="AD398"/>
      <c r="AE398" s="3">
        <v>13</v>
      </c>
      <c r="AG398" s="3">
        <f t="shared" si="195"/>
        <v>9.0542047860126846</v>
      </c>
      <c r="AH398" s="43">
        <f t="shared" si="196"/>
        <v>1119.1815795090947</v>
      </c>
      <c r="AI398" s="43">
        <f t="shared" si="196"/>
        <v>11928.412127047859</v>
      </c>
      <c r="AJ398" s="43">
        <f t="shared" si="196"/>
        <v>2349.6743560554551</v>
      </c>
      <c r="AK398" s="43">
        <f t="shared" si="196"/>
        <v>11198.885293093788</v>
      </c>
      <c r="AL398" s="43">
        <f t="shared" si="196"/>
        <v>678.96217413267925</v>
      </c>
      <c r="AM398" s="44">
        <f t="shared" si="196"/>
        <v>1900.5177783291188</v>
      </c>
      <c r="AN398" s="45">
        <f t="shared" si="196"/>
        <v>2148.5275323934152</v>
      </c>
      <c r="AO398" s="46">
        <f t="shared" si="196"/>
        <v>712.92659385478839</v>
      </c>
      <c r="AP398" s="46">
        <f t="shared" si="196"/>
        <v>0</v>
      </c>
      <c r="AQ398" s="47">
        <f t="shared" si="196"/>
        <v>27262.342852030521</v>
      </c>
      <c r="AR398" s="47">
        <f t="shared" si="196"/>
        <v>20972.014201967875</v>
      </c>
      <c r="AS398" s="47">
        <f t="shared" si="196"/>
        <v>62126.706909103399</v>
      </c>
      <c r="AT398" s="48">
        <f t="shared" si="196"/>
        <v>556.07796395371236</v>
      </c>
      <c r="AU398" s="48">
        <f t="shared" si="196"/>
        <v>572.56465156426646</v>
      </c>
      <c r="AV398" s="49">
        <f t="shared" si="196"/>
        <v>5736.9627444808593</v>
      </c>
      <c r="AW398" s="49">
        <f t="shared" si="196"/>
        <v>5039.5214956850004</v>
      </c>
      <c r="AX398" s="50">
        <f t="shared" si="196"/>
        <v>22806.200105874999</v>
      </c>
      <c r="AY398" s="50">
        <f t="shared" si="196"/>
        <v>10870.616306518916</v>
      </c>
    </row>
    <row r="399" spans="3:51" x14ac:dyDescent="0.25">
      <c r="D399" s="3">
        <v>14</v>
      </c>
      <c r="F399" s="3">
        <v>13</v>
      </c>
      <c r="G399" s="43">
        <f t="shared" si="194"/>
        <v>4231.0830346118828</v>
      </c>
      <c r="H399" s="43">
        <f t="shared" si="194"/>
        <v>19264.382630899756</v>
      </c>
      <c r="I399" s="43">
        <f t="shared" si="194"/>
        <v>7106.1466139460017</v>
      </c>
      <c r="J399" s="43">
        <f t="shared" si="194"/>
        <v>18306.04516112485</v>
      </c>
      <c r="K399" s="43">
        <f t="shared" si="194"/>
        <v>1784.9688767045081</v>
      </c>
      <c r="L399" s="44">
        <f t="shared" si="194"/>
        <v>15053.025621199738</v>
      </c>
      <c r="M399" s="45">
        <f t="shared" si="194"/>
        <v>3953.5307801007716</v>
      </c>
      <c r="N399" s="46">
        <f t="shared" si="194"/>
        <v>1185.6135655815276</v>
      </c>
      <c r="O399" s="46">
        <f t="shared" si="194"/>
        <v>0</v>
      </c>
      <c r="P399" s="47">
        <f t="shared" si="194"/>
        <v>40598.013174733947</v>
      </c>
      <c r="Q399" s="47">
        <f t="shared" si="194"/>
        <v>33885.568450371597</v>
      </c>
      <c r="R399" s="47">
        <f t="shared" si="194"/>
        <v>126713.33058008429</v>
      </c>
      <c r="S399" s="48">
        <f t="shared" si="194"/>
        <v>851.12701846186712</v>
      </c>
      <c r="T399" s="48">
        <f t="shared" si="194"/>
        <v>948.79622379678608</v>
      </c>
      <c r="U399" s="49">
        <f t="shared" si="194"/>
        <v>9643.9186168418582</v>
      </c>
      <c r="V399" s="49">
        <f t="shared" si="194"/>
        <v>8498.323479570945</v>
      </c>
      <c r="W399" s="50">
        <f t="shared" si="194"/>
        <v>33135.540780025753</v>
      </c>
      <c r="X399" s="50">
        <f t="shared" si="194"/>
        <v>17123.906293378568</v>
      </c>
      <c r="AD399"/>
      <c r="AE399" s="3">
        <v>14</v>
      </c>
      <c r="AG399" s="3">
        <f t="shared" si="195"/>
        <v>9.5221367014538032</v>
      </c>
      <c r="AH399" s="43">
        <f t="shared" si="196"/>
        <v>1362.5816156110016</v>
      </c>
      <c r="AI399" s="43">
        <f t="shared" si="196"/>
        <v>12787.111586857067</v>
      </c>
      <c r="AJ399" s="43">
        <f t="shared" si="196"/>
        <v>2654.9303665184002</v>
      </c>
      <c r="AK399" s="43">
        <f t="shared" si="196"/>
        <v>12041.455607740436</v>
      </c>
      <c r="AL399" s="43">
        <f t="shared" si="196"/>
        <v>783.58937739469206</v>
      </c>
      <c r="AM399" s="44">
        <f t="shared" si="196"/>
        <v>2181.334565787246</v>
      </c>
      <c r="AN399" s="45">
        <f t="shared" si="196"/>
        <v>2344.2458763407531</v>
      </c>
      <c r="AO399" s="46">
        <f t="shared" si="196"/>
        <v>766.34258780686571</v>
      </c>
      <c r="AP399" s="46">
        <f t="shared" si="196"/>
        <v>0</v>
      </c>
      <c r="AQ399" s="47">
        <f t="shared" si="196"/>
        <v>28858.21613039709</v>
      </c>
      <c r="AR399" s="47">
        <f t="shared" si="196"/>
        <v>22479.611742308629</v>
      </c>
      <c r="AS399" s="47">
        <f t="shared" si="196"/>
        <v>69147.707187782828</v>
      </c>
      <c r="AT399" s="48">
        <f t="shared" si="196"/>
        <v>590.98284941109284</v>
      </c>
      <c r="AU399" s="48">
        <f t="shared" si="196"/>
        <v>615.61428661659636</v>
      </c>
      <c r="AV399" s="49">
        <f t="shared" si="196"/>
        <v>6191.481103363406</v>
      </c>
      <c r="AW399" s="49">
        <f t="shared" si="196"/>
        <v>5440.9395729528851</v>
      </c>
      <c r="AX399" s="50">
        <f t="shared" si="196"/>
        <v>24093.612639485145</v>
      </c>
      <c r="AY399" s="50">
        <f t="shared" si="196"/>
        <v>11626.115096556201</v>
      </c>
    </row>
    <row r="400" spans="3:51" x14ac:dyDescent="0.25">
      <c r="D400" s="3">
        <v>15</v>
      </c>
      <c r="F400" s="3">
        <v>14</v>
      </c>
      <c r="G400" s="43">
        <f t="shared" si="194"/>
        <v>5367.2492536953869</v>
      </c>
      <c r="H400" s="43">
        <f t="shared" si="194"/>
        <v>21135.49254823909</v>
      </c>
      <c r="I400" s="43">
        <f t="shared" si="194"/>
        <v>8950.7435513614801</v>
      </c>
      <c r="J400" s="43">
        <f t="shared" si="194"/>
        <v>20092.366125200169</v>
      </c>
      <c r="K400" s="43">
        <f t="shared" si="194"/>
        <v>2133.9568159691703</v>
      </c>
      <c r="L400" s="44">
        <f t="shared" si="194"/>
        <v>18767.440351789093</v>
      </c>
      <c r="M400" s="45">
        <f t="shared" si="194"/>
        <v>4456.7159306251269</v>
      </c>
      <c r="N400" s="46">
        <f t="shared" si="194"/>
        <v>1311.5903682924934</v>
      </c>
      <c r="O400" s="46">
        <f t="shared" si="194"/>
        <v>0</v>
      </c>
      <c r="P400" s="47">
        <f t="shared" si="194"/>
        <v>43905.566045568354</v>
      </c>
      <c r="Q400" s="47">
        <f t="shared" si="194"/>
        <v>37165.858257397762</v>
      </c>
      <c r="R400" s="47">
        <f t="shared" si="194"/>
        <v>144123.60707339365</v>
      </c>
      <c r="S400" s="48">
        <f t="shared" si="194"/>
        <v>925.30342016240138</v>
      </c>
      <c r="T400" s="48">
        <f t="shared" si="194"/>
        <v>1047.0811659810884</v>
      </c>
      <c r="U400" s="49">
        <f t="shared" si="194"/>
        <v>10640.853891878667</v>
      </c>
      <c r="V400" s="49">
        <f t="shared" si="194"/>
        <v>9381.5339276298</v>
      </c>
      <c r="W400" s="50">
        <f t="shared" si="194"/>
        <v>35553.103123766981</v>
      </c>
      <c r="X400" s="50">
        <f t="shared" si="194"/>
        <v>18648.32196575018</v>
      </c>
      <c r="AD400"/>
      <c r="AE400" s="3">
        <v>15</v>
      </c>
      <c r="AG400" s="3">
        <f t="shared" si="195"/>
        <v>10.014251886730682</v>
      </c>
      <c r="AH400" s="43">
        <f t="shared" si="196"/>
        <v>1654.8643736399779</v>
      </c>
      <c r="AI400" s="43">
        <f t="shared" si="196"/>
        <v>13695.34690270747</v>
      </c>
      <c r="AJ400" s="43">
        <f t="shared" si="196"/>
        <v>2995.692059789797</v>
      </c>
      <c r="AK400" s="43">
        <f t="shared" si="196"/>
        <v>12929.225245159845</v>
      </c>
      <c r="AL400" s="43">
        <f t="shared" si="196"/>
        <v>901.95908210810762</v>
      </c>
      <c r="AM400" s="44">
        <f t="shared" si="196"/>
        <v>3692.7534700557503</v>
      </c>
      <c r="AN400" s="45">
        <f t="shared" si="196"/>
        <v>2556.0892285702175</v>
      </c>
      <c r="AO400" s="46">
        <f t="shared" si="196"/>
        <v>823.41830562005168</v>
      </c>
      <c r="AP400" s="46">
        <f t="shared" si="196"/>
        <v>0</v>
      </c>
      <c r="AQ400" s="47">
        <f t="shared" si="196"/>
        <v>30534.591124219096</v>
      </c>
      <c r="AR400" s="47">
        <f t="shared" si="196"/>
        <v>24076.898124740317</v>
      </c>
      <c r="AS400" s="47">
        <f t="shared" si="196"/>
        <v>76779.181962772185</v>
      </c>
      <c r="AT400" s="48">
        <f t="shared" si="196"/>
        <v>627.7815332059514</v>
      </c>
      <c r="AU400" s="48">
        <f t="shared" si="196"/>
        <v>661.47738068391652</v>
      </c>
      <c r="AV400" s="49">
        <f t="shared" si="196"/>
        <v>6673.778681037169</v>
      </c>
      <c r="AW400" s="49">
        <f t="shared" si="196"/>
        <v>5867.3260130211183</v>
      </c>
      <c r="AX400" s="50">
        <f t="shared" si="196"/>
        <v>25430.286593048862</v>
      </c>
      <c r="AY400" s="50">
        <f t="shared" si="196"/>
        <v>12418.324655271213</v>
      </c>
    </row>
    <row r="401" spans="4:51" x14ac:dyDescent="0.25">
      <c r="D401" s="3">
        <v>16</v>
      </c>
      <c r="F401" s="3">
        <v>15</v>
      </c>
      <c r="G401" s="43">
        <f t="shared" si="194"/>
        <v>6608.6495256035942</v>
      </c>
      <c r="H401" s="43">
        <f t="shared" si="194"/>
        <v>23002.890995699672</v>
      </c>
      <c r="I401" s="43">
        <f t="shared" si="194"/>
        <v>10865.30371643499</v>
      </c>
      <c r="J401" s="43">
        <f t="shared" ref="J401:X401" si="197">300*J329*J101</f>
        <v>21867.864006784137</v>
      </c>
      <c r="K401" s="43">
        <f t="shared" si="197"/>
        <v>2503.3741575781187</v>
      </c>
      <c r="L401" s="44">
        <f t="shared" si="197"/>
        <v>22167.484469832703</v>
      </c>
      <c r="M401" s="45">
        <f t="shared" si="197"/>
        <v>4973.5740212878436</v>
      </c>
      <c r="N401" s="46">
        <f t="shared" si="197"/>
        <v>1439.2291453157156</v>
      </c>
      <c r="O401" s="46">
        <f t="shared" si="197"/>
        <v>0</v>
      </c>
      <c r="P401" s="47">
        <f t="shared" si="197"/>
        <v>47172.362527498284</v>
      </c>
      <c r="Q401" s="47">
        <f t="shared" si="197"/>
        <v>40421.545907163629</v>
      </c>
      <c r="R401" s="47">
        <f t="shared" si="197"/>
        <v>161541.56038851404</v>
      </c>
      <c r="S401" s="48">
        <f t="shared" si="197"/>
        <v>998.87731424659012</v>
      </c>
      <c r="T401" s="48">
        <f t="shared" si="197"/>
        <v>1145.7391086856826</v>
      </c>
      <c r="U401" s="49">
        <f t="shared" si="197"/>
        <v>11633.749366249756</v>
      </c>
      <c r="V401" s="49">
        <f t="shared" si="197"/>
        <v>10260.359862244411</v>
      </c>
      <c r="W401" s="50">
        <f t="shared" si="197"/>
        <v>37886.249739135041</v>
      </c>
      <c r="X401" s="50">
        <f t="shared" si="197"/>
        <v>20142.774059593252</v>
      </c>
      <c r="AD401"/>
      <c r="AE401" s="3">
        <v>16</v>
      </c>
      <c r="AG401" s="3">
        <f t="shared" si="195"/>
        <v>10.531800161572754</v>
      </c>
      <c r="AH401" s="43">
        <f t="shared" si="196"/>
        <v>2003.4506439028758</v>
      </c>
      <c r="AI401" s="43">
        <f t="shared" si="196"/>
        <v>14654.985063132408</v>
      </c>
      <c r="AJ401" s="43">
        <f t="shared" si="196"/>
        <v>3375.3122547477101</v>
      </c>
      <c r="AK401" s="43">
        <f t="shared" ref="AK401:AY401" si="198">300*AK329*AK101</f>
        <v>13863.558453183619</v>
      </c>
      <c r="AL401" s="43">
        <f t="shared" si="198"/>
        <v>1035.3760851443176</v>
      </c>
      <c r="AM401" s="44">
        <f t="shared" si="198"/>
        <v>5480.4456979116949</v>
      </c>
      <c r="AN401" s="45">
        <f t="shared" si="198"/>
        <v>2785.1345928675719</v>
      </c>
      <c r="AO401" s="46">
        <f t="shared" si="198"/>
        <v>884.35966863855504</v>
      </c>
      <c r="AP401" s="46">
        <f t="shared" si="198"/>
        <v>0</v>
      </c>
      <c r="AQ401" s="47">
        <f t="shared" si="198"/>
        <v>32294.056064764594</v>
      </c>
      <c r="AR401" s="47">
        <f t="shared" si="198"/>
        <v>25766.819797112799</v>
      </c>
      <c r="AS401" s="47">
        <f t="shared" si="198"/>
        <v>85043.411271078701</v>
      </c>
      <c r="AT401" s="48">
        <f t="shared" si="198"/>
        <v>666.54158177798854</v>
      </c>
      <c r="AU401" s="48">
        <f t="shared" si="198"/>
        <v>710.28225169960831</v>
      </c>
      <c r="AV401" s="49">
        <f t="shared" si="198"/>
        <v>7184.6108452583094</v>
      </c>
      <c r="AW401" s="49">
        <f t="shared" si="198"/>
        <v>6319.3400707429864</v>
      </c>
      <c r="AX401" s="50">
        <f t="shared" si="198"/>
        <v>26816.398671530675</v>
      </c>
      <c r="AY401" s="50">
        <f t="shared" si="198"/>
        <v>13247.70955930299</v>
      </c>
    </row>
    <row r="402" spans="4:51" x14ac:dyDescent="0.25">
      <c r="D402" s="3">
        <v>17</v>
      </c>
      <c r="F402" s="3">
        <v>16</v>
      </c>
      <c r="G402" s="43">
        <f t="shared" ref="G402:X416" si="199">300*G330*G102</f>
        <v>7935.4900751231635</v>
      </c>
      <c r="H402" s="43">
        <f t="shared" si="199"/>
        <v>24863.494519039068</v>
      </c>
      <c r="I402" s="43">
        <f t="shared" si="199"/>
        <v>12822.374985533375</v>
      </c>
      <c r="J402" s="43">
        <f t="shared" si="199"/>
        <v>23630.953283906423</v>
      </c>
      <c r="K402" s="43">
        <f t="shared" si="199"/>
        <v>2889.311268987472</v>
      </c>
      <c r="L402" s="44">
        <f t="shared" si="199"/>
        <v>25215.876659416772</v>
      </c>
      <c r="M402" s="45">
        <f t="shared" si="199"/>
        <v>5594.0526540288638</v>
      </c>
      <c r="N402" s="46">
        <f t="shared" si="199"/>
        <v>1568.1855627398443</v>
      </c>
      <c r="O402" s="46">
        <f t="shared" si="199"/>
        <v>0</v>
      </c>
      <c r="P402" s="47">
        <f t="shared" si="199"/>
        <v>50394.358000007516</v>
      </c>
      <c r="Q402" s="47">
        <f t="shared" si="199"/>
        <v>43642.392211811995</v>
      </c>
      <c r="R402" s="47">
        <f t="shared" si="199"/>
        <v>178805.53017454012</v>
      </c>
      <c r="S402" s="48">
        <f t="shared" si="199"/>
        <v>1071.7167094066419</v>
      </c>
      <c r="T402" s="48">
        <f t="shared" si="199"/>
        <v>1244.4481821058166</v>
      </c>
      <c r="U402" s="49">
        <f t="shared" si="199"/>
        <v>12620.797171148562</v>
      </c>
      <c r="V402" s="49">
        <f t="shared" si="199"/>
        <v>11132.849843387165</v>
      </c>
      <c r="W402" s="50">
        <f t="shared" si="199"/>
        <v>40134.538347140027</v>
      </c>
      <c r="X402" s="50">
        <f t="shared" si="199"/>
        <v>21605.904168598467</v>
      </c>
      <c r="AD402"/>
      <c r="AE402" s="3">
        <v>17</v>
      </c>
      <c r="AG402" s="3">
        <f t="shared" si="195"/>
        <v>11.076095937857938</v>
      </c>
      <c r="AH402" s="43">
        <f t="shared" ref="AH402:AY416" si="200">300*AH330*AH102</f>
        <v>2415.8844004468729</v>
      </c>
      <c r="AI402" s="43">
        <f t="shared" si="200"/>
        <v>15667.945235659374</v>
      </c>
      <c r="AJ402" s="43">
        <f t="shared" si="200"/>
        <v>3910.3334738130825</v>
      </c>
      <c r="AK402" s="43">
        <f t="shared" si="200"/>
        <v>14845.928151708182</v>
      </c>
      <c r="AL402" s="43">
        <f t="shared" si="200"/>
        <v>1185.1670994219035</v>
      </c>
      <c r="AM402" s="44">
        <f t="shared" si="200"/>
        <v>7511.5837728951656</v>
      </c>
      <c r="AN402" s="45">
        <f t="shared" si="200"/>
        <v>3032.4936300750214</v>
      </c>
      <c r="AO402" s="46">
        <f t="shared" si="200"/>
        <v>949.37824643227736</v>
      </c>
      <c r="AP402" s="46">
        <f t="shared" si="200"/>
        <v>0</v>
      </c>
      <c r="AQ402" s="47">
        <f t="shared" si="200"/>
        <v>34139.106359183228</v>
      </c>
      <c r="AR402" s="47">
        <f t="shared" si="200"/>
        <v>27552.099770607554</v>
      </c>
      <c r="AS402" s="47">
        <f t="shared" si="200"/>
        <v>93958.191964823185</v>
      </c>
      <c r="AT402" s="48">
        <f t="shared" si="200"/>
        <v>707.32863233932994</v>
      </c>
      <c r="AU402" s="48">
        <f t="shared" si="200"/>
        <v>762.15559157769337</v>
      </c>
      <c r="AV402" s="49">
        <f t="shared" si="200"/>
        <v>7724.7102467955865</v>
      </c>
      <c r="AW402" s="49">
        <f t="shared" si="200"/>
        <v>6797.5963538612059</v>
      </c>
      <c r="AX402" s="50">
        <f t="shared" si="200"/>
        <v>28251.863047239218</v>
      </c>
      <c r="AY402" s="50">
        <f t="shared" si="200"/>
        <v>14114.691459850888</v>
      </c>
    </row>
    <row r="403" spans="4:51" x14ac:dyDescent="0.25">
      <c r="D403" s="3">
        <v>18</v>
      </c>
      <c r="F403" s="3">
        <v>17</v>
      </c>
      <c r="G403" s="43">
        <f t="shared" si="199"/>
        <v>9330.7579127164281</v>
      </c>
      <c r="H403" s="43">
        <f t="shared" si="199"/>
        <v>26714.567464853182</v>
      </c>
      <c r="I403" s="43">
        <f t="shared" si="199"/>
        <v>14805.336717714563</v>
      </c>
      <c r="J403" s="43">
        <f t="shared" si="199"/>
        <v>25380.098241617452</v>
      </c>
      <c r="K403" s="43">
        <f t="shared" si="199"/>
        <v>3287.9511300674276</v>
      </c>
      <c r="L403" s="44">
        <f t="shared" si="199"/>
        <v>27919.272462440778</v>
      </c>
      <c r="M403" s="45">
        <f t="shared" si="199"/>
        <v>6268.5407736922207</v>
      </c>
      <c r="N403" s="46">
        <f t="shared" si="199"/>
        <v>1698.1508043822109</v>
      </c>
      <c r="O403" s="46">
        <f t="shared" si="199"/>
        <v>0</v>
      </c>
      <c r="P403" s="47">
        <f t="shared" si="199"/>
        <v>53568.257826625057</v>
      </c>
      <c r="Q403" s="47">
        <f t="shared" si="199"/>
        <v>46819.818983708174</v>
      </c>
      <c r="R403" s="47">
        <f t="shared" si="199"/>
        <v>195780.20350918168</v>
      </c>
      <c r="S403" s="48">
        <f t="shared" si="199"/>
        <v>1143.7108821858369</v>
      </c>
      <c r="T403" s="48">
        <f t="shared" si="199"/>
        <v>1342.9271796142539</v>
      </c>
      <c r="U403" s="49">
        <f t="shared" si="199"/>
        <v>13600.664640337192</v>
      </c>
      <c r="V403" s="49">
        <f t="shared" si="199"/>
        <v>11997.586269654017</v>
      </c>
      <c r="W403" s="50">
        <f t="shared" si="199"/>
        <v>42298.15678885029</v>
      </c>
      <c r="X403" s="50">
        <f t="shared" si="199"/>
        <v>23036.723213862144</v>
      </c>
      <c r="AD403"/>
      <c r="AE403" s="3">
        <v>18</v>
      </c>
      <c r="AG403" s="3">
        <f t="shared" si="195"/>
        <v>11.648521557810575</v>
      </c>
      <c r="AH403" s="43">
        <f t="shared" si="200"/>
        <v>2899.508689157175</v>
      </c>
      <c r="AI403" s="43">
        <f t="shared" si="200"/>
        <v>16736.194473004634</v>
      </c>
      <c r="AJ403" s="43">
        <f t="shared" si="200"/>
        <v>4797.0421166911538</v>
      </c>
      <c r="AK403" s="43">
        <f t="shared" si="200"/>
        <v>15877.917950479925</v>
      </c>
      <c r="AL403" s="43">
        <f t="shared" si="200"/>
        <v>1352.658023968708</v>
      </c>
      <c r="AM403" s="44">
        <f t="shared" si="200"/>
        <v>9743.1714453407094</v>
      </c>
      <c r="AN403" s="45">
        <f t="shared" si="200"/>
        <v>3299.3077337027576</v>
      </c>
      <c r="AO403" s="46">
        <f t="shared" si="200"/>
        <v>1018.6905434414472</v>
      </c>
      <c r="AP403" s="46">
        <f t="shared" si="200"/>
        <v>0</v>
      </c>
      <c r="AQ403" s="47">
        <f t="shared" si="200"/>
        <v>36072.11810962329</v>
      </c>
      <c r="AR403" s="47">
        <f t="shared" si="200"/>
        <v>29435.185852638162</v>
      </c>
      <c r="AS403" s="47">
        <f t="shared" si="200"/>
        <v>103535.88930898935</v>
      </c>
      <c r="AT403" s="48">
        <f t="shared" si="200"/>
        <v>750.20571791630096</v>
      </c>
      <c r="AU403" s="48">
        <f t="shared" si="200"/>
        <v>817.22121526199476</v>
      </c>
      <c r="AV403" s="49">
        <f t="shared" si="200"/>
        <v>8294.7951213744309</v>
      </c>
      <c r="AW403" s="49">
        <f t="shared" si="200"/>
        <v>7302.6692043174344</v>
      </c>
      <c r="AX403" s="50">
        <f t="shared" si="200"/>
        <v>29736.294865177417</v>
      </c>
      <c r="AY403" s="50">
        <f t="shared" si="200"/>
        <v>15019.645310103886</v>
      </c>
    </row>
    <row r="404" spans="4:51" x14ac:dyDescent="0.25">
      <c r="D404" s="3">
        <v>19</v>
      </c>
      <c r="F404" s="3">
        <v>18</v>
      </c>
      <c r="G404" s="43">
        <f t="shared" si="199"/>
        <v>10780.448262553362</v>
      </c>
      <c r="H404" s="43">
        <f t="shared" si="199"/>
        <v>28553.643230738176</v>
      </c>
      <c r="I404" s="43">
        <f t="shared" si="199"/>
        <v>16805.369795687548</v>
      </c>
      <c r="J404" s="43">
        <f t="shared" si="199"/>
        <v>27113.772770139651</v>
      </c>
      <c r="K404" s="43">
        <f t="shared" si="199"/>
        <v>3695.6553953182565</v>
      </c>
      <c r="L404" s="44">
        <f t="shared" si="199"/>
        <v>30307.090272960802</v>
      </c>
      <c r="M404" s="45">
        <f t="shared" si="199"/>
        <v>6957.0186964393688</v>
      </c>
      <c r="N404" s="46">
        <f t="shared" si="199"/>
        <v>1828.8471813479871</v>
      </c>
      <c r="O404" s="46">
        <f t="shared" si="199"/>
        <v>0</v>
      </c>
      <c r="P404" s="47">
        <f t="shared" si="199"/>
        <v>56691.394934698124</v>
      </c>
      <c r="Q404" s="47">
        <f t="shared" si="199"/>
        <v>49946.681447107221</v>
      </c>
      <c r="R404" s="47">
        <f t="shared" si="199"/>
        <v>212354.82433207668</v>
      </c>
      <c r="S404" s="48">
        <f t="shared" si="199"/>
        <v>1214.7671252353289</v>
      </c>
      <c r="T404" s="48">
        <f t="shared" si="199"/>
        <v>1440.9305793821725</v>
      </c>
      <c r="U404" s="49">
        <f t="shared" si="199"/>
        <v>14572.329197217447</v>
      </c>
      <c r="V404" s="49">
        <f t="shared" si="199"/>
        <v>12853.523962894253</v>
      </c>
      <c r="W404" s="50">
        <f t="shared" si="199"/>
        <v>44377.830449004221</v>
      </c>
      <c r="X404" s="50">
        <f t="shared" si="199"/>
        <v>24434.4959035805</v>
      </c>
      <c r="AD404"/>
      <c r="AE404" s="3">
        <v>19</v>
      </c>
      <c r="AG404" s="3">
        <f t="shared" si="195"/>
        <v>12.250530804721352</v>
      </c>
      <c r="AH404" s="43">
        <f t="shared" si="200"/>
        <v>3461.1246245954235</v>
      </c>
      <c r="AI404" s="43">
        <f t="shared" si="200"/>
        <v>17861.73758392717</v>
      </c>
      <c r="AJ404" s="43">
        <f t="shared" si="200"/>
        <v>5793.0735933876049</v>
      </c>
      <c r="AK404" s="43">
        <f t="shared" si="200"/>
        <v>16961.214086076347</v>
      </c>
      <c r="AL404" s="43">
        <f t="shared" si="200"/>
        <v>1539.1466686271824</v>
      </c>
      <c r="AM404" s="44">
        <f t="shared" si="200"/>
        <v>12125.227528716898</v>
      </c>
      <c r="AN404" s="45">
        <f t="shared" si="200"/>
        <v>3586.7419333484404</v>
      </c>
      <c r="AO404" s="46">
        <f t="shared" si="200"/>
        <v>1092.5171322616734</v>
      </c>
      <c r="AP404" s="46">
        <f t="shared" si="200"/>
        <v>0</v>
      </c>
      <c r="AQ404" s="47">
        <f t="shared" si="200"/>
        <v>38095.319155951642</v>
      </c>
      <c r="AR404" s="47">
        <f t="shared" si="200"/>
        <v>31418.194937645811</v>
      </c>
      <c r="AS404" s="47">
        <f t="shared" si="200"/>
        <v>113782.47371406763</v>
      </c>
      <c r="AT404" s="48">
        <f t="shared" si="200"/>
        <v>795.23252453531563</v>
      </c>
      <c r="AU404" s="48">
        <f t="shared" si="200"/>
        <v>875.59865783508917</v>
      </c>
      <c r="AV404" s="49">
        <f t="shared" si="200"/>
        <v>8895.5777266960249</v>
      </c>
      <c r="AW404" s="49">
        <f t="shared" si="200"/>
        <v>7835.0981958315724</v>
      </c>
      <c r="AX404" s="50">
        <f t="shared" si="200"/>
        <v>31268.976431906278</v>
      </c>
      <c r="AY404" s="50">
        <f t="shared" si="200"/>
        <v>15962.890943464261</v>
      </c>
    </row>
    <row r="405" spans="4:51" x14ac:dyDescent="0.25">
      <c r="D405" s="3">
        <v>20</v>
      </c>
      <c r="F405" s="3">
        <v>19</v>
      </c>
      <c r="G405" s="43">
        <f t="shared" si="199"/>
        <v>12272.95074624394</v>
      </c>
      <c r="H405" s="43">
        <f t="shared" si="199"/>
        <v>30378.485260960235</v>
      </c>
      <c r="I405" s="43">
        <f t="shared" si="199"/>
        <v>18818.333725642009</v>
      </c>
      <c r="J405" s="43">
        <f t="shared" si="199"/>
        <v>28830.470734495109</v>
      </c>
      <c r="K405" s="43">
        <f t="shared" si="199"/>
        <v>4109.0253411184203</v>
      </c>
      <c r="L405" s="44">
        <f t="shared" si="199"/>
        <v>32417.699416459487</v>
      </c>
      <c r="M405" s="45">
        <f t="shared" si="199"/>
        <v>7655.5876856144214</v>
      </c>
      <c r="N405" s="46">
        <f t="shared" si="199"/>
        <v>1960.024482370234</v>
      </c>
      <c r="O405" s="46">
        <f t="shared" si="199"/>
        <v>0</v>
      </c>
      <c r="P405" s="47">
        <f t="shared" si="199"/>
        <v>59761.631386135632</v>
      </c>
      <c r="Q405" s="47">
        <f t="shared" si="199"/>
        <v>53017.075462079702</v>
      </c>
      <c r="R405" s="47">
        <f t="shared" si="199"/>
        <v>228441.00278686665</v>
      </c>
      <c r="S405" s="48">
        <f t="shared" si="199"/>
        <v>1284.8081021643193</v>
      </c>
      <c r="T405" s="48">
        <f t="shared" si="199"/>
        <v>1538.2443128239142</v>
      </c>
      <c r="U405" s="49">
        <f t="shared" si="199"/>
        <v>15534.968975232305</v>
      </c>
      <c r="V405" s="49">
        <f t="shared" si="199"/>
        <v>13699.874440824788</v>
      </c>
      <c r="W405" s="50">
        <f t="shared" si="199"/>
        <v>46374.73100455552</v>
      </c>
      <c r="X405" s="50">
        <f t="shared" si="199"/>
        <v>25798.677099931305</v>
      </c>
      <c r="AD405"/>
      <c r="AE405" s="3">
        <v>20</v>
      </c>
      <c r="AG405" s="3">
        <f t="shared" si="195"/>
        <v>12.883652595105344</v>
      </c>
      <c r="AH405" s="43">
        <f t="shared" si="200"/>
        <v>4106.6902001363696</v>
      </c>
      <c r="AI405" s="43">
        <f t="shared" si="200"/>
        <v>19046.600498158172</v>
      </c>
      <c r="AJ405" s="43">
        <f t="shared" si="200"/>
        <v>6897.7796504919388</v>
      </c>
      <c r="AK405" s="43">
        <f t="shared" si="200"/>
        <v>18097.586557771134</v>
      </c>
      <c r="AL405" s="43">
        <f t="shared" si="200"/>
        <v>1745.8709327748481</v>
      </c>
      <c r="AM405" s="44">
        <f t="shared" si="200"/>
        <v>14604.531516322288</v>
      </c>
      <c r="AN405" s="45">
        <f t="shared" si="200"/>
        <v>3895.9775108603212</v>
      </c>
      <c r="AO405" s="46">
        <f t="shared" si="200"/>
        <v>1171.0816186470677</v>
      </c>
      <c r="AP405" s="46">
        <f t="shared" si="200"/>
        <v>0</v>
      </c>
      <c r="AQ405" s="47">
        <f t="shared" si="200"/>
        <v>40210.75761233089</v>
      </c>
      <c r="AR405" s="47">
        <f t="shared" si="200"/>
        <v>33502.85365139832</v>
      </c>
      <c r="AS405" s="47">
        <f t="shared" si="200"/>
        <v>124696.57148629169</v>
      </c>
      <c r="AT405" s="48">
        <f t="shared" si="200"/>
        <v>842.46457946047701</v>
      </c>
      <c r="AU405" s="48">
        <f t="shared" si="200"/>
        <v>937.40161571824149</v>
      </c>
      <c r="AV405" s="49">
        <f t="shared" si="200"/>
        <v>9527.7718651737596</v>
      </c>
      <c r="AW405" s="49">
        <f t="shared" si="200"/>
        <v>8395.394075129816</v>
      </c>
      <c r="AX405" s="50">
        <f t="shared" si="200"/>
        <v>32848.826843211355</v>
      </c>
      <c r="AY405" s="50">
        <f t="shared" si="200"/>
        <v>16944.679480513649</v>
      </c>
    </row>
    <row r="406" spans="4:51" x14ac:dyDescent="0.25">
      <c r="D406" s="3">
        <v>21</v>
      </c>
      <c r="F406" s="3">
        <v>20</v>
      </c>
      <c r="G406" s="43">
        <f t="shared" si="199"/>
        <v>13798.224308953173</v>
      </c>
      <c r="H406" s="43">
        <f t="shared" si="199"/>
        <v>32187.067602770752</v>
      </c>
      <c r="I406" s="43">
        <f t="shared" si="199"/>
        <v>20842.269495491539</v>
      </c>
      <c r="J406" s="43">
        <f t="shared" si="199"/>
        <v>30528.733918413327</v>
      </c>
      <c r="K406" s="43">
        <f t="shared" si="199"/>
        <v>4524.9418430954893</v>
      </c>
      <c r="L406" s="44">
        <f t="shared" si="199"/>
        <v>34290.422542921013</v>
      </c>
      <c r="M406" s="45">
        <f t="shared" si="199"/>
        <v>8360.8308412461265</v>
      </c>
      <c r="N406" s="46">
        <f t="shared" si="199"/>
        <v>2091.4569025247943</v>
      </c>
      <c r="O406" s="46">
        <f t="shared" si="199"/>
        <v>0</v>
      </c>
      <c r="P406" s="47">
        <f t="shared" si="199"/>
        <v>62777.278214090387</v>
      </c>
      <c r="Q406" s="47">
        <f t="shared" si="199"/>
        <v>56026.172969946711</v>
      </c>
      <c r="R406" s="47">
        <f t="shared" si="199"/>
        <v>243970.34057752488</v>
      </c>
      <c r="S406" s="48">
        <f t="shared" si="199"/>
        <v>1353.7696691958035</v>
      </c>
      <c r="T406" s="48">
        <f t="shared" si="199"/>
        <v>1634.6821337326717</v>
      </c>
      <c r="U406" s="49">
        <f t="shared" si="199"/>
        <v>16487.893261086385</v>
      </c>
      <c r="V406" s="49">
        <f t="shared" si="199"/>
        <v>14536.025399124484</v>
      </c>
      <c r="W406" s="50">
        <f t="shared" si="199"/>
        <v>48290.392132127679</v>
      </c>
      <c r="X406" s="50">
        <f t="shared" si="199"/>
        <v>27128.87677524448</v>
      </c>
      <c r="AD406"/>
      <c r="AE406" s="3">
        <v>21</v>
      </c>
      <c r="AG406" s="3">
        <f t="shared" si="195"/>
        <v>13.549494861675118</v>
      </c>
      <c r="AH406" s="43">
        <f t="shared" si="200"/>
        <v>4841.1206541012562</v>
      </c>
      <c r="AI406" s="43">
        <f t="shared" si="200"/>
        <v>20292.806840254892</v>
      </c>
      <c r="AJ406" s="43">
        <f t="shared" si="200"/>
        <v>8108.9861562201386</v>
      </c>
      <c r="AK406" s="43">
        <f t="shared" si="200"/>
        <v>19288.859532535465</v>
      </c>
      <c r="AL406" s="43">
        <f t="shared" si="200"/>
        <v>1973.9726447319279</v>
      </c>
      <c r="AM406" s="44">
        <f t="shared" si="200"/>
        <v>17128.466741898672</v>
      </c>
      <c r="AN406" s="45">
        <f t="shared" si="200"/>
        <v>4228.2032175513123</v>
      </c>
      <c r="AO406" s="46">
        <f t="shared" si="200"/>
        <v>1254.609423217137</v>
      </c>
      <c r="AP406" s="46">
        <f t="shared" si="200"/>
        <v>0</v>
      </c>
      <c r="AQ406" s="47">
        <f t="shared" si="200"/>
        <v>42420.267903131775</v>
      </c>
      <c r="AR406" s="47">
        <f t="shared" si="200"/>
        <v>35690.435780824584</v>
      </c>
      <c r="AS406" s="47">
        <f t="shared" si="200"/>
        <v>136268.56355917777</v>
      </c>
      <c r="AT406" s="48">
        <f t="shared" si="200"/>
        <v>891.95237037158222</v>
      </c>
      <c r="AU406" s="48">
        <f t="shared" si="200"/>
        <v>1002.7362303583955</v>
      </c>
      <c r="AV406" s="49">
        <f t="shared" si="200"/>
        <v>10192.098351110486</v>
      </c>
      <c r="AW406" s="49">
        <f t="shared" si="200"/>
        <v>8984.0443198826542</v>
      </c>
      <c r="AX406" s="50">
        <f t="shared" si="200"/>
        <v>34474.375627994232</v>
      </c>
      <c r="AY406" s="50">
        <f t="shared" si="200"/>
        <v>17965.174386749273</v>
      </c>
    </row>
    <row r="407" spans="4:51" x14ac:dyDescent="0.25">
      <c r="D407" s="3">
        <v>22</v>
      </c>
      <c r="F407" s="3">
        <v>21</v>
      </c>
      <c r="G407" s="43">
        <f t="shared" si="199"/>
        <v>15347.135493891126</v>
      </c>
      <c r="H407" s="43">
        <f t="shared" si="199"/>
        <v>33977.563773521892</v>
      </c>
      <c r="I407" s="43">
        <f t="shared" si="199"/>
        <v>22875.747960028337</v>
      </c>
      <c r="J407" s="43">
        <f t="shared" si="199"/>
        <v>32207.181080056835</v>
      </c>
      <c r="K407" s="43">
        <f t="shared" si="199"/>
        <v>4940.5882917777426</v>
      </c>
      <c r="L407" s="44">
        <f t="shared" si="199"/>
        <v>35961.490173657789</v>
      </c>
      <c r="M407" s="45">
        <f t="shared" si="199"/>
        <v>9069.7951342082397</v>
      </c>
      <c r="N407" s="46">
        <f t="shared" si="199"/>
        <v>2222.9404308200519</v>
      </c>
      <c r="O407" s="46">
        <f t="shared" si="199"/>
        <v>0</v>
      </c>
      <c r="P407" s="47">
        <f t="shared" si="199"/>
        <v>65737.029400918182</v>
      </c>
      <c r="Q407" s="47">
        <f t="shared" si="199"/>
        <v>58970.080625886963</v>
      </c>
      <c r="R407" s="47">
        <f t="shared" si="199"/>
        <v>258892.02325084631</v>
      </c>
      <c r="S407" s="48">
        <f t="shared" si="199"/>
        <v>1421.5990619762747</v>
      </c>
      <c r="T407" s="48">
        <f t="shared" si="199"/>
        <v>1730.0824778464234</v>
      </c>
      <c r="U407" s="49">
        <f t="shared" si="199"/>
        <v>17430.50014429443</v>
      </c>
      <c r="V407" s="49">
        <f t="shared" si="199"/>
        <v>15361.486226334544</v>
      </c>
      <c r="W407" s="50">
        <f t="shared" si="199"/>
        <v>50126.634674283428</v>
      </c>
      <c r="X407" s="50">
        <f t="shared" si="199"/>
        <v>28424.839817355292</v>
      </c>
      <c r="AD407"/>
      <c r="AE407" s="3">
        <v>22</v>
      </c>
      <c r="AG407" s="3">
        <f t="shared" si="195"/>
        <v>14.249748636990411</v>
      </c>
      <c r="AH407" s="43">
        <f t="shared" si="200"/>
        <v>5668.2382397576621</v>
      </c>
      <c r="AI407" s="43">
        <f t="shared" si="200"/>
        <v>21602.347852505452</v>
      </c>
      <c r="AJ407" s="43">
        <f t="shared" si="200"/>
        <v>9423.6273960355338</v>
      </c>
      <c r="AK407" s="43">
        <f t="shared" si="200"/>
        <v>20536.871888953407</v>
      </c>
      <c r="AL407" s="43">
        <f t="shared" si="200"/>
        <v>2224.4575174028023</v>
      </c>
      <c r="AM407" s="44">
        <f t="shared" si="200"/>
        <v>19648.498403557685</v>
      </c>
      <c r="AN407" s="45">
        <f t="shared" si="200"/>
        <v>4584.6049878353924</v>
      </c>
      <c r="AO407" s="46">
        <f t="shared" si="200"/>
        <v>1343.3263650510694</v>
      </c>
      <c r="AP407" s="46">
        <f t="shared" si="200"/>
        <v>0</v>
      </c>
      <c r="AQ407" s="47">
        <f t="shared" si="200"/>
        <v>44725.43434603911</v>
      </c>
      <c r="AR407" s="47">
        <f t="shared" si="200"/>
        <v>37981.69707529548</v>
      </c>
      <c r="AS407" s="47">
        <f t="shared" si="200"/>
        <v>148479.77063429321</v>
      </c>
      <c r="AT407" s="48">
        <f t="shared" si="200"/>
        <v>943.74039656013326</v>
      </c>
      <c r="AU407" s="48">
        <f t="shared" si="200"/>
        <v>1071.6992157187437</v>
      </c>
      <c r="AV407" s="49">
        <f t="shared" si="200"/>
        <v>10889.287283997692</v>
      </c>
      <c r="AW407" s="49">
        <f t="shared" si="200"/>
        <v>9601.5173855184985</v>
      </c>
      <c r="AX407" s="50">
        <f t="shared" si="200"/>
        <v>36143.740843301544</v>
      </c>
      <c r="AY407" s="50">
        <f t="shared" si="200"/>
        <v>19024.427384691997</v>
      </c>
    </row>
    <row r="408" spans="4:51" x14ac:dyDescent="0.25">
      <c r="D408" s="3">
        <v>23</v>
      </c>
      <c r="F408" s="3">
        <v>22</v>
      </c>
      <c r="G408" s="43">
        <f t="shared" si="199"/>
        <v>16911.078707932513</v>
      </c>
      <c r="H408" s="43">
        <f t="shared" si="199"/>
        <v>35748.338202489911</v>
      </c>
      <c r="I408" s="43">
        <f t="shared" si="199"/>
        <v>24916.979441354542</v>
      </c>
      <c r="J408" s="43">
        <f t="shared" si="199"/>
        <v>33864.531189947818</v>
      </c>
      <c r="K408" s="43">
        <f t="shared" si="199"/>
        <v>5353.4599748086403</v>
      </c>
      <c r="L408" s="44">
        <f t="shared" si="199"/>
        <v>37462.408702045359</v>
      </c>
      <c r="M408" s="45">
        <f t="shared" si="199"/>
        <v>9779.9579163979433</v>
      </c>
      <c r="N408" s="46">
        <f t="shared" si="199"/>
        <v>2354.2906070761251</v>
      </c>
      <c r="O408" s="46">
        <f t="shared" si="199"/>
        <v>0</v>
      </c>
      <c r="P408" s="47">
        <f t="shared" si="199"/>
        <v>68639.906967181596</v>
      </c>
      <c r="Q408" s="47">
        <f t="shared" si="199"/>
        <v>61845.717701710644</v>
      </c>
      <c r="R408" s="47">
        <f t="shared" si="199"/>
        <v>273170.48120551679</v>
      </c>
      <c r="S408" s="48">
        <f t="shared" si="199"/>
        <v>1488.2533721827849</v>
      </c>
      <c r="T408" s="48">
        <f t="shared" si="199"/>
        <v>1824.3057280662831</v>
      </c>
      <c r="U408" s="49">
        <f t="shared" si="199"/>
        <v>18362.251977622727</v>
      </c>
      <c r="V408" s="49">
        <f t="shared" si="199"/>
        <v>16175.852107205901</v>
      </c>
      <c r="W408" s="50">
        <f t="shared" si="199"/>
        <v>51885.501858405682</v>
      </c>
      <c r="X408" s="50">
        <f t="shared" si="199"/>
        <v>29686.43297818775</v>
      </c>
      <c r="AD408"/>
      <c r="AE408" s="3">
        <v>23</v>
      </c>
      <c r="AG408" s="3">
        <f t="shared" si="195"/>
        <v>14.986192348155662</v>
      </c>
      <c r="AH408" s="43">
        <f t="shared" si="200"/>
        <v>6590.8842213794669</v>
      </c>
      <c r="AI408" s="43">
        <f t="shared" si="200"/>
        <v>22977.146223230284</v>
      </c>
      <c r="AJ408" s="43">
        <f t="shared" si="200"/>
        <v>10838.529138721471</v>
      </c>
      <c r="AK408" s="43">
        <f t="shared" si="200"/>
        <v>21843.429479484585</v>
      </c>
      <c r="AL408" s="43">
        <f t="shared" si="200"/>
        <v>2498.1519611013491</v>
      </c>
      <c r="AM408" s="44">
        <f t="shared" si="200"/>
        <v>22122.90714380367</v>
      </c>
      <c r="AN408" s="45">
        <f t="shared" si="200"/>
        <v>4966.3540561272785</v>
      </c>
      <c r="AO408" s="46">
        <f t="shared" si="200"/>
        <v>1437.4570329052829</v>
      </c>
      <c r="AP408" s="46">
        <f t="shared" si="200"/>
        <v>0</v>
      </c>
      <c r="AQ408" s="47">
        <f t="shared" si="200"/>
        <v>47127.552380349007</v>
      </c>
      <c r="AR408" s="47">
        <f t="shared" si="200"/>
        <v>40376.808175649989</v>
      </c>
      <c r="AS408" s="47">
        <f t="shared" si="200"/>
        <v>161301.76659380517</v>
      </c>
      <c r="AT408" s="48">
        <f t="shared" si="200"/>
        <v>997.86615463501892</v>
      </c>
      <c r="AU408" s="48">
        <f t="shared" si="200"/>
        <v>1144.3758344110331</v>
      </c>
      <c r="AV408" s="49">
        <f t="shared" si="200"/>
        <v>11620.076099592607</v>
      </c>
      <c r="AW408" s="49">
        <f t="shared" si="200"/>
        <v>10248.26468428217</v>
      </c>
      <c r="AX408" s="50">
        <f t="shared" si="200"/>
        <v>37854.611962843504</v>
      </c>
      <c r="AY408" s="50">
        <f t="shared" si="200"/>
        <v>20122.34980689927</v>
      </c>
    </row>
    <row r="409" spans="4:51" x14ac:dyDescent="0.25">
      <c r="D409" s="3">
        <v>24</v>
      </c>
      <c r="F409" s="3">
        <v>23</v>
      </c>
      <c r="G409" s="43">
        <f t="shared" si="199"/>
        <v>18481.841190166477</v>
      </c>
      <c r="H409" s="43">
        <f t="shared" si="199"/>
        <v>37497.937685164557</v>
      </c>
      <c r="I409" s="43">
        <f t="shared" si="199"/>
        <v>26963.475553636672</v>
      </c>
      <c r="J409" s="43">
        <f t="shared" si="199"/>
        <v>35499.618959284329</v>
      </c>
      <c r="K409" s="43">
        <f t="shared" si="199"/>
        <v>5761.3630111645789</v>
      </c>
      <c r="L409" s="44">
        <f t="shared" si="199"/>
        <v>38819.664711454432</v>
      </c>
      <c r="M409" s="45">
        <f t="shared" si="199"/>
        <v>10489.184750706525</v>
      </c>
      <c r="N409" s="46">
        <f t="shared" si="199"/>
        <v>2485.3405798054659</v>
      </c>
      <c r="O409" s="46">
        <f t="shared" si="199"/>
        <v>0</v>
      </c>
      <c r="P409" s="47">
        <f t="shared" si="199"/>
        <v>71485.214906444118</v>
      </c>
      <c r="Q409" s="47">
        <f t="shared" si="199"/>
        <v>64650.710161393763</v>
      </c>
      <c r="R409" s="47">
        <f t="shared" si="199"/>
        <v>286783.18474276748</v>
      </c>
      <c r="S409" s="48">
        <f t="shared" si="199"/>
        <v>1553.698257096949</v>
      </c>
      <c r="T409" s="48">
        <f t="shared" si="199"/>
        <v>1917.2318190397491</v>
      </c>
      <c r="U409" s="49">
        <f t="shared" si="199"/>
        <v>19282.661986524043</v>
      </c>
      <c r="V409" s="49">
        <f t="shared" si="199"/>
        <v>16978.780986939277</v>
      </c>
      <c r="W409" s="50">
        <f t="shared" si="199"/>
        <v>53569.204140243855</v>
      </c>
      <c r="X409" s="50">
        <f t="shared" si="199"/>
        <v>30913.63489007629</v>
      </c>
      <c r="AD409"/>
      <c r="AE409" s="3">
        <v>24</v>
      </c>
      <c r="AG409" s="3">
        <f t="shared" si="195"/>
        <v>15.760696333472486</v>
      </c>
      <c r="AH409" s="43">
        <f t="shared" si="200"/>
        <v>7611.1565368809652</v>
      </c>
      <c r="AI409" s="43">
        <f t="shared" si="200"/>
        <v>24419.014734175431</v>
      </c>
      <c r="AJ409" s="43">
        <f t="shared" si="200"/>
        <v>12351.212730876321</v>
      </c>
      <c r="AK409" s="43">
        <f t="shared" si="200"/>
        <v>23210.251220949613</v>
      </c>
      <c r="AL409" s="43">
        <f t="shared" si="200"/>
        <v>2795.6578070791884</v>
      </c>
      <c r="AM409" s="44">
        <f t="shared" si="200"/>
        <v>24518.542533499603</v>
      </c>
      <c r="AN409" s="45">
        <f t="shared" si="200"/>
        <v>5435.1942093033795</v>
      </c>
      <c r="AO409" s="46">
        <f t="shared" si="200"/>
        <v>1537.2229307674293</v>
      </c>
      <c r="AP409" s="46">
        <f t="shared" si="200"/>
        <v>0</v>
      </c>
      <c r="AQ409" s="47">
        <f t="shared" si="200"/>
        <v>49627.587596863326</v>
      </c>
      <c r="AR409" s="47">
        <f t="shared" si="200"/>
        <v>42875.286612307071</v>
      </c>
      <c r="AS409" s="47">
        <f t="shared" si="200"/>
        <v>174695.86400834611</v>
      </c>
      <c r="AT409" s="48">
        <f t="shared" si="200"/>
        <v>1054.3590628834629</v>
      </c>
      <c r="AU409" s="48">
        <f t="shared" si="200"/>
        <v>1220.8377314664183</v>
      </c>
      <c r="AV409" s="49">
        <f t="shared" si="200"/>
        <v>12385.202587376798</v>
      </c>
      <c r="AW409" s="49">
        <f t="shared" si="200"/>
        <v>10924.719395958484</v>
      </c>
      <c r="AX409" s="50">
        <f t="shared" si="200"/>
        <v>39604.237862529575</v>
      </c>
      <c r="AY409" s="50">
        <f t="shared" si="200"/>
        <v>21258.680323736226</v>
      </c>
    </row>
    <row r="410" spans="4:51" x14ac:dyDescent="0.25">
      <c r="D410" s="3">
        <v>25</v>
      </c>
      <c r="F410" s="3">
        <v>24</v>
      </c>
      <c r="G410" s="43">
        <f t="shared" si="199"/>
        <v>20051.620409855925</v>
      </c>
      <c r="H410" s="43">
        <f t="shared" si="199"/>
        <v>39225.081980822848</v>
      </c>
      <c r="I410" s="43">
        <f t="shared" si="199"/>
        <v>29012.046188213782</v>
      </c>
      <c r="J410" s="43">
        <f t="shared" si="199"/>
        <v>37111.403136322369</v>
      </c>
      <c r="K410" s="43">
        <f t="shared" si="199"/>
        <v>6162.4054680290219</v>
      </c>
      <c r="L410" s="44">
        <f t="shared" si="199"/>
        <v>40055.086631274236</v>
      </c>
      <c r="M410" s="45">
        <f t="shared" si="199"/>
        <v>11195.683700917712</v>
      </c>
      <c r="N410" s="46">
        <f t="shared" si="199"/>
        <v>2615.9394122555796</v>
      </c>
      <c r="O410" s="46">
        <f t="shared" si="199"/>
        <v>0</v>
      </c>
      <c r="P410" s="47">
        <f t="shared" si="199"/>
        <v>74272.500245843941</v>
      </c>
      <c r="Q410" s="47">
        <f t="shared" si="199"/>
        <v>67383.298424880923</v>
      </c>
      <c r="R410" s="47">
        <f t="shared" si="199"/>
        <v>299718.61178326979</v>
      </c>
      <c r="S410" s="48">
        <f t="shared" si="199"/>
        <v>1617.9068386223453</v>
      </c>
      <c r="T410" s="48">
        <f t="shared" si="199"/>
        <v>2008.7581284956773</v>
      </c>
      <c r="U410" s="49">
        <f t="shared" si="199"/>
        <v>20191.28750026659</v>
      </c>
      <c r="V410" s="49">
        <f t="shared" si="199"/>
        <v>17769.979165113888</v>
      </c>
      <c r="W410" s="50">
        <f t="shared" si="199"/>
        <v>55180.072772825311</v>
      </c>
      <c r="X410" s="50">
        <f t="shared" si="199"/>
        <v>32106.527163063303</v>
      </c>
      <c r="AD410"/>
      <c r="AE410" s="3">
        <v>25</v>
      </c>
      <c r="AG410" s="3">
        <f t="shared" si="195"/>
        <v>16.575227592518086</v>
      </c>
      <c r="AH410" s="43">
        <f t="shared" si="200"/>
        <v>8730.6890001581469</v>
      </c>
      <c r="AI410" s="43">
        <f t="shared" si="200"/>
        <v>25929.61089714435</v>
      </c>
      <c r="AJ410" s="43">
        <f t="shared" si="200"/>
        <v>13960.571571570204</v>
      </c>
      <c r="AK410" s="43">
        <f t="shared" si="200"/>
        <v>24638.911410759221</v>
      </c>
      <c r="AL410" s="43">
        <f t="shared" si="200"/>
        <v>3117.3063208195886</v>
      </c>
      <c r="AM410" s="44">
        <f t="shared" si="200"/>
        <v>26811.530044917901</v>
      </c>
      <c r="AN410" s="45">
        <f t="shared" si="200"/>
        <v>5980.0844895363189</v>
      </c>
      <c r="AO410" s="46">
        <f t="shared" si="200"/>
        <v>1642.8403859391997</v>
      </c>
      <c r="AP410" s="46">
        <f t="shared" si="200"/>
        <v>0</v>
      </c>
      <c r="AQ410" s="47">
        <f t="shared" si="200"/>
        <v>52226.132792862387</v>
      </c>
      <c r="AR410" s="47">
        <f t="shared" si="200"/>
        <v>45475.92901056532</v>
      </c>
      <c r="AS410" s="47">
        <f t="shared" si="200"/>
        <v>188612.81560397113</v>
      </c>
      <c r="AT410" s="48">
        <f t="shared" si="200"/>
        <v>1113.2393303373888</v>
      </c>
      <c r="AU410" s="48">
        <f t="shared" si="200"/>
        <v>1301.1406395591393</v>
      </c>
      <c r="AV410" s="49">
        <f t="shared" si="200"/>
        <v>13185.392372921173</v>
      </c>
      <c r="AW410" s="49">
        <f t="shared" si="200"/>
        <v>11631.291354632676</v>
      </c>
      <c r="AX410" s="50">
        <f t="shared" si="200"/>
        <v>41389.420215139588</v>
      </c>
      <c r="AY410" s="50">
        <f t="shared" si="200"/>
        <v>22432.950259006553</v>
      </c>
    </row>
    <row r="411" spans="4:51" x14ac:dyDescent="0.25">
      <c r="D411" s="3">
        <v>26</v>
      </c>
      <c r="F411" s="3">
        <v>25</v>
      </c>
      <c r="G411" s="43">
        <f t="shared" si="199"/>
        <v>21613.107738199506</v>
      </c>
      <c r="H411" s="43">
        <f t="shared" si="199"/>
        <v>40928.653500334163</v>
      </c>
      <c r="I411" s="43">
        <f t="shared" si="199"/>
        <v>31058.96095995908</v>
      </c>
      <c r="J411" s="43">
        <f t="shared" si="199"/>
        <v>38698.9689491053</v>
      </c>
      <c r="K411" s="43">
        <f t="shared" si="199"/>
        <v>6554.9828552717217</v>
      </c>
      <c r="L411" s="44">
        <f t="shared" si="199"/>
        <v>41186.469964250398</v>
      </c>
      <c r="M411" s="45">
        <f t="shared" si="199"/>
        <v>11897.959708778033</v>
      </c>
      <c r="N411" s="46">
        <f t="shared" si="199"/>
        <v>2745.950595170892</v>
      </c>
      <c r="O411" s="46">
        <f t="shared" si="199"/>
        <v>0</v>
      </c>
      <c r="P411" s="47">
        <f t="shared" si="199"/>
        <v>77001.519907948197</v>
      </c>
      <c r="Q411" s="47">
        <f t="shared" si="199"/>
        <v>70042.256802029777</v>
      </c>
      <c r="R411" s="47">
        <f t="shared" si="199"/>
        <v>311974.40770126012</v>
      </c>
      <c r="S411" s="48">
        <f t="shared" si="199"/>
        <v>1680.858757947173</v>
      </c>
      <c r="T411" s="48">
        <f t="shared" si="199"/>
        <v>2098.7976130056613</v>
      </c>
      <c r="U411" s="49">
        <f t="shared" si="199"/>
        <v>21087.726850495648</v>
      </c>
      <c r="V411" s="49">
        <f t="shared" si="199"/>
        <v>18549.192497648168</v>
      </c>
      <c r="W411" s="50">
        <f t="shared" si="199"/>
        <v>56720.521042558124</v>
      </c>
      <c r="X411" s="50">
        <f t="shared" si="199"/>
        <v>33265.285719739761</v>
      </c>
      <c r="AD411"/>
      <c r="AE411" s="3">
        <v>26</v>
      </c>
      <c r="AG411" s="3">
        <f t="shared" si="195"/>
        <v>17.431854781713245</v>
      </c>
      <c r="AH411" s="43">
        <f t="shared" si="200"/>
        <v>9950.8625634364453</v>
      </c>
      <c r="AI411" s="43">
        <f t="shared" si="200"/>
        <v>27510.388879189701</v>
      </c>
      <c r="AJ411" s="43">
        <f t="shared" si="200"/>
        <v>15667.284305797255</v>
      </c>
      <c r="AK411" s="43">
        <f t="shared" si="200"/>
        <v>26130.780685710131</v>
      </c>
      <c r="AL411" s="43">
        <f t="shared" si="200"/>
        <v>3463.1132034795678</v>
      </c>
      <c r="AM411" s="44">
        <f t="shared" si="200"/>
        <v>28987.02257965945</v>
      </c>
      <c r="AN411" s="45">
        <f t="shared" si="200"/>
        <v>6564.3864209424155</v>
      </c>
      <c r="AO411" s="46">
        <f t="shared" si="200"/>
        <v>1754.5182099020228</v>
      </c>
      <c r="AP411" s="46">
        <f t="shared" si="200"/>
        <v>0</v>
      </c>
      <c r="AQ411" s="47">
        <f t="shared" si="200"/>
        <v>54923.363351599342</v>
      </c>
      <c r="AR411" s="47">
        <f t="shared" si="200"/>
        <v>48176.744845485569</v>
      </c>
      <c r="AS411" s="47">
        <f t="shared" si="200"/>
        <v>202992.77325797261</v>
      </c>
      <c r="AT411" s="48">
        <f t="shared" si="200"/>
        <v>1174.5167787558851</v>
      </c>
      <c r="AU411" s="48">
        <f t="shared" si="200"/>
        <v>1385.3219749761006</v>
      </c>
      <c r="AV411" s="49">
        <f t="shared" si="200"/>
        <v>14021.340739011877</v>
      </c>
      <c r="AW411" s="49">
        <f t="shared" si="200"/>
        <v>12368.357483245854</v>
      </c>
      <c r="AX411" s="50">
        <f t="shared" si="200"/>
        <v>43206.51264813255</v>
      </c>
      <c r="AY411" s="50">
        <f t="shared" si="200"/>
        <v>23644.447894528399</v>
      </c>
    </row>
    <row r="412" spans="4:51" x14ac:dyDescent="0.25">
      <c r="D412" s="3">
        <v>27</v>
      </c>
      <c r="F412" s="3">
        <v>26</v>
      </c>
      <c r="G412" s="43">
        <f t="shared" si="199"/>
        <v>23159.58077027047</v>
      </c>
      <c r="H412" s="43">
        <f t="shared" si="199"/>
        <v>42607.686361391432</v>
      </c>
      <c r="I412" s="43">
        <f t="shared" si="199"/>
        <v>33100.163100998732</v>
      </c>
      <c r="J412" s="43">
        <f t="shared" si="199"/>
        <v>40261.52623349605</v>
      </c>
      <c r="K412" s="43">
        <f t="shared" si="199"/>
        <v>6937.759793300851</v>
      </c>
      <c r="L412" s="44">
        <f t="shared" si="199"/>
        <v>42228.25596729594</v>
      </c>
      <c r="M412" s="45">
        <f t="shared" si="199"/>
        <v>12594.771433773716</v>
      </c>
      <c r="N412" s="46">
        <f t="shared" si="199"/>
        <v>2875.2507333668282</v>
      </c>
      <c r="O412" s="46">
        <f t="shared" si="199"/>
        <v>0</v>
      </c>
      <c r="P412" s="47">
        <f t="shared" si="199"/>
        <v>79672.212340876809</v>
      </c>
      <c r="Q412" s="47">
        <f t="shared" si="199"/>
        <v>72626.822939018835</v>
      </c>
      <c r="R412" s="47">
        <f t="shared" si="199"/>
        <v>323555.74326097732</v>
      </c>
      <c r="S412" s="48">
        <f t="shared" si="199"/>
        <v>1742.5393592743087</v>
      </c>
      <c r="T412" s="48">
        <f t="shared" si="199"/>
        <v>2187.2771537080484</v>
      </c>
      <c r="U412" s="49">
        <f t="shared" si="199"/>
        <v>21971.618090695854</v>
      </c>
      <c r="V412" s="49">
        <f t="shared" si="199"/>
        <v>19316.20111370321</v>
      </c>
      <c r="W412" s="50">
        <f t="shared" si="199"/>
        <v>58193.012118856837</v>
      </c>
      <c r="X412" s="50">
        <f t="shared" si="199"/>
        <v>34390.172110993393</v>
      </c>
      <c r="AD412"/>
      <c r="AE412" s="3">
        <v>27</v>
      </c>
      <c r="AG412" s="3">
        <f t="shared" si="195"/>
        <v>18.332753468067196</v>
      </c>
      <c r="AH412" s="43">
        <f t="shared" si="200"/>
        <v>11272.850862721942</v>
      </c>
      <c r="AI412" s="43">
        <f t="shared" si="200"/>
        <v>29162.550012113512</v>
      </c>
      <c r="AJ412" s="43">
        <f t="shared" si="200"/>
        <v>17473.877008295454</v>
      </c>
      <c r="AK412" s="43">
        <f t="shared" si="200"/>
        <v>27686.967808839629</v>
      </c>
      <c r="AL412" s="43">
        <f t="shared" si="200"/>
        <v>3832.736569036585</v>
      </c>
      <c r="AM412" s="44">
        <f t="shared" si="200"/>
        <v>31038.203748963686</v>
      </c>
      <c r="AN412" s="45">
        <f t="shared" si="200"/>
        <v>7188.5280293785381</v>
      </c>
      <c r="AO412" s="46">
        <f t="shared" si="200"/>
        <v>1872.4551049482225</v>
      </c>
      <c r="AP412" s="46">
        <f t="shared" si="200"/>
        <v>0</v>
      </c>
      <c r="AQ412" s="47">
        <f t="shared" si="200"/>
        <v>57718.991330607438</v>
      </c>
      <c r="AR412" s="47">
        <f t="shared" si="200"/>
        <v>50974.893294986141</v>
      </c>
      <c r="AS412" s="47">
        <f t="shared" si="200"/>
        <v>217765.54112904053</v>
      </c>
      <c r="AT412" s="48">
        <f t="shared" si="200"/>
        <v>1238.1896281489844</v>
      </c>
      <c r="AU412" s="48">
        <f t="shared" si="200"/>
        <v>1473.3983497432532</v>
      </c>
      <c r="AV412" s="49">
        <f t="shared" si="200"/>
        <v>14893.689061884901</v>
      </c>
      <c r="AW412" s="49">
        <f t="shared" si="200"/>
        <v>13136.247540208044</v>
      </c>
      <c r="AX412" s="50">
        <f t="shared" si="200"/>
        <v>45051.426075079791</v>
      </c>
      <c r="AY412" s="50">
        <f t="shared" si="200"/>
        <v>24892.18325078323</v>
      </c>
    </row>
    <row r="413" spans="4:51" x14ac:dyDescent="0.25">
      <c r="D413" s="3">
        <v>28</v>
      </c>
      <c r="F413" s="3">
        <v>27</v>
      </c>
      <c r="G413" s="43">
        <f t="shared" si="199"/>
        <v>24684.974910264133</v>
      </c>
      <c r="H413" s="43">
        <f t="shared" si="199"/>
        <v>44261.355169975926</v>
      </c>
      <c r="I413" s="43">
        <f t="shared" si="199"/>
        <v>35131.473715343411</v>
      </c>
      <c r="J413" s="43">
        <f t="shared" si="199"/>
        <v>41798.404619804583</v>
      </c>
      <c r="K413" s="43">
        <f t="shared" si="199"/>
        <v>7309.6492957935789</v>
      </c>
      <c r="L413" s="44">
        <f t="shared" si="199"/>
        <v>43192.163177920986</v>
      </c>
      <c r="M413" s="45">
        <f t="shared" si="199"/>
        <v>13285.091953827696</v>
      </c>
      <c r="N413" s="46">
        <f t="shared" si="199"/>
        <v>3003.7283796920642</v>
      </c>
      <c r="O413" s="46">
        <f t="shared" si="199"/>
        <v>0</v>
      </c>
      <c r="P413" s="47">
        <f t="shared" si="199"/>
        <v>82284.67310163159</v>
      </c>
      <c r="Q413" s="47">
        <f t="shared" si="199"/>
        <v>75136.635902094684</v>
      </c>
      <c r="R413" s="47">
        <f t="shared" si="199"/>
        <v>334473.86746206309</v>
      </c>
      <c r="S413" s="48">
        <f t="shared" si="199"/>
        <v>1802.9389814784809</v>
      </c>
      <c r="T413" s="48">
        <f t="shared" si="199"/>
        <v>2274.1360836243603</v>
      </c>
      <c r="U413" s="49">
        <f t="shared" si="199"/>
        <v>22842.638439997481</v>
      </c>
      <c r="V413" s="49">
        <f t="shared" si="199"/>
        <v>20070.816239941065</v>
      </c>
      <c r="W413" s="50">
        <f t="shared" si="199"/>
        <v>59600.032544845424</v>
      </c>
      <c r="X413" s="50">
        <f t="shared" si="199"/>
        <v>35481.524828719179</v>
      </c>
      <c r="AD413"/>
      <c r="AE413" s="3">
        <v>28</v>
      </c>
      <c r="AG413" s="3">
        <f t="shared" si="195"/>
        <v>19.280211654442091</v>
      </c>
      <c r="AH413" s="43">
        <f t="shared" si="200"/>
        <v>12697.450875893075</v>
      </c>
      <c r="AI413" s="43">
        <f t="shared" si="200"/>
        <v>30886.993062327019</v>
      </c>
      <c r="AJ413" s="43">
        <f t="shared" si="200"/>
        <v>19384.418856458091</v>
      </c>
      <c r="AK413" s="43">
        <f t="shared" si="200"/>
        <v>29308.264045322758</v>
      </c>
      <c r="AL413" s="43">
        <f t="shared" si="200"/>
        <v>4225.4401159569334</v>
      </c>
      <c r="AM413" s="44">
        <f t="shared" si="200"/>
        <v>32964.809722719336</v>
      </c>
      <c r="AN413" s="45">
        <f t="shared" si="200"/>
        <v>7852.6673999010454</v>
      </c>
      <c r="AO413" s="46">
        <f t="shared" si="200"/>
        <v>1996.8368130396068</v>
      </c>
      <c r="AP413" s="46">
        <f t="shared" si="200"/>
        <v>0</v>
      </c>
      <c r="AQ413" s="47">
        <f t="shared" si="200"/>
        <v>60612.218736549388</v>
      </c>
      <c r="AR413" s="47">
        <f t="shared" si="200"/>
        <v>53866.624940834336</v>
      </c>
      <c r="AS413" s="47">
        <f t="shared" si="200"/>
        <v>232851.15168251219</v>
      </c>
      <c r="AT413" s="48">
        <f t="shared" si="200"/>
        <v>1304.2432591254451</v>
      </c>
      <c r="AU413" s="48">
        <f t="shared" si="200"/>
        <v>1565.3630320231287</v>
      </c>
      <c r="AV413" s="49">
        <f t="shared" si="200"/>
        <v>15802.996524804377</v>
      </c>
      <c r="AW413" s="49">
        <f t="shared" si="200"/>
        <v>13935.225273232862</v>
      </c>
      <c r="AX413" s="50">
        <f t="shared" si="200"/>
        <v>46919.64066237893</v>
      </c>
      <c r="AY413" s="50">
        <f t="shared" si="200"/>
        <v>26174.854817750969</v>
      </c>
    </row>
    <row r="414" spans="4:51" x14ac:dyDescent="0.25">
      <c r="D414" s="3">
        <v>29</v>
      </c>
      <c r="F414" s="3">
        <v>28</v>
      </c>
      <c r="G414" s="43">
        <f t="shared" si="199"/>
        <v>26183.924467698707</v>
      </c>
      <c r="H414" s="43">
        <f t="shared" si="199"/>
        <v>45888.963855306174</v>
      </c>
      <c r="I414" s="43">
        <f t="shared" si="199"/>
        <v>37148.759013180053</v>
      </c>
      <c r="J414" s="43">
        <f t="shared" si="199"/>
        <v>43309.046877430126</v>
      </c>
      <c r="K414" s="43">
        <f t="shared" si="199"/>
        <v>7669.790802005421</v>
      </c>
      <c r="L414" s="44">
        <f t="shared" si="199"/>
        <v>44087.732216604127</v>
      </c>
      <c r="M414" s="45">
        <f t="shared" si="199"/>
        <v>13968.074001732211</v>
      </c>
      <c r="N414" s="46">
        <f t="shared" si="199"/>
        <v>3131.282994941193</v>
      </c>
      <c r="O414" s="46">
        <f t="shared" si="199"/>
        <v>0</v>
      </c>
      <c r="P414" s="47">
        <f t="shared" si="199"/>
        <v>84839.13374268639</v>
      </c>
      <c r="Q414" s="47">
        <f t="shared" si="199"/>
        <v>77571.681747880473</v>
      </c>
      <c r="R414" s="47">
        <f t="shared" si="199"/>
        <v>344744.84610510641</v>
      </c>
      <c r="S414" s="48">
        <f t="shared" si="199"/>
        <v>1862.0523406989932</v>
      </c>
      <c r="T414" s="48">
        <f t="shared" si="199"/>
        <v>2359.3248729825268</v>
      </c>
      <c r="U414" s="49">
        <f t="shared" si="199"/>
        <v>23700.503843849736</v>
      </c>
      <c r="V414" s="49">
        <f t="shared" si="199"/>
        <v>20812.878214553381</v>
      </c>
      <c r="W414" s="50">
        <f t="shared" si="199"/>
        <v>60944.07050713848</v>
      </c>
      <c r="X414" s="50">
        <f t="shared" si="199"/>
        <v>36539.750735576119</v>
      </c>
      <c r="AD414"/>
      <c r="AE414" s="3">
        <v>29</v>
      </c>
      <c r="AG414" s="3">
        <f t="shared" si="195"/>
        <v>20.276635590369683</v>
      </c>
      <c r="AH414" s="43">
        <f t="shared" si="200"/>
        <v>14224.717410008496</v>
      </c>
      <c r="AI414" s="43">
        <f t="shared" si="200"/>
        <v>32684.265236689538</v>
      </c>
      <c r="AJ414" s="43">
        <f t="shared" si="200"/>
        <v>21403.912302837285</v>
      </c>
      <c r="AK414" s="43">
        <f t="shared" si="200"/>
        <v>30995.09135627194</v>
      </c>
      <c r="AL414" s="43">
        <f t="shared" si="200"/>
        <v>4640.0638555002324</v>
      </c>
      <c r="AM414" s="44">
        <f t="shared" si="200"/>
        <v>34771.440099343708</v>
      </c>
      <c r="AN414" s="45">
        <f t="shared" si="200"/>
        <v>8556.6982550895846</v>
      </c>
      <c r="AO414" s="46">
        <f t="shared" si="200"/>
        <v>2127.8330076676898</v>
      </c>
      <c r="AP414" s="46">
        <f t="shared" si="200"/>
        <v>0</v>
      </c>
      <c r="AQ414" s="47">
        <f t="shared" si="200"/>
        <v>63601.690565710531</v>
      </c>
      <c r="AR414" s="47">
        <f t="shared" si="200"/>
        <v>56847.2302543763</v>
      </c>
      <c r="AS414" s="47">
        <f t="shared" si="200"/>
        <v>248160.78261060963</v>
      </c>
      <c r="AT414" s="48">
        <f t="shared" si="200"/>
        <v>1372.6489682251356</v>
      </c>
      <c r="AU414" s="48">
        <f t="shared" si="200"/>
        <v>1661.1833940959684</v>
      </c>
      <c r="AV414" s="49">
        <f t="shared" si="200"/>
        <v>16749.70809788756</v>
      </c>
      <c r="AW414" s="49">
        <f t="shared" si="200"/>
        <v>14765.46541196247</v>
      </c>
      <c r="AX414" s="50">
        <f t="shared" si="200"/>
        <v>48806.224920485649</v>
      </c>
      <c r="AY414" s="50">
        <f t="shared" si="200"/>
        <v>27490.819613068805</v>
      </c>
    </row>
    <row r="415" spans="4:51" x14ac:dyDescent="0.25">
      <c r="D415" s="3">
        <v>30</v>
      </c>
      <c r="F415" s="3">
        <v>29</v>
      </c>
      <c r="G415" s="43">
        <f t="shared" si="199"/>
        <v>27651.774286855201</v>
      </c>
      <c r="H415" s="43">
        <f t="shared" si="199"/>
        <v>47489.934813224318</v>
      </c>
      <c r="I415" s="43">
        <f t="shared" si="199"/>
        <v>39148.053764959433</v>
      </c>
      <c r="J415" s="43">
        <f t="shared" si="199"/>
        <v>44793.001239443904</v>
      </c>
      <c r="K415" s="43">
        <f t="shared" si="199"/>
        <v>8017.5278329111406</v>
      </c>
      <c r="L415" s="44">
        <f t="shared" si="199"/>
        <v>44922.775896724837</v>
      </c>
      <c r="M415" s="45">
        <f t="shared" si="199"/>
        <v>14643.019905511712</v>
      </c>
      <c r="N415" s="46">
        <f t="shared" si="199"/>
        <v>3257.824016160208</v>
      </c>
      <c r="O415" s="46">
        <f t="shared" si="199"/>
        <v>0</v>
      </c>
      <c r="P415" s="47">
        <f t="shared" si="199"/>
        <v>87335.943478508882</v>
      </c>
      <c r="Q415" s="47">
        <f t="shared" si="199"/>
        <v>79932.245609680278</v>
      </c>
      <c r="R415" s="47">
        <f t="shared" si="199"/>
        <v>354388.47322467266</v>
      </c>
      <c r="S415" s="48">
        <f t="shared" si="199"/>
        <v>1919.8779900798588</v>
      </c>
      <c r="T415" s="48">
        <f t="shared" si="199"/>
        <v>2442.8039527634796</v>
      </c>
      <c r="U415" s="49">
        <f t="shared" si="199"/>
        <v>24544.968350668518</v>
      </c>
      <c r="V415" s="49">
        <f t="shared" si="199"/>
        <v>21542.25511385069</v>
      </c>
      <c r="W415" s="50">
        <f t="shared" si="199"/>
        <v>62227.598137861904</v>
      </c>
      <c r="X415" s="50">
        <f t="shared" si="199"/>
        <v>37565.316751342958</v>
      </c>
      <c r="AD415"/>
      <c r="AE415" s="3">
        <v>30</v>
      </c>
      <c r="AG415" s="3">
        <f t="shared" si="195"/>
        <v>21.324555883177815</v>
      </c>
      <c r="AH415" s="43">
        <f t="shared" si="200"/>
        <v>15853.479943641589</v>
      </c>
      <c r="AI415" s="43">
        <f t="shared" si="200"/>
        <v>34554.514665720526</v>
      </c>
      <c r="AJ415" s="43">
        <f t="shared" si="200"/>
        <v>23537.497060112149</v>
      </c>
      <c r="AK415" s="43">
        <f t="shared" si="200"/>
        <v>32747.455095992067</v>
      </c>
      <c r="AL415" s="43">
        <f t="shared" si="200"/>
        <v>5075.0047840547531</v>
      </c>
      <c r="AM415" s="44">
        <f t="shared" si="200"/>
        <v>36465.888568398448</v>
      </c>
      <c r="AN415" s="45">
        <f t="shared" si="200"/>
        <v>9300.2620175135289</v>
      </c>
      <c r="AO415" s="46">
        <f t="shared" si="200"/>
        <v>2265.5939347099475</v>
      </c>
      <c r="AP415" s="46">
        <f t="shared" si="200"/>
        <v>0</v>
      </c>
      <c r="AQ415" s="47">
        <f t="shared" si="200"/>
        <v>66685.448297451352</v>
      </c>
      <c r="AR415" s="47">
        <f t="shared" si="200"/>
        <v>59910.996966790772</v>
      </c>
      <c r="AS415" s="47">
        <f t="shared" si="200"/>
        <v>263598.01915323723</v>
      </c>
      <c r="AT415" s="48">
        <f t="shared" si="200"/>
        <v>1443.3627354588018</v>
      </c>
      <c r="AU415" s="48">
        <f t="shared" si="200"/>
        <v>1760.7983947944879</v>
      </c>
      <c r="AV415" s="49">
        <f t="shared" si="200"/>
        <v>17734.120006050351</v>
      </c>
      <c r="AW415" s="49">
        <f t="shared" si="200"/>
        <v>15627.02723838175</v>
      </c>
      <c r="AX415" s="50">
        <f t="shared" si="200"/>
        <v>50705.862398202495</v>
      </c>
      <c r="AY415" s="50">
        <f t="shared" si="200"/>
        <v>28838.06778755457</v>
      </c>
    </row>
    <row r="416" spans="4:51" x14ac:dyDescent="0.25">
      <c r="D416" s="3">
        <v>31</v>
      </c>
      <c r="F416" s="3">
        <v>30</v>
      </c>
      <c r="G416" s="43">
        <f t="shared" si="199"/>
        <v>29084.567442215364</v>
      </c>
      <c r="H416" s="43">
        <f t="shared" si="199"/>
        <v>49063.798535482754</v>
      </c>
      <c r="I416" s="43">
        <f t="shared" si="199"/>
        <v>41125.644568894975</v>
      </c>
      <c r="J416" s="43">
        <f t="shared" ref="J416:X416" si="201">300*J344*J116</f>
        <v>46249.913290654062</v>
      </c>
      <c r="K416" s="43">
        <f t="shared" si="201"/>
        <v>8352.3859281196692</v>
      </c>
      <c r="L416" s="44">
        <f t="shared" si="201"/>
        <v>45703.74142548113</v>
      </c>
      <c r="M416" s="45">
        <f t="shared" si="201"/>
        <v>15309.356068526438</v>
      </c>
      <c r="N416" s="46">
        <f t="shared" si="201"/>
        <v>3383.2700188391227</v>
      </c>
      <c r="O416" s="46">
        <f t="shared" si="201"/>
        <v>0</v>
      </c>
      <c r="P416" s="47">
        <f t="shared" si="201"/>
        <v>89775.553206861994</v>
      </c>
      <c r="Q416" s="47">
        <f t="shared" si="201"/>
        <v>82218.86947551067</v>
      </c>
      <c r="R416" s="47">
        <f t="shared" si="201"/>
        <v>363427.34055436164</v>
      </c>
      <c r="S416" s="48">
        <f t="shared" si="201"/>
        <v>1976.4178453701202</v>
      </c>
      <c r="T416" s="48">
        <f t="shared" si="201"/>
        <v>2524.542659742121</v>
      </c>
      <c r="U416" s="49">
        <f t="shared" si="201"/>
        <v>25375.823187026617</v>
      </c>
      <c r="V416" s="49">
        <f t="shared" si="201"/>
        <v>22258.841644254178</v>
      </c>
      <c r="W416" s="50">
        <f t="shared" si="201"/>
        <v>63453.057210320731</v>
      </c>
      <c r="X416" s="50">
        <f t="shared" si="201"/>
        <v>38558.741917051731</v>
      </c>
      <c r="AD416"/>
      <c r="AE416" s="3">
        <v>31</v>
      </c>
      <c r="AG416" s="3">
        <f t="shared" si="195"/>
        <v>22.426633924947051</v>
      </c>
      <c r="AH416" s="43">
        <f t="shared" si="200"/>
        <v>17580.849201454432</v>
      </c>
      <c r="AI416" s="43">
        <f t="shared" si="200"/>
        <v>36497.444886618185</v>
      </c>
      <c r="AJ416" s="43">
        <f t="shared" si="200"/>
        <v>25789.61102294832</v>
      </c>
      <c r="AK416" s="43">
        <f t="shared" ref="AK416:AY416" si="202">300*AK344*AK116</f>
        <v>34564.90143240834</v>
      </c>
      <c r="AL416" s="43">
        <f t="shared" si="202"/>
        <v>5528.2097670468502</v>
      </c>
      <c r="AM416" s="44">
        <f t="shared" si="202"/>
        <v>38057.65978997718</v>
      </c>
      <c r="AN416" s="45">
        <f t="shared" si="202"/>
        <v>10082.764165874169</v>
      </c>
      <c r="AO416" s="46">
        <f t="shared" si="202"/>
        <v>2410.246814468424</v>
      </c>
      <c r="AP416" s="46">
        <f t="shared" si="202"/>
        <v>0</v>
      </c>
      <c r="AQ416" s="47">
        <f t="shared" si="202"/>
        <v>69860.88464137807</v>
      </c>
      <c r="AR416" s="47">
        <f t="shared" si="202"/>
        <v>63051.178550569595</v>
      </c>
      <c r="AS416" s="47">
        <f t="shared" si="202"/>
        <v>279060.45053023571</v>
      </c>
      <c r="AT416" s="48">
        <f t="shared" si="202"/>
        <v>1516.3240264722879</v>
      </c>
      <c r="AU416" s="48">
        <f t="shared" si="202"/>
        <v>1864.1161509941628</v>
      </c>
      <c r="AV416" s="49">
        <f t="shared" si="202"/>
        <v>18756.344025716215</v>
      </c>
      <c r="AW416" s="49">
        <f t="shared" si="202"/>
        <v>16519.825721610945</v>
      </c>
      <c r="AX416" s="50">
        <f t="shared" si="202"/>
        <v>52612.886399489413</v>
      </c>
      <c r="AY416" s="50">
        <f t="shared" si="202"/>
        <v>30214.202808718932</v>
      </c>
    </row>
    <row r="417" spans="4:51" x14ac:dyDescent="0.25">
      <c r="D417" s="3">
        <v>32</v>
      </c>
      <c r="F417" s="3">
        <v>31</v>
      </c>
      <c r="G417" s="43">
        <f t="shared" ref="G417:X431" si="203">300*G345*G117</f>
        <v>30479.015497821565</v>
      </c>
      <c r="H417" s="43">
        <f t="shared" si="203"/>
        <v>50610.183834880358</v>
      </c>
      <c r="I417" s="43">
        <f t="shared" si="203"/>
        <v>43078.120489893205</v>
      </c>
      <c r="J417" s="43">
        <f t="shared" si="203"/>
        <v>47679.517814846135</v>
      </c>
      <c r="K417" s="43">
        <f t="shared" si="203"/>
        <v>8674.051342013041</v>
      </c>
      <c r="L417" s="44">
        <f t="shared" si="203"/>
        <v>46435.997123360467</v>
      </c>
      <c r="M417" s="45">
        <f t="shared" si="203"/>
        <v>15966.611625836094</v>
      </c>
      <c r="N417" s="46">
        <f t="shared" si="203"/>
        <v>3507.5479609103559</v>
      </c>
      <c r="O417" s="46">
        <f t="shared" si="203"/>
        <v>0</v>
      </c>
      <c r="P417" s="47">
        <f t="shared" si="203"/>
        <v>92158.501536637399</v>
      </c>
      <c r="Q417" s="47">
        <f t="shared" si="203"/>
        <v>84432.31495349828</v>
      </c>
      <c r="R417" s="47">
        <f t="shared" si="203"/>
        <v>371886.04939379857</v>
      </c>
      <c r="S417" s="48">
        <f t="shared" si="203"/>
        <v>2031.6767670694396</v>
      </c>
      <c r="T417" s="48">
        <f t="shared" si="203"/>
        <v>2604.5182887725032</v>
      </c>
      <c r="U417" s="49">
        <f t="shared" si="203"/>
        <v>26192.895517140361</v>
      </c>
      <c r="V417" s="49">
        <f t="shared" si="203"/>
        <v>22962.558103675758</v>
      </c>
      <c r="W417" s="50">
        <f t="shared" si="203"/>
        <v>64622.847686347275</v>
      </c>
      <c r="X417" s="50">
        <f t="shared" si="203"/>
        <v>39520.589926549255</v>
      </c>
      <c r="AD417"/>
      <c r="AE417" s="3">
        <v>32</v>
      </c>
      <c r="AG417" s="3">
        <f t="shared" si="195"/>
        <v>23.585668651620018</v>
      </c>
      <c r="AH417" s="43">
        <f t="shared" ref="AH417:AY431" si="204">300*AH345*AH117</f>
        <v>19401.812008232082</v>
      </c>
      <c r="AI417" s="43">
        <f t="shared" si="204"/>
        <v>38512.271686591965</v>
      </c>
      <c r="AJ417" s="43">
        <f t="shared" si="204"/>
        <v>28163.236885287348</v>
      </c>
      <c r="AK417" s="43">
        <f t="shared" si="204"/>
        <v>36446.47938716082</v>
      </c>
      <c r="AL417" s="43">
        <f t="shared" si="204"/>
        <v>5997.1826162420703</v>
      </c>
      <c r="AM417" s="44">
        <f t="shared" si="204"/>
        <v>39556.768381057263</v>
      </c>
      <c r="AN417" s="45">
        <f t="shared" si="204"/>
        <v>10903.392101466063</v>
      </c>
      <c r="AO417" s="46">
        <f t="shared" si="204"/>
        <v>2561.8920242869531</v>
      </c>
      <c r="AP417" s="46">
        <f t="shared" si="204"/>
        <v>0</v>
      </c>
      <c r="AQ417" s="47">
        <f t="shared" si="204"/>
        <v>73124.700455456594</v>
      </c>
      <c r="AR417" s="47">
        <f t="shared" si="204"/>
        <v>66259.976116725782</v>
      </c>
      <c r="AS417" s="47">
        <f t="shared" si="204"/>
        <v>294441.57179850567</v>
      </c>
      <c r="AT417" s="48">
        <f t="shared" si="204"/>
        <v>1591.4546550082428</v>
      </c>
      <c r="AU417" s="48">
        <f t="shared" si="204"/>
        <v>1971.0116604262764</v>
      </c>
      <c r="AV417" s="49">
        <f t="shared" si="204"/>
        <v>19816.271952353687</v>
      </c>
      <c r="AW417" s="49">
        <f t="shared" si="204"/>
        <v>17443.601368968462</v>
      </c>
      <c r="AX417" s="50">
        <f t="shared" si="204"/>
        <v>54521.323029434599</v>
      </c>
      <c r="AY417" s="50">
        <f t="shared" si="204"/>
        <v>31616.428057783785</v>
      </c>
    </row>
    <row r="418" spans="4:51" x14ac:dyDescent="0.25">
      <c r="D418" s="3">
        <v>33</v>
      </c>
      <c r="F418" s="3">
        <v>32</v>
      </c>
      <c r="G418" s="43">
        <f t="shared" si="203"/>
        <v>31832.457172303089</v>
      </c>
      <c r="H418" s="43">
        <f t="shared" si="203"/>
        <v>52128.808723319024</v>
      </c>
      <c r="I418" s="43">
        <f t="shared" si="203"/>
        <v>45002.399153856444</v>
      </c>
      <c r="J418" s="43">
        <f t="shared" si="203"/>
        <v>49081.630856805168</v>
      </c>
      <c r="K418" s="43">
        <f t="shared" si="203"/>
        <v>8982.3508331369994</v>
      </c>
      <c r="L418" s="44">
        <f t="shared" si="203"/>
        <v>47124.057135886294</v>
      </c>
      <c r="M418" s="45">
        <f t="shared" si="203"/>
        <v>16614.400810973431</v>
      </c>
      <c r="N418" s="46">
        <f t="shared" si="203"/>
        <v>3630.5924984151816</v>
      </c>
      <c r="O418" s="46">
        <f t="shared" si="203"/>
        <v>0</v>
      </c>
      <c r="P418" s="47">
        <f t="shared" si="203"/>
        <v>94485.40253479738</v>
      </c>
      <c r="Q418" s="47">
        <f t="shared" si="203"/>
        <v>86573.530419423681</v>
      </c>
      <c r="R418" s="47">
        <f t="shared" si="203"/>
        <v>379790.54927104141</v>
      </c>
      <c r="S418" s="48">
        <f t="shared" si="203"/>
        <v>2085.6621913742747</v>
      </c>
      <c r="T418" s="48">
        <f t="shared" si="203"/>
        <v>2682.7152400975006</v>
      </c>
      <c r="U418" s="49">
        <f t="shared" si="203"/>
        <v>26996.046925097497</v>
      </c>
      <c r="V418" s="49">
        <f t="shared" si="203"/>
        <v>23653.349312467701</v>
      </c>
      <c r="W418" s="50">
        <f t="shared" si="203"/>
        <v>65739.318657203679</v>
      </c>
      <c r="X418" s="50">
        <f t="shared" si="203"/>
        <v>40451.462182588417</v>
      </c>
      <c r="AD418"/>
      <c r="AE418" s="3">
        <v>33</v>
      </c>
      <c r="AG418" s="3">
        <f t="shared" si="195"/>
        <v>24.804603651429346</v>
      </c>
      <c r="AH418" s="43">
        <f t="shared" si="204"/>
        <v>21308.977436592842</v>
      </c>
      <c r="AI418" s="43">
        <f t="shared" si="204"/>
        <v>40597.682589394812</v>
      </c>
      <c r="AJ418" s="43">
        <f t="shared" si="204"/>
        <v>30659.320373644805</v>
      </c>
      <c r="AK418" s="43">
        <f t="shared" si="204"/>
        <v>38390.707243526405</v>
      </c>
      <c r="AL418" s="43">
        <f t="shared" si="204"/>
        <v>6479.0068799213304</v>
      </c>
      <c r="AM418" s="44">
        <f t="shared" si="204"/>
        <v>40972.853224827842</v>
      </c>
      <c r="AN418" s="45">
        <f t="shared" si="204"/>
        <v>11761.131458259579</v>
      </c>
      <c r="AO418" s="46">
        <f t="shared" si="204"/>
        <v>2720.5990893931362</v>
      </c>
      <c r="AP418" s="46">
        <f t="shared" si="204"/>
        <v>0</v>
      </c>
      <c r="AQ418" s="47">
        <f t="shared" si="204"/>
        <v>76472.864868901495</v>
      </c>
      <c r="AR418" s="47">
        <f t="shared" si="204"/>
        <v>69528.536046902227</v>
      </c>
      <c r="AS418" s="47">
        <f t="shared" si="204"/>
        <v>309632.94439841202</v>
      </c>
      <c r="AT418" s="48">
        <f t="shared" si="204"/>
        <v>1668.6577345650835</v>
      </c>
      <c r="AU418" s="48">
        <f t="shared" si="204"/>
        <v>2081.3247453799772</v>
      </c>
      <c r="AV418" s="49">
        <f t="shared" si="204"/>
        <v>20913.54147930555</v>
      </c>
      <c r="AW418" s="49">
        <f t="shared" si="204"/>
        <v>18397.890017613707</v>
      </c>
      <c r="AX418" s="50">
        <f t="shared" si="204"/>
        <v>56424.942708425187</v>
      </c>
      <c r="AY418" s="50">
        <f t="shared" si="204"/>
        <v>33041.540495997193</v>
      </c>
    </row>
    <row r="419" spans="4:51" x14ac:dyDescent="0.25">
      <c r="D419" s="3">
        <v>34</v>
      </c>
      <c r="F419" s="3">
        <v>33</v>
      </c>
      <c r="G419" s="43">
        <f t="shared" si="203"/>
        <v>33142.810072463792</v>
      </c>
      <c r="H419" s="43">
        <f t="shared" si="203"/>
        <v>53619.471961317468</v>
      </c>
      <c r="I419" s="43">
        <f t="shared" si="203"/>
        <v>46895.735367943635</v>
      </c>
      <c r="J419" s="43">
        <f t="shared" si="203"/>
        <v>50456.142154365712</v>
      </c>
      <c r="K419" s="43">
        <f t="shared" si="203"/>
        <v>9277.2327657659898</v>
      </c>
      <c r="L419" s="44">
        <f t="shared" si="203"/>
        <v>47771.756563130315</v>
      </c>
      <c r="M419" s="45">
        <f t="shared" si="203"/>
        <v>17252.408532043664</v>
      </c>
      <c r="N419" s="46">
        <f t="shared" si="203"/>
        <v>3752.3453642722498</v>
      </c>
      <c r="O419" s="46">
        <f t="shared" si="203"/>
        <v>0</v>
      </c>
      <c r="P419" s="47">
        <f t="shared" si="203"/>
        <v>96756.934953523771</v>
      </c>
      <c r="Q419" s="47">
        <f t="shared" si="203"/>
        <v>88643.622023814751</v>
      </c>
      <c r="R419" s="47">
        <f t="shared" si="203"/>
        <v>387167.58836082328</v>
      </c>
      <c r="S419" s="48">
        <f t="shared" si="203"/>
        <v>2138.3838034409509</v>
      </c>
      <c r="T419" s="48">
        <f t="shared" si="203"/>
        <v>2759.1242511407791</v>
      </c>
      <c r="U419" s="49">
        <f t="shared" si="203"/>
        <v>27785.171680482952</v>
      </c>
      <c r="V419" s="49">
        <f t="shared" si="203"/>
        <v>24331.18347299569</v>
      </c>
      <c r="W419" s="50">
        <f t="shared" si="203"/>
        <v>66804.761291502087</v>
      </c>
      <c r="X419" s="50">
        <f t="shared" si="203"/>
        <v>41351.991406245215</v>
      </c>
      <c r="AD419"/>
      <c r="AE419" s="3">
        <v>34</v>
      </c>
      <c r="AG419" s="3">
        <f t="shared" si="195"/>
        <v>26.08653464069765</v>
      </c>
      <c r="AH419" s="43">
        <f t="shared" si="204"/>
        <v>23292.49497341747</v>
      </c>
      <c r="AI419" s="43">
        <f t="shared" si="204"/>
        <v>42751.799283880777</v>
      </c>
      <c r="AJ419" s="43">
        <f t="shared" si="204"/>
        <v>33276.392675002113</v>
      </c>
      <c r="AK419" s="43">
        <f t="shared" si="204"/>
        <v>40395.543094863991</v>
      </c>
      <c r="AL419" s="43">
        <f t="shared" si="204"/>
        <v>6970.3852291707199</v>
      </c>
      <c r="AM419" s="44">
        <f t="shared" si="204"/>
        <v>42314.593386914436</v>
      </c>
      <c r="AN419" s="45">
        <f t="shared" si="204"/>
        <v>12654.777891073485</v>
      </c>
      <c r="AO419" s="46">
        <f t="shared" si="204"/>
        <v>2886.4025188907699</v>
      </c>
      <c r="AP419" s="46">
        <f t="shared" si="204"/>
        <v>0</v>
      </c>
      <c r="AQ419" s="47">
        <f t="shared" si="204"/>
        <v>79900.579756805309</v>
      </c>
      <c r="AR419" s="47">
        <f t="shared" si="204"/>
        <v>72846.965616727713</v>
      </c>
      <c r="AS419" s="47">
        <f t="shared" si="204"/>
        <v>324526.55111838068</v>
      </c>
      <c r="AT419" s="48">
        <f t="shared" si="204"/>
        <v>1747.816751237709</v>
      </c>
      <c r="AU419" s="48">
        <f t="shared" si="204"/>
        <v>2194.8582934323317</v>
      </c>
      <c r="AV419" s="49">
        <f t="shared" si="204"/>
        <v>22047.504552286693</v>
      </c>
      <c r="AW419" s="49">
        <f t="shared" si="204"/>
        <v>19381.993773179551</v>
      </c>
      <c r="AX419" s="50">
        <f t="shared" si="204"/>
        <v>58317.320073877658</v>
      </c>
      <c r="AY419" s="50">
        <f t="shared" si="204"/>
        <v>34485.931904290963</v>
      </c>
    </row>
    <row r="420" spans="4:51" x14ac:dyDescent="0.25">
      <c r="D420" s="3">
        <v>35</v>
      </c>
      <c r="F420" s="3">
        <v>34</v>
      </c>
      <c r="G420" s="43">
        <f t="shared" si="203"/>
        <v>34408.518977893611</v>
      </c>
      <c r="H420" s="43">
        <f t="shared" si="203"/>
        <v>55082.045271096918</v>
      </c>
      <c r="I420" s="43">
        <f t="shared" si="203"/>
        <v>48755.717852187678</v>
      </c>
      <c r="J420" s="43">
        <f t="shared" si="203"/>
        <v>51803.008026165357</v>
      </c>
      <c r="K420" s="43">
        <f t="shared" si="203"/>
        <v>9558.7496522781385</v>
      </c>
      <c r="L420" s="44">
        <f t="shared" si="203"/>
        <v>48382.387610671569</v>
      </c>
      <c r="M420" s="45">
        <f t="shared" si="203"/>
        <v>17880.378664669879</v>
      </c>
      <c r="N420" s="46">
        <f t="shared" si="203"/>
        <v>3872.7548028630786</v>
      </c>
      <c r="O420" s="46">
        <f t="shared" si="203"/>
        <v>0</v>
      </c>
      <c r="P420" s="47">
        <f t="shared" si="203"/>
        <v>98973.832737708653</v>
      </c>
      <c r="Q420" s="47">
        <f t="shared" si="203"/>
        <v>90643.828105351145</v>
      </c>
      <c r="R420" s="47">
        <f t="shared" si="203"/>
        <v>394044.26152758324</v>
      </c>
      <c r="S420" s="48">
        <f t="shared" si="203"/>
        <v>2189.8532475028987</v>
      </c>
      <c r="T420" s="48">
        <f t="shared" si="203"/>
        <v>2833.7417036359338</v>
      </c>
      <c r="U420" s="49">
        <f t="shared" si="203"/>
        <v>28560.194852838533</v>
      </c>
      <c r="V420" s="49">
        <f t="shared" si="203"/>
        <v>24996.050951050365</v>
      </c>
      <c r="W420" s="50">
        <f t="shared" si="203"/>
        <v>67821.403464185176</v>
      </c>
      <c r="X420" s="50">
        <f t="shared" si="203"/>
        <v>42222.835806067982</v>
      </c>
      <c r="AD420"/>
      <c r="AE420" s="3">
        <v>35</v>
      </c>
      <c r="AG420" s="3">
        <f t="shared" si="195"/>
        <v>27.434717325995447</v>
      </c>
      <c r="AH420" s="43">
        <f t="shared" si="204"/>
        <v>25340.133315683586</v>
      </c>
      <c r="AI420" s="43">
        <f t="shared" si="204"/>
        <v>44972.143394735904</v>
      </c>
      <c r="AJ420" s="43">
        <f t="shared" si="204"/>
        <v>36010.383848390229</v>
      </c>
      <c r="AK420" s="43">
        <f t="shared" si="204"/>
        <v>42458.359473146244</v>
      </c>
      <c r="AL420" s="43">
        <f t="shared" si="204"/>
        <v>7467.6955322009544</v>
      </c>
      <c r="AM420" s="44">
        <f t="shared" si="204"/>
        <v>43589.382878294273</v>
      </c>
      <c r="AN420" s="45">
        <f t="shared" si="204"/>
        <v>13582.941883593861</v>
      </c>
      <c r="AO420" s="46">
        <f t="shared" si="204"/>
        <v>3059.2975340856574</v>
      </c>
      <c r="AP420" s="46">
        <f t="shared" si="204"/>
        <v>0</v>
      </c>
      <c r="AQ420" s="47">
        <f t="shared" si="204"/>
        <v>83402.249818719531</v>
      </c>
      <c r="AR420" s="47">
        <f t="shared" si="204"/>
        <v>76204.36871239933</v>
      </c>
      <c r="AS420" s="47">
        <f t="shared" si="204"/>
        <v>339017.26549205207</v>
      </c>
      <c r="AT420" s="48">
        <f t="shared" si="204"/>
        <v>1828.7947925312174</v>
      </c>
      <c r="AU420" s="48">
        <f t="shared" si="204"/>
        <v>2311.376876773098</v>
      </c>
      <c r="AV420" s="49">
        <f t="shared" si="204"/>
        <v>23217.199050212919</v>
      </c>
      <c r="AW420" s="49">
        <f t="shared" si="204"/>
        <v>20394.954208206615</v>
      </c>
      <c r="AX420" s="50">
        <f t="shared" si="204"/>
        <v>60191.901922940873</v>
      </c>
      <c r="AY420" s="50">
        <f t="shared" si="204"/>
        <v>35945.598079708347</v>
      </c>
    </row>
    <row r="421" spans="4:51" x14ac:dyDescent="0.25">
      <c r="D421" s="3">
        <v>36</v>
      </c>
      <c r="F421" s="3">
        <v>35</v>
      </c>
      <c r="G421" s="43">
        <f t="shared" si="203"/>
        <v>35628.503169461226</v>
      </c>
      <c r="H421" s="43">
        <f t="shared" si="203"/>
        <v>56516.466188345956</v>
      </c>
      <c r="I421" s="43">
        <f t="shared" si="203"/>
        <v>50580.258228587285</v>
      </c>
      <c r="J421" s="43">
        <f t="shared" si="203"/>
        <v>53122.244753994084</v>
      </c>
      <c r="K421" s="43">
        <f t="shared" si="203"/>
        <v>9827.0421953984587</v>
      </c>
      <c r="L421" s="44">
        <f t="shared" si="203"/>
        <v>48958.805422707614</v>
      </c>
      <c r="M421" s="45">
        <f t="shared" si="203"/>
        <v>18498.104604325574</v>
      </c>
      <c r="N421" s="46">
        <f t="shared" si="203"/>
        <v>3991.7750542015337</v>
      </c>
      <c r="O421" s="46">
        <f t="shared" si="203"/>
        <v>0</v>
      </c>
      <c r="P421" s="47">
        <f t="shared" si="203"/>
        <v>101136.8766445587</v>
      </c>
      <c r="Q421" s="47">
        <f t="shared" si="203"/>
        <v>92575.496615946526</v>
      </c>
      <c r="R421" s="47">
        <f t="shared" si="203"/>
        <v>400447.64296625787</v>
      </c>
      <c r="S421" s="48">
        <f t="shared" si="203"/>
        <v>2240.0838692122138</v>
      </c>
      <c r="T421" s="48">
        <f t="shared" si="203"/>
        <v>2906.5689981197156</v>
      </c>
      <c r="U421" s="49">
        <f t="shared" si="203"/>
        <v>29321.070335967244</v>
      </c>
      <c r="V421" s="49">
        <f t="shared" si="203"/>
        <v>25647.962990555057</v>
      </c>
      <c r="W421" s="50">
        <f t="shared" si="203"/>
        <v>68791.405791632977</v>
      </c>
      <c r="X421" s="50">
        <f t="shared" si="203"/>
        <v>43064.673796838542</v>
      </c>
      <c r="AD421"/>
      <c r="AE421" s="3">
        <v>36</v>
      </c>
      <c r="AG421" s="3">
        <f t="shared" si="195"/>
        <v>28.852575672624699</v>
      </c>
      <c r="AH421" s="43">
        <f t="shared" si="204"/>
        <v>27437.493162005911</v>
      </c>
      <c r="AI421" s="43">
        <f t="shared" si="204"/>
        <v>47255.606160597621</v>
      </c>
      <c r="AJ421" s="43">
        <f t="shared" si="204"/>
        <v>38854.587000740947</v>
      </c>
      <c r="AK421" s="43">
        <f t="shared" si="204"/>
        <v>44575.922257859187</v>
      </c>
      <c r="AL421" s="43">
        <f t="shared" si="204"/>
        <v>7967.0627986224699</v>
      </c>
      <c r="AM421" s="44">
        <f t="shared" si="204"/>
        <v>44803.20842127475</v>
      </c>
      <c r="AN421" s="45">
        <f t="shared" si="204"/>
        <v>14544.044989883771</v>
      </c>
      <c r="AO421" s="46">
        <f t="shared" si="204"/>
        <v>3239.2357474606483</v>
      </c>
      <c r="AP421" s="46">
        <f t="shared" si="204"/>
        <v>0</v>
      </c>
      <c r="AQ421" s="47">
        <f t="shared" si="204"/>
        <v>86971.459605553973</v>
      </c>
      <c r="AR421" s="47">
        <f t="shared" si="204"/>
        <v>79588.903483787028</v>
      </c>
      <c r="AS421" s="47">
        <f t="shared" si="204"/>
        <v>353005.34309800022</v>
      </c>
      <c r="AT421" s="48">
        <f t="shared" si="204"/>
        <v>1911.4339693087377</v>
      </c>
      <c r="AU421" s="48">
        <f t="shared" si="204"/>
        <v>2430.6058355031591</v>
      </c>
      <c r="AV421" s="49">
        <f t="shared" si="204"/>
        <v>24421.324429653057</v>
      </c>
      <c r="AW421" s="49">
        <f t="shared" si="204"/>
        <v>21435.528787282841</v>
      </c>
      <c r="AX421" s="50">
        <f t="shared" si="204"/>
        <v>62042.082545851226</v>
      </c>
      <c r="AY421" s="50">
        <f t="shared" si="204"/>
        <v>37416.156277049937</v>
      </c>
    </row>
    <row r="422" spans="4:51" x14ac:dyDescent="0.25">
      <c r="D422" s="3">
        <v>37</v>
      </c>
      <c r="F422" s="3">
        <v>36</v>
      </c>
      <c r="G422" s="43">
        <f t="shared" si="203"/>
        <v>36802.10453026172</v>
      </c>
      <c r="H422" s="43">
        <f t="shared" si="203"/>
        <v>57922.731517688262</v>
      </c>
      <c r="I422" s="43">
        <f t="shared" si="203"/>
        <v>52367.575219905426</v>
      </c>
      <c r="J422" s="43">
        <f t="shared" si="203"/>
        <v>54413.922468166362</v>
      </c>
      <c r="K422" s="43">
        <f t="shared" si="203"/>
        <v>10082.324836849584</v>
      </c>
      <c r="L422" s="44">
        <f t="shared" si="203"/>
        <v>49503.510483787373</v>
      </c>
      <c r="M422" s="45">
        <f t="shared" si="203"/>
        <v>19105.421669552245</v>
      </c>
      <c r="N422" s="46">
        <f t="shared" si="203"/>
        <v>4109.3658823241203</v>
      </c>
      <c r="O422" s="46">
        <f t="shared" si="203"/>
        <v>0</v>
      </c>
      <c r="P422" s="47">
        <f t="shared" si="203"/>
        <v>103246.88683291721</v>
      </c>
      <c r="Q422" s="47">
        <f t="shared" si="203"/>
        <v>94440.065212693662</v>
      </c>
      <c r="R422" s="47">
        <f t="shared" si="203"/>
        <v>406404.49160944473</v>
      </c>
      <c r="S422" s="48">
        <f t="shared" si="203"/>
        <v>2289.0904862599969</v>
      </c>
      <c r="T422" s="48">
        <f t="shared" si="203"/>
        <v>2977.6119888063376</v>
      </c>
      <c r="U422" s="49">
        <f t="shared" si="203"/>
        <v>30067.778834470773</v>
      </c>
      <c r="V422" s="49">
        <f t="shared" si="203"/>
        <v>26286.950381352508</v>
      </c>
      <c r="W422" s="50">
        <f t="shared" si="203"/>
        <v>69716.858840845423</v>
      </c>
      <c r="X422" s="50">
        <f t="shared" si="203"/>
        <v>43878.199246374417</v>
      </c>
      <c r="AD422"/>
      <c r="AE422" s="3">
        <v>37</v>
      </c>
      <c r="AG422" s="3">
        <f t="shared" si="195"/>
        <v>30.343710600427304</v>
      </c>
      <c r="AH422" s="43">
        <f t="shared" si="204"/>
        <v>29568.325951145536</v>
      </c>
      <c r="AI422" s="43">
        <f t="shared" si="204"/>
        <v>49598.422784388829</v>
      </c>
      <c r="AJ422" s="43">
        <f t="shared" si="204"/>
        <v>41799.72660193414</v>
      </c>
      <c r="AK422" s="43">
        <f t="shared" si="204"/>
        <v>46744.374365696742</v>
      </c>
      <c r="AL422" s="43">
        <f t="shared" si="204"/>
        <v>8464.4452005937346</v>
      </c>
      <c r="AM422" s="44">
        <f t="shared" si="204"/>
        <v>45960.673222378457</v>
      </c>
      <c r="AN422" s="45">
        <f t="shared" si="204"/>
        <v>15536.307057101098</v>
      </c>
      <c r="AO422" s="46">
        <f t="shared" si="204"/>
        <v>3426.1208624605993</v>
      </c>
      <c r="AP422" s="46">
        <f t="shared" si="204"/>
        <v>0</v>
      </c>
      <c r="AQ422" s="47">
        <f t="shared" si="204"/>
        <v>90600.958912198228</v>
      </c>
      <c r="AR422" s="47">
        <f t="shared" si="204"/>
        <v>82987.863403903466</v>
      </c>
      <c r="AS422" s="47">
        <f t="shared" si="204"/>
        <v>366398.83412528801</v>
      </c>
      <c r="AT422" s="48">
        <f t="shared" si="204"/>
        <v>1995.5550697864105</v>
      </c>
      <c r="AU422" s="48">
        <f t="shared" si="204"/>
        <v>2552.2309119701108</v>
      </c>
      <c r="AV422" s="49">
        <f t="shared" si="204"/>
        <v>25658.221789372405</v>
      </c>
      <c r="AW422" s="49">
        <f t="shared" si="204"/>
        <v>22502.171314994641</v>
      </c>
      <c r="AX422" s="50">
        <f t="shared" si="204"/>
        <v>63861.285469000613</v>
      </c>
      <c r="AY422" s="50">
        <f t="shared" si="204"/>
        <v>38892.871102958576</v>
      </c>
    </row>
    <row r="423" spans="4:51" x14ac:dyDescent="0.25">
      <c r="D423" s="3">
        <v>38</v>
      </c>
      <c r="F423" s="3">
        <v>37</v>
      </c>
      <c r="G423" s="43">
        <f t="shared" si="203"/>
        <v>37929.037581312274</v>
      </c>
      <c r="H423" s="43">
        <f t="shared" si="203"/>
        <v>59300.891351668986</v>
      </c>
      <c r="I423" s="43">
        <f t="shared" si="203"/>
        <v>54116.176099383098</v>
      </c>
      <c r="J423" s="43">
        <f t="shared" si="203"/>
        <v>55678.159525258889</v>
      </c>
      <c r="K423" s="43">
        <f t="shared" si="203"/>
        <v>10324.872780309621</v>
      </c>
      <c r="L423" s="44">
        <f t="shared" si="203"/>
        <v>50018.712972586465</v>
      </c>
      <c r="M423" s="45">
        <f t="shared" si="203"/>
        <v>19702.201001914727</v>
      </c>
      <c r="N423" s="46">
        <f t="shared" si="203"/>
        <v>4225.4921432621295</v>
      </c>
      <c r="O423" s="46">
        <f t="shared" si="203"/>
        <v>0</v>
      </c>
      <c r="P423" s="47">
        <f t="shared" si="203"/>
        <v>105304.71630113681</v>
      </c>
      <c r="Q423" s="47">
        <f t="shared" si="203"/>
        <v>96239.043714437401</v>
      </c>
      <c r="R423" s="47">
        <f t="shared" si="203"/>
        <v>411941.01868452766</v>
      </c>
      <c r="S423" s="48">
        <f t="shared" si="203"/>
        <v>2336.8891838958589</v>
      </c>
      <c r="T423" s="48">
        <f t="shared" si="203"/>
        <v>3046.8804727014326</v>
      </c>
      <c r="U423" s="49">
        <f t="shared" si="203"/>
        <v>30800.325854992672</v>
      </c>
      <c r="V423" s="49">
        <f t="shared" si="203"/>
        <v>26913.062102255059</v>
      </c>
      <c r="W423" s="50">
        <f t="shared" si="203"/>
        <v>70599.781316682842</v>
      </c>
      <c r="X423" s="50">
        <f t="shared" si="203"/>
        <v>44664.117221435699</v>
      </c>
      <c r="AD423"/>
      <c r="AE423" s="3">
        <v>38</v>
      </c>
      <c r="AG423" s="3">
        <f t="shared" si="195"/>
        <v>31.911909129003085</v>
      </c>
      <c r="AH423" s="43">
        <f t="shared" si="204"/>
        <v>31714.93548343873</v>
      </c>
      <c r="AI423" s="43">
        <f t="shared" si="204"/>
        <v>51996.152424155378</v>
      </c>
      <c r="AJ423" s="43">
        <f t="shared" si="204"/>
        <v>44834.092943298514</v>
      </c>
      <c r="AK423" s="43">
        <f t="shared" si="204"/>
        <v>48959.225011086412</v>
      </c>
      <c r="AL423" s="43">
        <f t="shared" si="204"/>
        <v>8955.7314061454617</v>
      </c>
      <c r="AM423" s="44">
        <f t="shared" si="204"/>
        <v>47065.116046728261</v>
      </c>
      <c r="AN423" s="45">
        <f t="shared" si="204"/>
        <v>16557.725225148708</v>
      </c>
      <c r="AO423" s="46">
        <f t="shared" si="204"/>
        <v>3619.8044765709992</v>
      </c>
      <c r="AP423" s="46">
        <f t="shared" si="204"/>
        <v>0</v>
      </c>
      <c r="AQ423" s="47">
        <f t="shared" si="204"/>
        <v>94282.658000440846</v>
      </c>
      <c r="AR423" s="47">
        <f t="shared" si="204"/>
        <v>86387.782709490697</v>
      </c>
      <c r="AS423" s="47">
        <f t="shared" si="204"/>
        <v>379115.81394926604</v>
      </c>
      <c r="AT423" s="48">
        <f t="shared" si="204"/>
        <v>2080.9574854223856</v>
      </c>
      <c r="AU423" s="48">
        <f t="shared" si="204"/>
        <v>2675.8985222256333</v>
      </c>
      <c r="AV423" s="49">
        <f t="shared" si="204"/>
        <v>26925.858684467894</v>
      </c>
      <c r="AW423" s="49">
        <f t="shared" si="204"/>
        <v>23593.017033435204</v>
      </c>
      <c r="AX423" s="50">
        <f t="shared" si="204"/>
        <v>65643.050282486598</v>
      </c>
      <c r="AY423" s="50">
        <f t="shared" si="204"/>
        <v>40370.688986900634</v>
      </c>
    </row>
    <row r="424" spans="4:51" x14ac:dyDescent="0.25">
      <c r="D424" s="3">
        <v>39</v>
      </c>
      <c r="F424" s="3">
        <v>38</v>
      </c>
      <c r="G424" s="43">
        <f t="shared" si="203"/>
        <v>39009.342203100685</v>
      </c>
      <c r="H424" s="43">
        <f t="shared" si="203"/>
        <v>60651.043611166089</v>
      </c>
      <c r="I424" s="43">
        <f t="shared" si="203"/>
        <v>55824.836772255614</v>
      </c>
      <c r="J424" s="43">
        <f t="shared" si="203"/>
        <v>56915.117356233975</v>
      </c>
      <c r="K424" s="43">
        <f t="shared" si="203"/>
        <v>10555.010429092417</v>
      </c>
      <c r="L424" s="44">
        <f t="shared" si="203"/>
        <v>50506.383230940643</v>
      </c>
      <c r="M424" s="45">
        <f t="shared" si="203"/>
        <v>20288.344662768104</v>
      </c>
      <c r="N424" s="46">
        <f t="shared" si="203"/>
        <v>4340.1233885631182</v>
      </c>
      <c r="O424" s="46">
        <f t="shared" si="203"/>
        <v>0</v>
      </c>
      <c r="P424" s="47">
        <f t="shared" si="203"/>
        <v>107311.24506989242</v>
      </c>
      <c r="Q424" s="47">
        <f t="shared" si="203"/>
        <v>97973.998657315562</v>
      </c>
      <c r="R424" s="47">
        <f t="shared" si="203"/>
        <v>417082.70799001883</v>
      </c>
      <c r="S424" s="48">
        <f t="shared" si="203"/>
        <v>2383.4971324379712</v>
      </c>
      <c r="T424" s="48">
        <f t="shared" si="203"/>
        <v>3114.3877275338973</v>
      </c>
      <c r="U424" s="49">
        <f t="shared" si="203"/>
        <v>31518.739735009589</v>
      </c>
      <c r="V424" s="49">
        <f t="shared" si="203"/>
        <v>27526.363960625098</v>
      </c>
      <c r="W424" s="50">
        <f t="shared" si="203"/>
        <v>71442.119061438338</v>
      </c>
      <c r="X424" s="50">
        <f t="shared" si="203"/>
        <v>45423.140199551039</v>
      </c>
      <c r="AD424"/>
      <c r="AE424" s="3">
        <v>39</v>
      </c>
      <c r="AG424" s="3">
        <f t="shared" si="195"/>
        <v>33.561153995563402</v>
      </c>
      <c r="AH424" s="43">
        <f t="shared" si="204"/>
        <v>33858.64426512162</v>
      </c>
      <c r="AI424" s="43">
        <f t="shared" si="204"/>
        <v>54443.664972654595</v>
      </c>
      <c r="AJ424" s="43">
        <f t="shared" si="204"/>
        <v>47943.71990446173</v>
      </c>
      <c r="AK424" s="43">
        <f t="shared" si="204"/>
        <v>51215.34556791067</v>
      </c>
      <c r="AL424" s="43">
        <f t="shared" si="204"/>
        <v>9436.8455701692983</v>
      </c>
      <c r="AM424" s="44">
        <f t="shared" si="204"/>
        <v>48118.784727972779</v>
      </c>
      <c r="AN424" s="45">
        <f t="shared" si="204"/>
        <v>17606.046692172597</v>
      </c>
      <c r="AO424" s="46">
        <f t="shared" si="204"/>
        <v>3820.0820826612253</v>
      </c>
      <c r="AP424" s="46">
        <f t="shared" si="204"/>
        <v>0</v>
      </c>
      <c r="AQ424" s="47">
        <f t="shared" si="204"/>
        <v>98007.63413068121</v>
      </c>
      <c r="AR424" s="47">
        <f t="shared" si="204"/>
        <v>89774.566578776081</v>
      </c>
      <c r="AS424" s="47">
        <f t="shared" si="204"/>
        <v>391086.33203206235</v>
      </c>
      <c r="AT424" s="48">
        <f t="shared" si="204"/>
        <v>2167.4194484477221</v>
      </c>
      <c r="AU424" s="48">
        <f t="shared" si="204"/>
        <v>2801.2167465110233</v>
      </c>
      <c r="AV424" s="49">
        <f t="shared" si="204"/>
        <v>28221.818954461836</v>
      </c>
      <c r="AW424" s="49">
        <f t="shared" si="204"/>
        <v>24705.872848861873</v>
      </c>
      <c r="AX424" s="50">
        <f t="shared" si="204"/>
        <v>67381.122884404715</v>
      </c>
      <c r="AY424" s="50">
        <f t="shared" si="204"/>
        <v>41844.281253582682</v>
      </c>
    </row>
    <row r="425" spans="4:51" x14ac:dyDescent="0.25">
      <c r="D425" s="3">
        <v>40</v>
      </c>
      <c r="F425" s="3">
        <v>39</v>
      </c>
      <c r="G425" s="43">
        <f t="shared" si="203"/>
        <v>40043.339498088477</v>
      </c>
      <c r="H425" s="43">
        <f t="shared" si="203"/>
        <v>61973.329065365775</v>
      </c>
      <c r="I425" s="43">
        <f t="shared" si="203"/>
        <v>57492.581407117905</v>
      </c>
      <c r="J425" s="43">
        <f t="shared" si="203"/>
        <v>58124.995756829208</v>
      </c>
      <c r="K425" s="43">
        <f t="shared" si="203"/>
        <v>10773.10116033612</v>
      </c>
      <c r="L425" s="44">
        <f t="shared" si="203"/>
        <v>50968.291546362809</v>
      </c>
      <c r="M425" s="45">
        <f t="shared" si="203"/>
        <v>20863.781677670177</v>
      </c>
      <c r="N425" s="46">
        <f t="shared" si="203"/>
        <v>4453.2335008402079</v>
      </c>
      <c r="O425" s="46">
        <f t="shared" si="203"/>
        <v>0</v>
      </c>
      <c r="P425" s="47">
        <f t="shared" si="203"/>
        <v>109267.37502093326</v>
      </c>
      <c r="Q425" s="47">
        <f t="shared" si="203"/>
        <v>99646.539715166407</v>
      </c>
      <c r="R425" s="47">
        <f t="shared" si="203"/>
        <v>421854.18058534875</v>
      </c>
      <c r="S425" s="48">
        <f t="shared" si="203"/>
        <v>2428.932424259252</v>
      </c>
      <c r="T425" s="48">
        <f t="shared" si="203"/>
        <v>3180.1500937024966</v>
      </c>
      <c r="U425" s="49">
        <f t="shared" si="203"/>
        <v>32223.069733433476</v>
      </c>
      <c r="V425" s="49">
        <f t="shared" si="203"/>
        <v>28126.937247159691</v>
      </c>
      <c r="W425" s="50">
        <f t="shared" si="203"/>
        <v>72245.744726518591</v>
      </c>
      <c r="X425" s="50">
        <f t="shared" si="203"/>
        <v>46155.984711621459</v>
      </c>
      <c r="AD425"/>
      <c r="AE425" s="3">
        <v>40</v>
      </c>
      <c r="AG425" s="3">
        <f t="shared" si="195"/>
        <v>35.295633769846724</v>
      </c>
      <c r="AH425" s="43">
        <f t="shared" si="204"/>
        <v>35980.308164353257</v>
      </c>
      <c r="AI425" s="43">
        <f t="shared" si="204"/>
        <v>56935.135909163298</v>
      </c>
      <c r="AJ425" s="43">
        <f t="shared" si="204"/>
        <v>51112.597562612078</v>
      </c>
      <c r="AK425" s="43">
        <f t="shared" si="204"/>
        <v>53506.973228851333</v>
      </c>
      <c r="AL425" s="43">
        <f t="shared" si="204"/>
        <v>9903.8556020866763</v>
      </c>
      <c r="AM425" s="44">
        <f t="shared" si="204"/>
        <v>49123.033803205741</v>
      </c>
      <c r="AN425" s="45">
        <f t="shared" si="204"/>
        <v>18678.73821412418</v>
      </c>
      <c r="AO425" s="46">
        <f t="shared" si="204"/>
        <v>4026.6893758132474</v>
      </c>
      <c r="AP425" s="46">
        <f t="shared" si="204"/>
        <v>0</v>
      </c>
      <c r="AQ425" s="47">
        <f t="shared" si="204"/>
        <v>101766.15085377925</v>
      </c>
      <c r="AR425" s="47">
        <f t="shared" si="204"/>
        <v>93133.645664428856</v>
      </c>
      <c r="AS425" s="47">
        <f t="shared" si="204"/>
        <v>402253.98946166871</v>
      </c>
      <c r="AT425" s="48">
        <f t="shared" si="204"/>
        <v>2254.6986194327669</v>
      </c>
      <c r="AU425" s="48">
        <f t="shared" si="204"/>
        <v>2927.757112794216</v>
      </c>
      <c r="AV425" s="49">
        <f t="shared" si="204"/>
        <v>29543.297821484295</v>
      </c>
      <c r="AW425" s="49">
        <f t="shared" si="204"/>
        <v>25838.213054424232</v>
      </c>
      <c r="AX425" s="50">
        <f t="shared" si="204"/>
        <v>69069.547150949191</v>
      </c>
      <c r="AY425" s="50">
        <f t="shared" si="204"/>
        <v>43308.095690970789</v>
      </c>
    </row>
    <row r="426" spans="4:51" x14ac:dyDescent="0.25">
      <c r="D426" s="3">
        <v>41</v>
      </c>
      <c r="F426" s="3">
        <v>40</v>
      </c>
      <c r="G426" s="43">
        <f t="shared" si="203"/>
        <v>41031.591036898317</v>
      </c>
      <c r="H426" s="43">
        <f t="shared" si="203"/>
        <v>63267.926790992278</v>
      </c>
      <c r="I426" s="43">
        <f t="shared" si="203"/>
        <v>59118.66221777974</v>
      </c>
      <c r="J426" s="43">
        <f t="shared" si="203"/>
        <v>59308.028589331203</v>
      </c>
      <c r="K426" s="43">
        <f t="shared" si="203"/>
        <v>10979.538345790847</v>
      </c>
      <c r="L426" s="44">
        <f t="shared" si="203"/>
        <v>51406.039695728665</v>
      </c>
      <c r="M426" s="45">
        <f t="shared" si="203"/>
        <v>21428.464824799499</v>
      </c>
      <c r="N426" s="46">
        <f t="shared" si="203"/>
        <v>4564.8003582604642</v>
      </c>
      <c r="O426" s="46">
        <f t="shared" si="203"/>
        <v>0</v>
      </c>
      <c r="P426" s="47">
        <f t="shared" si="203"/>
        <v>111174.02531499023</v>
      </c>
      <c r="Q426" s="47">
        <f t="shared" si="203"/>
        <v>101258.30777804548</v>
      </c>
      <c r="R426" s="47">
        <f t="shared" si="203"/>
        <v>426279.0966338893</v>
      </c>
      <c r="S426" s="48">
        <f t="shared" si="203"/>
        <v>2473.2139280671108</v>
      </c>
      <c r="T426" s="48">
        <f t="shared" si="203"/>
        <v>3244.1865959687543</v>
      </c>
      <c r="U426" s="49">
        <f t="shared" si="203"/>
        <v>32913.384200047105</v>
      </c>
      <c r="V426" s="49">
        <f t="shared" si="203"/>
        <v>28714.877421290861</v>
      </c>
      <c r="W426" s="50">
        <f t="shared" si="203"/>
        <v>73012.457997511534</v>
      </c>
      <c r="X426" s="50">
        <f t="shared" si="203"/>
        <v>46863.368379824016</v>
      </c>
      <c r="AD426"/>
      <c r="AE426" s="3">
        <v>41</v>
      </c>
      <c r="AG426" s="3">
        <f t="shared" si="195"/>
        <v>37.119753491784877</v>
      </c>
      <c r="AH426" s="43">
        <f t="shared" si="204"/>
        <v>38060.861561128535</v>
      </c>
      <c r="AI426" s="43">
        <f t="shared" si="204"/>
        <v>59464.050583040625</v>
      </c>
      <c r="AJ426" s="43">
        <f t="shared" si="204"/>
        <v>54322.920694673718</v>
      </c>
      <c r="AK426" s="43">
        <f t="shared" si="204"/>
        <v>55827.723738344619</v>
      </c>
      <c r="AL426" s="43">
        <f t="shared" si="204"/>
        <v>10353.079842344985</v>
      </c>
      <c r="AM426" s="44">
        <f t="shared" si="204"/>
        <v>50078.525506205922</v>
      </c>
      <c r="AN426" s="45">
        <f t="shared" si="204"/>
        <v>19772.955950613108</v>
      </c>
      <c r="AO426" s="46">
        <f t="shared" si="204"/>
        <v>4239.2989843747619</v>
      </c>
      <c r="AP426" s="46">
        <f t="shared" si="204"/>
        <v>0</v>
      </c>
      <c r="AQ426" s="47">
        <f t="shared" si="204"/>
        <v>105547.69143816498</v>
      </c>
      <c r="AR426" s="47">
        <f t="shared" si="204"/>
        <v>96450.153754219093</v>
      </c>
      <c r="AS426" s="47">
        <f t="shared" si="204"/>
        <v>412577.07157954946</v>
      </c>
      <c r="AT426" s="48">
        <f t="shared" si="204"/>
        <v>2342.533060452367</v>
      </c>
      <c r="AU426" s="48">
        <f t="shared" si="204"/>
        <v>3055.057235357157</v>
      </c>
      <c r="AV426" s="49">
        <f t="shared" si="204"/>
        <v>30887.102548242055</v>
      </c>
      <c r="AW426" s="49">
        <f t="shared" si="204"/>
        <v>26987.180840476649</v>
      </c>
      <c r="AX426" s="50">
        <f t="shared" si="204"/>
        <v>70702.75575677352</v>
      </c>
      <c r="AY426" s="50">
        <f t="shared" si="204"/>
        <v>44756.416338161442</v>
      </c>
    </row>
    <row r="427" spans="4:51" x14ac:dyDescent="0.25">
      <c r="D427" s="3">
        <v>42</v>
      </c>
      <c r="F427" s="3">
        <v>41</v>
      </c>
      <c r="G427" s="43">
        <f t="shared" si="203"/>
        <v>41974.861578965043</v>
      </c>
      <c r="H427" s="43">
        <f t="shared" si="203"/>
        <v>64535.050032787469</v>
      </c>
      <c r="I427" s="43">
        <f t="shared" si="203"/>
        <v>60702.539781512416</v>
      </c>
      <c r="J427" s="43">
        <f t="shared" si="203"/>
        <v>60464.479864236622</v>
      </c>
      <c r="K427" s="43">
        <f t="shared" si="203"/>
        <v>11174.737522951476</v>
      </c>
      <c r="L427" s="44">
        <f t="shared" si="203"/>
        <v>51821.086120276581</v>
      </c>
      <c r="M427" s="45">
        <f t="shared" si="203"/>
        <v>21982.368003308264</v>
      </c>
      <c r="N427" s="46">
        <f t="shared" si="203"/>
        <v>4674.8055252522108</v>
      </c>
      <c r="O427" s="46">
        <f t="shared" si="203"/>
        <v>0</v>
      </c>
      <c r="P427" s="47">
        <f t="shared" si="203"/>
        <v>113032.1283223341</v>
      </c>
      <c r="Q427" s="47">
        <f t="shared" si="203"/>
        <v>102810.9645058758</v>
      </c>
      <c r="R427" s="47">
        <f t="shared" si="203"/>
        <v>430380.08809540595</v>
      </c>
      <c r="S427" s="48">
        <f t="shared" si="203"/>
        <v>2516.361158574899</v>
      </c>
      <c r="T427" s="48">
        <f t="shared" si="203"/>
        <v>3306.5186010917096</v>
      </c>
      <c r="U427" s="49">
        <f t="shared" si="203"/>
        <v>33589.768834916664</v>
      </c>
      <c r="V427" s="49">
        <f t="shared" si="203"/>
        <v>29290.292839268524</v>
      </c>
      <c r="W427" s="50">
        <f t="shared" si="203"/>
        <v>73743.986272082868</v>
      </c>
      <c r="X427" s="50">
        <f t="shared" si="203"/>
        <v>47546.007316104151</v>
      </c>
      <c r="AD427"/>
      <c r="AE427" s="3">
        <v>42</v>
      </c>
      <c r="AG427" s="3">
        <f t="shared" si="195"/>
        <v>38.85778775562828</v>
      </c>
      <c r="AH427" s="43">
        <f t="shared" si="204"/>
        <v>39899.098034272734</v>
      </c>
      <c r="AI427" s="43">
        <f t="shared" si="204"/>
        <v>61786.977212917758</v>
      </c>
      <c r="AJ427" s="43">
        <f t="shared" si="204"/>
        <v>57257.933912389191</v>
      </c>
      <c r="AK427" s="43">
        <f t="shared" si="204"/>
        <v>57954.57942498404</v>
      </c>
      <c r="AL427" s="43">
        <f t="shared" si="204"/>
        <v>10742.806191871839</v>
      </c>
      <c r="AM427" s="44">
        <f t="shared" si="204"/>
        <v>50904.109395678039</v>
      </c>
      <c r="AN427" s="45">
        <f t="shared" si="204"/>
        <v>20782.602551522021</v>
      </c>
      <c r="AO427" s="46">
        <f t="shared" si="204"/>
        <v>4437.2415145438517</v>
      </c>
      <c r="AP427" s="46">
        <f t="shared" si="204"/>
        <v>0</v>
      </c>
      <c r="AQ427" s="47">
        <f t="shared" si="204"/>
        <v>108992.22885618261</v>
      </c>
      <c r="AR427" s="47">
        <f t="shared" si="204"/>
        <v>99412.42905832798</v>
      </c>
      <c r="AS427" s="47">
        <f t="shared" si="204"/>
        <v>421197.29522778734</v>
      </c>
      <c r="AT427" s="48">
        <f t="shared" si="204"/>
        <v>2422.5417892568521</v>
      </c>
      <c r="AU427" s="48">
        <f t="shared" si="204"/>
        <v>3170.9036158633298</v>
      </c>
      <c r="AV427" s="49">
        <f t="shared" si="204"/>
        <v>32123.762028615227</v>
      </c>
      <c r="AW427" s="49">
        <f t="shared" si="204"/>
        <v>28042.301277433442</v>
      </c>
      <c r="AX427" s="50">
        <f t="shared" si="204"/>
        <v>72133.751760009298</v>
      </c>
      <c r="AY427" s="50">
        <f t="shared" si="204"/>
        <v>46053.334866593963</v>
      </c>
    </row>
    <row r="428" spans="4:51" x14ac:dyDescent="0.25">
      <c r="D428" s="3">
        <v>43</v>
      </c>
      <c r="F428" s="3">
        <v>42</v>
      </c>
      <c r="G428" s="43">
        <f t="shared" si="203"/>
        <v>42874.085250352306</v>
      </c>
      <c r="H428" s="43">
        <f t="shared" si="203"/>
        <v>65774.942429912437</v>
      </c>
      <c r="I428" s="43">
        <f t="shared" si="203"/>
        <v>62243.864135354183</v>
      </c>
      <c r="J428" s="43">
        <f t="shared" si="203"/>
        <v>61594.64017099989</v>
      </c>
      <c r="K428" s="43">
        <f t="shared" si="203"/>
        <v>11359.129617991672</v>
      </c>
      <c r="L428" s="44">
        <f t="shared" si="203"/>
        <v>52214.766160613079</v>
      </c>
      <c r="M428" s="45">
        <f t="shared" si="203"/>
        <v>22525.484051101255</v>
      </c>
      <c r="N428" s="46">
        <f t="shared" si="203"/>
        <v>4783.2339670264728</v>
      </c>
      <c r="O428" s="46">
        <f t="shared" si="203"/>
        <v>0</v>
      </c>
      <c r="P428" s="47">
        <f t="shared" si="203"/>
        <v>114842.62600816292</v>
      </c>
      <c r="Q428" s="47">
        <f t="shared" si="203"/>
        <v>104306.18319500792</v>
      </c>
      <c r="R428" s="47">
        <f t="shared" si="203"/>
        <v>434178.71682798275</v>
      </c>
      <c r="S428" s="48">
        <f t="shared" si="203"/>
        <v>2558.3941599018353</v>
      </c>
      <c r="T428" s="48">
        <f t="shared" si="203"/>
        <v>3367.1695080047957</v>
      </c>
      <c r="U428" s="49">
        <f t="shared" si="203"/>
        <v>34252.325044296951</v>
      </c>
      <c r="V428" s="49">
        <f t="shared" si="203"/>
        <v>29853.30353388187</v>
      </c>
      <c r="W428" s="50">
        <f t="shared" si="203"/>
        <v>74441.985705513682</v>
      </c>
      <c r="X428" s="50">
        <f t="shared" si="203"/>
        <v>48204.613848027329</v>
      </c>
      <c r="AD428"/>
      <c r="AE428" s="3">
        <v>43</v>
      </c>
      <c r="AG428" s="3">
        <f t="shared" si="195"/>
        <v>40.467341024247702</v>
      </c>
      <c r="AH428" s="43">
        <f t="shared" si="204"/>
        <v>41477.965410217286</v>
      </c>
      <c r="AI428" s="43">
        <f t="shared" si="204"/>
        <v>63863.510958373467</v>
      </c>
      <c r="AJ428" s="43">
        <f t="shared" si="204"/>
        <v>59864.151592276976</v>
      </c>
      <c r="AK428" s="43">
        <f t="shared" si="204"/>
        <v>59851.777121769679</v>
      </c>
      <c r="AL428" s="43">
        <f t="shared" si="204"/>
        <v>11072.135740387132</v>
      </c>
      <c r="AM428" s="44">
        <f t="shared" si="204"/>
        <v>51602.747229379944</v>
      </c>
      <c r="AN428" s="45">
        <f t="shared" si="204"/>
        <v>21688.669105843237</v>
      </c>
      <c r="AO428" s="46">
        <f t="shared" si="204"/>
        <v>4616.4056556066134</v>
      </c>
      <c r="AP428" s="46">
        <f t="shared" si="204"/>
        <v>0</v>
      </c>
      <c r="AQ428" s="47">
        <f t="shared" si="204"/>
        <v>112048.37843767155</v>
      </c>
      <c r="AR428" s="47">
        <f t="shared" si="204"/>
        <v>101991.18366294356</v>
      </c>
      <c r="AS428" s="47">
        <f t="shared" si="204"/>
        <v>428234.63806060742</v>
      </c>
      <c r="AT428" s="48">
        <f t="shared" si="204"/>
        <v>2493.5183690544009</v>
      </c>
      <c r="AU428" s="48">
        <f t="shared" si="204"/>
        <v>3273.5276717649135</v>
      </c>
      <c r="AV428" s="49">
        <f t="shared" si="204"/>
        <v>33231.214462876851</v>
      </c>
      <c r="AW428" s="49">
        <f t="shared" si="204"/>
        <v>28985.344518407961</v>
      </c>
      <c r="AX428" s="50">
        <f t="shared" si="204"/>
        <v>73358.608059161808</v>
      </c>
      <c r="AY428" s="50">
        <f t="shared" si="204"/>
        <v>47185.429976766005</v>
      </c>
    </row>
    <row r="429" spans="4:51" x14ac:dyDescent="0.25">
      <c r="D429" s="3">
        <v>44</v>
      </c>
      <c r="F429" s="3">
        <v>43</v>
      </c>
      <c r="G429" s="43">
        <f t="shared" si="203"/>
        <v>43730.335085529907</v>
      </c>
      <c r="H429" s="43">
        <f t="shared" si="203"/>
        <v>66987.874575749767</v>
      </c>
      <c r="I429" s="43">
        <f t="shared" si="203"/>
        <v>63742.4567954964</v>
      </c>
      <c r="J429" s="43">
        <f t="shared" si="203"/>
        <v>62698.823428525429</v>
      </c>
      <c r="K429" s="43">
        <f t="shared" si="203"/>
        <v>11533.155122674239</v>
      </c>
      <c r="L429" s="44">
        <f t="shared" si="203"/>
        <v>52588.308444295188</v>
      </c>
      <c r="M429" s="45">
        <f t="shared" si="203"/>
        <v>23057.822909441071</v>
      </c>
      <c r="N429" s="46">
        <f t="shared" si="203"/>
        <v>4890.0737857788727</v>
      </c>
      <c r="O429" s="46">
        <f t="shared" si="203"/>
        <v>0</v>
      </c>
      <c r="P429" s="47">
        <f t="shared" si="203"/>
        <v>116606.46672237176</v>
      </c>
      <c r="Q429" s="47">
        <f t="shared" si="203"/>
        <v>105745.64081363622</v>
      </c>
      <c r="R429" s="47">
        <f t="shared" si="203"/>
        <v>437695.45343169506</v>
      </c>
      <c r="S429" s="48">
        <f t="shared" si="203"/>
        <v>2599.3334012420164</v>
      </c>
      <c r="T429" s="48">
        <f t="shared" si="203"/>
        <v>3426.1644674893637</v>
      </c>
      <c r="U429" s="49">
        <f t="shared" si="203"/>
        <v>34901.168395997527</v>
      </c>
      <c r="V429" s="49">
        <f t="shared" si="203"/>
        <v>30404.040052048465</v>
      </c>
      <c r="W429" s="50">
        <f t="shared" si="203"/>
        <v>75108.042551721912</v>
      </c>
      <c r="X429" s="50">
        <f t="shared" si="203"/>
        <v>48839.894540672933</v>
      </c>
      <c r="AD429"/>
      <c r="AE429" s="3">
        <v>44</v>
      </c>
      <c r="AG429" s="3">
        <f t="shared" si="195"/>
        <v>41.95047391357199</v>
      </c>
      <c r="AH429" s="43">
        <f t="shared" si="204"/>
        <v>42830.571006361024</v>
      </c>
      <c r="AI429" s="43">
        <f t="shared" si="204"/>
        <v>65714.172293911382</v>
      </c>
      <c r="AJ429" s="43">
        <f t="shared" si="204"/>
        <v>62168.533309903898</v>
      </c>
      <c r="AK429" s="43">
        <f t="shared" si="204"/>
        <v>61539.281837356568</v>
      </c>
      <c r="AL429" s="43">
        <f t="shared" si="204"/>
        <v>11350.245046768659</v>
      </c>
      <c r="AM429" s="44">
        <f t="shared" si="204"/>
        <v>52195.750061918625</v>
      </c>
      <c r="AN429" s="45">
        <f t="shared" si="204"/>
        <v>22498.839444089641</v>
      </c>
      <c r="AO429" s="46">
        <f t="shared" si="204"/>
        <v>4777.9012355090053</v>
      </c>
      <c r="AP429" s="46">
        <f t="shared" si="204"/>
        <v>0</v>
      </c>
      <c r="AQ429" s="47">
        <f t="shared" si="204"/>
        <v>114754.06511843468</v>
      </c>
      <c r="AR429" s="47">
        <f t="shared" si="204"/>
        <v>104233.45709835236</v>
      </c>
      <c r="AS429" s="47">
        <f t="shared" si="204"/>
        <v>433997.38455598406</v>
      </c>
      <c r="AT429" s="48">
        <f t="shared" si="204"/>
        <v>2556.3383432883033</v>
      </c>
      <c r="AU429" s="48">
        <f t="shared" si="204"/>
        <v>3364.2048948700335</v>
      </c>
      <c r="AV429" s="49">
        <f t="shared" si="204"/>
        <v>34219.834987572067</v>
      </c>
      <c r="AW429" s="49">
        <f t="shared" si="204"/>
        <v>29825.70982476127</v>
      </c>
      <c r="AX429" s="50">
        <f t="shared" si="204"/>
        <v>74408.181130277182</v>
      </c>
      <c r="AY429" s="50">
        <f t="shared" si="204"/>
        <v>48172.550446108064</v>
      </c>
    </row>
    <row r="430" spans="4:51" x14ac:dyDescent="0.25">
      <c r="D430" s="3">
        <v>45</v>
      </c>
      <c r="F430" s="3">
        <v>44</v>
      </c>
      <c r="G430" s="43">
        <f t="shared" si="203"/>
        <v>44544.795787835086</v>
      </c>
      <c r="H430" s="43">
        <f t="shared" si="203"/>
        <v>68174.140881360843</v>
      </c>
      <c r="I430" s="43">
        <f t="shared" si="203"/>
        <v>65198.293779941952</v>
      </c>
      <c r="J430" s="43">
        <f t="shared" si="203"/>
        <v>63777.363927919963</v>
      </c>
      <c r="K430" s="43">
        <f t="shared" si="203"/>
        <v>11697.259130302244</v>
      </c>
      <c r="L430" s="44">
        <f t="shared" si="203"/>
        <v>52942.848263125059</v>
      </c>
      <c r="M430" s="45">
        <f t="shared" si="203"/>
        <v>23579.410054602173</v>
      </c>
      <c r="N430" s="46">
        <f t="shared" si="203"/>
        <v>4995.315976672433</v>
      </c>
      <c r="O430" s="46">
        <f t="shared" si="203"/>
        <v>0</v>
      </c>
      <c r="P430" s="47">
        <f t="shared" si="203"/>
        <v>118324.60234954815</v>
      </c>
      <c r="Q430" s="47">
        <f t="shared" si="203"/>
        <v>107131.01107796554</v>
      </c>
      <c r="R430" s="47">
        <f t="shared" si="203"/>
        <v>440949.67285064963</v>
      </c>
      <c r="S430" s="48">
        <f t="shared" si="203"/>
        <v>2639.1996835179375</v>
      </c>
      <c r="T430" s="48">
        <f t="shared" si="203"/>
        <v>3483.5301286106087</v>
      </c>
      <c r="U430" s="49">
        <f t="shared" si="203"/>
        <v>35536.427174529577</v>
      </c>
      <c r="V430" s="49">
        <f t="shared" si="203"/>
        <v>30942.642354207059</v>
      </c>
      <c r="W430" s="50">
        <f t="shared" si="203"/>
        <v>75743.674738675531</v>
      </c>
      <c r="X430" s="50">
        <f t="shared" si="203"/>
        <v>49452.548485394196</v>
      </c>
      <c r="AD430"/>
      <c r="AE430" s="3">
        <v>45</v>
      </c>
      <c r="AG430" s="3">
        <f t="shared" si="195"/>
        <v>43.317115956604354</v>
      </c>
      <c r="AH430" s="43">
        <f t="shared" si="204"/>
        <v>43993.079424175558</v>
      </c>
      <c r="AI430" s="43">
        <f t="shared" si="204"/>
        <v>67366.931241670565</v>
      </c>
      <c r="AJ430" s="43">
        <f t="shared" si="204"/>
        <v>64208.752559501903</v>
      </c>
      <c r="AK430" s="43">
        <f t="shared" si="204"/>
        <v>63043.605942323033</v>
      </c>
      <c r="AL430" s="43">
        <f t="shared" si="204"/>
        <v>11586.248184029218</v>
      </c>
      <c r="AM430" s="44">
        <f t="shared" si="204"/>
        <v>52702.742204831331</v>
      </c>
      <c r="AN430" s="45">
        <f t="shared" si="204"/>
        <v>23224.389063005685</v>
      </c>
      <c r="AO430" s="46">
        <f t="shared" si="204"/>
        <v>4923.6211023317946</v>
      </c>
      <c r="AP430" s="46">
        <f t="shared" si="204"/>
        <v>0</v>
      </c>
      <c r="AQ430" s="47">
        <f t="shared" si="204"/>
        <v>117156.21844199058</v>
      </c>
      <c r="AR430" s="47">
        <f t="shared" si="204"/>
        <v>106190.7408701901</v>
      </c>
      <c r="AS430" s="47">
        <f t="shared" si="204"/>
        <v>438754.95186082</v>
      </c>
      <c r="AT430" s="48">
        <f t="shared" si="204"/>
        <v>2612.0908155735742</v>
      </c>
      <c r="AU430" s="48">
        <f t="shared" si="204"/>
        <v>3444.5311452762103</v>
      </c>
      <c r="AV430" s="49">
        <f t="shared" si="204"/>
        <v>35104.083560742351</v>
      </c>
      <c r="AW430" s="49">
        <f t="shared" si="204"/>
        <v>30576.14639600816</v>
      </c>
      <c r="AX430" s="50">
        <f t="shared" si="204"/>
        <v>75312.835634299379</v>
      </c>
      <c r="AY430" s="50">
        <f t="shared" si="204"/>
        <v>49036.593832987528</v>
      </c>
    </row>
    <row r="431" spans="4:51" x14ac:dyDescent="0.25">
      <c r="D431" s="3">
        <v>46</v>
      </c>
      <c r="F431" s="3">
        <v>45</v>
      </c>
      <c r="G431" s="43">
        <f t="shared" si="203"/>
        <v>45318.739529080442</v>
      </c>
      <c r="H431" s="43">
        <f t="shared" si="203"/>
        <v>69334.056715512343</v>
      </c>
      <c r="I431" s="43">
        <f t="shared" si="203"/>
        <v>66611.489670998824</v>
      </c>
      <c r="J431" s="43">
        <f t="shared" ref="J431:X431" si="205">300*J359*J131</f>
        <v>64830.613642048469</v>
      </c>
      <c r="K431" s="43">
        <f t="shared" si="205"/>
        <v>11851.887140172394</v>
      </c>
      <c r="L431" s="44">
        <f t="shared" si="205"/>
        <v>53279.438583252893</v>
      </c>
      <c r="M431" s="45">
        <f t="shared" si="205"/>
        <v>24090.285135192076</v>
      </c>
      <c r="N431" s="46">
        <f t="shared" si="205"/>
        <v>5098.9542019047103</v>
      </c>
      <c r="O431" s="46">
        <f t="shared" si="205"/>
        <v>0</v>
      </c>
      <c r="P431" s="47">
        <f t="shared" si="205"/>
        <v>119997.98578041921</v>
      </c>
      <c r="Q431" s="47">
        <f t="shared" si="205"/>
        <v>108463.95845506477</v>
      </c>
      <c r="R431" s="47">
        <f t="shared" si="205"/>
        <v>443959.66335200169</v>
      </c>
      <c r="S431" s="48">
        <f t="shared" si="205"/>
        <v>2678.0140558844687</v>
      </c>
      <c r="T431" s="48">
        <f t="shared" si="205"/>
        <v>3539.2944094562231</v>
      </c>
      <c r="U431" s="49">
        <f t="shared" si="205"/>
        <v>36158.241034430604</v>
      </c>
      <c r="V431" s="49">
        <f t="shared" si="205"/>
        <v>31469.25877758312</v>
      </c>
      <c r="W431" s="50">
        <f t="shared" si="205"/>
        <v>76350.33362651497</v>
      </c>
      <c r="X431" s="50">
        <f t="shared" si="205"/>
        <v>50043.265828497533</v>
      </c>
      <c r="AD431"/>
      <c r="AE431" s="3">
        <v>46</v>
      </c>
      <c r="AG431" s="3">
        <f t="shared" si="195"/>
        <v>44.576416783406593</v>
      </c>
      <c r="AH431" s="43">
        <f t="shared" si="204"/>
        <v>44995.771696559743</v>
      </c>
      <c r="AI431" s="43">
        <f t="shared" si="204"/>
        <v>68845.931689271645</v>
      </c>
      <c r="AJ431" s="43">
        <f t="shared" si="204"/>
        <v>66018.076616206628</v>
      </c>
      <c r="AK431" s="43">
        <f t="shared" ref="AK431:AY431" si="206">300*AK359*AK131</f>
        <v>64387.539009688022</v>
      </c>
      <c r="AL431" s="43">
        <f t="shared" si="206"/>
        <v>11787.517655200363</v>
      </c>
      <c r="AM431" s="44">
        <f t="shared" si="206"/>
        <v>53138.98901723072</v>
      </c>
      <c r="AN431" s="45">
        <f t="shared" si="206"/>
        <v>23875.191664144651</v>
      </c>
      <c r="AO431" s="46">
        <f t="shared" si="206"/>
        <v>5055.2509042744368</v>
      </c>
      <c r="AP431" s="46">
        <f t="shared" si="206"/>
        <v>0</v>
      </c>
      <c r="AQ431" s="47">
        <f t="shared" si="206"/>
        <v>119294.57090174434</v>
      </c>
      <c r="AR431" s="47">
        <f t="shared" si="206"/>
        <v>107905.63788124219</v>
      </c>
      <c r="AS431" s="47">
        <f t="shared" si="206"/>
        <v>442713.36861595255</v>
      </c>
      <c r="AT431" s="48">
        <f t="shared" si="206"/>
        <v>2661.6999983077694</v>
      </c>
      <c r="AU431" s="48">
        <f t="shared" si="206"/>
        <v>3515.8672557835766</v>
      </c>
      <c r="AV431" s="49">
        <f t="shared" si="206"/>
        <v>35896.483087422566</v>
      </c>
      <c r="AW431" s="49">
        <f t="shared" si="206"/>
        <v>31247.646305252703</v>
      </c>
      <c r="AX431" s="50">
        <f t="shared" si="206"/>
        <v>76096.809761490076</v>
      </c>
      <c r="AY431" s="50">
        <f t="shared" si="206"/>
        <v>49795.682037142353</v>
      </c>
    </row>
    <row r="432" spans="4:51" x14ac:dyDescent="0.25">
      <c r="D432" s="3">
        <v>47</v>
      </c>
      <c r="F432" s="3">
        <v>46</v>
      </c>
      <c r="G432" s="43">
        <f t="shared" ref="G432:X446" si="207">300*G360*G132</f>
        <v>46053.504587881005</v>
      </c>
      <c r="H432" s="43">
        <f t="shared" si="207"/>
        <v>70467.955796674127</v>
      </c>
      <c r="I432" s="43">
        <f t="shared" si="207"/>
        <v>67982.282724702978</v>
      </c>
      <c r="J432" s="43">
        <f t="shared" si="207"/>
        <v>65858.939778492582</v>
      </c>
      <c r="K432" s="43">
        <f t="shared" si="207"/>
        <v>11997.481545376962</v>
      </c>
      <c r="L432" s="44">
        <f t="shared" si="207"/>
        <v>53599.059183682868</v>
      </c>
      <c r="M432" s="45">
        <f t="shared" si="207"/>
        <v>24590.500768391576</v>
      </c>
      <c r="N432" s="46">
        <f t="shared" si="207"/>
        <v>5200.9845813394495</v>
      </c>
      <c r="O432" s="46">
        <f t="shared" si="207"/>
        <v>0</v>
      </c>
      <c r="P432" s="47">
        <f t="shared" si="207"/>
        <v>121627.56867060967</v>
      </c>
      <c r="Q432" s="47">
        <f t="shared" si="207"/>
        <v>109746.13299072851</v>
      </c>
      <c r="R432" s="47">
        <f t="shared" si="207"/>
        <v>446742.64602667588</v>
      </c>
      <c r="S432" s="48">
        <f t="shared" si="207"/>
        <v>2715.7977410794692</v>
      </c>
      <c r="T432" s="48">
        <f t="shared" si="207"/>
        <v>3593.4862899608343</v>
      </c>
      <c r="U432" s="49">
        <f t="shared" si="207"/>
        <v>36766.759748813871</v>
      </c>
      <c r="V432" s="49">
        <f t="shared" si="207"/>
        <v>31984.04506391766</v>
      </c>
      <c r="W432" s="50">
        <f t="shared" si="207"/>
        <v>76929.405904717816</v>
      </c>
      <c r="X432" s="50">
        <f t="shared" si="207"/>
        <v>50612.726515117334</v>
      </c>
      <c r="AD432"/>
      <c r="AE432" s="3">
        <v>47</v>
      </c>
      <c r="AG432" s="3">
        <f t="shared" si="195"/>
        <v>45.736807377615186</v>
      </c>
      <c r="AH432" s="43">
        <f t="shared" ref="AH432:AY446" si="208">300*AH360*AH132</f>
        <v>45863.841545134957</v>
      </c>
      <c r="AI432" s="43">
        <f t="shared" si="208"/>
        <v>70172.025169596847</v>
      </c>
      <c r="AJ432" s="43">
        <f t="shared" si="208"/>
        <v>67625.593812905921</v>
      </c>
      <c r="AK432" s="43">
        <f t="shared" si="208"/>
        <v>65590.687411379942</v>
      </c>
      <c r="AL432" s="43">
        <f t="shared" si="208"/>
        <v>11960.013453314488</v>
      </c>
      <c r="AM432" s="44">
        <f t="shared" si="208"/>
        <v>53516.527962616943</v>
      </c>
      <c r="AN432" s="45">
        <f t="shared" si="208"/>
        <v>24459.877836148204</v>
      </c>
      <c r="AO432" s="46">
        <f t="shared" si="208"/>
        <v>5174.2869658399741</v>
      </c>
      <c r="AP432" s="46">
        <f t="shared" si="208"/>
        <v>0</v>
      </c>
      <c r="AQ432" s="47">
        <f t="shared" si="208"/>
        <v>121202.86811173039</v>
      </c>
      <c r="AR432" s="47">
        <f t="shared" si="208"/>
        <v>109413.5051658046</v>
      </c>
      <c r="AS432" s="47">
        <f t="shared" si="208"/>
        <v>446031.26999594411</v>
      </c>
      <c r="AT432" s="48">
        <f t="shared" si="208"/>
        <v>2705.9520944548808</v>
      </c>
      <c r="AU432" s="48">
        <f t="shared" si="208"/>
        <v>3579.374186471397</v>
      </c>
      <c r="AV432" s="49">
        <f t="shared" si="208"/>
        <v>36607.882462780617</v>
      </c>
      <c r="AW432" s="49">
        <f t="shared" si="208"/>
        <v>31849.695174359407</v>
      </c>
      <c r="AX432" s="50">
        <f t="shared" si="208"/>
        <v>76779.59776830193</v>
      </c>
      <c r="AY432" s="50">
        <f t="shared" si="208"/>
        <v>50464.871988335079</v>
      </c>
    </row>
    <row r="433" spans="4:51" x14ac:dyDescent="0.25">
      <c r="D433" s="3">
        <v>48</v>
      </c>
      <c r="F433" s="3">
        <v>47</v>
      </c>
      <c r="G433" s="43">
        <f t="shared" si="207"/>
        <v>46750.476615421598</v>
      </c>
      <c r="H433" s="43">
        <f t="shared" si="207"/>
        <v>71576.187814688019</v>
      </c>
      <c r="I433" s="43">
        <f t="shared" si="207"/>
        <v>69311.021014318379</v>
      </c>
      <c r="J433" s="43">
        <f t="shared" si="207"/>
        <v>66862.722554505657</v>
      </c>
      <c r="K433" s="43">
        <f t="shared" si="207"/>
        <v>12134.478724772325</v>
      </c>
      <c r="L433" s="44">
        <f t="shared" si="207"/>
        <v>53902.624306478705</v>
      </c>
      <c r="M433" s="45">
        <f t="shared" si="207"/>
        <v>25080.121459868798</v>
      </c>
      <c r="N433" s="46">
        <f t="shared" si="207"/>
        <v>5301.4054983374017</v>
      </c>
      <c r="O433" s="46">
        <f t="shared" si="207"/>
        <v>0</v>
      </c>
      <c r="P433" s="47">
        <f t="shared" si="207"/>
        <v>123214.29945656408</v>
      </c>
      <c r="Q433" s="47">
        <f t="shared" si="207"/>
        <v>110979.16587162361</v>
      </c>
      <c r="R433" s="47">
        <f t="shared" si="207"/>
        <v>449314.8024136913</v>
      </c>
      <c r="S433" s="48">
        <f t="shared" si="207"/>
        <v>2752.5720687301</v>
      </c>
      <c r="T433" s="48">
        <f t="shared" si="207"/>
        <v>3646.1356248148045</v>
      </c>
      <c r="U433" s="49">
        <f t="shared" si="207"/>
        <v>37362.142049282818</v>
      </c>
      <c r="V433" s="49">
        <f t="shared" si="207"/>
        <v>32487.163451110689</v>
      </c>
      <c r="W433" s="50">
        <f t="shared" si="207"/>
        <v>77482.215591470245</v>
      </c>
      <c r="X433" s="50">
        <f t="shared" si="207"/>
        <v>51161.599225713857</v>
      </c>
      <c r="AD433"/>
      <c r="AE433" s="3">
        <v>48</v>
      </c>
      <c r="AG433" s="3">
        <f t="shared" si="195"/>
        <v>46.806056521639796</v>
      </c>
      <c r="AH433" s="43">
        <f t="shared" si="208"/>
        <v>46618.191170719001</v>
      </c>
      <c r="AI433" s="43">
        <f t="shared" si="208"/>
        <v>71363.24277367664</v>
      </c>
      <c r="AJ433" s="43">
        <f t="shared" si="208"/>
        <v>69056.588410209588</v>
      </c>
      <c r="AK433" s="43">
        <f t="shared" si="208"/>
        <v>66669.945586453396</v>
      </c>
      <c r="AL433" s="43">
        <f t="shared" si="208"/>
        <v>12108.560741040988</v>
      </c>
      <c r="AM433" s="44">
        <f t="shared" si="208"/>
        <v>53844.961337275912</v>
      </c>
      <c r="AN433" s="45">
        <f t="shared" si="208"/>
        <v>24985.98746759757</v>
      </c>
      <c r="AO433" s="46">
        <f t="shared" si="208"/>
        <v>5282.055325495292</v>
      </c>
      <c r="AP433" s="46">
        <f t="shared" si="208"/>
        <v>0</v>
      </c>
      <c r="AQ433" s="47">
        <f t="shared" si="208"/>
        <v>122909.86841189059</v>
      </c>
      <c r="AR433" s="47">
        <f t="shared" si="208"/>
        <v>110743.79229113937</v>
      </c>
      <c r="AS433" s="47">
        <f t="shared" si="208"/>
        <v>448831.70067581045</v>
      </c>
      <c r="AT433" s="48">
        <f t="shared" si="208"/>
        <v>2745.5178181440997</v>
      </c>
      <c r="AU433" s="48">
        <f t="shared" si="208"/>
        <v>3636.0437728924585</v>
      </c>
      <c r="AV433" s="49">
        <f t="shared" si="208"/>
        <v>37247.690601148912</v>
      </c>
      <c r="AW433" s="49">
        <f t="shared" si="208"/>
        <v>32390.49111168888</v>
      </c>
      <c r="AX433" s="50">
        <f t="shared" si="208"/>
        <v>77376.994278847036</v>
      </c>
      <c r="AY433" s="50">
        <f t="shared" si="208"/>
        <v>51056.727125276906</v>
      </c>
    </row>
    <row r="434" spans="4:51" x14ac:dyDescent="0.25">
      <c r="D434" s="3">
        <v>49</v>
      </c>
      <c r="F434" s="3">
        <v>48</v>
      </c>
      <c r="G434" s="43">
        <f t="shared" si="207"/>
        <v>47411.072314025601</v>
      </c>
      <c r="H434" s="43">
        <f t="shared" si="207"/>
        <v>72659.116261906049</v>
      </c>
      <c r="I434" s="43">
        <f t="shared" si="207"/>
        <v>70598.149581592923</v>
      </c>
      <c r="J434" s="43">
        <f t="shared" si="207"/>
        <v>67842.353174447169</v>
      </c>
      <c r="K434" s="43">
        <f t="shared" si="207"/>
        <v>12263.306666185712</v>
      </c>
      <c r="L434" s="44">
        <f t="shared" si="207"/>
        <v>54190.989116282297</v>
      </c>
      <c r="M434" s="45">
        <f t="shared" si="207"/>
        <v>25559.222621060602</v>
      </c>
      <c r="N434" s="46">
        <f t="shared" si="207"/>
        <v>5400.2174195563357</v>
      </c>
      <c r="O434" s="46">
        <f t="shared" si="207"/>
        <v>0</v>
      </c>
      <c r="P434" s="47">
        <f t="shared" si="207"/>
        <v>124759.12160194702</v>
      </c>
      <c r="Q434" s="47">
        <f t="shared" si="207"/>
        <v>112164.66564069872</v>
      </c>
      <c r="R434" s="47">
        <f t="shared" si="207"/>
        <v>451691.30824517901</v>
      </c>
      <c r="S434" s="48">
        <f t="shared" si="207"/>
        <v>2788.3584158222889</v>
      </c>
      <c r="T434" s="48">
        <f t="shared" si="207"/>
        <v>3697.2729746476139</v>
      </c>
      <c r="U434" s="49">
        <f t="shared" si="207"/>
        <v>37944.554552781789</v>
      </c>
      <c r="V434" s="49">
        <f t="shared" si="207"/>
        <v>32978.781827377097</v>
      </c>
      <c r="W434" s="50">
        <f t="shared" si="207"/>
        <v>78010.026104243298</v>
      </c>
      <c r="X434" s="50">
        <f t="shared" si="207"/>
        <v>51690.54048466996</v>
      </c>
      <c r="AD434"/>
      <c r="AE434" s="3">
        <v>49</v>
      </c>
      <c r="AG434" s="3">
        <f t="shared" si="195"/>
        <v>47.791322808443105</v>
      </c>
      <c r="AH434" s="43">
        <f t="shared" si="208"/>
        <v>47276.153955859103</v>
      </c>
      <c r="AI434" s="43">
        <f t="shared" si="208"/>
        <v>72435.20465445664</v>
      </c>
      <c r="AJ434" s="43">
        <f t="shared" si="208"/>
        <v>70332.965772932977</v>
      </c>
      <c r="AK434" s="43">
        <f t="shared" si="208"/>
        <v>67639.901127306512</v>
      </c>
      <c r="AL434" s="43">
        <f t="shared" si="208"/>
        <v>12237.076951252538</v>
      </c>
      <c r="AM434" s="44">
        <f t="shared" si="208"/>
        <v>54132.026250728493</v>
      </c>
      <c r="AN434" s="45">
        <f t="shared" si="208"/>
        <v>25460.109617601756</v>
      </c>
      <c r="AO434" s="46">
        <f t="shared" si="208"/>
        <v>5379.7303826524603</v>
      </c>
      <c r="AP434" s="46">
        <f t="shared" si="208"/>
        <v>0</v>
      </c>
      <c r="AQ434" s="47">
        <f t="shared" si="208"/>
        <v>124440.16636271813</v>
      </c>
      <c r="AR434" s="47">
        <f t="shared" si="208"/>
        <v>111921.1250373931</v>
      </c>
      <c r="AS434" s="47">
        <f t="shared" si="208"/>
        <v>451210.82512429199</v>
      </c>
      <c r="AT434" s="48">
        <f t="shared" si="208"/>
        <v>2780.9711404251757</v>
      </c>
      <c r="AU434" s="48">
        <f t="shared" si="208"/>
        <v>3686.7250870272128</v>
      </c>
      <c r="AV434" s="49">
        <f t="shared" si="208"/>
        <v>37824.080745818937</v>
      </c>
      <c r="AW434" s="49">
        <f t="shared" si="208"/>
        <v>32877.133339009393</v>
      </c>
      <c r="AX434" s="50">
        <f t="shared" si="208"/>
        <v>77901.887901055496</v>
      </c>
      <c r="AY434" s="50">
        <f t="shared" si="208"/>
        <v>51581.776229963085</v>
      </c>
    </row>
    <row r="435" spans="4:51" x14ac:dyDescent="0.25">
      <c r="D435" s="3">
        <v>50</v>
      </c>
      <c r="F435" s="3">
        <v>49</v>
      </c>
      <c r="G435" s="43">
        <f t="shared" si="207"/>
        <v>48036.725316058</v>
      </c>
      <c r="H435" s="43">
        <f t="shared" si="207"/>
        <v>73717.116455501207</v>
      </c>
      <c r="I435" s="43">
        <f t="shared" si="207"/>
        <v>71844.198560440069</v>
      </c>
      <c r="J435" s="43">
        <f t="shared" si="207"/>
        <v>68798.231991936758</v>
      </c>
      <c r="K435" s="43">
        <f t="shared" si="207"/>
        <v>12429.595332147475</v>
      </c>
      <c r="L435" s="44">
        <f t="shared" si="207"/>
        <v>54464.955201207544</v>
      </c>
      <c r="M435" s="45">
        <f t="shared" si="207"/>
        <v>26027.889664383951</v>
      </c>
      <c r="N435" s="46">
        <f t="shared" si="207"/>
        <v>5497.4227276095835</v>
      </c>
      <c r="O435" s="46">
        <f t="shared" si="207"/>
        <v>0</v>
      </c>
      <c r="P435" s="47">
        <f t="shared" si="207"/>
        <v>126262.97205084289</v>
      </c>
      <c r="Q435" s="47">
        <f t="shared" si="207"/>
        <v>113304.21499345078</v>
      </c>
      <c r="R435" s="47">
        <f t="shared" si="207"/>
        <v>453886.37164915784</v>
      </c>
      <c r="S435" s="48">
        <f t="shared" si="207"/>
        <v>2823.178153626689</v>
      </c>
      <c r="T435" s="48">
        <f t="shared" si="207"/>
        <v>3746.9294538470726</v>
      </c>
      <c r="U435" s="49">
        <f t="shared" si="207"/>
        <v>38514.170770637604</v>
      </c>
      <c r="V435" s="49">
        <f t="shared" si="207"/>
        <v>33459.072945894237</v>
      </c>
      <c r="W435" s="50">
        <f t="shared" si="207"/>
        <v>78514.042375552148</v>
      </c>
      <c r="X435" s="50">
        <f t="shared" si="207"/>
        <v>52200.193922376879</v>
      </c>
      <c r="AD435"/>
      <c r="AE435" s="3">
        <v>50</v>
      </c>
      <c r="AG435" s="3">
        <f t="shared" si="195"/>
        <v>48.699202568119411</v>
      </c>
      <c r="AH435" s="43">
        <f t="shared" si="208"/>
        <v>47852.119346490239</v>
      </c>
      <c r="AI435" s="43">
        <f t="shared" si="208"/>
        <v>73401.471373432272</v>
      </c>
      <c r="AJ435" s="43">
        <f t="shared" si="208"/>
        <v>71473.675458197526</v>
      </c>
      <c r="AK435" s="43">
        <f t="shared" si="208"/>
        <v>68513.179655208034</v>
      </c>
      <c r="AL435" s="43">
        <f t="shared" si="208"/>
        <v>12348.754317640925</v>
      </c>
      <c r="AM435" s="44">
        <f t="shared" si="208"/>
        <v>54384.012863878415</v>
      </c>
      <c r="AN435" s="45">
        <f t="shared" si="208"/>
        <v>25888.007600555145</v>
      </c>
      <c r="AO435" s="46">
        <f t="shared" si="208"/>
        <v>5468.3523564613697</v>
      </c>
      <c r="AP435" s="46">
        <f t="shared" si="208"/>
        <v>0</v>
      </c>
      <c r="AQ435" s="47">
        <f t="shared" si="208"/>
        <v>125814.87074454826</v>
      </c>
      <c r="AR435" s="47">
        <f t="shared" si="208"/>
        <v>112966.18043518302</v>
      </c>
      <c r="AS435" s="47">
        <f t="shared" si="208"/>
        <v>453244.37395879562</v>
      </c>
      <c r="AT435" s="48">
        <f t="shared" si="208"/>
        <v>2812.8048424941962</v>
      </c>
      <c r="AU435" s="48">
        <f t="shared" si="208"/>
        <v>3732.1467682186976</v>
      </c>
      <c r="AV435" s="49">
        <f t="shared" si="208"/>
        <v>38344.166737724474</v>
      </c>
      <c r="AW435" s="49">
        <f t="shared" si="208"/>
        <v>33315.783312782311</v>
      </c>
      <c r="AX435" s="50">
        <f t="shared" si="208"/>
        <v>78364.86827680112</v>
      </c>
      <c r="AY435" s="50">
        <f t="shared" si="208"/>
        <v>52048.881969274975</v>
      </c>
    </row>
    <row r="436" spans="4:51" x14ac:dyDescent="0.25">
      <c r="D436" s="3">
        <v>51</v>
      </c>
      <c r="F436" s="3">
        <v>50</v>
      </c>
      <c r="G436" s="43">
        <f t="shared" si="207"/>
        <v>48628.874056867389</v>
      </c>
      <c r="H436" s="43">
        <f t="shared" si="207"/>
        <v>74750.573734375997</v>
      </c>
      <c r="I436" s="43">
        <f t="shared" si="207"/>
        <v>73049.772231834984</v>
      </c>
      <c r="J436" s="43">
        <f t="shared" si="207"/>
        <v>69730.766840583965</v>
      </c>
      <c r="K436" s="43">
        <f t="shared" si="207"/>
        <v>13084.192637784818</v>
      </c>
      <c r="L436" s="44">
        <f t="shared" si="207"/>
        <v>54725.275296867185</v>
      </c>
      <c r="M436" s="45">
        <f t="shared" si="207"/>
        <v>26486.217162158911</v>
      </c>
      <c r="N436" s="46">
        <f t="shared" si="207"/>
        <v>5593.0255655776227</v>
      </c>
      <c r="O436" s="46">
        <f t="shared" si="207"/>
        <v>0</v>
      </c>
      <c r="P436" s="47">
        <f t="shared" si="207"/>
        <v>127726.77986669718</v>
      </c>
      <c r="Q436" s="47">
        <f t="shared" si="207"/>
        <v>114399.36809029728</v>
      </c>
      <c r="R436" s="47">
        <f t="shared" si="207"/>
        <v>455913.27443829592</v>
      </c>
      <c r="S436" s="48">
        <f t="shared" si="207"/>
        <v>2857.0526004497506</v>
      </c>
      <c r="T436" s="48">
        <f t="shared" si="207"/>
        <v>3795.1365935285216</v>
      </c>
      <c r="U436" s="49">
        <f t="shared" si="207"/>
        <v>39071.170194915583</v>
      </c>
      <c r="V436" s="49">
        <f t="shared" si="207"/>
        <v>33928.213697491447</v>
      </c>
      <c r="W436" s="50">
        <f t="shared" si="207"/>
        <v>78995.412992134647</v>
      </c>
      <c r="X436" s="50">
        <f t="shared" si="207"/>
        <v>52691.189673978763</v>
      </c>
      <c r="AD436"/>
      <c r="AE436" s="3">
        <v>51</v>
      </c>
      <c r="AG436" s="3">
        <f t="shared" si="195"/>
        <v>49.535774030139265</v>
      </c>
      <c r="AH436" s="43">
        <f t="shared" si="208"/>
        <v>48358.058364471799</v>
      </c>
      <c r="AI436" s="43">
        <f t="shared" si="208"/>
        <v>74273.843297995394</v>
      </c>
      <c r="AJ436" s="43">
        <f t="shared" si="208"/>
        <v>72495.10596886641</v>
      </c>
      <c r="AK436" s="43">
        <f t="shared" si="208"/>
        <v>69300.736783021071</v>
      </c>
      <c r="AL436" s="43">
        <f t="shared" si="208"/>
        <v>12788.004837161656</v>
      </c>
      <c r="AM436" s="44">
        <f t="shared" si="208"/>
        <v>54606.076419441684</v>
      </c>
      <c r="AN436" s="45">
        <f t="shared" si="208"/>
        <v>26274.729094380367</v>
      </c>
      <c r="AO436" s="46">
        <f t="shared" si="208"/>
        <v>5548.843198142049</v>
      </c>
      <c r="AP436" s="46">
        <f t="shared" si="208"/>
        <v>0</v>
      </c>
      <c r="AQ436" s="47">
        <f t="shared" si="208"/>
        <v>127052.16317615975</v>
      </c>
      <c r="AR436" s="47">
        <f t="shared" si="208"/>
        <v>113896.39298069786</v>
      </c>
      <c r="AS436" s="47">
        <f t="shared" si="208"/>
        <v>454992.43659732415</v>
      </c>
      <c r="AT436" s="48">
        <f t="shared" si="208"/>
        <v>2841.443405192329</v>
      </c>
      <c r="AU436" s="48">
        <f t="shared" si="208"/>
        <v>3772.9358067997982</v>
      </c>
      <c r="AV436" s="49">
        <f t="shared" si="208"/>
        <v>38814.153978908238</v>
      </c>
      <c r="AW436" s="49">
        <f t="shared" si="208"/>
        <v>33711.801629088055</v>
      </c>
      <c r="AX436" s="50">
        <f t="shared" si="208"/>
        <v>78774.693557207822</v>
      </c>
      <c r="AY436" s="50">
        <f t="shared" si="208"/>
        <v>52465.53740970623</v>
      </c>
    </row>
    <row r="437" spans="4:51" x14ac:dyDescent="0.25">
      <c r="D437" s="3">
        <v>52</v>
      </c>
      <c r="F437" s="3">
        <v>51</v>
      </c>
      <c r="G437" s="43">
        <f t="shared" si="207"/>
        <v>49188.951444453771</v>
      </c>
      <c r="H437" s="43">
        <f t="shared" si="207"/>
        <v>75759.881815645364</v>
      </c>
      <c r="I437" s="43">
        <f t="shared" si="207"/>
        <v>74215.538965053944</v>
      </c>
      <c r="J437" s="43">
        <f t="shared" si="207"/>
        <v>70640.371518626256</v>
      </c>
      <c r="K437" s="43">
        <f t="shared" si="207"/>
        <v>13680.211756689583</v>
      </c>
      <c r="L437" s="44">
        <f t="shared" si="207"/>
        <v>54972.657376556948</v>
      </c>
      <c r="M437" s="45">
        <f t="shared" si="207"/>
        <v>26934.308058944018</v>
      </c>
      <c r="N437" s="46">
        <f t="shared" si="207"/>
        <v>5687.0316924604904</v>
      </c>
      <c r="O437" s="46">
        <f t="shared" si="207"/>
        <v>0</v>
      </c>
      <c r="P437" s="47">
        <f t="shared" si="207"/>
        <v>129151.46503823355</v>
      </c>
      <c r="Q437" s="47">
        <f t="shared" si="207"/>
        <v>115451.64832712096</v>
      </c>
      <c r="R437" s="47">
        <f t="shared" si="207"/>
        <v>457784.41536116763</v>
      </c>
      <c r="S437" s="48">
        <f t="shared" si="207"/>
        <v>2890.0029796446997</v>
      </c>
      <c r="T437" s="48">
        <f t="shared" si="207"/>
        <v>3841.9262183051824</v>
      </c>
      <c r="U437" s="49">
        <f t="shared" si="207"/>
        <v>39615.737457216303</v>
      </c>
      <c r="V437" s="49">
        <f t="shared" si="207"/>
        <v>34386.384438653047</v>
      </c>
      <c r="W437" s="50">
        <f t="shared" si="207"/>
        <v>79455.232339423485</v>
      </c>
      <c r="X437" s="50">
        <f t="shared" si="207"/>
        <v>53164.143899580835</v>
      </c>
      <c r="AD437"/>
      <c r="AE437" s="3">
        <v>52</v>
      </c>
      <c r="AG437" s="3">
        <f t="shared" si="195"/>
        <v>50.306638016924872</v>
      </c>
      <c r="AH437" s="43">
        <f t="shared" si="208"/>
        <v>48803.958403866229</v>
      </c>
      <c r="AI437" s="43">
        <f t="shared" si="208"/>
        <v>75062.614731092195</v>
      </c>
      <c r="AJ437" s="43">
        <f t="shared" si="208"/>
        <v>73411.439839960323</v>
      </c>
      <c r="AK437" s="43">
        <f t="shared" si="208"/>
        <v>70012.104526564683</v>
      </c>
      <c r="AL437" s="43">
        <f t="shared" si="208"/>
        <v>13272.878536822351</v>
      </c>
      <c r="AM437" s="44">
        <f t="shared" si="208"/>
        <v>54802.473296475931</v>
      </c>
      <c r="AN437" s="45">
        <f t="shared" si="208"/>
        <v>26624.702097208592</v>
      </c>
      <c r="AO437" s="46">
        <f t="shared" si="208"/>
        <v>5622.0208498182446</v>
      </c>
      <c r="AP437" s="46">
        <f t="shared" si="208"/>
        <v>0</v>
      </c>
      <c r="AQ437" s="47">
        <f t="shared" si="208"/>
        <v>128167.75912257125</v>
      </c>
      <c r="AR437" s="47">
        <f t="shared" si="208"/>
        <v>114726.52516003957</v>
      </c>
      <c r="AS437" s="47">
        <f t="shared" si="208"/>
        <v>456503.04445876204</v>
      </c>
      <c r="AT437" s="48">
        <f t="shared" si="208"/>
        <v>2867.2536934737464</v>
      </c>
      <c r="AU437" s="48">
        <f t="shared" si="208"/>
        <v>3809.6332816813847</v>
      </c>
      <c r="AV437" s="49">
        <f t="shared" si="208"/>
        <v>39239.468156531591</v>
      </c>
      <c r="AW437" s="49">
        <f t="shared" si="208"/>
        <v>34069.864006185671</v>
      </c>
      <c r="AX437" s="50">
        <f t="shared" si="208"/>
        <v>79138.652843217322</v>
      </c>
      <c r="AY437" s="50">
        <f t="shared" si="208"/>
        <v>52838.105185940418</v>
      </c>
    </row>
    <row r="438" spans="4:51" x14ac:dyDescent="0.25">
      <c r="D438" s="3">
        <v>53</v>
      </c>
      <c r="F438" s="3">
        <v>52</v>
      </c>
      <c r="G438" s="43">
        <f t="shared" si="207"/>
        <v>49718.376139408654</v>
      </c>
      <c r="H438" s="43">
        <f t="shared" si="207"/>
        <v>76745.441297067155</v>
      </c>
      <c r="I438" s="43">
        <f t="shared" si="207"/>
        <v>75342.221998329303</v>
      </c>
      <c r="J438" s="43">
        <f t="shared" si="207"/>
        <v>71527.464414149028</v>
      </c>
      <c r="K438" s="43">
        <f t="shared" si="207"/>
        <v>14223.846425744738</v>
      </c>
      <c r="L438" s="44">
        <f t="shared" si="207"/>
        <v>55207.768220687372</v>
      </c>
      <c r="M438" s="45">
        <f t="shared" si="207"/>
        <v>27372.272929891435</v>
      </c>
      <c r="N438" s="46">
        <f t="shared" si="207"/>
        <v>5779.4483487415719</v>
      </c>
      <c r="O438" s="46">
        <f t="shared" si="207"/>
        <v>0</v>
      </c>
      <c r="P438" s="47">
        <f t="shared" si="207"/>
        <v>130537.93743559001</v>
      </c>
      <c r="Q438" s="47">
        <f t="shared" si="207"/>
        <v>116462.54651213267</v>
      </c>
      <c r="R438" s="47">
        <f t="shared" si="207"/>
        <v>459511.3544033384</v>
      </c>
      <c r="S438" s="48">
        <f t="shared" si="207"/>
        <v>2922.0503823755012</v>
      </c>
      <c r="T438" s="48">
        <f t="shared" si="207"/>
        <v>3887.3303356339593</v>
      </c>
      <c r="U438" s="49">
        <f t="shared" si="207"/>
        <v>40148.061555135559</v>
      </c>
      <c r="V438" s="49">
        <f t="shared" si="207"/>
        <v>34833.768371944258</v>
      </c>
      <c r="W438" s="50">
        <f t="shared" si="207"/>
        <v>79894.542736299685</v>
      </c>
      <c r="X438" s="50">
        <f t="shared" si="207"/>
        <v>53619.658412223755</v>
      </c>
      <c r="AD438"/>
      <c r="AE438" s="3">
        <v>53</v>
      </c>
      <c r="AG438" s="3">
        <f t="shared" si="195"/>
        <v>51.016955441198782</v>
      </c>
      <c r="AH438" s="43">
        <f t="shared" si="208"/>
        <v>49198.179551664332</v>
      </c>
      <c r="AI438" s="43">
        <f t="shared" si="208"/>
        <v>75776.789191448275</v>
      </c>
      <c r="AJ438" s="43">
        <f t="shared" si="208"/>
        <v>74234.965981717571</v>
      </c>
      <c r="AK438" s="43">
        <f t="shared" si="208"/>
        <v>70655.598995315988</v>
      </c>
      <c r="AL438" s="43">
        <f t="shared" si="208"/>
        <v>13689.84957704003</v>
      </c>
      <c r="AM438" s="44">
        <f t="shared" si="208"/>
        <v>54976.741733111565</v>
      </c>
      <c r="AN438" s="45">
        <f t="shared" si="208"/>
        <v>26941.818013986143</v>
      </c>
      <c r="AO438" s="46">
        <f t="shared" si="208"/>
        <v>5688.6118817980587</v>
      </c>
      <c r="AP438" s="46">
        <f t="shared" si="208"/>
        <v>0</v>
      </c>
      <c r="AQ438" s="47">
        <f t="shared" si="208"/>
        <v>129175.28919858807</v>
      </c>
      <c r="AR438" s="47">
        <f t="shared" si="208"/>
        <v>115469.12926502805</v>
      </c>
      <c r="AS438" s="47">
        <f t="shared" si="208"/>
        <v>457814.86664814525</v>
      </c>
      <c r="AT438" s="48">
        <f t="shared" si="208"/>
        <v>2890.5538235156951</v>
      </c>
      <c r="AU438" s="48">
        <f t="shared" si="208"/>
        <v>3842.7075213378766</v>
      </c>
      <c r="AV438" s="49">
        <f t="shared" si="208"/>
        <v>39624.864741881291</v>
      </c>
      <c r="AW438" s="49">
        <f t="shared" si="208"/>
        <v>34394.059406521832</v>
      </c>
      <c r="AX438" s="50">
        <f t="shared" si="208"/>
        <v>79462.84908984568</v>
      </c>
      <c r="AY438" s="50">
        <f t="shared" si="208"/>
        <v>53172.011011805705</v>
      </c>
    </row>
    <row r="439" spans="4:51" x14ac:dyDescent="0.25">
      <c r="D439" s="3">
        <v>54</v>
      </c>
      <c r="F439" s="3">
        <v>53</v>
      </c>
      <c r="G439" s="43">
        <f t="shared" si="207"/>
        <v>50218.54527069562</v>
      </c>
      <c r="H439" s="43">
        <f t="shared" si="207"/>
        <v>77707.658293048036</v>
      </c>
      <c r="I439" s="43">
        <f t="shared" si="207"/>
        <v>76430.591011110198</v>
      </c>
      <c r="J439" s="43">
        <f t="shared" si="207"/>
        <v>72392.46725877648</v>
      </c>
      <c r="K439" s="43">
        <f t="shared" si="207"/>
        <v>14720.509856033639</v>
      </c>
      <c r="L439" s="44">
        <f t="shared" si="207"/>
        <v>55431.236555335207</v>
      </c>
      <c r="M439" s="45">
        <f t="shared" si="207"/>
        <v>27800.229279854309</v>
      </c>
      <c r="N439" s="46">
        <f t="shared" si="207"/>
        <v>5870.284131307114</v>
      </c>
      <c r="O439" s="46">
        <f t="shared" si="207"/>
        <v>0</v>
      </c>
      <c r="P439" s="47">
        <f t="shared" si="207"/>
        <v>131887.0959016851</v>
      </c>
      <c r="Q439" s="47">
        <f t="shared" si="207"/>
        <v>117433.51940262246</v>
      </c>
      <c r="R439" s="47">
        <f t="shared" si="207"/>
        <v>461104.85740390187</v>
      </c>
      <c r="S439" s="48">
        <f t="shared" si="207"/>
        <v>2953.215734678387</v>
      </c>
      <c r="T439" s="48">
        <f t="shared" si="207"/>
        <v>3931.3810366215962</v>
      </c>
      <c r="U439" s="49">
        <f t="shared" si="207"/>
        <v>40668.33514177092</v>
      </c>
      <c r="V439" s="49">
        <f t="shared" si="207"/>
        <v>35270.550975897298</v>
      </c>
      <c r="W439" s="50">
        <f t="shared" si="207"/>
        <v>80314.336547773361</v>
      </c>
      <c r="X439" s="50">
        <f t="shared" si="207"/>
        <v>54058.320401290999</v>
      </c>
      <c r="AD439"/>
      <c r="AE439" s="3">
        <v>54</v>
      </c>
      <c r="AG439" s="3">
        <f t="shared" si="195"/>
        <v>51.671481858149477</v>
      </c>
      <c r="AH439" s="43">
        <f t="shared" si="208"/>
        <v>49547.745053968683</v>
      </c>
      <c r="AI439" s="43">
        <f t="shared" si="208"/>
        <v>76424.261668094041</v>
      </c>
      <c r="AJ439" s="43">
        <f t="shared" si="208"/>
        <v>74976.350557924889</v>
      </c>
      <c r="AK439" s="43">
        <f t="shared" si="208"/>
        <v>71238.495424955414</v>
      </c>
      <c r="AL439" s="43">
        <f t="shared" si="208"/>
        <v>14050.683155245308</v>
      </c>
      <c r="AM439" s="44">
        <f t="shared" si="208"/>
        <v>55131.841642133615</v>
      </c>
      <c r="AN439" s="45">
        <f t="shared" si="208"/>
        <v>27229.503307430157</v>
      </c>
      <c r="AO439" s="46">
        <f t="shared" si="208"/>
        <v>5749.2626124353947</v>
      </c>
      <c r="AP439" s="46">
        <f t="shared" si="208"/>
        <v>0</v>
      </c>
      <c r="AQ439" s="47">
        <f t="shared" si="208"/>
        <v>130086.61538285315</v>
      </c>
      <c r="AR439" s="47">
        <f t="shared" si="208"/>
        <v>116134.92220334367</v>
      </c>
      <c r="AS439" s="47">
        <f t="shared" si="208"/>
        <v>458959.25131340272</v>
      </c>
      <c r="AT439" s="48">
        <f t="shared" si="208"/>
        <v>2911.6205350885148</v>
      </c>
      <c r="AU439" s="48">
        <f t="shared" si="208"/>
        <v>3872.5651052708026</v>
      </c>
      <c r="AV439" s="49">
        <f t="shared" si="208"/>
        <v>39974.522043882949</v>
      </c>
      <c r="AW439" s="49">
        <f t="shared" si="208"/>
        <v>34687.973028199376</v>
      </c>
      <c r="AX439" s="50">
        <f t="shared" si="208"/>
        <v>79752.421395764919</v>
      </c>
      <c r="AY439" s="50">
        <f t="shared" si="208"/>
        <v>53471.900793188506</v>
      </c>
    </row>
    <row r="440" spans="4:51" x14ac:dyDescent="0.25">
      <c r="D440" s="3">
        <v>55</v>
      </c>
      <c r="F440" s="3">
        <v>54</v>
      </c>
      <c r="G440" s="43">
        <f t="shared" si="207"/>
        <v>50690.828425460175</v>
      </c>
      <c r="H440" s="43">
        <f t="shared" si="207"/>
        <v>78646.943192982159</v>
      </c>
      <c r="I440" s="43">
        <f t="shared" si="207"/>
        <v>77481.454440097761</v>
      </c>
      <c r="J440" s="43">
        <f t="shared" si="207"/>
        <v>73235.803998820309</v>
      </c>
      <c r="K440" s="43">
        <f t="shared" si="207"/>
        <v>15174.948377769197</v>
      </c>
      <c r="L440" s="44">
        <f t="shared" si="207"/>
        <v>55643.655831701435</v>
      </c>
      <c r="M440" s="45">
        <f t="shared" si="207"/>
        <v>28218.300879508126</v>
      </c>
      <c r="N440" s="46">
        <f t="shared" si="207"/>
        <v>5959.5488770317388</v>
      </c>
      <c r="O440" s="46">
        <f t="shared" si="207"/>
        <v>0</v>
      </c>
      <c r="P440" s="47">
        <f t="shared" si="207"/>
        <v>133199.82746538264</v>
      </c>
      <c r="Q440" s="47">
        <f t="shared" si="207"/>
        <v>118365.98856001746</v>
      </c>
      <c r="R440" s="47">
        <f t="shared" si="207"/>
        <v>462574.94040321239</v>
      </c>
      <c r="S440" s="48">
        <f t="shared" si="207"/>
        <v>2983.5197684111881</v>
      </c>
      <c r="T440" s="48">
        <f t="shared" si="207"/>
        <v>3974.1104072760509</v>
      </c>
      <c r="U440" s="49">
        <f t="shared" si="207"/>
        <v>41176.753873858994</v>
      </c>
      <c r="V440" s="49">
        <f t="shared" si="207"/>
        <v>35696.919481389596</v>
      </c>
      <c r="W440" s="50">
        <f t="shared" si="207"/>
        <v>80715.558265513071</v>
      </c>
      <c r="X440" s="50">
        <f t="shared" si="207"/>
        <v>54480.702240255625</v>
      </c>
      <c r="AD440"/>
      <c r="AE440" s="3">
        <v>55</v>
      </c>
      <c r="AG440" s="3">
        <f t="shared" si="195"/>
        <v>52.274599303739727</v>
      </c>
      <c r="AH440" s="43">
        <f t="shared" si="208"/>
        <v>49858.577506598922</v>
      </c>
      <c r="AI440" s="43">
        <f t="shared" si="208"/>
        <v>77011.97296427215</v>
      </c>
      <c r="AJ440" s="43">
        <f t="shared" si="208"/>
        <v>75644.86978046193</v>
      </c>
      <c r="AK440" s="43">
        <f t="shared" si="208"/>
        <v>71767.175793666567</v>
      </c>
      <c r="AL440" s="43">
        <f t="shared" si="208"/>
        <v>14364.695903683474</v>
      </c>
      <c r="AM440" s="44">
        <f t="shared" si="208"/>
        <v>55270.263792065511</v>
      </c>
      <c r="AN440" s="45">
        <f t="shared" si="208"/>
        <v>27490.781138513277</v>
      </c>
      <c r="AO440" s="46">
        <f t="shared" si="208"/>
        <v>5804.5488475355296</v>
      </c>
      <c r="AP440" s="46">
        <f t="shared" si="208"/>
        <v>0</v>
      </c>
      <c r="AQ440" s="47">
        <f t="shared" si="208"/>
        <v>130912.09401968608</v>
      </c>
      <c r="AR440" s="47">
        <f t="shared" si="208"/>
        <v>116733.09063714671</v>
      </c>
      <c r="AS440" s="47">
        <f t="shared" si="208"/>
        <v>459961.78192795668</v>
      </c>
      <c r="AT440" s="48">
        <f t="shared" si="208"/>
        <v>2930.6953351785796</v>
      </c>
      <c r="AU440" s="48">
        <f t="shared" si="208"/>
        <v>3899.560065495908</v>
      </c>
      <c r="AV440" s="49">
        <f t="shared" si="208"/>
        <v>40292.120288068836</v>
      </c>
      <c r="AW440" s="49">
        <f t="shared" si="208"/>
        <v>34954.756539327565</v>
      </c>
      <c r="AX440" s="50">
        <f t="shared" si="208"/>
        <v>80011.720799748407</v>
      </c>
      <c r="AY440" s="50">
        <f t="shared" si="208"/>
        <v>53741.768662258532</v>
      </c>
    </row>
    <row r="441" spans="4:51" x14ac:dyDescent="0.25">
      <c r="D441" s="3">
        <v>56</v>
      </c>
      <c r="F441" s="3">
        <v>55</v>
      </c>
      <c r="G441" s="43">
        <f t="shared" si="207"/>
        <v>51136.562763863622</v>
      </c>
      <c r="H441" s="43">
        <f t="shared" si="207"/>
        <v>79563.709531694141</v>
      </c>
      <c r="I441" s="43">
        <f t="shared" si="207"/>
        <v>78495.65249184148</v>
      </c>
      <c r="J441" s="43">
        <f t="shared" si="207"/>
        <v>74057.899773864963</v>
      </c>
      <c r="K441" s="43">
        <f t="shared" si="207"/>
        <v>15591.336822424337</v>
      </c>
      <c r="L441" s="44">
        <f t="shared" si="207"/>
        <v>55845.586704122776</v>
      </c>
      <c r="M441" s="45">
        <f t="shared" si="207"/>
        <v>28626.61713582855</v>
      </c>
      <c r="N441" s="46">
        <f t="shared" si="207"/>
        <v>6047.2535543991544</v>
      </c>
      <c r="O441" s="46">
        <f t="shared" si="207"/>
        <v>0</v>
      </c>
      <c r="P441" s="47">
        <f t="shared" si="207"/>
        <v>134477.00666439868</v>
      </c>
      <c r="Q441" s="47">
        <f t="shared" si="207"/>
        <v>119261.3394860032</v>
      </c>
      <c r="R441" s="47">
        <f t="shared" si="207"/>
        <v>463930.91326342919</v>
      </c>
      <c r="S441" s="48">
        <f t="shared" si="207"/>
        <v>3012.9829957211855</v>
      </c>
      <c r="T441" s="48">
        <f t="shared" si="207"/>
        <v>4015.5504492779555</v>
      </c>
      <c r="U441" s="49">
        <f t="shared" si="207"/>
        <v>41673.515814353908</v>
      </c>
      <c r="V441" s="49">
        <f t="shared" si="207"/>
        <v>36113.062391590924</v>
      </c>
      <c r="W441" s="50">
        <f t="shared" si="207"/>
        <v>81099.106548083539</v>
      </c>
      <c r="X441" s="50">
        <f t="shared" si="207"/>
        <v>54887.361368795362</v>
      </c>
      <c r="AD441"/>
      <c r="AE441" s="3">
        <v>56</v>
      </c>
      <c r="AG441" s="3">
        <f t="shared" si="195"/>
        <v>52.830345632314121</v>
      </c>
      <c r="AH441" s="43">
        <f t="shared" si="208"/>
        <v>50135.690794227914</v>
      </c>
      <c r="AI441" s="43">
        <f t="shared" si="208"/>
        <v>77546.040534894812</v>
      </c>
      <c r="AJ441" s="43">
        <f t="shared" si="208"/>
        <v>76248.608830089259</v>
      </c>
      <c r="AK441" s="43">
        <f t="shared" si="208"/>
        <v>72247.253481965745</v>
      </c>
      <c r="AL441" s="43">
        <f t="shared" si="208"/>
        <v>14639.345568225668</v>
      </c>
      <c r="AM441" s="44">
        <f t="shared" si="208"/>
        <v>55394.115787792944</v>
      </c>
      <c r="AN441" s="45">
        <f t="shared" si="208"/>
        <v>27728.324330156087</v>
      </c>
      <c r="AO441" s="46">
        <f t="shared" si="208"/>
        <v>5854.9843863478445</v>
      </c>
      <c r="AP441" s="46">
        <f t="shared" si="208"/>
        <v>0</v>
      </c>
      <c r="AQ441" s="47">
        <f t="shared" si="208"/>
        <v>131660.79524213506</v>
      </c>
      <c r="AR441" s="47">
        <f t="shared" si="208"/>
        <v>117271.54024488296</v>
      </c>
      <c r="AS441" s="47">
        <f t="shared" si="208"/>
        <v>460843.47180641873</v>
      </c>
      <c r="AT441" s="48">
        <f t="shared" si="208"/>
        <v>2947.9896309780665</v>
      </c>
      <c r="AU441" s="48">
        <f t="shared" si="208"/>
        <v>3924.0015923574833</v>
      </c>
      <c r="AV441" s="49">
        <f t="shared" si="208"/>
        <v>40580.908868999861</v>
      </c>
      <c r="AW441" s="49">
        <f t="shared" si="208"/>
        <v>35197.187585822838</v>
      </c>
      <c r="AX441" s="50">
        <f t="shared" si="208"/>
        <v>80244.450186481874</v>
      </c>
      <c r="AY441" s="50">
        <f t="shared" si="208"/>
        <v>53985.061716887947</v>
      </c>
    </row>
    <row r="442" spans="4:51" x14ac:dyDescent="0.25">
      <c r="D442" s="3">
        <v>57</v>
      </c>
      <c r="F442" s="3">
        <v>56</v>
      </c>
      <c r="G442" s="43">
        <f t="shared" si="207"/>
        <v>51557.049122604709</v>
      </c>
      <c r="H442" s="43">
        <f t="shared" si="207"/>
        <v>80458.372962671521</v>
      </c>
      <c r="I442" s="43">
        <f t="shared" si="207"/>
        <v>79474.050805772364</v>
      </c>
      <c r="J442" s="43">
        <f t="shared" si="207"/>
        <v>74859.179993664759</v>
      </c>
      <c r="K442" s="43">
        <f t="shared" si="207"/>
        <v>15973.358753369395</v>
      </c>
      <c r="L442" s="44">
        <f t="shared" si="207"/>
        <v>56037.559253178893</v>
      </c>
      <c r="M442" s="45">
        <f t="shared" si="207"/>
        <v>29025.312495012375</v>
      </c>
      <c r="N442" s="46">
        <f t="shared" si="207"/>
        <v>6133.4101625803341</v>
      </c>
      <c r="O442" s="46">
        <f t="shared" si="207"/>
        <v>0</v>
      </c>
      <c r="P442" s="47">
        <f t="shared" si="207"/>
        <v>135719.49496711619</v>
      </c>
      <c r="Q442" s="47">
        <f t="shared" si="207"/>
        <v>120120.92100634673</v>
      </c>
      <c r="R442" s="47">
        <f t="shared" si="207"/>
        <v>465181.42220854288</v>
      </c>
      <c r="S442" s="48">
        <f t="shared" si="207"/>
        <v>3041.6256866982549</v>
      </c>
      <c r="T442" s="48">
        <f t="shared" si="207"/>
        <v>4055.733009428563</v>
      </c>
      <c r="U442" s="49">
        <f t="shared" si="207"/>
        <v>42158.820885496294</v>
      </c>
      <c r="V442" s="49">
        <f t="shared" si="207"/>
        <v>36519.169042636211</v>
      </c>
      <c r="W442" s="50">
        <f t="shared" si="207"/>
        <v>81465.836214410112</v>
      </c>
      <c r="X442" s="50">
        <f t="shared" si="207"/>
        <v>55278.840240320627</v>
      </c>
      <c r="AD442"/>
      <c r="AE442" s="3">
        <v>57</v>
      </c>
      <c r="AG442" s="3">
        <f t="shared" si="195"/>
        <v>53.342441549920437</v>
      </c>
      <c r="AH442" s="43">
        <f t="shared" si="208"/>
        <v>50383.346176969673</v>
      </c>
      <c r="AI442" s="43">
        <f t="shared" si="208"/>
        <v>78031.869562189211</v>
      </c>
      <c r="AJ442" s="43">
        <f t="shared" si="208"/>
        <v>76794.631246977326</v>
      </c>
      <c r="AK442" s="43">
        <f t="shared" si="208"/>
        <v>72683.678731927328</v>
      </c>
      <c r="AL442" s="43">
        <f t="shared" si="208"/>
        <v>14880.661073662239</v>
      </c>
      <c r="AM442" s="44">
        <f t="shared" si="208"/>
        <v>55505.190304982832</v>
      </c>
      <c r="AN442" s="45">
        <f t="shared" si="208"/>
        <v>27944.500859465752</v>
      </c>
      <c r="AO442" s="46">
        <f t="shared" si="208"/>
        <v>5901.0284385654404</v>
      </c>
      <c r="AP442" s="46">
        <f t="shared" si="208"/>
        <v>0</v>
      </c>
      <c r="AQ442" s="47">
        <f t="shared" si="208"/>
        <v>132340.68662621645</v>
      </c>
      <c r="AR442" s="47">
        <f t="shared" si="208"/>
        <v>117757.10006909924</v>
      </c>
      <c r="AS442" s="47">
        <f t="shared" si="208"/>
        <v>461621.68711486564</v>
      </c>
      <c r="AT442" s="48">
        <f t="shared" si="208"/>
        <v>2963.6890305705774</v>
      </c>
      <c r="AU442" s="48">
        <f t="shared" si="208"/>
        <v>3946.160499279335</v>
      </c>
      <c r="AV442" s="49">
        <f t="shared" si="208"/>
        <v>40843.76361692405</v>
      </c>
      <c r="AW442" s="49">
        <f t="shared" si="208"/>
        <v>35417.720291965386</v>
      </c>
      <c r="AX442" s="50">
        <f t="shared" si="208"/>
        <v>80453.776311085589</v>
      </c>
      <c r="AY442" s="50">
        <f t="shared" si="208"/>
        <v>54204.766040203249</v>
      </c>
    </row>
    <row r="443" spans="4:51" x14ac:dyDescent="0.25">
      <c r="D443" s="3">
        <v>58</v>
      </c>
      <c r="F443" s="3">
        <v>57</v>
      </c>
      <c r="G443" s="43">
        <f t="shared" si="207"/>
        <v>51953.548983098626</v>
      </c>
      <c r="H443" s="43">
        <f t="shared" si="207"/>
        <v>81331.350325595326</v>
      </c>
      <c r="I443" s="43">
        <f t="shared" si="207"/>
        <v>80417.534722979122</v>
      </c>
      <c r="J443" s="43">
        <f t="shared" si="207"/>
        <v>75640.069505035834</v>
      </c>
      <c r="K443" s="43">
        <f t="shared" si="207"/>
        <v>16324.274112953177</v>
      </c>
      <c r="L443" s="44">
        <f t="shared" si="207"/>
        <v>56220.074991680682</v>
      </c>
      <c r="M443" s="45">
        <f t="shared" si="207"/>
        <v>29414.525876427866</v>
      </c>
      <c r="N443" s="46">
        <f t="shared" si="207"/>
        <v>6218.0316374390804</v>
      </c>
      <c r="O443" s="46">
        <f t="shared" si="207"/>
        <v>0</v>
      </c>
      <c r="P443" s="47">
        <f t="shared" si="207"/>
        <v>136928.14028355226</v>
      </c>
      <c r="Q443" s="47">
        <f t="shared" si="207"/>
        <v>120946.04487254075</v>
      </c>
      <c r="R443" s="47">
        <f t="shared" si="207"/>
        <v>466334.49101779913</v>
      </c>
      <c r="S443" s="48">
        <f t="shared" si="207"/>
        <v>3069.4678499122269</v>
      </c>
      <c r="T443" s="48">
        <f t="shared" si="207"/>
        <v>4094.6897170044012</v>
      </c>
      <c r="U443" s="49">
        <f t="shared" si="207"/>
        <v>42632.870368663884</v>
      </c>
      <c r="V443" s="49">
        <f t="shared" si="207"/>
        <v>36915.42920228593</v>
      </c>
      <c r="W443" s="50">
        <f t="shared" si="207"/>
        <v>81816.560185397873</v>
      </c>
      <c r="X443" s="50">
        <f t="shared" si="207"/>
        <v>55655.666326876759</v>
      </c>
      <c r="AD443"/>
      <c r="AE443" s="3">
        <v>58</v>
      </c>
      <c r="AG443" s="3">
        <f t="shared" si="195"/>
        <v>53.814315524332059</v>
      </c>
      <c r="AH443" s="43">
        <f t="shared" si="208"/>
        <v>50605.179425458518</v>
      </c>
      <c r="AI443" s="43">
        <f t="shared" si="208"/>
        <v>78474.247427922644</v>
      </c>
      <c r="AJ443" s="43">
        <f t="shared" si="208"/>
        <v>77289.122909436512</v>
      </c>
      <c r="AK443" s="43">
        <f t="shared" si="208"/>
        <v>73080.828048672905</v>
      </c>
      <c r="AL443" s="43">
        <f t="shared" si="208"/>
        <v>15093.560544331884</v>
      </c>
      <c r="AM443" s="44">
        <f t="shared" si="208"/>
        <v>55605.019628214082</v>
      </c>
      <c r="AN443" s="45">
        <f t="shared" si="208"/>
        <v>28141.412944220119</v>
      </c>
      <c r="AO443" s="46">
        <f t="shared" si="208"/>
        <v>5943.0920874697013</v>
      </c>
      <c r="AP443" s="46">
        <f t="shared" si="208"/>
        <v>0</v>
      </c>
      <c r="AQ443" s="47">
        <f t="shared" si="208"/>
        <v>132958.78741184817</v>
      </c>
      <c r="AR443" s="47">
        <f t="shared" si="208"/>
        <v>118195.69066374193</v>
      </c>
      <c r="AS443" s="47">
        <f t="shared" si="208"/>
        <v>462310.8648062736</v>
      </c>
      <c r="AT443" s="48">
        <f t="shared" si="208"/>
        <v>2977.9569569345126</v>
      </c>
      <c r="AU443" s="48">
        <f t="shared" si="208"/>
        <v>3966.2746579626973</v>
      </c>
      <c r="AV443" s="49">
        <f t="shared" si="208"/>
        <v>41083.235641638239</v>
      </c>
      <c r="AW443" s="49">
        <f t="shared" si="208"/>
        <v>35618.528199744949</v>
      </c>
      <c r="AX443" s="50">
        <f t="shared" si="208"/>
        <v>80642.420030176858</v>
      </c>
      <c r="AY443" s="50">
        <f t="shared" si="208"/>
        <v>54403.47762561946</v>
      </c>
    </row>
    <row r="444" spans="4:51" x14ac:dyDescent="0.25">
      <c r="D444" s="3">
        <v>59</v>
      </c>
      <c r="F444" s="3">
        <v>58</v>
      </c>
      <c r="G444" s="43">
        <f t="shared" si="207"/>
        <v>52327.282192061233</v>
      </c>
      <c r="H444" s="43">
        <f t="shared" si="207"/>
        <v>82183.058800418148</v>
      </c>
      <c r="I444" s="43">
        <f t="shared" si="207"/>
        <v>81327.004117710923</v>
      </c>
      <c r="J444" s="43">
        <f t="shared" si="207"/>
        <v>76400.991841156996</v>
      </c>
      <c r="K444" s="43">
        <f t="shared" si="207"/>
        <v>16646.976404382614</v>
      </c>
      <c r="L444" s="44">
        <f t="shared" si="207"/>
        <v>56393.608684389947</v>
      </c>
      <c r="M444" s="45">
        <f t="shared" si="207"/>
        <v>29794.400136500171</v>
      </c>
      <c r="N444" s="46">
        <f t="shared" si="207"/>
        <v>6301.1317639778263</v>
      </c>
      <c r="O444" s="46">
        <f t="shared" si="207"/>
        <v>0</v>
      </c>
      <c r="P444" s="47">
        <f t="shared" si="207"/>
        <v>138103.77655668819</v>
      </c>
      <c r="Q444" s="47">
        <f t="shared" si="207"/>
        <v>121737.98555450737</v>
      </c>
      <c r="R444" s="47">
        <f t="shared" si="207"/>
        <v>467397.56067852397</v>
      </c>
      <c r="S444" s="48">
        <f t="shared" si="207"/>
        <v>3096.5292155620941</v>
      </c>
      <c r="T444" s="48">
        <f t="shared" si="207"/>
        <v>4132.451928315716</v>
      </c>
      <c r="U444" s="49">
        <f t="shared" si="207"/>
        <v>43095.866447534914</v>
      </c>
      <c r="V444" s="49">
        <f t="shared" si="207"/>
        <v>37302.032703956575</v>
      </c>
      <c r="W444" s="50">
        <f t="shared" si="207"/>
        <v>82152.051369833483</v>
      </c>
      <c r="X444" s="50">
        <f t="shared" si="207"/>
        <v>56018.352174209751</v>
      </c>
      <c r="AD444"/>
      <c r="AE444" s="3">
        <v>59</v>
      </c>
      <c r="AG444" s="3">
        <f t="shared" si="195"/>
        <v>54.249126738543261</v>
      </c>
      <c r="AH444" s="43">
        <f t="shared" si="208"/>
        <v>50804.304607573358</v>
      </c>
      <c r="AI444" s="43">
        <f t="shared" si="208"/>
        <v>78877.424232707664</v>
      </c>
      <c r="AJ444" s="43">
        <f t="shared" si="208"/>
        <v>77737.514329432815</v>
      </c>
      <c r="AK444" s="43">
        <f t="shared" si="208"/>
        <v>73442.580163860199</v>
      </c>
      <c r="AL444" s="43">
        <f t="shared" si="208"/>
        <v>15282.089477758351</v>
      </c>
      <c r="AM444" s="44">
        <f t="shared" si="208"/>
        <v>55694.919531998486</v>
      </c>
      <c r="AN444" s="45">
        <f t="shared" si="208"/>
        <v>28320.930652276886</v>
      </c>
      <c r="AO444" s="46">
        <f t="shared" si="208"/>
        <v>5981.5439220139097</v>
      </c>
      <c r="AP444" s="46">
        <f t="shared" si="208"/>
        <v>0</v>
      </c>
      <c r="AQ444" s="47">
        <f t="shared" si="208"/>
        <v>133521.2984367843</v>
      </c>
      <c r="AR444" s="47">
        <f t="shared" si="208"/>
        <v>118592.46297477465</v>
      </c>
      <c r="AS444" s="47">
        <f t="shared" si="208"/>
        <v>462923.07465783396</v>
      </c>
      <c r="AT444" s="48">
        <f t="shared" si="208"/>
        <v>2990.937694171876</v>
      </c>
      <c r="AU444" s="48">
        <f t="shared" si="208"/>
        <v>3984.5535789806404</v>
      </c>
      <c r="AV444" s="49">
        <f t="shared" si="208"/>
        <v>41301.593072736265</v>
      </c>
      <c r="AW444" s="49">
        <f t="shared" si="208"/>
        <v>35801.540858088571</v>
      </c>
      <c r="AX444" s="50">
        <f t="shared" si="208"/>
        <v>80812.729395215007</v>
      </c>
      <c r="AY444" s="50">
        <f t="shared" si="208"/>
        <v>54583.461087242198</v>
      </c>
    </row>
    <row r="445" spans="4:51" x14ac:dyDescent="0.25">
      <c r="D445" s="3">
        <v>60</v>
      </c>
      <c r="F445" s="3">
        <v>59</v>
      </c>
      <c r="G445" s="43">
        <f t="shared" si="207"/>
        <v>52679.425333387087</v>
      </c>
      <c r="H445" s="43">
        <f t="shared" si="207"/>
        <v>83013.915140909739</v>
      </c>
      <c r="I445" s="43">
        <f t="shared" si="207"/>
        <v>82203.368750437468</v>
      </c>
      <c r="J445" s="43">
        <f t="shared" si="207"/>
        <v>77142.368546354293</v>
      </c>
      <c r="K445" s="43">
        <f t="shared" si="207"/>
        <v>16944.04115591665</v>
      </c>
      <c r="L445" s="44">
        <f t="shared" si="207"/>
        <v>56558.610006803283</v>
      </c>
      <c r="M445" s="45">
        <f t="shared" si="207"/>
        <v>30165.081561631501</v>
      </c>
      <c r="N445" s="46">
        <f t="shared" si="207"/>
        <v>6382.7250947755247</v>
      </c>
      <c r="O445" s="46">
        <f t="shared" si="207"/>
        <v>0</v>
      </c>
      <c r="P445" s="47">
        <f t="shared" si="207"/>
        <v>139247.22342622935</v>
      </c>
      <c r="Q445" s="47">
        <f t="shared" si="207"/>
        <v>122497.98020039976</v>
      </c>
      <c r="R445" s="47">
        <f t="shared" si="207"/>
        <v>468377.52736354986</v>
      </c>
      <c r="S445" s="48">
        <f t="shared" si="207"/>
        <v>3122.8292209903957</v>
      </c>
      <c r="T445" s="48">
        <f t="shared" si="207"/>
        <v>4169.0506778265972</v>
      </c>
      <c r="U445" s="49">
        <f t="shared" si="207"/>
        <v>43548.011791329212</v>
      </c>
      <c r="V445" s="49">
        <f t="shared" si="207"/>
        <v>37679.169113634605</v>
      </c>
      <c r="W445" s="50">
        <f t="shared" si="207"/>
        <v>82473.044491717839</v>
      </c>
      <c r="X445" s="50">
        <f t="shared" si="207"/>
        <v>56367.395500530394</v>
      </c>
      <c r="AD445"/>
      <c r="AE445" s="3">
        <v>60</v>
      </c>
      <c r="AG445" s="3">
        <f t="shared" si="195"/>
        <v>54.649786241410681</v>
      </c>
      <c r="AH445" s="43">
        <f t="shared" si="208"/>
        <v>50983.399043753161</v>
      </c>
      <c r="AI445" s="43">
        <f t="shared" si="208"/>
        <v>79245.181579960787</v>
      </c>
      <c r="AJ445" s="43">
        <f t="shared" si="208"/>
        <v>78144.584547307502</v>
      </c>
      <c r="AK445" s="43">
        <f t="shared" si="208"/>
        <v>73772.38074017418</v>
      </c>
      <c r="AL445" s="43">
        <f t="shared" si="208"/>
        <v>15449.601218508738</v>
      </c>
      <c r="AM445" s="44">
        <f t="shared" si="208"/>
        <v>55776.02480714026</v>
      </c>
      <c r="AN445" s="45">
        <f t="shared" si="208"/>
        <v>28484.72083528059</v>
      </c>
      <c r="AO445" s="46">
        <f t="shared" si="208"/>
        <v>6016.7149473300469</v>
      </c>
      <c r="AP445" s="46">
        <f t="shared" si="208"/>
        <v>0</v>
      </c>
      <c r="AQ445" s="47">
        <f t="shared" si="208"/>
        <v>134033.71197163369</v>
      </c>
      <c r="AR445" s="47">
        <f t="shared" si="208"/>
        <v>118951.91348234005</v>
      </c>
      <c r="AS445" s="47">
        <f t="shared" si="208"/>
        <v>463468.46203490603</v>
      </c>
      <c r="AT445" s="48">
        <f t="shared" si="208"/>
        <v>3002.7589631327896</v>
      </c>
      <c r="AU445" s="48">
        <f t="shared" si="208"/>
        <v>4001.1822821338828</v>
      </c>
      <c r="AV445" s="49">
        <f t="shared" si="208"/>
        <v>41500.856805525276</v>
      </c>
      <c r="AW445" s="49">
        <f t="shared" si="208"/>
        <v>35968.47507379813</v>
      </c>
      <c r="AX445" s="50">
        <f t="shared" si="208"/>
        <v>80966.739190241366</v>
      </c>
      <c r="AY445" s="50">
        <f t="shared" si="208"/>
        <v>54746.698449892669</v>
      </c>
    </row>
    <row r="446" spans="4:51" x14ac:dyDescent="0.25">
      <c r="D446" s="3">
        <v>61</v>
      </c>
      <c r="F446" s="3">
        <v>60</v>
      </c>
      <c r="G446" s="43">
        <f t="shared" si="207"/>
        <v>53011.110660646824</v>
      </c>
      <c r="H446" s="43">
        <f t="shared" si="207"/>
        <v>83824.334981195672</v>
      </c>
      <c r="I446" s="43">
        <f t="shared" si="207"/>
        <v>83047.544103251334</v>
      </c>
      <c r="J446" s="43">
        <f t="shared" ref="J446:X446" si="209">300*J374*J146</f>
        <v>77864.618570041144</v>
      </c>
      <c r="K446" s="43">
        <f t="shared" si="209"/>
        <v>17217.767109630309</v>
      </c>
      <c r="L446" s="44">
        <f t="shared" si="209"/>
        <v>56715.505063924378</v>
      </c>
      <c r="M446" s="45">
        <f t="shared" si="209"/>
        <v>30526.719389360784</v>
      </c>
      <c r="N446" s="46">
        <f t="shared" si="209"/>
        <v>6462.8268740045196</v>
      </c>
      <c r="O446" s="46">
        <f t="shared" si="209"/>
        <v>0</v>
      </c>
      <c r="P446" s="47">
        <f t="shared" si="209"/>
        <v>140359.28595762921</v>
      </c>
      <c r="Q446" s="47">
        <f t="shared" si="209"/>
        <v>123227.22874205386</v>
      </c>
      <c r="R446" s="47">
        <f t="shared" si="209"/>
        <v>469280.77864673629</v>
      </c>
      <c r="S446" s="48">
        <f t="shared" si="209"/>
        <v>3148.3869983391919</v>
      </c>
      <c r="T446" s="48">
        <f t="shared" si="209"/>
        <v>4204.5166352498727</v>
      </c>
      <c r="U446" s="49">
        <f t="shared" si="209"/>
        <v>43989.509175115447</v>
      </c>
      <c r="V446" s="49">
        <f t="shared" si="209"/>
        <v>38047.027427323068</v>
      </c>
      <c r="W446" s="50">
        <f t="shared" si="209"/>
        <v>82780.237857037893</v>
      </c>
      <c r="X446" s="50">
        <f t="shared" si="209"/>
        <v>56703.279333183484</v>
      </c>
      <c r="AD446"/>
      <c r="AE446" s="3">
        <v>61</v>
      </c>
      <c r="AG446" s="3">
        <f t="shared" si="195"/>
        <v>55.01897643704347</v>
      </c>
      <c r="AH446" s="43">
        <f t="shared" si="208"/>
        <v>51144.773057576211</v>
      </c>
      <c r="AI446" s="43">
        <f t="shared" si="208"/>
        <v>79580.891476915873</v>
      </c>
      <c r="AJ446" s="43">
        <f t="shared" si="208"/>
        <v>78514.549464064476</v>
      </c>
      <c r="AK446" s="43">
        <f t="shared" ref="AK446:AY446" si="210">300*AK374*AK146</f>
        <v>74073.297627575594</v>
      </c>
      <c r="AL446" s="43">
        <f t="shared" si="210"/>
        <v>15598.895195998419</v>
      </c>
      <c r="AM446" s="44">
        <f t="shared" si="210"/>
        <v>55849.31819183036</v>
      </c>
      <c r="AN446" s="45">
        <f t="shared" si="210"/>
        <v>28634.272073566972</v>
      </c>
      <c r="AO446" s="46">
        <f t="shared" si="210"/>
        <v>6048.9028700463787</v>
      </c>
      <c r="AP446" s="46">
        <f t="shared" si="210"/>
        <v>0</v>
      </c>
      <c r="AQ446" s="47">
        <f t="shared" si="210"/>
        <v>134500.90487180682</v>
      </c>
      <c r="AR446" s="47">
        <f t="shared" si="210"/>
        <v>119277.98002269813</v>
      </c>
      <c r="AS446" s="47">
        <f t="shared" si="210"/>
        <v>463955.59882628778</v>
      </c>
      <c r="AT446" s="48">
        <f t="shared" si="210"/>
        <v>3013.5341059515799</v>
      </c>
      <c r="AU446" s="48">
        <f t="shared" si="210"/>
        <v>4016.3245755736716</v>
      </c>
      <c r="AV446" s="49">
        <f t="shared" si="210"/>
        <v>41682.831183379232</v>
      </c>
      <c r="AW446" s="49">
        <f t="shared" si="210"/>
        <v>36120.861668516874</v>
      </c>
      <c r="AX446" s="50">
        <f t="shared" si="210"/>
        <v>81106.219686454584</v>
      </c>
      <c r="AY446" s="50">
        <f t="shared" si="210"/>
        <v>54894.929852212226</v>
      </c>
    </row>
    <row r="447" spans="4:51" x14ac:dyDescent="0.25">
      <c r="D447" s="3">
        <v>62</v>
      </c>
      <c r="F447" s="3">
        <v>61</v>
      </c>
      <c r="G447" s="43">
        <f t="shared" ref="G447:X456" si="211">300*G375*G147</f>
        <v>53323.425509226079</v>
      </c>
      <c r="H447" s="43">
        <f t="shared" si="211"/>
        <v>84614.732209361362</v>
      </c>
      <c r="I447" s="43">
        <f t="shared" si="211"/>
        <v>83860.447660416874</v>
      </c>
      <c r="J447" s="43">
        <f t="shared" si="211"/>
        <v>78568.157724027551</v>
      </c>
      <c r="K447" s="43">
        <f t="shared" si="211"/>
        <v>17470.211326047607</v>
      </c>
      <c r="L447" s="44">
        <f t="shared" si="211"/>
        <v>56864.697786411336</v>
      </c>
      <c r="M447" s="45">
        <f t="shared" si="211"/>
        <v>30879.465357013323</v>
      </c>
      <c r="N447" s="46">
        <f t="shared" si="211"/>
        <v>6541.4529666453391</v>
      </c>
      <c r="O447" s="46">
        <f t="shared" si="211"/>
        <v>0</v>
      </c>
      <c r="P447" s="47">
        <f t="shared" si="211"/>
        <v>141440.75442989718</v>
      </c>
      <c r="Q447" s="47">
        <f t="shared" si="211"/>
        <v>123926.89412689995</v>
      </c>
      <c r="R447" s="47">
        <f t="shared" si="211"/>
        <v>470113.22790918144</v>
      </c>
      <c r="S447" s="48">
        <f t="shared" si="211"/>
        <v>3173.2213641447179</v>
      </c>
      <c r="T447" s="48">
        <f t="shared" si="211"/>
        <v>4238.8800680801069</v>
      </c>
      <c r="U447" s="49">
        <f t="shared" si="211"/>
        <v>44420.561134386393</v>
      </c>
      <c r="V447" s="49">
        <f t="shared" si="211"/>
        <v>38405.795796806189</v>
      </c>
      <c r="W447" s="50">
        <f t="shared" si="211"/>
        <v>83074.295058716612</v>
      </c>
      <c r="X447" s="50">
        <f t="shared" si="211"/>
        <v>57026.472178035248</v>
      </c>
      <c r="AD447"/>
      <c r="AE447" s="3">
        <v>62</v>
      </c>
      <c r="AG447" s="3">
        <f t="shared" si="195"/>
        <v>55.359169043423464</v>
      </c>
      <c r="AH447" s="43">
        <f t="shared" ref="AH447:AY456" si="212">300*AH375*AH147</f>
        <v>51290.427427934534</v>
      </c>
      <c r="AI447" s="43">
        <f t="shared" si="212"/>
        <v>79887.566899171696</v>
      </c>
      <c r="AJ447" s="43">
        <f t="shared" si="212"/>
        <v>78851.137036863351</v>
      </c>
      <c r="AK447" s="43">
        <f t="shared" si="212"/>
        <v>74348.068175995315</v>
      </c>
      <c r="AL447" s="43">
        <f t="shared" si="212"/>
        <v>15732.32387468597</v>
      </c>
      <c r="AM447" s="44">
        <f t="shared" si="212"/>
        <v>55915.654062550049</v>
      </c>
      <c r="AN447" s="45">
        <f t="shared" si="212"/>
        <v>28770.916218377792</v>
      </c>
      <c r="AO447" s="46">
        <f t="shared" si="212"/>
        <v>6078.3758425438027</v>
      </c>
      <c r="AP447" s="46">
        <f t="shared" si="212"/>
        <v>0</v>
      </c>
      <c r="AQ447" s="47">
        <f t="shared" si="212"/>
        <v>134927.21783927621</v>
      </c>
      <c r="AR447" s="47">
        <f t="shared" si="212"/>
        <v>119574.12183085521</v>
      </c>
      <c r="AS447" s="47">
        <f t="shared" si="212"/>
        <v>464391.76324349741</v>
      </c>
      <c r="AT447" s="48">
        <f t="shared" si="212"/>
        <v>3023.3639446806769</v>
      </c>
      <c r="AU447" s="48">
        <f t="shared" si="212"/>
        <v>4030.125841788335</v>
      </c>
      <c r="AV447" s="49">
        <f t="shared" si="212"/>
        <v>41849.130396713939</v>
      </c>
      <c r="AW447" s="49">
        <f t="shared" si="212"/>
        <v>36260.068446049176</v>
      </c>
      <c r="AX447" s="50">
        <f t="shared" si="212"/>
        <v>81232.716771847816</v>
      </c>
      <c r="AY447" s="50">
        <f t="shared" si="212"/>
        <v>55029.68763293136</v>
      </c>
    </row>
    <row r="448" spans="4:51" x14ac:dyDescent="0.25">
      <c r="D448" s="3">
        <v>63</v>
      </c>
      <c r="F448" s="3">
        <v>62</v>
      </c>
      <c r="G448" s="43">
        <f t="shared" si="211"/>
        <v>53617.412116073348</v>
      </c>
      <c r="H448" s="43">
        <f t="shared" si="211"/>
        <v>85385.5184026926</v>
      </c>
      <c r="I448" s="43">
        <f t="shared" si="211"/>
        <v>84642.99559891301</v>
      </c>
      <c r="J448" s="43">
        <f t="shared" si="211"/>
        <v>79253.398197902512</v>
      </c>
      <c r="K448" s="43">
        <f t="shared" si="211"/>
        <v>17703.219189753589</v>
      </c>
      <c r="L448" s="44">
        <f t="shared" si="211"/>
        <v>57006.571218632002</v>
      </c>
      <c r="M448" s="45">
        <f t="shared" si="211"/>
        <v>31223.473277099401</v>
      </c>
      <c r="N448" s="46">
        <f t="shared" si="211"/>
        <v>6618.6197925473662</v>
      </c>
      <c r="O448" s="46">
        <f t="shared" si="211"/>
        <v>0</v>
      </c>
      <c r="P448" s="47">
        <f t="shared" si="211"/>
        <v>142492.40417632525</v>
      </c>
      <c r="Q448" s="47">
        <f t="shared" si="211"/>
        <v>124598.10265917178</v>
      </c>
      <c r="R448" s="47">
        <f t="shared" si="211"/>
        <v>470880.34692008002</v>
      </c>
      <c r="S448" s="48">
        <f t="shared" si="211"/>
        <v>3197.3508106864629</v>
      </c>
      <c r="T448" s="48">
        <f t="shared" si="211"/>
        <v>4272.1708090738221</v>
      </c>
      <c r="U448" s="49">
        <f t="shared" si="211"/>
        <v>44841.369651305664</v>
      </c>
      <c r="V448" s="49">
        <f t="shared" si="211"/>
        <v>38755.661281653098</v>
      </c>
      <c r="W448" s="50">
        <f t="shared" si="211"/>
        <v>83355.846619089949</v>
      </c>
      <c r="X448" s="50">
        <f t="shared" si="211"/>
        <v>57337.428216936285</v>
      </c>
      <c r="AD448"/>
      <c r="AE448" s="3">
        <v>63</v>
      </c>
      <c r="AG448" s="3">
        <f t="shared" si="195"/>
        <v>55.672641640487548</v>
      </c>
      <c r="AH448" s="43">
        <f t="shared" si="212"/>
        <v>51422.100870884497</v>
      </c>
      <c r="AI448" s="43">
        <f t="shared" si="212"/>
        <v>80167.905310072398</v>
      </c>
      <c r="AJ448" s="43">
        <f t="shared" si="212"/>
        <v>79157.651394498112</v>
      </c>
      <c r="AK448" s="43">
        <f t="shared" si="212"/>
        <v>74599.139855589892</v>
      </c>
      <c r="AL448" s="43">
        <f t="shared" si="212"/>
        <v>15851.876269227136</v>
      </c>
      <c r="AM448" s="44">
        <f t="shared" si="212"/>
        <v>55975.777936082341</v>
      </c>
      <c r="AN448" s="45">
        <f t="shared" si="212"/>
        <v>28895.847030010627</v>
      </c>
      <c r="AO448" s="46">
        <f t="shared" si="212"/>
        <v>6105.3757391459558</v>
      </c>
      <c r="AP448" s="46">
        <f t="shared" si="212"/>
        <v>0</v>
      </c>
      <c r="AQ448" s="47">
        <f t="shared" si="212"/>
        <v>135316.52308372236</v>
      </c>
      <c r="AR448" s="47">
        <f t="shared" si="212"/>
        <v>119843.38665024911</v>
      </c>
      <c r="AS448" s="47">
        <f t="shared" si="212"/>
        <v>464783.16418164701</v>
      </c>
      <c r="AT448" s="48">
        <f t="shared" si="212"/>
        <v>3032.3383675736495</v>
      </c>
      <c r="AU448" s="48">
        <f t="shared" si="212"/>
        <v>4042.715411367853</v>
      </c>
      <c r="AV448" s="49">
        <f t="shared" si="212"/>
        <v>42001.201252413994</v>
      </c>
      <c r="AW448" s="49">
        <f t="shared" si="212"/>
        <v>36387.319957784144</v>
      </c>
      <c r="AX448" s="50">
        <f t="shared" si="212"/>
        <v>81347.585145480101</v>
      </c>
      <c r="AY448" s="50">
        <f t="shared" si="212"/>
        <v>55152.32498308715</v>
      </c>
    </row>
    <row r="449" spans="4:51" x14ac:dyDescent="0.25">
      <c r="D449" s="3">
        <v>64</v>
      </c>
      <c r="F449" s="3">
        <v>63</v>
      </c>
      <c r="G449" s="43">
        <f t="shared" si="211"/>
        <v>53894.067783227227</v>
      </c>
      <c r="H449" s="43">
        <f t="shared" si="211"/>
        <v>86137.102319571888</v>
      </c>
      <c r="I449" s="43">
        <f t="shared" si="211"/>
        <v>85396.099855855879</v>
      </c>
      <c r="J449" s="43">
        <f t="shared" si="211"/>
        <v>79920.748127639366</v>
      </c>
      <c r="K449" s="43">
        <f t="shared" si="211"/>
        <v>17918.450131713071</v>
      </c>
      <c r="L449" s="44">
        <f t="shared" si="211"/>
        <v>57141.488710849553</v>
      </c>
      <c r="M449" s="45">
        <f t="shared" si="211"/>
        <v>31558.898638704959</v>
      </c>
      <c r="N449" s="46">
        <f t="shared" si="211"/>
        <v>6694.3442650097541</v>
      </c>
      <c r="O449" s="46">
        <f t="shared" si="211"/>
        <v>0</v>
      </c>
      <c r="P449" s="47">
        <f t="shared" si="211"/>
        <v>143514.99547281952</v>
      </c>
      <c r="Q449" s="47">
        <f t="shared" si="211"/>
        <v>125241.94443507562</v>
      </c>
      <c r="R449" s="47">
        <f t="shared" si="211"/>
        <v>471587.19660107547</v>
      </c>
      <c r="S449" s="48">
        <f t="shared" si="211"/>
        <v>3220.793498923199</v>
      </c>
      <c r="T449" s="48">
        <f t="shared" si="211"/>
        <v>4304.4182282277652</v>
      </c>
      <c r="U449" s="49">
        <f t="shared" si="211"/>
        <v>45252.135870217637</v>
      </c>
      <c r="V449" s="49">
        <f t="shared" si="211"/>
        <v>39096.809625513539</v>
      </c>
      <c r="W449" s="50">
        <f t="shared" si="211"/>
        <v>83625.491569773047</v>
      </c>
      <c r="X449" s="50">
        <f t="shared" si="211"/>
        <v>57636.587529108649</v>
      </c>
      <c r="AD449"/>
      <c r="AE449" s="3">
        <v>64</v>
      </c>
      <c r="AG449" s="3">
        <f t="shared" si="195"/>
        <v>55.961492918461353</v>
      </c>
      <c r="AH449" s="43">
        <f t="shared" si="212"/>
        <v>51541.309417227079</v>
      </c>
      <c r="AI449" s="43">
        <f t="shared" si="212"/>
        <v>80424.326213927852</v>
      </c>
      <c r="AJ449" s="43">
        <f t="shared" si="212"/>
        <v>79437.027607938566</v>
      </c>
      <c r="AK449" s="43">
        <f t="shared" si="212"/>
        <v>74828.705225961079</v>
      </c>
      <c r="AL449" s="43">
        <f t="shared" si="212"/>
        <v>15959.243724974782</v>
      </c>
      <c r="AM449" s="44">
        <f t="shared" si="212"/>
        <v>56030.342603798257</v>
      </c>
      <c r="AN449" s="45">
        <f t="shared" si="212"/>
        <v>29010.136335318173</v>
      </c>
      <c r="AO449" s="46">
        <f t="shared" si="212"/>
        <v>6130.121027325712</v>
      </c>
      <c r="AP449" s="46">
        <f t="shared" si="212"/>
        <v>0</v>
      </c>
      <c r="AQ449" s="47">
        <f t="shared" si="212"/>
        <v>135672.28226521012</v>
      </c>
      <c r="AR449" s="47">
        <f t="shared" si="212"/>
        <v>120088.46720481293</v>
      </c>
      <c r="AS449" s="47">
        <f t="shared" si="212"/>
        <v>465135.12212221604</v>
      </c>
      <c r="AT449" s="48">
        <f t="shared" si="212"/>
        <v>3040.53768711261</v>
      </c>
      <c r="AU449" s="48">
        <f t="shared" si="212"/>
        <v>4054.208591366486</v>
      </c>
      <c r="AV449" s="49">
        <f t="shared" si="212"/>
        <v>42140.342861878176</v>
      </c>
      <c r="AW449" s="49">
        <f t="shared" si="212"/>
        <v>36503.714557117091</v>
      </c>
      <c r="AX449" s="50">
        <f t="shared" si="212"/>
        <v>81452.015906317887</v>
      </c>
      <c r="AY449" s="50">
        <f t="shared" si="212"/>
        <v>55264.040119156271</v>
      </c>
    </row>
    <row r="450" spans="4:51" x14ac:dyDescent="0.25">
      <c r="D450" s="3">
        <v>65</v>
      </c>
      <c r="F450" s="3">
        <v>64</v>
      </c>
      <c r="G450" s="43">
        <f t="shared" si="211"/>
        <v>54154.345328772448</v>
      </c>
      <c r="H450" s="43">
        <f t="shared" si="211"/>
        <v>86869.889443461187</v>
      </c>
      <c r="I450" s="43">
        <f t="shared" si="211"/>
        <v>86120.665541699826</v>
      </c>
      <c r="J450" s="43">
        <f t="shared" si="211"/>
        <v>80570.611212978198</v>
      </c>
      <c r="K450" s="43">
        <f t="shared" si="211"/>
        <v>18117.399744832237</v>
      </c>
      <c r="L450" s="44">
        <f t="shared" si="211"/>
        <v>57269.795025880579</v>
      </c>
      <c r="M450" s="45">
        <f t="shared" si="211"/>
        <v>31885.898234090604</v>
      </c>
      <c r="N450" s="46">
        <f t="shared" si="211"/>
        <v>6768.6437335811388</v>
      </c>
      <c r="O450" s="46">
        <f t="shared" si="211"/>
        <v>0</v>
      </c>
      <c r="P450" s="47">
        <f t="shared" si="211"/>
        <v>144509.27346901924</v>
      </c>
      <c r="Q450" s="47">
        <f t="shared" si="211"/>
        <v>125859.47385822076</v>
      </c>
      <c r="R450" s="47">
        <f t="shared" si="211"/>
        <v>472238.45600243309</v>
      </c>
      <c r="S450" s="48">
        <f t="shared" si="211"/>
        <v>3243.5672528636396</v>
      </c>
      <c r="T450" s="48">
        <f t="shared" si="211"/>
        <v>4335.6512088441514</v>
      </c>
      <c r="U450" s="49">
        <f t="shared" si="211"/>
        <v>45653.059840189606</v>
      </c>
      <c r="V450" s="49">
        <f t="shared" si="211"/>
        <v>39429.425054885753</v>
      </c>
      <c r="W450" s="50">
        <f t="shared" si="211"/>
        <v>83883.798969204625</v>
      </c>
      <c r="X450" s="50">
        <f t="shared" si="211"/>
        <v>57924.376332748034</v>
      </c>
      <c r="AD450"/>
      <c r="AE450" s="3">
        <v>65</v>
      </c>
      <c r="AG450" s="3">
        <f t="shared" si="195"/>
        <v>56.227656728531329</v>
      </c>
      <c r="AH450" s="43">
        <f t="shared" si="212"/>
        <v>51649.379183601894</v>
      </c>
      <c r="AI450" s="43">
        <f t="shared" si="212"/>
        <v>80659.003645708493</v>
      </c>
      <c r="AJ450" s="43">
        <f t="shared" si="212"/>
        <v>79691.878574867063</v>
      </c>
      <c r="AK450" s="43">
        <f t="shared" si="212"/>
        <v>75038.732122424699</v>
      </c>
      <c r="AL450" s="43">
        <f t="shared" si="212"/>
        <v>16055.872148619124</v>
      </c>
      <c r="AM450" s="44">
        <f t="shared" si="212"/>
        <v>56079.921543706427</v>
      </c>
      <c r="AN450" s="45">
        <f t="shared" si="212"/>
        <v>29114.748063753454</v>
      </c>
      <c r="AO450" s="46">
        <f t="shared" si="212"/>
        <v>6152.8092883020636</v>
      </c>
      <c r="AP450" s="46">
        <f t="shared" si="212"/>
        <v>0</v>
      </c>
      <c r="AQ450" s="47">
        <f t="shared" si="212"/>
        <v>135997.59626999515</v>
      </c>
      <c r="AR450" s="47">
        <f t="shared" si="212"/>
        <v>120311.74889043962</v>
      </c>
      <c r="AS450" s="47">
        <f t="shared" si="212"/>
        <v>465452.21577529551</v>
      </c>
      <c r="AT450" s="48">
        <f t="shared" si="212"/>
        <v>3048.0338061785064</v>
      </c>
      <c r="AU450" s="48">
        <f t="shared" si="212"/>
        <v>4064.7084035299708</v>
      </c>
      <c r="AV450" s="49">
        <f t="shared" si="212"/>
        <v>42267.723707661986</v>
      </c>
      <c r="AW450" s="49">
        <f t="shared" si="212"/>
        <v>36610.239153370516</v>
      </c>
      <c r="AX450" s="50">
        <f t="shared" si="212"/>
        <v>81547.059589060387</v>
      </c>
      <c r="AY450" s="50">
        <f t="shared" si="212"/>
        <v>55365.896750850508</v>
      </c>
    </row>
    <row r="451" spans="4:51" x14ac:dyDescent="0.25">
      <c r="D451" s="3">
        <v>66</v>
      </c>
      <c r="F451" s="3">
        <v>65</v>
      </c>
      <c r="G451" s="43">
        <f t="shared" si="211"/>
        <v>54399.153775663566</v>
      </c>
      <c r="H451" s="43">
        <f t="shared" si="211"/>
        <v>87584.281574773617</v>
      </c>
      <c r="I451" s="43">
        <f t="shared" si="211"/>
        <v>86817.588670083365</v>
      </c>
      <c r="J451" s="43">
        <f t="shared" si="211"/>
        <v>81203.386379507734</v>
      </c>
      <c r="K451" s="43">
        <f t="shared" si="211"/>
        <v>18301.418854841257</v>
      </c>
      <c r="L451" s="44">
        <f t="shared" si="211"/>
        <v>57391.817369029181</v>
      </c>
      <c r="M451" s="45">
        <f t="shared" si="211"/>
        <v>32204.62980968324</v>
      </c>
      <c r="N451" s="46">
        <f t="shared" si="211"/>
        <v>6841.5359307986682</v>
      </c>
      <c r="O451" s="46">
        <f t="shared" si="211"/>
        <v>0</v>
      </c>
      <c r="P451" s="47">
        <f t="shared" si="211"/>
        <v>145475.96815783271</v>
      </c>
      <c r="Q451" s="47">
        <f t="shared" si="211"/>
        <v>126451.71022308752</v>
      </c>
      <c r="R451" s="47">
        <f t="shared" si="211"/>
        <v>472838.44953435886</v>
      </c>
      <c r="S451" s="48">
        <f t="shared" si="211"/>
        <v>3265.6895552331098</v>
      </c>
      <c r="T451" s="48">
        <f t="shared" si="211"/>
        <v>4365.8981273065065</v>
      </c>
      <c r="U451" s="49">
        <f t="shared" si="211"/>
        <v>46044.340282519632</v>
      </c>
      <c r="V451" s="49">
        <f t="shared" si="211"/>
        <v>39753.690098658582</v>
      </c>
      <c r="W451" s="50">
        <f t="shared" si="211"/>
        <v>84131.309358509912</v>
      </c>
      <c r="X451" s="50">
        <f t="shared" si="211"/>
        <v>58201.207243529156</v>
      </c>
      <c r="AD451"/>
      <c r="AE451" s="3">
        <v>66</v>
      </c>
      <c r="AG451" s="3">
        <f t="shared" ref="AG451:AG456" si="213">AE79</f>
        <v>56.472915029924017</v>
      </c>
      <c r="AH451" s="43">
        <f t="shared" si="212"/>
        <v>51747.473741602895</v>
      </c>
      <c r="AI451" s="43">
        <f t="shared" si="212"/>
        <v>80873.894353395488</v>
      </c>
      <c r="AJ451" s="43">
        <f t="shared" si="212"/>
        <v>79924.535242616097</v>
      </c>
      <c r="AK451" s="43">
        <f t="shared" si="212"/>
        <v>75230.989784171412</v>
      </c>
      <c r="AL451" s="43">
        <f t="shared" si="212"/>
        <v>16143.003793493237</v>
      </c>
      <c r="AM451" s="44">
        <f t="shared" si="212"/>
        <v>56125.020120690366</v>
      </c>
      <c r="AN451" s="45">
        <f t="shared" si="212"/>
        <v>29210.550466578963</v>
      </c>
      <c r="AO451" s="46">
        <f t="shared" si="212"/>
        <v>6173.6194338202549</v>
      </c>
      <c r="AP451" s="46">
        <f t="shared" si="212"/>
        <v>0</v>
      </c>
      <c r="AQ451" s="47">
        <f t="shared" si="212"/>
        <v>136295.24810223817</v>
      </c>
      <c r="AR451" s="47">
        <f t="shared" si="212"/>
        <v>120515.35019327034</v>
      </c>
      <c r="AS451" s="47">
        <f t="shared" si="212"/>
        <v>465738.40156344138</v>
      </c>
      <c r="AT451" s="48">
        <f t="shared" si="212"/>
        <v>3054.8912224869878</v>
      </c>
      <c r="AU451" s="48">
        <f t="shared" si="212"/>
        <v>4074.3070781816841</v>
      </c>
      <c r="AV451" s="49">
        <f t="shared" si="212"/>
        <v>42384.396475165137</v>
      </c>
      <c r="AW451" s="49">
        <f t="shared" si="212"/>
        <v>36707.782009011557</v>
      </c>
      <c r="AX451" s="50">
        <f t="shared" si="212"/>
        <v>81633.645484035384</v>
      </c>
      <c r="AY451" s="50">
        <f t="shared" si="212"/>
        <v>55458.841472703032</v>
      </c>
    </row>
    <row r="452" spans="4:51" x14ac:dyDescent="0.25">
      <c r="D452" s="3">
        <v>67</v>
      </c>
      <c r="F452" s="3">
        <v>66</v>
      </c>
      <c r="G452" s="43">
        <f t="shared" si="211"/>
        <v>54629.3592349873</v>
      </c>
      <c r="H452" s="43">
        <f t="shared" si="211"/>
        <v>88280.676466775505</v>
      </c>
      <c r="I452" s="43">
        <f t="shared" si="211"/>
        <v>87487.75417709531</v>
      </c>
      <c r="J452" s="43">
        <f t="shared" si="211"/>
        <v>81819.46748170504</v>
      </c>
      <c r="K452" s="43">
        <f t="shared" si="211"/>
        <v>18471.730014372108</v>
      </c>
      <c r="L452" s="44">
        <f t="shared" si="211"/>
        <v>57507.866348838957</v>
      </c>
      <c r="M452" s="45">
        <f t="shared" si="211"/>
        <v>32515.251740612763</v>
      </c>
      <c r="N452" s="46">
        <f t="shared" si="211"/>
        <v>6913.0389226071957</v>
      </c>
      <c r="O452" s="46">
        <f t="shared" si="211"/>
        <v>0</v>
      </c>
      <c r="P452" s="47">
        <f t="shared" si="211"/>
        <v>146415.79437942227</v>
      </c>
      <c r="Q452" s="47">
        <f t="shared" si="211"/>
        <v>127019.63835563512</v>
      </c>
      <c r="R452" s="47">
        <f t="shared" si="211"/>
        <v>473391.17250805447</v>
      </c>
      <c r="S452" s="48">
        <f t="shared" si="211"/>
        <v>3287.1775443099682</v>
      </c>
      <c r="T452" s="48">
        <f t="shared" si="211"/>
        <v>4395.1868362216055</v>
      </c>
      <c r="U452" s="49">
        <f t="shared" si="211"/>
        <v>46426.174381296754</v>
      </c>
      <c r="V452" s="49">
        <f t="shared" si="211"/>
        <v>40069.785426845556</v>
      </c>
      <c r="W452" s="50">
        <f t="shared" si="211"/>
        <v>84368.536156613278</v>
      </c>
      <c r="X452" s="50">
        <f t="shared" si="211"/>
        <v>58467.479547061492</v>
      </c>
      <c r="AD452"/>
      <c r="AE452" s="3">
        <v>67</v>
      </c>
      <c r="AG452" s="3">
        <f t="shared" si="213"/>
        <v>56.698909820073034</v>
      </c>
      <c r="AH452" s="43">
        <f t="shared" si="212"/>
        <v>51836.617055817049</v>
      </c>
      <c r="AI452" s="43">
        <f t="shared" si="212"/>
        <v>81070.762307534475</v>
      </c>
      <c r="AJ452" s="43">
        <f t="shared" si="212"/>
        <v>80137.08119615147</v>
      </c>
      <c r="AK452" s="43">
        <f t="shared" si="212"/>
        <v>75407.07153070053</v>
      </c>
      <c r="AL452" s="43">
        <f t="shared" si="212"/>
        <v>16221.710925330444</v>
      </c>
      <c r="AM452" s="44">
        <f t="shared" si="212"/>
        <v>56166.084980828942</v>
      </c>
      <c r="AN452" s="45">
        <f t="shared" si="212"/>
        <v>29298.326777619273</v>
      </c>
      <c r="AO452" s="46">
        <f t="shared" si="212"/>
        <v>6192.7136593510186</v>
      </c>
      <c r="AP452" s="46">
        <f t="shared" si="212"/>
        <v>0</v>
      </c>
      <c r="AQ452" s="47">
        <f t="shared" si="212"/>
        <v>136567.73995522616</v>
      </c>
      <c r="AR452" s="47">
        <f t="shared" si="212"/>
        <v>120701.15706254644</v>
      </c>
      <c r="AS452" s="47">
        <f t="shared" si="212"/>
        <v>465997.11146222887</v>
      </c>
      <c r="AT452" s="48">
        <f t="shared" si="212"/>
        <v>3061.167896284559</v>
      </c>
      <c r="AU452" s="48">
        <f t="shared" si="212"/>
        <v>4083.0873417908647</v>
      </c>
      <c r="AV452" s="49">
        <f t="shared" si="212"/>
        <v>42491.310974517459</v>
      </c>
      <c r="AW452" s="49">
        <f t="shared" si="212"/>
        <v>36797.143868594241</v>
      </c>
      <c r="AX452" s="50">
        <f t="shared" si="212"/>
        <v>81712.597910297103</v>
      </c>
      <c r="AY452" s="50">
        <f t="shared" si="212"/>
        <v>55543.718592773112</v>
      </c>
    </row>
    <row r="453" spans="4:51" x14ac:dyDescent="0.25">
      <c r="D453" s="3">
        <v>68</v>
      </c>
      <c r="F453" s="3">
        <v>67</v>
      </c>
      <c r="G453" s="43">
        <f t="shared" si="211"/>
        <v>54845.78594575559</v>
      </c>
      <c r="H453" s="43">
        <f t="shared" si="211"/>
        <v>88959.467501970372</v>
      </c>
      <c r="I453" s="43">
        <f t="shared" si="211"/>
        <v>88132.03420457794</v>
      </c>
      <c r="J453" s="43">
        <f t="shared" si="211"/>
        <v>82419.243043495531</v>
      </c>
      <c r="K453" s="43">
        <f t="shared" si="211"/>
        <v>18629.441810476284</v>
      </c>
      <c r="L453" s="44">
        <f t="shared" si="211"/>
        <v>57618.236875160357</v>
      </c>
      <c r="M453" s="45">
        <f t="shared" si="211"/>
        <v>32817.922727918485</v>
      </c>
      <c r="N453" s="46">
        <f t="shared" si="211"/>
        <v>6983.1710622177889</v>
      </c>
      <c r="O453" s="46">
        <f t="shared" si="211"/>
        <v>0</v>
      </c>
      <c r="P453" s="47">
        <f t="shared" si="211"/>
        <v>147329.45185603391</v>
      </c>
      <c r="Q453" s="47">
        <f t="shared" si="211"/>
        <v>127564.20930134571</v>
      </c>
      <c r="R453" s="47">
        <f t="shared" si="211"/>
        <v>473900.31504932733</v>
      </c>
      <c r="S453" s="48">
        <f t="shared" si="211"/>
        <v>3308.048011816793</v>
      </c>
      <c r="T453" s="48">
        <f t="shared" si="211"/>
        <v>4423.5446506119306</v>
      </c>
      <c r="U453" s="49">
        <f t="shared" si="211"/>
        <v>46798.757595242016</v>
      </c>
      <c r="V453" s="49">
        <f t="shared" si="211"/>
        <v>40377.889707038426</v>
      </c>
      <c r="W453" s="50">
        <f t="shared" si="211"/>
        <v>84595.966995764073</v>
      </c>
      <c r="X453" s="50">
        <f t="shared" si="211"/>
        <v>58723.579482664049</v>
      </c>
      <c r="AD453"/>
      <c r="AE453" s="3">
        <v>68</v>
      </c>
      <c r="AG453" s="3">
        <f t="shared" si="213"/>
        <v>56.907154127745713</v>
      </c>
      <c r="AH453" s="43">
        <f t="shared" si="212"/>
        <v>51917.712775416432</v>
      </c>
      <c r="AI453" s="43">
        <f t="shared" si="212"/>
        <v>81251.20007145709</v>
      </c>
      <c r="AJ453" s="43">
        <f t="shared" si="212"/>
        <v>80331.382471780977</v>
      </c>
      <c r="AK453" s="43">
        <f t="shared" si="212"/>
        <v>75568.414494841432</v>
      </c>
      <c r="AL453" s="43">
        <f t="shared" si="212"/>
        <v>16292.923126901827</v>
      </c>
      <c r="AM453" s="44">
        <f t="shared" si="212"/>
        <v>56203.511964295649</v>
      </c>
      <c r="AN453" s="45">
        <f t="shared" si="212"/>
        <v>29378.784534842478</v>
      </c>
      <c r="AO453" s="46">
        <f t="shared" si="212"/>
        <v>6210.2391682983116</v>
      </c>
      <c r="AP453" s="46">
        <f t="shared" si="212"/>
        <v>0</v>
      </c>
      <c r="AQ453" s="47">
        <f t="shared" si="212"/>
        <v>136817.32534651778</v>
      </c>
      <c r="AR453" s="47">
        <f t="shared" si="212"/>
        <v>120870.85224132435</v>
      </c>
      <c r="AS453" s="47">
        <f t="shared" si="212"/>
        <v>466231.33350370789</v>
      </c>
      <c r="AT453" s="48">
        <f t="shared" si="212"/>
        <v>3066.9160021004795</v>
      </c>
      <c r="AU453" s="48">
        <f t="shared" si="212"/>
        <v>4091.1235298625406</v>
      </c>
      <c r="AV453" s="49">
        <f t="shared" si="212"/>
        <v>42589.325426702853</v>
      </c>
      <c r="AW453" s="49">
        <f t="shared" si="212"/>
        <v>36879.047661861216</v>
      </c>
      <c r="AX453" s="50">
        <f t="shared" si="212"/>
        <v>81784.649979373513</v>
      </c>
      <c r="AY453" s="50">
        <f t="shared" si="212"/>
        <v>55621.282818762484</v>
      </c>
    </row>
    <row r="454" spans="4:51" x14ac:dyDescent="0.25">
      <c r="D454" s="3">
        <v>69</v>
      </c>
      <c r="F454" s="3">
        <v>68</v>
      </c>
      <c r="G454" s="43">
        <f t="shared" si="211"/>
        <v>55049.217438268635</v>
      </c>
      <c r="H454" s="43">
        <f t="shared" si="211"/>
        <v>89621.043405699165</v>
      </c>
      <c r="I454" s="43">
        <f t="shared" si="211"/>
        <v>88751.286623851702</v>
      </c>
      <c r="J454" s="43">
        <f t="shared" si="211"/>
        <v>83003.096033176611</v>
      </c>
      <c r="K454" s="43">
        <f t="shared" si="211"/>
        <v>18775.561311770725</v>
      </c>
      <c r="L454" s="44">
        <f t="shared" si="211"/>
        <v>57723.209000167612</v>
      </c>
      <c r="M454" s="45">
        <f t="shared" si="211"/>
        <v>33112.801517526765</v>
      </c>
      <c r="N454" s="46">
        <f t="shared" si="211"/>
        <v>7051.9509471818565</v>
      </c>
      <c r="O454" s="46">
        <f t="shared" si="211"/>
        <v>0</v>
      </c>
      <c r="P454" s="47">
        <f t="shared" si="211"/>
        <v>148217.62525439571</v>
      </c>
      <c r="Q454" s="47">
        <f t="shared" si="211"/>
        <v>128086.34105207269</v>
      </c>
      <c r="R454" s="47">
        <f t="shared" si="211"/>
        <v>474369.28445327166</v>
      </c>
      <c r="S454" s="48">
        <f t="shared" si="211"/>
        <v>3328.3174017614729</v>
      </c>
      <c r="T454" s="48">
        <f t="shared" si="211"/>
        <v>4450.9983368697749</v>
      </c>
      <c r="U454" s="49">
        <f t="shared" si="211"/>
        <v>47162.283489191395</v>
      </c>
      <c r="V454" s="49">
        <f t="shared" si="211"/>
        <v>40678.179477210782</v>
      </c>
      <c r="W454" s="50">
        <f t="shared" si="211"/>
        <v>84814.064998829213</v>
      </c>
      <c r="X454" s="50">
        <f t="shared" si="211"/>
        <v>58969.880536118733</v>
      </c>
      <c r="AD454"/>
      <c r="AE454" s="3">
        <v>69</v>
      </c>
      <c r="AG454" s="3">
        <f t="shared" si="213"/>
        <v>57.099042142728173</v>
      </c>
      <c r="AH454" s="43">
        <f t="shared" si="212"/>
        <v>51991.560515170589</v>
      </c>
      <c r="AI454" s="43">
        <f t="shared" si="212"/>
        <v>81416.647481540422</v>
      </c>
      <c r="AJ454" s="43">
        <f t="shared" si="212"/>
        <v>80509.113318416828</v>
      </c>
      <c r="AK454" s="43">
        <f t="shared" si="212"/>
        <v>75716.316839385079</v>
      </c>
      <c r="AL454" s="43">
        <f t="shared" si="212"/>
        <v>16357.449582479036</v>
      </c>
      <c r="AM454" s="44">
        <f t="shared" si="212"/>
        <v>56237.652797569455</v>
      </c>
      <c r="AN454" s="45">
        <f t="shared" si="212"/>
        <v>29452.563749042787</v>
      </c>
      <c r="AO454" s="46">
        <f t="shared" si="212"/>
        <v>6226.3296969578678</v>
      </c>
      <c r="AP454" s="46">
        <f t="shared" si="212"/>
        <v>0</v>
      </c>
      <c r="AQ454" s="47">
        <f t="shared" si="212"/>
        <v>137046.03705455668</v>
      </c>
      <c r="AR454" s="47">
        <f t="shared" si="212"/>
        <v>121025.94037767006</v>
      </c>
      <c r="AS454" s="47">
        <f t="shared" si="212"/>
        <v>466443.67832298088</v>
      </c>
      <c r="AT454" s="48">
        <f t="shared" si="212"/>
        <v>3072.1825819028236</v>
      </c>
      <c r="AU454" s="48">
        <f t="shared" si="212"/>
        <v>4098.4825515375569</v>
      </c>
      <c r="AV454" s="49">
        <f t="shared" si="212"/>
        <v>42679.216345307395</v>
      </c>
      <c r="AW454" s="49">
        <f t="shared" si="212"/>
        <v>36954.146985191037</v>
      </c>
      <c r="AX454" s="50">
        <f t="shared" si="212"/>
        <v>81850.455283350602</v>
      </c>
      <c r="AY454" s="50">
        <f t="shared" si="212"/>
        <v>55692.210146837278</v>
      </c>
    </row>
    <row r="455" spans="4:51" x14ac:dyDescent="0.25">
      <c r="D455" s="3">
        <v>70</v>
      </c>
      <c r="F455" s="3">
        <v>69</v>
      </c>
      <c r="G455" s="43">
        <f t="shared" si="211"/>
        <v>55240.397792509371</v>
      </c>
      <c r="H455" s="43">
        <f t="shared" si="211"/>
        <v>90265.787993947262</v>
      </c>
      <c r="I455" s="43">
        <f t="shared" si="211"/>
        <v>89346.353777930388</v>
      </c>
      <c r="J455" s="43">
        <f t="shared" si="211"/>
        <v>83571.403669801599</v>
      </c>
      <c r="K455" s="43">
        <f t="shared" si="211"/>
        <v>18911.004928461101</v>
      </c>
      <c r="L455" s="44">
        <f t="shared" si="211"/>
        <v>57823.048707236951</v>
      </c>
      <c r="M455" s="45">
        <f t="shared" si="211"/>
        <v>33400.046640085588</v>
      </c>
      <c r="N455" s="46">
        <f t="shared" si="211"/>
        <v>7119.3973794727108</v>
      </c>
      <c r="O455" s="46">
        <f t="shared" si="211"/>
        <v>0</v>
      </c>
      <c r="P455" s="47">
        <f t="shared" si="211"/>
        <v>149080.98427270842</v>
      </c>
      <c r="Q455" s="47">
        <f t="shared" si="211"/>
        <v>128586.91930402862</v>
      </c>
      <c r="R455" s="47">
        <f t="shared" si="211"/>
        <v>474801.22605222167</v>
      </c>
      <c r="S455" s="48">
        <f t="shared" si="211"/>
        <v>3348.0018101326136</v>
      </c>
      <c r="T455" s="48">
        <f t="shared" si="211"/>
        <v>4477.5741042083373</v>
      </c>
      <c r="U455" s="49">
        <f t="shared" si="211"/>
        <v>47516.94358370213</v>
      </c>
      <c r="V455" s="49">
        <f t="shared" si="211"/>
        <v>40970.829033598675</v>
      </c>
      <c r="W455" s="50">
        <f t="shared" si="211"/>
        <v>85023.269999852069</v>
      </c>
      <c r="X455" s="50">
        <f t="shared" si="211"/>
        <v>59206.743739323327</v>
      </c>
      <c r="AD455"/>
      <c r="AE455" s="3">
        <v>70</v>
      </c>
      <c r="AG455" s="3">
        <f t="shared" si="213"/>
        <v>57.275858549886756</v>
      </c>
      <c r="AH455" s="43">
        <f t="shared" si="212"/>
        <v>52058.869642693484</v>
      </c>
      <c r="AI455" s="43">
        <f t="shared" si="212"/>
        <v>81568.408016825342</v>
      </c>
      <c r="AJ455" s="43">
        <f t="shared" si="212"/>
        <v>80671.778512262186</v>
      </c>
      <c r="AK455" s="43">
        <f t="shared" si="212"/>
        <v>75851.952816856239</v>
      </c>
      <c r="AL455" s="43">
        <f t="shared" si="212"/>
        <v>16415.997372982791</v>
      </c>
      <c r="AM455" s="44">
        <f t="shared" si="212"/>
        <v>56268.820775467888</v>
      </c>
      <c r="AN455" s="45">
        <f t="shared" si="212"/>
        <v>29520.244078033254</v>
      </c>
      <c r="AO455" s="46">
        <f t="shared" si="212"/>
        <v>6241.1068658158692</v>
      </c>
      <c r="AP455" s="46">
        <f t="shared" si="212"/>
        <v>0</v>
      </c>
      <c r="AQ455" s="47">
        <f t="shared" si="212"/>
        <v>137255.71147357364</v>
      </c>
      <c r="AR455" s="47">
        <f t="shared" si="212"/>
        <v>121167.76959303078</v>
      </c>
      <c r="AS455" s="47">
        <f t="shared" si="212"/>
        <v>466636.43441497203</v>
      </c>
      <c r="AT455" s="48">
        <f t="shared" si="212"/>
        <v>3077.0101141708342</v>
      </c>
      <c r="AU455" s="48">
        <f t="shared" si="212"/>
        <v>4105.2247279636076</v>
      </c>
      <c r="AV455" s="49">
        <f t="shared" si="212"/>
        <v>42761.687209644224</v>
      </c>
      <c r="AW455" s="49">
        <f t="shared" si="212"/>
        <v>37023.033533724672</v>
      </c>
      <c r="AX455" s="50">
        <f t="shared" si="212"/>
        <v>81910.597858825378</v>
      </c>
      <c r="AY455" s="50">
        <f t="shared" si="212"/>
        <v>55757.107237785596</v>
      </c>
    </row>
    <row r="456" spans="4:51" x14ac:dyDescent="0.25">
      <c r="D456" s="3">
        <v>71</v>
      </c>
      <c r="F456" s="3">
        <v>70</v>
      </c>
      <c r="G456" s="43">
        <f t="shared" si="211"/>
        <v>55420.032966967876</v>
      </c>
      <c r="H456" s="43">
        <f t="shared" si="211"/>
        <v>90894.079952588771</v>
      </c>
      <c r="I456" s="43">
        <f t="shared" si="211"/>
        <v>89918.061421900828</v>
      </c>
      <c r="J456" s="43">
        <f t="shared" si="211"/>
        <v>84124.537258353943</v>
      </c>
      <c r="K456" s="43">
        <f t="shared" si="211"/>
        <v>19036.607914666009</v>
      </c>
      <c r="L456" s="44">
        <f t="shared" si="211"/>
        <v>57918.008651994765</v>
      </c>
      <c r="M456" s="45">
        <f t="shared" si="211"/>
        <v>33679.816170731523</v>
      </c>
      <c r="N456" s="46">
        <f t="shared" si="211"/>
        <v>7185.529328380776</v>
      </c>
      <c r="O456" s="46">
        <f t="shared" si="211"/>
        <v>0</v>
      </c>
      <c r="P456" s="47">
        <f t="shared" si="211"/>
        <v>149920.18374951783</v>
      </c>
      <c r="Q456" s="47">
        <f t="shared" si="211"/>
        <v>129066.79824011499</v>
      </c>
      <c r="R456" s="47">
        <f t="shared" si="211"/>
        <v>475199.04267120088</v>
      </c>
      <c r="S456" s="48">
        <f t="shared" si="211"/>
        <v>3367.1169853620731</v>
      </c>
      <c r="T456" s="48">
        <f t="shared" si="211"/>
        <v>4503.2975983675296</v>
      </c>
      <c r="U456" s="49">
        <f t="shared" si="211"/>
        <v>47862.927221378304</v>
      </c>
      <c r="V456" s="49">
        <f t="shared" si="211"/>
        <v>41256.010332476937</v>
      </c>
      <c r="W456" s="50">
        <f t="shared" si="211"/>
        <v>85223.99970949108</v>
      </c>
      <c r="X456" s="50">
        <f t="shared" si="211"/>
        <v>59434.517974999202</v>
      </c>
      <c r="AD456"/>
      <c r="AE456" s="3">
        <v>71</v>
      </c>
      <c r="AG456" s="3">
        <f t="shared" si="213"/>
        <v>57.43878713009709</v>
      </c>
      <c r="AH456" s="43">
        <f t="shared" si="212"/>
        <v>52120.270993241524</v>
      </c>
      <c r="AI456" s="43">
        <f t="shared" si="212"/>
        <v>81707.663178873903</v>
      </c>
      <c r="AJ456" s="43">
        <f t="shared" si="212"/>
        <v>80820.732734048201</v>
      </c>
      <c r="AK456" s="43">
        <f t="shared" si="212"/>
        <v>75976.385975821351</v>
      </c>
      <c r="AL456" s="43">
        <f t="shared" si="212"/>
        <v>16469.186580330555</v>
      </c>
      <c r="AM456" s="44">
        <f t="shared" si="212"/>
        <v>56297.295603745864</v>
      </c>
      <c r="AN456" s="45">
        <f t="shared" si="212"/>
        <v>29582.351141242121</v>
      </c>
      <c r="AO456" s="46">
        <f t="shared" si="212"/>
        <v>6254.6813792233734</v>
      </c>
      <c r="AP456" s="46">
        <f t="shared" si="212"/>
        <v>0</v>
      </c>
      <c r="AQ456" s="47">
        <f t="shared" si="212"/>
        <v>137448.00990409954</v>
      </c>
      <c r="AR456" s="47">
        <f t="shared" si="212"/>
        <v>121297.55006625676</v>
      </c>
      <c r="AS456" s="47">
        <f t="shared" si="212"/>
        <v>466811.61421628634</v>
      </c>
      <c r="AT456" s="48">
        <f t="shared" si="212"/>
        <v>3081.4370110559544</v>
      </c>
      <c r="AU456" s="48">
        <f t="shared" si="212"/>
        <v>4111.404522925186</v>
      </c>
      <c r="AV456" s="49">
        <f t="shared" si="212"/>
        <v>42837.376095200438</v>
      </c>
      <c r="AW456" s="49">
        <f t="shared" si="212"/>
        <v>37086.243629938319</v>
      </c>
      <c r="AX456" s="50">
        <f t="shared" si="212"/>
        <v>81965.600712905667</v>
      </c>
      <c r="AY456" s="50">
        <f t="shared" si="212"/>
        <v>55816.519515909131</v>
      </c>
    </row>
  </sheetData>
  <mergeCells count="4">
    <mergeCell ref="BN53:BO53"/>
    <mergeCell ref="BP53:BQ53"/>
    <mergeCell ref="CE53:CF53"/>
    <mergeCell ref="CR53:CS5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8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14" baseType="lpstr">
      <vt:lpstr>Notes</vt:lpstr>
      <vt:lpstr>About</vt:lpstr>
      <vt:lpstr>Graph-outputs</vt:lpstr>
      <vt:lpstr>Settings</vt:lpstr>
      <vt:lpstr>Calcs-control1</vt:lpstr>
      <vt:lpstr>Calcs-control2</vt:lpstr>
      <vt:lpstr>Calcs-control3</vt:lpstr>
      <vt:lpstr>Calcs-control4</vt:lpstr>
      <vt:lpstr>ROS Graph</vt:lpstr>
      <vt:lpstr>Intensity Graph</vt:lpstr>
      <vt:lpstr>'Calcs-control1'!ISI</vt:lpstr>
      <vt:lpstr>'Calcs-control2'!ISI</vt:lpstr>
      <vt:lpstr>'Calcs-control3'!ISI</vt:lpstr>
      <vt:lpstr>'Calcs-control4'!ISI</vt:lpstr>
    </vt:vector>
  </TitlesOfParts>
  <Company>Province of British Columbia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dperraki</dc:creator>
  <cp:lastModifiedBy>Dimitrios</cp:lastModifiedBy>
  <cp:lastPrinted>2011-03-01T18:19:51Z</cp:lastPrinted>
  <dcterms:created xsi:type="dcterms:W3CDTF">2010-09-22T17:53:04Z</dcterms:created>
  <dcterms:modified xsi:type="dcterms:W3CDTF">2016-02-18T06:59:32Z</dcterms:modified>
</cp:coreProperties>
</file>